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Info" sheetId="1" r:id="rId1"/>
    <sheet name="beignets acacia Postit" sheetId="2" r:id="rId2"/>
    <sheet name="Présentation en ligne" sheetId="3" r:id="rId3"/>
    <sheet name="Récap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<sst xmlns="http://schemas.openxmlformats.org/spreadsheetml/2006/main" count="1643" uniqueCount="366">
  <si>
    <t>120 g d'eau</t>
  </si>
  <si>
    <t>1 cuillère à café de fleur d'oranger (facultatif)</t>
  </si>
  <si>
    <t>Huile de friture très fraîche</t>
  </si>
  <si>
    <t>2 g de levure chimique</t>
  </si>
  <si>
    <t>50 g de fécule type Maïzena</t>
  </si>
  <si>
    <t>Sucre glace</t>
  </si>
  <si>
    <t>Pâte à beignets légère :</t>
  </si>
  <si>
    <t>50 g de farine</t>
  </si>
  <si>
    <t>Des grappes de fleurs d'acacias</t>
  </si>
  <si>
    <t>Kg</t>
  </si>
  <si>
    <t>http://www.750g.com/recettes_beignets_de_fleurs_d_acacia.htm</t>
  </si>
  <si>
    <t>Étape 1 :</t>
  </si>
  <si>
    <t>Réalisez votre pâte à beignet :</t>
  </si>
  <si>
    <t>Étape 2 :</t>
  </si>
  <si>
    <t>Découpez vos grappes de fleurs séchées à l'aide d'un ciseau.</t>
  </si>
  <si>
    <t>Étape 3 :</t>
  </si>
  <si>
    <t>Trempez vos grappes dans la pâte à beignet et égouttez pour enlever l'excédent de pâte.</t>
  </si>
  <si>
    <t>Étape 4 :</t>
  </si>
  <si>
    <t>Frire vos beignets et égouttez les sur un papier absorbant.</t>
  </si>
  <si>
    <t>Étape 5 :</t>
  </si>
  <si>
    <t>Saupoudrez de sucre glace et servez aussitôt.</t>
  </si>
  <si>
    <t>Ajoutez l'eau et fouettez pour faire une pâte de consistance pâte à crêpes épaisse.</t>
  </si>
  <si>
    <t>1 pincée de sel</t>
  </si>
  <si>
    <t>30 cl de lait</t>
  </si>
  <si>
    <t>http://cuisine.journaldesfemmes.com/recette/311699-beignets-de-fleurs-d-acacia</t>
  </si>
  <si>
    <t>250 g de farine</t>
  </si>
  <si>
    <t>3 oeufs</t>
  </si>
  <si>
    <t>20 cl de bière blonde (facultatif)</t>
  </si>
  <si>
    <t>1 cuillère à café d'huile</t>
  </si>
  <si>
    <t>sucre</t>
  </si>
  <si>
    <t>pincée de sel</t>
  </si>
  <si>
    <t>fleurs d'acacia</t>
  </si>
  <si>
    <t>http://www.france3.fr/emissions/les-carnets-de-julie/recettes/beignets-de-fleurs-d-acacias-de-catherine_320357</t>
  </si>
  <si>
    <t>100 g de fleurs d’acacias</t>
  </si>
  <si>
    <t>1 œuf</t>
  </si>
  <si>
    <t>125 g de farine</t>
  </si>
  <si>
    <t>1 pincée de levure chimique</t>
  </si>
  <si>
    <t>1 CS de beurre</t>
  </si>
  <si>
    <t>30 cl d’huile de tournesol</t>
  </si>
  <si>
    <t>2 CS de sirop de fleurs d’acacia ou de sureau</t>
  </si>
  <si>
    <t>http://www.supertoinette.com/recette/721/beignets_acacia_to_de.html</t>
  </si>
  <si>
    <t>75 g d'oeuf (1 gros oeuf)</t>
  </si>
  <si>
    <t>1,2 g de sel fin</t>
  </si>
  <si>
    <t>6 g de levure de boulanger</t>
  </si>
  <si>
    <t>15 g de miel des pyrénées</t>
  </si>
  <si>
    <t>250 g d'eau</t>
  </si>
  <si>
    <t>20 g d'eau de fleur d'oranger</t>
  </si>
  <si>
    <t>120 g de fleurs d'acacia</t>
  </si>
  <si>
    <t>20 g de sucre glace</t>
  </si>
  <si>
    <t>http://recette-de-cuisine.aufeminin.com/w/recette/r3470/beignets-de-fleurs-d-acacia.html</t>
  </si>
  <si>
    <t>Ingrédients (6 Personnes) :</t>
  </si>
  <si>
    <t>http://www.delice-celeste.com/beignets-fleurs-dacacia/</t>
  </si>
  <si>
    <t>Fleurs d'acacia</t>
  </si>
  <si>
    <t>http://www.cuisineactuelle.fr/recettes/beignets-de-fleurs-d-acacia-11382</t>
  </si>
  <si>
    <t>Ingrédients pour 4 personnes</t>
  </si>
  <si>
    <t>• 4 belles grappes de fleurs d'acacia</t>
  </si>
  <si>
    <t>• 125 g de farine</t>
  </si>
  <si>
    <t>• 1 cuil. à soupe d'huile d'olive</t>
  </si>
  <si>
    <t>• 80 g de sucre en poudre</t>
  </si>
  <si>
    <t>• un bain de friture</t>
  </si>
  <si>
    <t>• 2 pincées de sel.</t>
  </si>
  <si>
    <t>eau</t>
  </si>
  <si>
    <t>œufs</t>
  </si>
  <si>
    <t>fleurs</t>
  </si>
  <si>
    <t>œuf</t>
  </si>
  <si>
    <t>pincée</t>
  </si>
  <si>
    <t>2 C à S d'eau de fleur d'oranger.</t>
  </si>
  <si>
    <t>1oeuf</t>
  </si>
  <si>
    <t>blanc</t>
  </si>
  <si>
    <t>l</t>
  </si>
  <si>
    <t>kg</t>
  </si>
  <si>
    <t>pm</t>
  </si>
  <si>
    <t>grappes</t>
  </si>
  <si>
    <t>pincées</t>
  </si>
  <si>
    <t>pièces</t>
  </si>
  <si>
    <t>personnes</t>
  </si>
  <si>
    <t>Préparation Beignets de fleurs d'acacia</t>
  </si>
  <si>
    <t>1 Mettre dans un saladier le sel, la farine puis les oeufs. Mélanger.</t>
  </si>
  <si>
    <t>2 Ajouter le lait, la bière et l'huile puis mélanger jusqu'à l'obtention d'une pâte fluide et sans grumeaux.</t>
  </si>
  <si>
    <t>3 Laisser reposer la pâte 1 à 2 heures.</t>
  </si>
  <si>
    <t>Pour finir</t>
  </si>
  <si>
    <t>Pour combien</t>
  </si>
  <si>
    <t>Beignets de fleurs d'acacia</t>
  </si>
  <si>
    <t>Lien internet</t>
  </si>
  <si>
    <t>C à C</t>
  </si>
  <si>
    <t>Pm</t>
  </si>
  <si>
    <t>C à S</t>
  </si>
  <si>
    <t>Journal des Femmes</t>
  </si>
  <si>
    <t>750 Grammes</t>
  </si>
  <si>
    <t xml:space="preserve"> Cueillez les grappes de fleurs à la floraison (avril-mai).</t>
  </si>
  <si>
    <t xml:space="preserve">    Faites chauffer l’huile dans un wok.</t>
  </si>
  <si>
    <t>Conseils de Julie :</t>
  </si>
  <si>
    <t>Mieux vaut cueillir les fleurs le matin entre 9 et 11 h, avant les chaleurs mais après le séchage de la rosée.</t>
  </si>
  <si>
    <t>Si vous n’avez pas de sirop, remplacez-le par 1 cuillère à soupe de sucre.</t>
  </si>
  <si>
    <t xml:space="preserve">    Préparez la pâte à beignets sans tarder: mélangez la farine, le sel, la levure, le jaune de l’œuf et 25 cl d’eau. </t>
  </si>
  <si>
    <t xml:space="preserve"> Ajoutez le blanc d’œuf battu en neige et le sirop si vous l’utilisez. </t>
  </si>
  <si>
    <t>Caressez la pâte avec les fleurs en les tenants par la tige et plongez-les dans l’huile chaude mais pas bouillante.</t>
  </si>
  <si>
    <t xml:space="preserve"> Laissez dorer de chaque côté et retirez à l’écumoire. Déposez sur une feuille de papier absorbant.</t>
  </si>
  <si>
    <t xml:space="preserve"> Saupoudrez légèrement de sucre. Mangez-les bien chauds !</t>
  </si>
  <si>
    <t xml:space="preserve">Les fleurs sont toujours très fragiles après avoir été cueillies, </t>
  </si>
  <si>
    <t xml:space="preserve"> conservez-les (le moins longtemps possible) dans un Tupperware, </t>
  </si>
  <si>
    <t>entre des couches de papier absorbant humidifié.</t>
  </si>
  <si>
    <t>Supertoinette</t>
  </si>
  <si>
    <t>Ces beignets se conservent  2 jours on peut les manger chauds ou froids.</t>
  </si>
  <si>
    <t>Prévoir pour un apéritif 3 à 4 pièces par personne.</t>
  </si>
  <si>
    <t>Pour le cocktail la même quantité  pour la première heure puis 2 pièces par heure.</t>
  </si>
  <si>
    <t>Pour un après-midi ou une soirée complète : 8 pièces par personne pour toute la durée de la réception.</t>
  </si>
  <si>
    <t>Vous pouvez remplacer le miel des Pyrénées par un miel de votre région.</t>
  </si>
  <si>
    <t>éponger délicatement. Mettre la friteuse à chauffer (170°C).</t>
  </si>
  <si>
    <t>Dans le bol du robot mélangeur, ajouter la farine, l'oeuf, le sel, la levure de boulanger dissoute dans un peu d'eau,</t>
  </si>
  <si>
    <t xml:space="preserve"> le miel, l'eau de fleur d'oranger. </t>
  </si>
  <si>
    <t xml:space="preserve">Mélanger en ajoutant peu à peu l'eau pour obtenir une pâte à beignets qui couvre bien votre cuillère. </t>
  </si>
  <si>
    <t xml:space="preserve"> Laisser reposer 2 heures.</t>
  </si>
  <si>
    <t>Couvrir une assiette d'un papier absorbant. Vérifier le bain de friture en jetant un dé de pain,</t>
  </si>
  <si>
    <t xml:space="preserve"> il s'entoure de petites bulles, vous pouvez commencer votre friture. </t>
  </si>
  <si>
    <t xml:space="preserve">Plonger les fleurs d'acacia dans la pâte à frire puis dans l'huile chaude. </t>
  </si>
  <si>
    <t>Cuire quelques minutes, dès qu'elles sont dorées, retourner. Servir avec sucre glace.</t>
  </si>
  <si>
    <t xml:space="preserve">Couper les pointes des fleurs d'acacia, les tiges doivent être tendres. Laver sous l'eau courante, </t>
  </si>
  <si>
    <t>puis tremper une fleur d'acacia dans la pâte avant de la plonger dans l'huile.</t>
  </si>
  <si>
    <t xml:space="preserve">4 Faire chauffer l'huile dans une casserole ou une friteuse </t>
  </si>
  <si>
    <t xml:space="preserve">Quand la cuisson est finie, déposer le beignet sur une feuille de papier absorbant </t>
  </si>
  <si>
    <t>puis le saupoudrer de sucre.</t>
  </si>
  <si>
    <t>Au Féminin.com</t>
  </si>
  <si>
    <t>150g de farine</t>
  </si>
  <si>
    <t>100g de sucre</t>
  </si>
  <si>
    <t>1 l de lait</t>
  </si>
  <si>
    <t>2 oeufs</t>
  </si>
  <si>
    <t>3 c à s d'huile pouvant cuire.</t>
  </si>
  <si>
    <t xml:space="preserve"> plus la bouteille pour la poêle</t>
  </si>
  <si>
    <t xml:space="preserve">les grappes de fleurs d'accacia, rincées si le ciel n'y a pas pourvu </t>
  </si>
  <si>
    <t>et si vous les cueillez prés d'un endroit poussièreux.</t>
  </si>
  <si>
    <t xml:space="preserve">Faire une pâte à beignet, en dosant le lait pour obtenir une pâte bien coulante </t>
  </si>
  <si>
    <t>mais ayant de la consistance .donc on n'utilisera peut-être pas tout le litre.</t>
  </si>
  <si>
    <t>2-Préparer la poêle bien chaude et y passer un papier absorbant bien imbibé d'huile.</t>
  </si>
  <si>
    <t>3-Dans le saladier de pâte disposer les grappes de fleurs la tige vers en haut par petites quantité.</t>
  </si>
  <si>
    <t xml:space="preserve">1-Dans un saladier, faire un puit au milieu de la farine y mettre le sucre,les oeufs l'huile, </t>
  </si>
  <si>
    <t xml:space="preserve">l'eau de fleur d'oranger. mélanger progressivement au milieu en rajoutant doucement le lait </t>
  </si>
  <si>
    <t>pour obtenir la consistance désirée.</t>
  </si>
  <si>
    <t xml:space="preserve">laisser dorer puis les retourner quand elles sont dorées des deux côtés. </t>
  </si>
  <si>
    <t xml:space="preserve">déposer sur un papier absorbant saupoudré de sucre! </t>
  </si>
  <si>
    <t>Délice de Celeste</t>
  </si>
  <si>
    <t>sachets</t>
  </si>
  <si>
    <t>Cuisine Actuelle</t>
  </si>
  <si>
    <t>4 Égouttez-les sur du papier absorbant. Poudrez généreusement de sucre. Servez tiède.</t>
  </si>
  <si>
    <t>1 Mélangez la farine avec le sel, le jaune d'œuf et l'huile d'olive. Délayez avec l'eau.</t>
  </si>
  <si>
    <t>2 Montez les blancs en neige avec une pincée de sel et incorporez-les délicatement.</t>
  </si>
  <si>
    <t>Faites-les dorer deux par deux pendant 1 min dans la friture en les retournant avec une écumoire.</t>
  </si>
  <si>
    <t>Mélangez la farine, les sucre et le sel.</t>
  </si>
  <si>
    <t xml:space="preserve">    Faites un puis et ajoutez l’œuf, mélangez et incorporez le lait.</t>
  </si>
  <si>
    <t xml:space="preserve">    Ajoutez ensuite la bière, incorporez la bien et laissez reposer votre pâte 15 minutes.</t>
  </si>
  <si>
    <t xml:space="preserve">    Faites chauffer à feu moyen votre huile/friteuse.</t>
  </si>
  <si>
    <t xml:space="preserve">    En attends, secouez vos grappes de fleurs d'acacia pour en retirer</t>
  </si>
  <si>
    <t xml:space="preserve"> les petites bêbêtes (vous pouvez aussi les rincer, mais veillez à bien les sécher).</t>
  </si>
  <si>
    <t xml:space="preserve">  Trempez une grappe dans la pâte à beignet, plongez-la dans votre huile et laissez dorer</t>
  </si>
  <si>
    <t>(mettez en 4 à la fois mais pas plus, pour ne pas refroidir votre huile).</t>
  </si>
  <si>
    <t xml:space="preserve"> Sortez du bain d'huile, laissez quelques secondes sur un papier absorbant,</t>
  </si>
  <si>
    <t>saupoudrez de sucre glace et dégustez (chaud c'est meilleur !).</t>
  </si>
  <si>
    <t>3 Chauffez le bain de friture à 180 °C. T</t>
  </si>
  <si>
    <t>rempez les grappes de fleurs d'acacia dans la pâte pour les enrober</t>
  </si>
  <si>
    <t>.</t>
  </si>
  <si>
    <t>ICI</t>
  </si>
  <si>
    <t>❶</t>
  </si>
  <si>
    <t>❷</t>
  </si>
  <si>
    <t>❸</t>
  </si>
  <si>
    <t>❹</t>
  </si>
  <si>
    <t>❺</t>
  </si>
  <si>
    <t xml:space="preserve"> la Recette de l' Auteur est prévue pour combien de personnes</t>
  </si>
  <si>
    <t>Poids recette</t>
  </si>
  <si>
    <t>oeufs</t>
  </si>
  <si>
    <t>1 blanc d'œuf</t>
  </si>
  <si>
    <t>PRÉSENTATION DES RECETTES EN LIGNE</t>
  </si>
  <si>
    <t>Madame…Monsieur….Bonjour</t>
  </si>
  <si>
    <t>Vous avez des modèles vierges à votre disposition.</t>
  </si>
  <si>
    <t>Peux importe qui récupère vos documents du moment qu'ils puissent profiter à un plus grand nombre</t>
  </si>
  <si>
    <t>Joël LEBOUCHER</t>
  </si>
  <si>
    <t>Pour l'exemple j'ai saisi des recettes de beignets de fleurs d'acacia d'Auteurs différents</t>
  </si>
  <si>
    <t>Unités</t>
  </si>
  <si>
    <t>Poids</t>
  </si>
  <si>
    <t>Poids Unitaire</t>
  </si>
  <si>
    <t>collage 1-2-3 Valeurs ou (R) respecter la mise en forme de destination</t>
  </si>
  <si>
    <t>Quoi</t>
  </si>
  <si>
    <t>Portions</t>
  </si>
  <si>
    <t>PHASES ESSENTIELLES  DE PROGRESSION</t>
  </si>
  <si>
    <t>❻</t>
  </si>
  <si>
    <t>q</t>
  </si>
  <si>
    <t>Coller le mode de préparation ci-dessous</t>
  </si>
  <si>
    <t>Adaptation : Joël Leboucher..UPRT "Union des Personnels de la Restauration Territoriale"  membre du réseau RESTAU'CO</t>
  </si>
  <si>
    <t>Auteur</t>
  </si>
  <si>
    <t>Nombre de portions</t>
  </si>
  <si>
    <t>poids pour 1 portion</t>
  </si>
  <si>
    <t>coller dans la colonne A</t>
  </si>
  <si>
    <t>A</t>
  </si>
  <si>
    <t>B</t>
  </si>
  <si>
    <t>coller dans la colonne B</t>
  </si>
  <si>
    <t>Saisissez les poids OU</t>
  </si>
  <si>
    <t>L'Auteur à prévu cette recette pour combien de portions</t>
  </si>
  <si>
    <t>Vous voulez dipliquer cette recette pour combien de portions</t>
  </si>
  <si>
    <t>Coller la recette ci-dessous  collage 1-2-3 Valeurs ou (R) respecter la mise en forme de destination</t>
  </si>
  <si>
    <t>Collez le lien internet pour retrouver le site</t>
  </si>
  <si>
    <t xml:space="preserve">largeur de colonne </t>
  </si>
  <si>
    <t>Vous pouvez intervenir sur le poids portion en modifiant le nombre de portions</t>
  </si>
  <si>
    <t>Saisisez le nombre d'unités (exemple 2 pour 2 œufs)</t>
  </si>
  <si>
    <t xml:space="preserve"> OU ...Quel poids voulez vous faire à vous de saisir un poids</t>
  </si>
  <si>
    <t xml:space="preserve">           Quantités demandées</t>
  </si>
  <si>
    <t>Ingrédients pour</t>
  </si>
  <si>
    <t>farine</t>
  </si>
  <si>
    <t>maizena</t>
  </si>
  <si>
    <t>levure</t>
  </si>
  <si>
    <t>fleur d'oranger</t>
  </si>
  <si>
    <t>sucre glace</t>
  </si>
  <si>
    <t>Saisissez la liste des ingrédients</t>
  </si>
  <si>
    <t>Collez les denrées copiées sur le site internet (collage valeurs) pour respacter la mise en forme</t>
  </si>
  <si>
    <t>sel</t>
  </si>
  <si>
    <t>lait</t>
  </si>
  <si>
    <t>bière blonde</t>
  </si>
  <si>
    <t>huile</t>
  </si>
  <si>
    <t>levure chimique</t>
  </si>
  <si>
    <t>sirop de fleurs d’acacia ou de sureau</t>
  </si>
  <si>
    <t>huile de tournesol</t>
  </si>
  <si>
    <t>beurre</t>
  </si>
  <si>
    <t>fleurs d’acacias</t>
  </si>
  <si>
    <t xml:space="preserve"> sel fin</t>
  </si>
  <si>
    <t xml:space="preserve"> levure de boulanger</t>
  </si>
  <si>
    <t xml:space="preserve"> d'oeuf </t>
  </si>
  <si>
    <t>miel des pyrénées</t>
  </si>
  <si>
    <t>eau de fleur d'oranger</t>
  </si>
  <si>
    <t>eau de fleur d'oranger.</t>
  </si>
  <si>
    <t>huile pouvant cuire.</t>
  </si>
  <si>
    <t>Farine</t>
  </si>
  <si>
    <t>Sel</t>
  </si>
  <si>
    <t>Œuf</t>
  </si>
  <si>
    <t>Lait</t>
  </si>
  <si>
    <t>Bière</t>
  </si>
  <si>
    <t>Sucre en poudre</t>
  </si>
  <si>
    <t>Sucre vanillé</t>
  </si>
  <si>
    <t>sel.</t>
  </si>
  <si>
    <t>oeuf</t>
  </si>
  <si>
    <t>sucre en poudre</t>
  </si>
  <si>
    <t>huile d'olive</t>
  </si>
  <si>
    <t>blanc d'œuf</t>
  </si>
  <si>
    <t>belles grappes de fleurs d'acacia</t>
  </si>
  <si>
    <t xml:space="preserve"> bain de friture</t>
  </si>
  <si>
    <t>Alain DUCASSE</t>
  </si>
  <si>
    <t>levure de bière</t>
  </si>
  <si>
    <t>litre</t>
  </si>
  <si>
    <t>eau tiède</t>
  </si>
  <si>
    <t>farine type 45</t>
  </si>
  <si>
    <t>jaunes</t>
  </si>
  <si>
    <t>jaunes d'œufs</t>
  </si>
  <si>
    <t>eau froide</t>
  </si>
  <si>
    <t>fécule de pommes de terre</t>
  </si>
  <si>
    <t>pistils</t>
  </si>
  <si>
    <t>pistils de safran</t>
  </si>
  <si>
    <t>crème liquide</t>
  </si>
  <si>
    <t>grappes de fleurs d'acacia</t>
  </si>
  <si>
    <t>litres</t>
  </si>
  <si>
    <t>huile de pépins de raisin</t>
  </si>
  <si>
    <t>lfleur de sel</t>
  </si>
  <si>
    <t>fleur de sel</t>
  </si>
  <si>
    <t>https://www.academiedugout.fr/recettes/beignets-de-fleurs-d-acacia_6038_2</t>
  </si>
  <si>
    <t>la pâte à beignets</t>
  </si>
  <si>
    <t xml:space="preserve">réaliser un levain </t>
  </si>
  <si>
    <t>détendre la levure avec l'eau tiède, faire une fontaine avec la farine</t>
  </si>
  <si>
    <t>verser le levain délayé et remuer jusqu’à l'obtention d'un mélange homogène</t>
  </si>
  <si>
    <t>couvrir d'un film étirable et laisser gonfler pendant 1 heure dans un endroi tempéré</t>
  </si>
  <si>
    <t>monter la crème</t>
  </si>
  <si>
    <t>mélanger le levain à la préparation au safran</t>
  </si>
  <si>
    <t>puis ajouter la crème montée</t>
  </si>
  <si>
    <t>les beignets de fleurs d'acacia</t>
  </si>
  <si>
    <t>ôter si besoin est,les fleurs fanées et supprimer le bout de la grappe</t>
  </si>
  <si>
    <t>enrober les grappes de fleurs de pâte à beignet</t>
  </si>
  <si>
    <t>les plonger dans un bain d'huile de pépins de raisin préchauffé à 170°C</t>
  </si>
  <si>
    <t>dès qu'ils sont dorés, sortir les beignets et les égoutter sur du papier absorbant afin de retirer l'exédent de matière grasse</t>
  </si>
  <si>
    <t>C</t>
  </si>
  <si>
    <t>finition et présentation</t>
  </si>
  <si>
    <t>assaisonner de fleur de sel et servir brûlant, sur du papier gaufré ou une serviette</t>
  </si>
  <si>
    <t>Trempez les grappes de fleurs d'acacia dans la pâte pour les enrober</t>
  </si>
  <si>
    <t>Dans un saladier, mettez la farine, la fécule et la levure chimique.</t>
  </si>
  <si>
    <t>Ajoutez la fleur d'oranger.</t>
  </si>
  <si>
    <t xml:space="preserve">Préparez la pâte à beignets sans tarder: mélangez la farine, le sel, la levure, le jaune de l’œuf et 25 cl d’eau. </t>
  </si>
  <si>
    <t>Ajoutez ensuite la bière, incorporez la bien et laissez reposer votre pâte 15 minutes.</t>
  </si>
  <si>
    <t xml:space="preserve"> Faites chauffer à feu moyen votre huile/friteuse.</t>
  </si>
  <si>
    <t xml:space="preserve"> Trempez une grappe dans la pâte à beignet, plongez-la dans votre huile et laissez dorer</t>
  </si>
  <si>
    <t>trempez les grappes de fleurs d'acacia dans la pâte pour les enrober</t>
  </si>
  <si>
    <t>Dans ce fichier vous avez plusieurs  modèles de postits</t>
  </si>
  <si>
    <t>Bonne utilisation…n'hésitez pas à partager vos savoirs faire sur le net</t>
  </si>
  <si>
    <t>RECETTES DE BEIGNETS D'ACACIA</t>
  </si>
  <si>
    <t>10g de levure de bière</t>
  </si>
  <si>
    <t>10cl d'eau tiède</t>
  </si>
  <si>
    <t>100g de farine type 45</t>
  </si>
  <si>
    <t>2 jaunes d'œufs</t>
  </si>
  <si>
    <t>6cl d'eau froide</t>
  </si>
  <si>
    <t>100g de fécule de pommes de terre</t>
  </si>
  <si>
    <t>3 pistils de safran</t>
  </si>
  <si>
    <t>20cl de crème liquide</t>
  </si>
  <si>
    <t>12 grappes de fleurs d'acacia</t>
  </si>
  <si>
    <t>2l huile de pépins de raisin</t>
  </si>
  <si>
    <t>D</t>
  </si>
  <si>
    <t>E</t>
  </si>
  <si>
    <t>F</t>
  </si>
  <si>
    <t>H</t>
  </si>
  <si>
    <t>L</t>
  </si>
  <si>
    <t>sel fin</t>
  </si>
  <si>
    <t>œuf blanc d'</t>
  </si>
  <si>
    <t>fécule</t>
  </si>
  <si>
    <t>miel</t>
  </si>
  <si>
    <t>huile olive</t>
  </si>
  <si>
    <t>sucre vanillé</t>
  </si>
  <si>
    <t>safran</t>
  </si>
  <si>
    <t>fleurs d'acacia sirop de fleurs d’acacia ou de sureau</t>
  </si>
  <si>
    <t>levure de boulanger</t>
  </si>
  <si>
    <t>œufs entiers</t>
  </si>
  <si>
    <t>œufs jaunes</t>
  </si>
  <si>
    <t>COMBIEN DE PORTION SERVIES PAR L'AUTEUR</t>
  </si>
  <si>
    <t>COMBIEN DE PORTIONS VOULEZ VOUS PRÉPARER</t>
  </si>
  <si>
    <t>Saisissez ci-dessous la liste des ingrédients et dans les colonnes de droite les quantités</t>
  </si>
  <si>
    <t>sel fleur de</t>
  </si>
  <si>
    <t>Huile</t>
  </si>
  <si>
    <t>PM</t>
  </si>
  <si>
    <t>CHR</t>
  </si>
  <si>
    <t>BEIGNETS D'ACACIA</t>
  </si>
  <si>
    <t>TABLEAU DE LECTURE …..ne rien saisir sur ce tableau …SAUF le nombre de portions que vous souhaitez préparer</t>
  </si>
  <si>
    <t>Auteur N° 10</t>
  </si>
  <si>
    <t>Auteur N° 11</t>
  </si>
  <si>
    <t>Auteur N° 12</t>
  </si>
  <si>
    <t>Auteur N° 13</t>
  </si>
  <si>
    <t>Auteur N° 14</t>
  </si>
  <si>
    <t>Auteur N° 15</t>
  </si>
  <si>
    <t>Auteur N° 9</t>
  </si>
  <si>
    <t>CHR = Chronologie…Ordre d'assemblage des produits selon les recettes des Auteurs….les denrées sont classées par ordre Alphabétique</t>
  </si>
  <si>
    <t>Mélangez la farine avec le sel, le jaune d'œuf et l'huile d'olive. Délayez avec l'eau.</t>
  </si>
  <si>
    <t>Montez les blancs en neige avec une pincée de sel et incorporez-les délicatement.</t>
  </si>
  <si>
    <t>Chauffez le bain de friture à 180 °C. T</t>
  </si>
  <si>
    <t>Égouttez-les sur du papier absorbant. Poudrez généreusement de sucre. Servez tiède.</t>
  </si>
  <si>
    <t xml:space="preserve">Étape 1 </t>
  </si>
  <si>
    <t>Étape 2</t>
  </si>
  <si>
    <t>Étape 3</t>
  </si>
  <si>
    <t>Étape 4</t>
  </si>
  <si>
    <t>Étape 5</t>
  </si>
  <si>
    <t>Étape 3.1</t>
  </si>
  <si>
    <t>Étape 2.1</t>
  </si>
  <si>
    <t>Étape 5.1</t>
  </si>
  <si>
    <t>œuf jaune</t>
  </si>
  <si>
    <t>1 jaune d'œuf</t>
  </si>
  <si>
    <t>Copier Formats cellules</t>
  </si>
  <si>
    <t>blancs</t>
  </si>
  <si>
    <t>M</t>
  </si>
  <si>
    <t>S</t>
  </si>
  <si>
    <t>O</t>
  </si>
  <si>
    <t>France 3 Carnets de Julie</t>
  </si>
  <si>
    <t>Quantités poids nombre de pièces…. dans cette colonne</t>
  </si>
  <si>
    <t>Unité : C'est dans cette colonne que l'on saisi un nombre de pièce ( 1 cuillère 1 œuf etc..)</t>
  </si>
  <si>
    <t xml:space="preserve">4Dès que la poêle est bien chaude y déposer un lit de grappes imbibées de pâte. </t>
  </si>
  <si>
    <t>Coller la recette dans la colonne A Collage spécial = collage 1-2-3 Valeurs ou (R) respecter la mise en forme de destination</t>
  </si>
  <si>
    <t>Quoi cuillèes à café = C à Ccuillère potage = C à P œufs -blancs jaunes pincées sachets grappes etc…</t>
  </si>
  <si>
    <t>Facultatif : Poids si vous connaissez le poids unitaire du Quoi saisissez le ici Exemple 2 œufs  de 50g si vous ne savez pas ne saisissez rien</t>
  </si>
  <si>
    <t>mélanger au fouet les jaunes d'œufs l'eau la fécule de pommes de terre le sel et les pistils de safran</t>
  </si>
  <si>
    <t>Farine 180 g</t>
  </si>
  <si>
    <t>Sel 1 pincée</t>
  </si>
  <si>
    <t>Oeuf 1</t>
  </si>
  <si>
    <t>Lait 100 ml</t>
  </si>
  <si>
    <t>Bière 150 ml</t>
  </si>
  <si>
    <t>Sucre en poudre 50 g</t>
  </si>
  <si>
    <t>Sucre vanillé 1 sachet</t>
  </si>
  <si>
    <t>Avant de saisir quoi que ce soit dans une cellule cliquez dessus pour vérifier qu'il n'y ait pas de formule</t>
  </si>
  <si>
    <t>TABLEAU DE SAISIE       Saisissez l'intitulé de vos recettes et les quantités sur ce tableau cellules fond bleu…NE RIEN SAISIR dans les cellules fond gris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</si>
</sst>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&quot; Kg&quot;"/>
    <numFmt numFmtId="167" formatCode="0.0000"/>
    <numFmt numFmtId="168" formatCode="0&quot; Pers&quot;"/>
    <numFmt numFmtId="169" formatCode="0.00&quot; Kg&quot;"/>
    <numFmt numFmtId="170" formatCode="0&quot; Kg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dddd\ dd\ mmmm\ yyyy\-\ hh:mm"/>
    <numFmt numFmtId="175" formatCode="0.000000"/>
    <numFmt numFmtId="176" formatCode="0.00000"/>
    <numFmt numFmtId="177" formatCode="0.0000&quot; Kg&quot;"/>
  </numFmts>
  <fonts count="2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8"/>
      <name val="Rockwell"/>
      <family val="1"/>
    </font>
    <font>
      <sz val="18"/>
      <name val="Rockwell"/>
      <family val="1"/>
    </font>
    <font>
      <sz val="14"/>
      <name val="Rockwell"/>
      <family val="1"/>
    </font>
    <font>
      <b/>
      <sz val="16"/>
      <name val="Rockwell"/>
      <family val="1"/>
    </font>
    <font>
      <b/>
      <sz val="14"/>
      <name val="Rockwell"/>
      <family val="1"/>
    </font>
    <font>
      <b/>
      <sz val="12"/>
      <name val="Rockwell"/>
      <family val="1"/>
    </font>
    <font>
      <sz val="11"/>
      <name val="Rockwell"/>
      <family val="1"/>
    </font>
    <font>
      <b/>
      <sz val="11"/>
      <name val="Rockwell"/>
      <family val="1"/>
    </font>
    <font>
      <sz val="12"/>
      <name val="Rockwell"/>
      <family val="1"/>
    </font>
    <font>
      <i/>
      <sz val="11"/>
      <name val="Rockwell"/>
      <family val="1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23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63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51"/>
      <name val="Calibri"/>
      <family val="2"/>
    </font>
    <font>
      <sz val="20"/>
      <color indexed="51"/>
      <name val="Calibri"/>
      <family val="2"/>
    </font>
    <font>
      <sz val="11"/>
      <color indexed="50"/>
      <name val="Calibri"/>
      <family val="2"/>
    </font>
    <font>
      <b/>
      <sz val="20"/>
      <color indexed="50"/>
      <name val="Calibri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30"/>
      <name val="Calibri"/>
      <family val="2"/>
    </font>
    <font>
      <b/>
      <i/>
      <sz val="10"/>
      <color indexed="30"/>
      <name val="Calibri"/>
      <family val="2"/>
    </font>
    <font>
      <sz val="9"/>
      <color indexed="60"/>
      <name val="Calibri"/>
      <family val="2"/>
    </font>
    <font>
      <b/>
      <i/>
      <sz val="12"/>
      <color indexed="60"/>
      <name val="Calibri"/>
      <family val="2"/>
    </font>
    <font>
      <b/>
      <sz val="14"/>
      <color indexed="50"/>
      <name val="Arial"/>
      <family val="2"/>
    </font>
    <font>
      <sz val="9"/>
      <color indexed="57"/>
      <name val="Calibri"/>
      <family val="2"/>
    </font>
    <font>
      <i/>
      <sz val="12"/>
      <name val="Calibri"/>
      <family val="2"/>
    </font>
    <font>
      <b/>
      <sz val="10"/>
      <color indexed="30"/>
      <name val="Calibri"/>
      <family val="2"/>
    </font>
    <font>
      <b/>
      <i/>
      <sz val="10"/>
      <color indexed="60"/>
      <name val="Calibri"/>
      <family val="2"/>
    </font>
    <font>
      <b/>
      <i/>
      <sz val="10"/>
      <color indexed="57"/>
      <name val="Calibri"/>
      <family val="2"/>
    </font>
    <font>
      <sz val="12"/>
      <color indexed="30"/>
      <name val="Calibri"/>
      <family val="2"/>
    </font>
    <font>
      <b/>
      <sz val="14"/>
      <color indexed="36"/>
      <name val="Arial"/>
      <family val="2"/>
    </font>
    <font>
      <b/>
      <sz val="12"/>
      <color indexed="36"/>
      <name val="Calibri"/>
      <family val="2"/>
    </font>
    <font>
      <b/>
      <sz val="14"/>
      <name val="Calibri"/>
      <family val="2"/>
    </font>
    <font>
      <b/>
      <sz val="11"/>
      <color indexed="36"/>
      <name val="Wingdings 3"/>
      <family val="1"/>
    </font>
    <font>
      <sz val="11"/>
      <color indexed="36"/>
      <name val="Calibri"/>
      <family val="2"/>
    </font>
    <font>
      <b/>
      <sz val="12"/>
      <color indexed="60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b/>
      <sz val="12"/>
      <color indexed="53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55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0"/>
      <color indexed="63"/>
      <name val="Calibri"/>
      <family val="2"/>
    </font>
    <font>
      <b/>
      <u val="single"/>
      <sz val="11"/>
      <color indexed="3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8"/>
      <color indexed="9"/>
      <name val="Rockwell"/>
      <family val="1"/>
    </font>
    <font>
      <b/>
      <sz val="16"/>
      <color indexed="9"/>
      <name val="Rockwell"/>
      <family val="1"/>
    </font>
    <font>
      <sz val="11"/>
      <color indexed="8"/>
      <name val="Rockwell"/>
      <family val="1"/>
    </font>
    <font>
      <sz val="14"/>
      <color indexed="63"/>
      <name val="Rockwell"/>
      <family val="1"/>
    </font>
    <font>
      <sz val="11"/>
      <color indexed="9"/>
      <name val="Rockwell"/>
      <family val="1"/>
    </font>
    <font>
      <sz val="14"/>
      <color indexed="9"/>
      <name val="Rockwell"/>
      <family val="1"/>
    </font>
    <font>
      <b/>
      <sz val="16"/>
      <color indexed="8"/>
      <name val="Rockwell"/>
      <family val="1"/>
    </font>
    <font>
      <sz val="16"/>
      <color indexed="8"/>
      <name val="Rockwell"/>
      <family val="1"/>
    </font>
    <font>
      <u val="single"/>
      <sz val="16"/>
      <color indexed="30"/>
      <name val="Rockwell"/>
      <family val="1"/>
    </font>
    <font>
      <b/>
      <sz val="11"/>
      <color indexed="8"/>
      <name val="Rockwell"/>
      <family val="1"/>
    </font>
    <font>
      <b/>
      <sz val="14"/>
      <color indexed="8"/>
      <name val="Rockwell"/>
      <family val="1"/>
    </font>
    <font>
      <sz val="14"/>
      <color indexed="8"/>
      <name val="Rockwell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Rockwell"/>
      <family val="1"/>
    </font>
    <font>
      <sz val="11"/>
      <color indexed="50"/>
      <name val="Rockwell"/>
      <family val="1"/>
    </font>
    <font>
      <b/>
      <sz val="12"/>
      <color indexed="8"/>
      <name val="Arial"/>
      <family val="2"/>
    </font>
    <font>
      <sz val="10"/>
      <color indexed="50"/>
      <name val="Rockwell"/>
      <family val="1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30"/>
      <name val="Arial"/>
      <family val="2"/>
    </font>
    <font>
      <b/>
      <sz val="12"/>
      <color indexed="60"/>
      <name val="Arial"/>
      <family val="2"/>
    </font>
    <font>
      <sz val="14"/>
      <color indexed="62"/>
      <name val="Calibri"/>
      <family val="2"/>
    </font>
    <font>
      <b/>
      <sz val="16"/>
      <color indexed="62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62"/>
      <name val="Calibri"/>
      <family val="2"/>
    </font>
    <font>
      <b/>
      <sz val="18"/>
      <color indexed="9"/>
      <name val="Arial"/>
      <family val="2"/>
    </font>
    <font>
      <b/>
      <sz val="14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30"/>
      <name val="Arial"/>
      <family val="2"/>
    </font>
    <font>
      <sz val="12"/>
      <color indexed="60"/>
      <name val="Calibri"/>
      <family val="2"/>
    </font>
    <font>
      <sz val="12"/>
      <color indexed="57"/>
      <name val="Calibri"/>
      <family val="2"/>
    </font>
    <font>
      <i/>
      <sz val="11"/>
      <name val="Calibri"/>
      <family val="2"/>
    </font>
    <font>
      <b/>
      <sz val="14"/>
      <color indexed="9"/>
      <name val="Calibri"/>
      <family val="2"/>
    </font>
    <font>
      <sz val="18"/>
      <name val="Calibri"/>
      <family val="2"/>
    </font>
    <font>
      <b/>
      <sz val="18"/>
      <color indexed="10"/>
      <name val="Rockwell"/>
      <family val="1"/>
    </font>
    <font>
      <b/>
      <sz val="18"/>
      <color indexed="10"/>
      <name val="Calibri"/>
      <family val="2"/>
    </font>
    <font>
      <b/>
      <sz val="26"/>
      <color indexed="8"/>
      <name val="Calibri"/>
      <family val="2"/>
    </font>
    <font>
      <b/>
      <sz val="26"/>
      <color indexed="10"/>
      <name val="Calibri"/>
      <family val="2"/>
    </font>
    <font>
      <b/>
      <sz val="26"/>
      <name val="Calibri"/>
      <family val="2"/>
    </font>
    <font>
      <b/>
      <sz val="26"/>
      <color indexed="3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6"/>
      <color indexed="30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9"/>
      <color theme="1" tint="0.49998000264167786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  <font>
      <sz val="8"/>
      <color theme="1" tint="0.15000000596046448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11"/>
      <color theme="7"/>
      <name val="Calibri"/>
      <family val="2"/>
    </font>
    <font>
      <sz val="20"/>
      <color theme="7"/>
      <name val="Calibri"/>
      <family val="2"/>
    </font>
    <font>
      <sz val="11"/>
      <color rgb="FF92D050"/>
      <name val="Calibri"/>
      <family val="2"/>
    </font>
    <font>
      <b/>
      <sz val="20"/>
      <color rgb="FF92D050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2"/>
      <color theme="1"/>
      <name val="Calibri"/>
      <family val="2"/>
    </font>
    <font>
      <sz val="9"/>
      <color rgb="FF0070C0"/>
      <name val="Calibri"/>
      <family val="2"/>
    </font>
    <font>
      <b/>
      <i/>
      <sz val="10"/>
      <color rgb="FF0070C0"/>
      <name val="Calibri"/>
      <family val="2"/>
    </font>
    <font>
      <sz val="9"/>
      <color rgb="FFC00000"/>
      <name val="Calibri"/>
      <family val="2"/>
    </font>
    <font>
      <b/>
      <i/>
      <sz val="12"/>
      <color rgb="FFC00000"/>
      <name val="Calibri"/>
      <family val="2"/>
    </font>
    <font>
      <b/>
      <sz val="14"/>
      <color theme="7" tint="-0.24997000396251678"/>
      <name val="Arial"/>
      <family val="2"/>
    </font>
    <font>
      <sz val="9"/>
      <color theme="9" tint="-0.24997000396251678"/>
      <name val="Calibri"/>
      <family val="2"/>
    </font>
    <font>
      <b/>
      <sz val="10"/>
      <color rgb="FF0070C0"/>
      <name val="Calibri"/>
      <family val="2"/>
    </font>
    <font>
      <b/>
      <i/>
      <sz val="10"/>
      <color rgb="FFC00000"/>
      <name val="Calibri"/>
      <family val="2"/>
    </font>
    <font>
      <b/>
      <i/>
      <sz val="10"/>
      <color theme="9" tint="-0.24997000396251678"/>
      <name val="Calibri"/>
      <family val="2"/>
    </font>
    <font>
      <sz val="12"/>
      <color rgb="FF0070C0"/>
      <name val="Calibri"/>
      <family val="2"/>
    </font>
    <font>
      <b/>
      <sz val="14"/>
      <color rgb="FF7030A0"/>
      <name val="Arial"/>
      <family val="2"/>
    </font>
    <font>
      <b/>
      <sz val="12"/>
      <color rgb="FF7030A0"/>
      <name val="Calibri"/>
      <family val="2"/>
    </font>
    <font>
      <b/>
      <sz val="11"/>
      <color rgb="FF7030A0"/>
      <name val="Wingdings 3"/>
      <family val="1"/>
    </font>
    <font>
      <sz val="11"/>
      <color rgb="FF7030A0"/>
      <name val="Calibri"/>
      <family val="2"/>
    </font>
    <font>
      <b/>
      <sz val="12"/>
      <color rgb="FFC00000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1" tint="0.15000000596046448"/>
      <name val="Calibri"/>
      <family val="2"/>
    </font>
    <font>
      <b/>
      <u val="single"/>
      <sz val="11"/>
      <color theme="10"/>
      <name val="Calibri"/>
      <family val="2"/>
    </font>
    <font>
      <sz val="9"/>
      <color rgb="FFFF0000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sz val="11"/>
      <color theme="3" tint="-0.4999699890613556"/>
      <name val="Calibri"/>
      <family val="2"/>
    </font>
    <font>
      <sz val="10"/>
      <color theme="0"/>
      <name val="Calibri"/>
      <family val="2"/>
    </font>
    <font>
      <sz val="18"/>
      <color theme="0"/>
      <name val="Rockwell"/>
      <family val="1"/>
    </font>
    <font>
      <b/>
      <sz val="16"/>
      <color theme="0"/>
      <name val="Rockwell"/>
      <family val="1"/>
    </font>
    <font>
      <sz val="11"/>
      <color theme="1"/>
      <name val="Rockwell"/>
      <family val="1"/>
    </font>
    <font>
      <sz val="14"/>
      <color theme="1" tint="0.15000000596046448"/>
      <name val="Rockwell"/>
      <family val="1"/>
    </font>
    <font>
      <sz val="14"/>
      <color theme="3" tint="-0.4999699890613556"/>
      <name val="Rockwell"/>
      <family val="1"/>
    </font>
    <font>
      <sz val="11"/>
      <color theme="0"/>
      <name val="Rockwell"/>
      <family val="1"/>
    </font>
    <font>
      <sz val="14"/>
      <color theme="0"/>
      <name val="Rockwell"/>
      <family val="1"/>
    </font>
    <font>
      <b/>
      <sz val="16"/>
      <color theme="1"/>
      <name val="Rockwell"/>
      <family val="1"/>
    </font>
    <font>
      <sz val="16"/>
      <color theme="1"/>
      <name val="Rockwell"/>
      <family val="1"/>
    </font>
    <font>
      <u val="single"/>
      <sz val="16"/>
      <color theme="10"/>
      <name val="Rockwell"/>
      <family val="1"/>
    </font>
    <font>
      <b/>
      <sz val="11"/>
      <color theme="1"/>
      <name val="Rockwell"/>
      <family val="1"/>
    </font>
    <font>
      <b/>
      <sz val="14"/>
      <color theme="1"/>
      <name val="Rockwell"/>
      <family val="1"/>
    </font>
    <font>
      <sz val="14"/>
      <color theme="1"/>
      <name val="Rockwell"/>
      <family val="1"/>
    </font>
    <font>
      <b/>
      <sz val="14"/>
      <color theme="1"/>
      <name val="Arial"/>
      <family val="2"/>
    </font>
    <font>
      <b/>
      <u val="single"/>
      <sz val="14"/>
      <color theme="1"/>
      <name val="Rockwell"/>
      <family val="1"/>
    </font>
    <font>
      <sz val="11"/>
      <color theme="7" tint="-0.24997000396251678"/>
      <name val="Rockwell"/>
      <family val="1"/>
    </font>
    <font>
      <b/>
      <sz val="12"/>
      <color theme="1"/>
      <name val="Arial"/>
      <family val="2"/>
    </font>
    <font>
      <sz val="10"/>
      <color theme="7" tint="-0.24997000396251678"/>
      <name val="Rockwell"/>
      <family val="1"/>
    </font>
    <font>
      <b/>
      <sz val="10"/>
      <color theme="9" tint="-0.24997000396251678"/>
      <name val="Calibri"/>
      <family val="2"/>
    </font>
    <font>
      <sz val="10"/>
      <color theme="9" tint="-0.4999699890613556"/>
      <name val="Calibri"/>
      <family val="2"/>
    </font>
    <font>
      <sz val="10"/>
      <color theme="9" tint="-0.24997000396251678"/>
      <name val="Calibri"/>
      <family val="2"/>
    </font>
    <font>
      <b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12"/>
      <color rgb="FF0070C0"/>
      <name val="Arial"/>
      <family val="2"/>
    </font>
    <font>
      <b/>
      <sz val="12"/>
      <color rgb="FFC00000"/>
      <name val="Arial"/>
      <family val="2"/>
    </font>
    <font>
      <sz val="14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sz val="11"/>
      <color theme="1" tint="0.15000000596046448"/>
      <name val="Calibri"/>
      <family val="2"/>
    </font>
    <font>
      <b/>
      <sz val="16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sz val="12"/>
      <color theme="8" tint="-0.4999699890613556"/>
      <name val="Calibri"/>
      <family val="2"/>
    </font>
    <font>
      <b/>
      <sz val="18"/>
      <color rgb="FFFF0000"/>
      <name val="Rockwell"/>
      <family val="1"/>
    </font>
    <font>
      <b/>
      <sz val="14"/>
      <color theme="0"/>
      <name val="Calibri"/>
      <family val="2"/>
    </font>
    <font>
      <b/>
      <sz val="11"/>
      <color theme="1" tint="0.15000000596046448"/>
      <name val="Calibri"/>
      <family val="2"/>
    </font>
    <font>
      <b/>
      <sz val="14"/>
      <color rgb="FF0070C0"/>
      <name val="Arial"/>
      <family val="2"/>
    </font>
    <font>
      <sz val="12"/>
      <color rgb="FFC00000"/>
      <name val="Calibri"/>
      <family val="2"/>
    </font>
    <font>
      <sz val="12"/>
      <color theme="9" tint="-0.24997000396251678"/>
      <name val="Calibri"/>
      <family val="2"/>
    </font>
    <font>
      <b/>
      <sz val="12"/>
      <color theme="8" tint="-0.24997000396251678"/>
      <name val="Calibri"/>
      <family val="2"/>
    </font>
    <font>
      <b/>
      <sz val="18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theme="9" tint="-0.24997000396251678"/>
      <name val="Arial"/>
      <family val="2"/>
    </font>
    <font>
      <b/>
      <sz val="18"/>
      <color rgb="FFFF0000"/>
      <name val="Calibri"/>
      <family val="2"/>
    </font>
    <font>
      <b/>
      <sz val="14"/>
      <color theme="1" tint="0.15000000596046448"/>
      <name val="Calibri"/>
      <family val="2"/>
    </font>
    <font>
      <b/>
      <sz val="11"/>
      <color theme="0"/>
      <name val="Arial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26"/>
      <color theme="1"/>
      <name val="Calibri"/>
      <family val="2"/>
    </font>
    <font>
      <b/>
      <sz val="26"/>
      <color rgb="FFFF0000"/>
      <name val="Calibri"/>
      <family val="2"/>
    </font>
    <font>
      <b/>
      <sz val="26"/>
      <color rgb="FF0070C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0625">
        <fgColor theme="0"/>
        <bgColor rgb="FF92D050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E1F2"/>
        <bgColor indexed="64"/>
      </patternFill>
    </fill>
    <fill>
      <patternFill patternType="gray0625">
        <bgColor theme="0" tint="-0.149959996342659"/>
      </patternFill>
    </fill>
    <fill>
      <patternFill patternType="solid">
        <fgColor rgb="FF99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0"/>
        <bgColor rgb="FF33CC33"/>
      </patternFill>
    </fill>
    <fill>
      <patternFill patternType="solid">
        <fgColor rgb="FFB1A0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Dashed"/>
    </border>
    <border>
      <left style="thin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medium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dashed"/>
    </border>
    <border>
      <left/>
      <right>
        <color indexed="63"/>
      </right>
      <top style="mediumDashDot"/>
      <bottom>
        <color indexed="63"/>
      </bottom>
    </border>
    <border>
      <left/>
      <right/>
      <top/>
      <bottom style="medium"/>
    </border>
    <border>
      <left/>
      <right/>
      <top style="mediumDashed"/>
      <bottom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ck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medium"/>
      <right style="mediumDashDotDot"/>
      <top/>
      <bottom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n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ck"/>
      <top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0" borderId="0" applyNumberFormat="0" applyFill="0" applyBorder="0" applyAlignment="0" applyProtection="0"/>
    <xf numFmtId="0" fontId="154" fillId="26" borderId="1" applyNumberFormat="0" applyAlignment="0" applyProtection="0"/>
    <xf numFmtId="0" fontId="155" fillId="0" borderId="2" applyNumberFormat="0" applyFill="0" applyAlignment="0" applyProtection="0"/>
    <xf numFmtId="0" fontId="0" fillId="27" borderId="3" applyNumberFormat="0" applyFont="0" applyAlignment="0" applyProtection="0"/>
    <xf numFmtId="0" fontId="156" fillId="28" borderId="1" applyNumberFormat="0" applyAlignment="0" applyProtection="0"/>
    <xf numFmtId="0" fontId="157" fillId="29" borderId="0" applyNumberFormat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61" fillId="31" borderId="0" applyNumberFormat="0" applyBorder="0" applyAlignment="0" applyProtection="0"/>
    <xf numFmtId="0" fontId="162" fillId="26" borderId="4" applyNumberFormat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5" applyNumberFormat="0" applyFill="0" applyAlignment="0" applyProtection="0"/>
    <xf numFmtId="0" fontId="166" fillId="0" borderId="6" applyNumberFormat="0" applyFill="0" applyAlignment="0" applyProtection="0"/>
    <xf numFmtId="0" fontId="167" fillId="0" borderId="7" applyNumberFormat="0" applyFill="0" applyAlignment="0" applyProtection="0"/>
    <xf numFmtId="0" fontId="167" fillId="0" borderId="0" applyNumberFormat="0" applyFill="0" applyBorder="0" applyAlignment="0" applyProtection="0"/>
    <xf numFmtId="0" fontId="168" fillId="0" borderId="8" applyNumberFormat="0" applyFill="0" applyAlignment="0" applyProtection="0"/>
    <xf numFmtId="0" fontId="169" fillId="32" borderId="9" applyNumberFormat="0" applyAlignment="0" applyProtection="0"/>
  </cellStyleXfs>
  <cellXfs count="8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68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58" fillId="34" borderId="10" xfId="45" applyFill="1" applyBorder="1" applyAlignment="1">
      <alignment vertical="center"/>
    </xf>
    <xf numFmtId="0" fontId="158" fillId="34" borderId="10" xfId="45" applyFill="1" applyBorder="1" applyAlignment="1">
      <alignment horizontal="left" vertical="center"/>
    </xf>
    <xf numFmtId="0" fontId="170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171" fillId="35" borderId="11" xfId="52" applyFont="1" applyFill="1" applyBorder="1" applyAlignment="1">
      <alignment horizontal="center" vertical="center"/>
      <protection/>
    </xf>
    <xf numFmtId="0" fontId="172" fillId="23" borderId="0" xfId="52" applyFont="1" applyFill="1" applyBorder="1" applyAlignment="1">
      <alignment horizontal="center" vertical="center"/>
      <protection/>
    </xf>
    <xf numFmtId="0" fontId="172" fillId="23" borderId="0" xfId="52" applyFont="1" applyFill="1" applyBorder="1" applyAlignment="1">
      <alignment horizontal="left" vertical="center"/>
      <protection/>
    </xf>
    <xf numFmtId="164" fontId="0" fillId="23" borderId="0" xfId="0" applyNumberFormat="1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23" borderId="0" xfId="0" applyFont="1" applyFill="1" applyBorder="1" applyAlignment="1">
      <alignment horizontal="left" vertical="center"/>
    </xf>
    <xf numFmtId="0" fontId="173" fillId="36" borderId="0" xfId="52" applyFont="1" applyFill="1" applyBorder="1" applyAlignment="1">
      <alignment horizontal="center" vertical="center"/>
      <protection/>
    </xf>
    <xf numFmtId="0" fontId="174" fillId="36" borderId="0" xfId="0" applyFont="1" applyFill="1" applyBorder="1" applyAlignment="1">
      <alignment horizontal="center" vertical="center"/>
    </xf>
    <xf numFmtId="0" fontId="173" fillId="36" borderId="0" xfId="52" applyFont="1" applyFill="1" applyBorder="1" applyAlignment="1">
      <alignment horizontal="left" vertical="center"/>
      <protection/>
    </xf>
    <xf numFmtId="0" fontId="152" fillId="36" borderId="0" xfId="0" applyFont="1" applyFill="1" applyBorder="1" applyAlignment="1">
      <alignment horizontal="left" vertical="center"/>
    </xf>
    <xf numFmtId="0" fontId="152" fillId="36" borderId="0" xfId="0" applyFont="1" applyFill="1" applyBorder="1" applyAlignment="1">
      <alignment horizontal="center" vertical="center"/>
    </xf>
    <xf numFmtId="0" fontId="49" fillId="18" borderId="0" xfId="0" applyFont="1" applyFill="1" applyBorder="1" applyAlignment="1">
      <alignment vertical="center"/>
    </xf>
    <xf numFmtId="0" fontId="50" fillId="18" borderId="0" xfId="0" applyFont="1" applyFill="1" applyBorder="1" applyAlignment="1">
      <alignment horizontal="left" vertical="center"/>
    </xf>
    <xf numFmtId="0" fontId="173" fillId="37" borderId="0" xfId="52" applyFont="1" applyFill="1" applyBorder="1" applyAlignment="1">
      <alignment horizontal="center" vertical="center"/>
      <protection/>
    </xf>
    <xf numFmtId="0" fontId="173" fillId="37" borderId="0" xfId="52" applyFont="1" applyFill="1" applyBorder="1" applyAlignment="1">
      <alignment horizontal="left" vertical="center"/>
      <protection/>
    </xf>
    <xf numFmtId="0" fontId="152" fillId="37" borderId="0" xfId="0" applyFont="1" applyFill="1" applyBorder="1" applyAlignment="1">
      <alignment horizontal="left" vertical="center"/>
    </xf>
    <xf numFmtId="0" fontId="152" fillId="37" borderId="0" xfId="0" applyFont="1" applyFill="1" applyBorder="1" applyAlignment="1">
      <alignment horizontal="center" vertical="center"/>
    </xf>
    <xf numFmtId="0" fontId="173" fillId="38" borderId="0" xfId="52" applyFont="1" applyFill="1" applyBorder="1" applyAlignment="1">
      <alignment horizontal="center" vertical="center"/>
      <protection/>
    </xf>
    <xf numFmtId="0" fontId="173" fillId="38" borderId="0" xfId="52" applyFont="1" applyFill="1" applyBorder="1" applyAlignment="1">
      <alignment horizontal="left" vertical="center"/>
      <protection/>
    </xf>
    <xf numFmtId="0" fontId="49" fillId="38" borderId="0" xfId="0" applyFont="1" applyFill="1" applyBorder="1" applyAlignment="1">
      <alignment vertical="center"/>
    </xf>
    <xf numFmtId="0" fontId="152" fillId="38" borderId="0" xfId="0" applyFont="1" applyFill="1" applyBorder="1" applyAlignment="1">
      <alignment horizontal="left" vertical="center"/>
    </xf>
    <xf numFmtId="0" fontId="50" fillId="38" borderId="0" xfId="0" applyFont="1" applyFill="1" applyBorder="1" applyAlignment="1">
      <alignment horizontal="left" vertical="center"/>
    </xf>
    <xf numFmtId="0" fontId="49" fillId="39" borderId="0" xfId="0" applyFont="1" applyFill="1" applyBorder="1" applyAlignment="1">
      <alignment vertical="center"/>
    </xf>
    <xf numFmtId="0" fontId="50" fillId="39" borderId="0" xfId="0" applyFont="1" applyFill="1" applyBorder="1" applyAlignment="1">
      <alignment horizontal="center" vertical="center"/>
    </xf>
    <xf numFmtId="0" fontId="50" fillId="39" borderId="0" xfId="0" applyFont="1" applyFill="1" applyBorder="1" applyAlignment="1">
      <alignment horizontal="left" vertical="center"/>
    </xf>
    <xf numFmtId="166" fontId="50" fillId="39" borderId="0" xfId="54" applyNumberFormat="1" applyFont="1" applyFill="1" applyBorder="1" applyAlignment="1">
      <alignment horizontal="center" vertical="center"/>
      <protection/>
    </xf>
    <xf numFmtId="0" fontId="152" fillId="39" borderId="0" xfId="0" applyFont="1" applyFill="1" applyBorder="1" applyAlignment="1">
      <alignment horizontal="left" vertical="center"/>
    </xf>
    <xf numFmtId="0" fontId="175" fillId="33" borderId="0" xfId="0" applyFont="1" applyFill="1" applyBorder="1" applyAlignment="1">
      <alignment vertical="center"/>
    </xf>
    <xf numFmtId="164" fontId="175" fillId="33" borderId="0" xfId="0" applyNumberFormat="1" applyFont="1" applyFill="1" applyBorder="1" applyAlignment="1">
      <alignment vertical="center"/>
    </xf>
    <xf numFmtId="0" fontId="176" fillId="34" borderId="10" xfId="0" applyFont="1" applyFill="1" applyBorder="1" applyAlignment="1">
      <alignment vertical="center"/>
    </xf>
    <xf numFmtId="0" fontId="177" fillId="36" borderId="0" xfId="0" applyFont="1" applyFill="1" applyBorder="1" applyAlignment="1">
      <alignment vertical="center"/>
    </xf>
    <xf numFmtId="0" fontId="178" fillId="33" borderId="0" xfId="0" applyFont="1" applyFill="1" applyBorder="1" applyAlignment="1">
      <alignment vertical="center"/>
    </xf>
    <xf numFmtId="0" fontId="152" fillId="36" borderId="0" xfId="0" applyFont="1" applyFill="1" applyBorder="1" applyAlignment="1">
      <alignment vertical="center"/>
    </xf>
    <xf numFmtId="164" fontId="152" fillId="36" borderId="0" xfId="0" applyNumberFormat="1" applyFont="1" applyFill="1" applyBorder="1" applyAlignment="1">
      <alignment vertical="center"/>
    </xf>
    <xf numFmtId="0" fontId="152" fillId="18" borderId="0" xfId="0" applyFont="1" applyFill="1" applyBorder="1" applyAlignment="1">
      <alignment vertical="center"/>
    </xf>
    <xf numFmtId="0" fontId="152" fillId="37" borderId="0" xfId="0" applyFont="1" applyFill="1" applyBorder="1" applyAlignment="1">
      <alignment vertical="center"/>
    </xf>
    <xf numFmtId="164" fontId="152" fillId="37" borderId="0" xfId="0" applyNumberFormat="1" applyFont="1" applyFill="1" applyBorder="1" applyAlignment="1">
      <alignment vertical="center"/>
    </xf>
    <xf numFmtId="0" fontId="152" fillId="38" borderId="0" xfId="0" applyFont="1" applyFill="1" applyBorder="1" applyAlignment="1">
      <alignment vertical="center"/>
    </xf>
    <xf numFmtId="164" fontId="152" fillId="38" borderId="0" xfId="0" applyNumberFormat="1" applyFont="1" applyFill="1" applyBorder="1" applyAlignment="1">
      <alignment vertical="center"/>
    </xf>
    <xf numFmtId="164" fontId="152" fillId="18" borderId="0" xfId="0" applyNumberFormat="1" applyFont="1" applyFill="1" applyBorder="1" applyAlignment="1">
      <alignment vertical="center"/>
    </xf>
    <xf numFmtId="0" fontId="179" fillId="35" borderId="0" xfId="0" applyFont="1" applyFill="1" applyBorder="1" applyAlignment="1">
      <alignment vertical="center"/>
    </xf>
    <xf numFmtId="164" fontId="178" fillId="33" borderId="0" xfId="0" applyNumberFormat="1" applyFont="1" applyFill="1" applyBorder="1" applyAlignment="1">
      <alignment vertical="center"/>
    </xf>
    <xf numFmtId="1" fontId="178" fillId="33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180" fillId="41" borderId="0" xfId="0" applyFont="1" applyFill="1" applyAlignment="1">
      <alignment/>
    </xf>
    <xf numFmtId="0" fontId="181" fillId="41" borderId="0" xfId="0" applyFont="1" applyFill="1" applyAlignment="1">
      <alignment/>
    </xf>
    <xf numFmtId="0" fontId="182" fillId="40" borderId="0" xfId="0" applyFont="1" applyFill="1" applyAlignment="1">
      <alignment/>
    </xf>
    <xf numFmtId="0" fontId="183" fillId="40" borderId="0" xfId="0" applyFont="1" applyFill="1" applyAlignment="1">
      <alignment horizontal="center"/>
    </xf>
    <xf numFmtId="0" fontId="184" fillId="23" borderId="0" xfId="0" applyFont="1" applyFill="1" applyBorder="1" applyAlignment="1">
      <alignment horizontal="center" vertical="center"/>
    </xf>
    <xf numFmtId="0" fontId="185" fillId="36" borderId="0" xfId="0" applyFont="1" applyFill="1" applyBorder="1" applyAlignment="1">
      <alignment horizontal="center" vertical="center"/>
    </xf>
    <xf numFmtId="0" fontId="185" fillId="37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/>
    </xf>
    <xf numFmtId="0" fontId="62" fillId="33" borderId="0" xfId="57" applyNumberFormat="1" applyFont="1" applyFill="1" applyBorder="1" applyAlignment="1">
      <alignment vertical="center"/>
      <protection/>
    </xf>
    <xf numFmtId="1" fontId="0" fillId="0" borderId="0" xfId="53" applyNumberFormat="1" applyFill="1" applyAlignment="1">
      <alignment horizontal="center"/>
      <protection/>
    </xf>
    <xf numFmtId="0" fontId="2" fillId="0" borderId="0" xfId="52" applyFont="1" applyFill="1" applyAlignment="1">
      <alignment vertical="center"/>
      <protection/>
    </xf>
    <xf numFmtId="0" fontId="0" fillId="0" borderId="0" xfId="53">
      <alignment/>
      <protection/>
    </xf>
    <xf numFmtId="0" fontId="186" fillId="42" borderId="0" xfId="0" applyFont="1" applyFill="1" applyBorder="1" applyAlignment="1">
      <alignment/>
    </xf>
    <xf numFmtId="0" fontId="0" fillId="0" borderId="0" xfId="53" applyFont="1">
      <alignment/>
      <protection/>
    </xf>
    <xf numFmtId="0" fontId="187" fillId="33" borderId="0" xfId="52" applyFont="1" applyFill="1" applyBorder="1" applyAlignment="1">
      <alignment horizontal="center" vertical="center"/>
      <protection/>
    </xf>
    <xf numFmtId="0" fontId="188" fillId="33" borderId="0" xfId="52" applyFont="1" applyFill="1" applyBorder="1" applyAlignment="1" applyProtection="1">
      <alignment horizontal="left"/>
      <protection hidden="1"/>
    </xf>
    <xf numFmtId="0" fontId="0" fillId="33" borderId="0" xfId="53" applyFill="1" applyBorder="1">
      <alignment/>
      <protection/>
    </xf>
    <xf numFmtId="0" fontId="189" fillId="33" borderId="0" xfId="52" applyFont="1" applyFill="1" applyBorder="1" applyAlignment="1">
      <alignment horizontal="center" vertical="center"/>
      <protection/>
    </xf>
    <xf numFmtId="0" fontId="190" fillId="33" borderId="0" xfId="52" applyFont="1" applyFill="1" applyBorder="1" applyAlignment="1" applyProtection="1">
      <alignment horizontal="left" vertical="center"/>
      <protection hidden="1"/>
    </xf>
    <xf numFmtId="0" fontId="4" fillId="33" borderId="0" xfId="57" applyNumberFormat="1" applyFont="1" applyFill="1" applyBorder="1" applyAlignment="1">
      <alignment vertical="center"/>
      <protection/>
    </xf>
    <xf numFmtId="0" fontId="0" fillId="33" borderId="12" xfId="53" applyFill="1" applyBorder="1">
      <alignment/>
      <protection/>
    </xf>
    <xf numFmtId="0" fontId="191" fillId="33" borderId="0" xfId="52" applyFont="1" applyFill="1" applyBorder="1" applyAlignment="1" applyProtection="1">
      <alignment vertical="center"/>
      <protection hidden="1"/>
    </xf>
    <xf numFmtId="0" fontId="192" fillId="33" borderId="0" xfId="52" applyFont="1" applyFill="1" applyBorder="1" applyAlignment="1">
      <alignment horizontal="center" vertical="center"/>
      <protection/>
    </xf>
    <xf numFmtId="0" fontId="70" fillId="33" borderId="0" xfId="52" applyFont="1" applyFill="1" applyBorder="1" applyAlignment="1" applyProtection="1">
      <alignment horizontal="left" vertical="center"/>
      <protection hidden="1"/>
    </xf>
    <xf numFmtId="0" fontId="62" fillId="33" borderId="12" xfId="57" applyNumberFormat="1" applyFont="1" applyFill="1" applyBorder="1" applyAlignment="1">
      <alignment vertical="center"/>
      <protection/>
    </xf>
    <xf numFmtId="0" fontId="188" fillId="33" borderId="0" xfId="52" applyFont="1" applyFill="1" applyBorder="1" applyAlignment="1" applyProtection="1">
      <alignment horizontal="left" vertical="center"/>
      <protection hidden="1"/>
    </xf>
    <xf numFmtId="0" fontId="193" fillId="42" borderId="0" xfId="57" applyNumberFormat="1" applyFont="1" applyFill="1" applyBorder="1" applyAlignment="1">
      <alignment horizontal="left" vertical="center"/>
      <protection/>
    </xf>
    <xf numFmtId="0" fontId="194" fillId="33" borderId="0" xfId="52" applyFont="1" applyFill="1" applyBorder="1" applyAlignment="1" applyProtection="1">
      <alignment horizontal="left" vertical="center"/>
      <protection hidden="1"/>
    </xf>
    <xf numFmtId="0" fontId="195" fillId="33" borderId="0" xfId="52" applyFont="1" applyFill="1" applyBorder="1" applyAlignment="1" applyProtection="1">
      <alignment horizontal="left" vertical="center"/>
      <protection hidden="1"/>
    </xf>
    <xf numFmtId="0" fontId="8" fillId="39" borderId="13" xfId="57" applyNumberFormat="1" applyFont="1" applyFill="1" applyBorder="1" applyAlignment="1">
      <alignment horizontal="center" vertical="center"/>
      <protection/>
    </xf>
    <xf numFmtId="0" fontId="196" fillId="39" borderId="13" xfId="52" applyFont="1" applyFill="1" applyBorder="1" applyAlignment="1">
      <alignment horizontal="center" vertical="center"/>
      <protection/>
    </xf>
    <xf numFmtId="0" fontId="197" fillId="39" borderId="0" xfId="57" applyNumberFormat="1" applyFont="1" applyFill="1" applyBorder="1" applyAlignment="1">
      <alignment horizontal="center" vertical="center"/>
      <protection/>
    </xf>
    <xf numFmtId="0" fontId="8" fillId="39" borderId="0" xfId="57" applyNumberFormat="1" applyFont="1" applyFill="1" applyBorder="1" applyAlignment="1">
      <alignment vertical="center"/>
      <protection/>
    </xf>
    <xf numFmtId="0" fontId="10" fillId="39" borderId="0" xfId="57" applyNumberFormat="1" applyFont="1" applyFill="1" applyBorder="1" applyAlignment="1">
      <alignment vertical="center"/>
      <protection/>
    </xf>
    <xf numFmtId="0" fontId="197" fillId="39" borderId="13" xfId="57" applyNumberFormat="1" applyFont="1" applyFill="1" applyBorder="1" applyAlignment="1">
      <alignment horizontal="center" vertical="center"/>
      <protection/>
    </xf>
    <xf numFmtId="0" fontId="198" fillId="39" borderId="0" xfId="52" applyFont="1" applyFill="1" applyBorder="1" applyAlignment="1">
      <alignment horizontal="left" vertical="center"/>
      <protection/>
    </xf>
    <xf numFmtId="0" fontId="77" fillId="39" borderId="0" xfId="52" applyFont="1" applyFill="1" applyBorder="1" applyAlignment="1" applyProtection="1">
      <alignment vertical="center"/>
      <protection hidden="1"/>
    </xf>
    <xf numFmtId="0" fontId="0" fillId="39" borderId="13" xfId="0" applyFill="1" applyBorder="1" applyAlignment="1">
      <alignment/>
    </xf>
    <xf numFmtId="0" fontId="9" fillId="39" borderId="0" xfId="52" applyFont="1" applyFill="1" applyBorder="1" applyAlignment="1" applyProtection="1">
      <alignment horizontal="center" vertical="center" wrapText="1"/>
      <protection hidden="1"/>
    </xf>
    <xf numFmtId="0" fontId="198" fillId="39" borderId="0" xfId="52" applyFont="1" applyFill="1" applyBorder="1" applyAlignment="1">
      <alignment vertical="center"/>
      <protection/>
    </xf>
    <xf numFmtId="0" fontId="199" fillId="39" borderId="0" xfId="52" applyFont="1" applyFill="1" applyBorder="1" applyAlignment="1" applyProtection="1">
      <alignment horizontal="center" vertical="center" wrapText="1"/>
      <protection hidden="1"/>
    </xf>
    <xf numFmtId="0" fontId="176" fillId="39" borderId="0" xfId="0" applyFont="1" applyFill="1" applyBorder="1" applyAlignment="1">
      <alignment vertical="top" wrapText="1"/>
    </xf>
    <xf numFmtId="0" fontId="176" fillId="39" borderId="12" xfId="0" applyFont="1" applyFill="1" applyBorder="1" applyAlignment="1">
      <alignment vertical="top" wrapText="1"/>
    </xf>
    <xf numFmtId="0" fontId="170" fillId="39" borderId="12" xfId="0" applyFont="1" applyFill="1" applyBorder="1" applyAlignment="1">
      <alignment vertical="top" wrapText="1"/>
    </xf>
    <xf numFmtId="0" fontId="170" fillId="39" borderId="0" xfId="0" applyFont="1" applyFill="1" applyBorder="1" applyAlignment="1">
      <alignment/>
    </xf>
    <xf numFmtId="0" fontId="200" fillId="39" borderId="14" xfId="0" applyFont="1" applyFill="1" applyBorder="1" applyAlignment="1">
      <alignment/>
    </xf>
    <xf numFmtId="0" fontId="186" fillId="39" borderId="15" xfId="0" applyFont="1" applyFill="1" applyBorder="1" applyAlignment="1">
      <alignment/>
    </xf>
    <xf numFmtId="0" fontId="186" fillId="39" borderId="15" xfId="0" applyFont="1" applyFill="1" applyBorder="1" applyAlignment="1">
      <alignment horizontal="center"/>
    </xf>
    <xf numFmtId="0" fontId="186" fillId="39" borderId="15" xfId="0" applyFont="1" applyFill="1" applyBorder="1" applyAlignment="1">
      <alignment vertical="center"/>
    </xf>
    <xf numFmtId="0" fontId="186" fillId="39" borderId="16" xfId="0" applyFont="1" applyFill="1" applyBorder="1" applyAlignment="1">
      <alignment horizontal="center" vertical="center"/>
    </xf>
    <xf numFmtId="0" fontId="201" fillId="39" borderId="0" xfId="52" applyFont="1" applyFill="1" applyBorder="1" applyAlignment="1">
      <alignment vertical="center" wrapText="1"/>
      <protection/>
    </xf>
    <xf numFmtId="0" fontId="202" fillId="39" borderId="0" xfId="0" applyFont="1" applyFill="1" applyBorder="1" applyAlignment="1">
      <alignment horizontal="center" vertical="top"/>
    </xf>
    <xf numFmtId="0" fontId="50" fillId="39" borderId="13" xfId="0" applyFont="1" applyFill="1" applyBorder="1" applyAlignment="1" applyProtection="1">
      <alignment horizontal="center" vertical="center"/>
      <protection locked="0"/>
    </xf>
    <xf numFmtId="164" fontId="50" fillId="39" borderId="0" xfId="0" applyNumberFormat="1" applyFont="1" applyFill="1" applyBorder="1" applyAlignment="1">
      <alignment vertical="center" wrapText="1"/>
    </xf>
    <xf numFmtId="0" fontId="203" fillId="39" borderId="0" xfId="0" applyFont="1" applyFill="1" applyBorder="1" applyAlignment="1">
      <alignment horizontal="left"/>
    </xf>
    <xf numFmtId="0" fontId="201" fillId="39" borderId="0" xfId="0" applyFont="1" applyFill="1" applyBorder="1" applyAlignment="1">
      <alignment vertical="center" wrapText="1"/>
    </xf>
    <xf numFmtId="0" fontId="201" fillId="39" borderId="12" xfId="0" applyFont="1" applyFill="1" applyBorder="1" applyAlignment="1">
      <alignment vertical="center" wrapText="1"/>
    </xf>
    <xf numFmtId="0" fontId="186" fillId="39" borderId="0" xfId="0" applyFont="1" applyFill="1" applyBorder="1" applyAlignment="1">
      <alignment horizontal="center"/>
    </xf>
    <xf numFmtId="0" fontId="186" fillId="39" borderId="17" xfId="0" applyFont="1" applyFill="1" applyBorder="1" applyAlignment="1">
      <alignment horizontal="center"/>
    </xf>
    <xf numFmtId="0" fontId="186" fillId="39" borderId="18" xfId="0" applyFont="1" applyFill="1" applyBorder="1" applyAlignment="1">
      <alignment horizontal="center"/>
    </xf>
    <xf numFmtId="0" fontId="186" fillId="39" borderId="0" xfId="0" applyFont="1" applyFill="1" applyBorder="1" applyAlignment="1">
      <alignment vertical="center"/>
    </xf>
    <xf numFmtId="0" fontId="186" fillId="39" borderId="12" xfId="0" applyFont="1" applyFill="1" applyBorder="1" applyAlignment="1">
      <alignment horizontal="center" vertical="center"/>
    </xf>
    <xf numFmtId="0" fontId="204" fillId="39" borderId="0" xfId="0" applyFont="1" applyFill="1" applyBorder="1" applyAlignment="1">
      <alignment/>
    </xf>
    <xf numFmtId="0" fontId="205" fillId="39" borderId="0" xfId="0" applyFont="1" applyFill="1" applyBorder="1" applyAlignment="1">
      <alignment horizontal="left" vertical="center"/>
    </xf>
    <xf numFmtId="0" fontId="205" fillId="39" borderId="12" xfId="0" applyFont="1" applyFill="1" applyBorder="1" applyAlignment="1">
      <alignment horizontal="left" vertical="center"/>
    </xf>
    <xf numFmtId="0" fontId="206" fillId="39" borderId="19" xfId="0" applyFont="1" applyFill="1" applyBorder="1" applyAlignment="1">
      <alignment vertical="center"/>
    </xf>
    <xf numFmtId="0" fontId="152" fillId="39" borderId="13" xfId="52" applyFont="1" applyFill="1" applyBorder="1" applyAlignment="1">
      <alignment horizontal="center" vertical="center"/>
      <protection/>
    </xf>
    <xf numFmtId="0" fontId="177" fillId="39" borderId="13" xfId="0" applyFont="1" applyFill="1" applyBorder="1" applyAlignment="1">
      <alignment horizontal="left" vertical="center"/>
    </xf>
    <xf numFmtId="0" fontId="152" fillId="39" borderId="0" xfId="52" applyFont="1" applyFill="1" applyBorder="1" applyAlignment="1">
      <alignment horizontal="center" vertical="center"/>
      <protection/>
    </xf>
    <xf numFmtId="0" fontId="9" fillId="43" borderId="0" xfId="52" applyFont="1" applyFill="1" applyBorder="1" applyAlignment="1">
      <alignment horizontal="left" vertical="center"/>
      <protection/>
    </xf>
    <xf numFmtId="0" fontId="6" fillId="43" borderId="0" xfId="52" applyFont="1" applyFill="1" applyBorder="1" applyAlignment="1">
      <alignment horizontal="center" vertical="center"/>
      <protection/>
    </xf>
    <xf numFmtId="164" fontId="207" fillId="43" borderId="20" xfId="52" applyNumberFormat="1" applyFont="1" applyFill="1" applyBorder="1" applyAlignment="1">
      <alignment horizontal="center" vertical="center"/>
      <protection/>
    </xf>
    <xf numFmtId="164" fontId="207" fillId="43" borderId="0" xfId="52" applyNumberFormat="1" applyFont="1" applyFill="1" applyBorder="1" applyAlignment="1">
      <alignment horizontal="center" vertical="center"/>
      <protection/>
    </xf>
    <xf numFmtId="164" fontId="49" fillId="43" borderId="0" xfId="52" applyNumberFormat="1" applyFont="1" applyFill="1" applyBorder="1" applyAlignment="1">
      <alignment horizontal="center" vertical="center"/>
      <protection/>
    </xf>
    <xf numFmtId="0" fontId="205" fillId="42" borderId="21" xfId="0" applyFont="1" applyFill="1" applyBorder="1" applyAlignment="1">
      <alignment horizontal="right" vertical="center"/>
    </xf>
    <xf numFmtId="0" fontId="158" fillId="42" borderId="21" xfId="45" applyFill="1" applyBorder="1" applyAlignment="1">
      <alignment vertical="center"/>
    </xf>
    <xf numFmtId="0" fontId="0" fillId="42" borderId="21" xfId="0" applyFill="1" applyBorder="1" applyAlignment="1">
      <alignment vertical="center"/>
    </xf>
    <xf numFmtId="0" fontId="208" fillId="42" borderId="0" xfId="0" applyFont="1" applyFill="1" applyBorder="1" applyAlignment="1">
      <alignment horizontal="left" vertical="center"/>
    </xf>
    <xf numFmtId="0" fontId="203" fillId="42" borderId="0" xfId="0" applyFont="1" applyFill="1" applyBorder="1" applyAlignment="1">
      <alignment horizontal="left" vertical="center"/>
    </xf>
    <xf numFmtId="0" fontId="203" fillId="42" borderId="0" xfId="0" applyFont="1" applyFill="1" applyBorder="1" applyAlignment="1">
      <alignment horizontal="right" vertical="center"/>
    </xf>
    <xf numFmtId="2" fontId="170" fillId="42" borderId="0" xfId="0" applyNumberFormat="1" applyFont="1" applyFill="1" applyBorder="1" applyAlignment="1">
      <alignment horizontal="right" vertical="center"/>
    </xf>
    <xf numFmtId="0" fontId="186" fillId="42" borderId="0" xfId="0" applyFont="1" applyFill="1" applyBorder="1" applyAlignment="1">
      <alignment horizontal="left" vertical="center"/>
    </xf>
    <xf numFmtId="166" fontId="11" fillId="42" borderId="12" xfId="55" applyNumberFormat="1" applyFont="1" applyFill="1" applyBorder="1" applyAlignment="1">
      <alignment vertical="center"/>
      <protection/>
    </xf>
    <xf numFmtId="0" fontId="88" fillId="42" borderId="12" xfId="52" applyFont="1" applyFill="1" applyBorder="1" applyAlignment="1" applyProtection="1">
      <alignment horizontal="center" vertical="center"/>
      <protection hidden="1"/>
    </xf>
    <xf numFmtId="166" fontId="11" fillId="42" borderId="12" xfId="55" applyNumberFormat="1" applyFont="1" applyFill="1" applyBorder="1" applyAlignment="1">
      <alignment horizontal="center" vertical="center"/>
      <protection/>
    </xf>
    <xf numFmtId="0" fontId="62" fillId="42" borderId="0" xfId="57" applyNumberFormat="1" applyFont="1" applyFill="1" applyBorder="1" applyAlignment="1">
      <alignment vertical="center"/>
      <protection/>
    </xf>
    <xf numFmtId="0" fontId="170" fillId="42" borderId="0" xfId="0" applyFont="1" applyFill="1" applyBorder="1" applyAlignment="1">
      <alignment/>
    </xf>
    <xf numFmtId="0" fontId="62" fillId="39" borderId="13" xfId="52" applyFont="1" applyFill="1" applyBorder="1" applyAlignment="1">
      <alignment horizontal="right" vertical="center"/>
      <protection/>
    </xf>
    <xf numFmtId="0" fontId="50" fillId="39" borderId="13" xfId="52" applyFont="1" applyFill="1" applyBorder="1" applyAlignment="1">
      <alignment horizontal="right" vertical="center"/>
      <protection/>
    </xf>
    <xf numFmtId="0" fontId="170" fillId="23" borderId="0" xfId="0" applyFont="1" applyFill="1" applyBorder="1" applyAlignment="1">
      <alignment horizontal="left" vertical="center"/>
    </xf>
    <xf numFmtId="0" fontId="0" fillId="23" borderId="0" xfId="0" applyFill="1" applyBorder="1" applyAlignment="1">
      <alignment horizontal="left" vertical="center"/>
    </xf>
    <xf numFmtId="0" fontId="209" fillId="33" borderId="0" xfId="0" applyFont="1" applyFill="1" applyBorder="1" applyAlignment="1">
      <alignment vertical="center"/>
    </xf>
    <xf numFmtId="164" fontId="209" fillId="33" borderId="0" xfId="0" applyNumberFormat="1" applyFont="1" applyFill="1" applyBorder="1" applyAlignment="1">
      <alignment vertical="center"/>
    </xf>
    <xf numFmtId="0" fontId="0" fillId="23" borderId="0" xfId="0" applyFill="1" applyAlignment="1">
      <alignment/>
    </xf>
    <xf numFmtId="0" fontId="168" fillId="23" borderId="0" xfId="0" applyFont="1" applyFill="1" applyAlignment="1">
      <alignment horizontal="right"/>
    </xf>
    <xf numFmtId="0" fontId="208" fillId="33" borderId="0" xfId="0" applyFont="1" applyFill="1" applyBorder="1" applyAlignment="1">
      <alignment vertical="center"/>
    </xf>
    <xf numFmtId="0" fontId="0" fillId="42" borderId="0" xfId="0" applyFill="1" applyAlignment="1">
      <alignment/>
    </xf>
    <xf numFmtId="0" fontId="176" fillId="34" borderId="0" xfId="0" applyFont="1" applyFill="1" applyBorder="1" applyAlignment="1">
      <alignment vertical="center"/>
    </xf>
    <xf numFmtId="0" fontId="168" fillId="33" borderId="0" xfId="0" applyFont="1" applyFill="1" applyBorder="1" applyAlignment="1">
      <alignment vertical="center"/>
    </xf>
    <xf numFmtId="0" fontId="208" fillId="33" borderId="22" xfId="0" applyFont="1" applyFill="1" applyBorder="1" applyAlignment="1">
      <alignment vertical="center"/>
    </xf>
    <xf numFmtId="0" fontId="168" fillId="42" borderId="0" xfId="0" applyFont="1" applyFill="1" applyBorder="1" applyAlignment="1">
      <alignment vertical="center"/>
    </xf>
    <xf numFmtId="0" fontId="210" fillId="42" borderId="0" xfId="45" applyFont="1" applyFill="1" applyBorder="1" applyAlignment="1">
      <alignment vertical="center"/>
    </xf>
    <xf numFmtId="0" fontId="168" fillId="42" borderId="0" xfId="0" applyFont="1" applyFill="1" applyAlignment="1">
      <alignment/>
    </xf>
    <xf numFmtId="0" fontId="91" fillId="23" borderId="0" xfId="0" applyFont="1" applyFill="1" applyBorder="1" applyAlignment="1">
      <alignment vertical="center"/>
    </xf>
    <xf numFmtId="0" fontId="172" fillId="23" borderId="0" xfId="52" applyFont="1" applyFill="1" applyBorder="1" applyAlignment="1">
      <alignment vertical="center"/>
      <protection/>
    </xf>
    <xf numFmtId="0" fontId="91" fillId="23" borderId="0" xfId="0" applyFont="1" applyFill="1" applyBorder="1" applyAlignment="1">
      <alignment horizontal="right" vertical="center"/>
    </xf>
    <xf numFmtId="0" fontId="205" fillId="23" borderId="0" xfId="0" applyFont="1" applyFill="1" applyBorder="1" applyAlignment="1">
      <alignment vertical="center"/>
    </xf>
    <xf numFmtId="0" fontId="211" fillId="23" borderId="0" xfId="52" applyFont="1" applyFill="1" applyBorder="1" applyAlignment="1">
      <alignment horizontal="center" vertical="center"/>
      <protection/>
    </xf>
    <xf numFmtId="0" fontId="193" fillId="23" borderId="0" xfId="52" applyFont="1" applyFill="1" applyBorder="1" applyAlignment="1">
      <alignment horizontal="center" vertical="center"/>
      <protection/>
    </xf>
    <xf numFmtId="0" fontId="212" fillId="23" borderId="0" xfId="52" applyFont="1" applyFill="1" applyBorder="1" applyAlignment="1">
      <alignment horizontal="center" vertical="center"/>
      <protection/>
    </xf>
    <xf numFmtId="0" fontId="213" fillId="23" borderId="0" xfId="0" applyFont="1" applyFill="1" applyBorder="1" applyAlignment="1">
      <alignment vertical="center"/>
    </xf>
    <xf numFmtId="0" fontId="0" fillId="23" borderId="23" xfId="0" applyFont="1" applyFill="1" applyBorder="1" applyAlignment="1">
      <alignment vertical="center"/>
    </xf>
    <xf numFmtId="164" fontId="170" fillId="23" borderId="0" xfId="0" applyNumberFormat="1" applyFont="1" applyFill="1" applyBorder="1" applyAlignment="1">
      <alignment horizontal="center" vertical="center"/>
    </xf>
    <xf numFmtId="0" fontId="170" fillId="23" borderId="0" xfId="0" applyFont="1" applyFill="1" applyAlignment="1">
      <alignment horizontal="right"/>
    </xf>
    <xf numFmtId="0" fontId="211" fillId="23" borderId="0" xfId="52" applyFont="1" applyFill="1" applyBorder="1" applyAlignment="1">
      <alignment horizontal="right" vertical="center"/>
      <protection/>
    </xf>
    <xf numFmtId="0" fontId="214" fillId="36" borderId="0" xfId="52" applyFont="1" applyFill="1" applyBorder="1" applyAlignment="1">
      <alignment horizontal="center" vertical="center"/>
      <protection/>
    </xf>
    <xf numFmtId="0" fontId="173" fillId="36" borderId="0" xfId="52" applyFont="1" applyFill="1" applyBorder="1" applyAlignment="1">
      <alignment vertical="center"/>
      <protection/>
    </xf>
    <xf numFmtId="0" fontId="169" fillId="36" borderId="0" xfId="0" applyFont="1" applyFill="1" applyBorder="1" applyAlignment="1">
      <alignment horizontal="right" vertical="center"/>
    </xf>
    <xf numFmtId="0" fontId="169" fillId="36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152" fillId="36" borderId="0" xfId="0" applyFont="1" applyFill="1" applyAlignment="1">
      <alignment/>
    </xf>
    <xf numFmtId="0" fontId="173" fillId="36" borderId="0" xfId="52" applyFont="1" applyFill="1" applyBorder="1" applyAlignment="1">
      <alignment horizontal="right" vertical="center"/>
      <protection/>
    </xf>
    <xf numFmtId="0" fontId="174" fillId="36" borderId="0" xfId="0" applyFont="1" applyFill="1" applyAlignment="1">
      <alignment horizontal="right"/>
    </xf>
    <xf numFmtId="0" fontId="174" fillId="36" borderId="0" xfId="0" applyFont="1" applyFill="1" applyBorder="1" applyAlignment="1">
      <alignment horizontal="left" vertical="center"/>
    </xf>
    <xf numFmtId="0" fontId="152" fillId="36" borderId="23" xfId="0" applyFont="1" applyFill="1" applyBorder="1" applyAlignment="1">
      <alignment vertical="center"/>
    </xf>
    <xf numFmtId="164" fontId="174" fillId="36" borderId="0" xfId="0" applyNumberFormat="1" applyFont="1" applyFill="1" applyBorder="1" applyAlignment="1">
      <alignment horizontal="center" vertical="center"/>
    </xf>
    <xf numFmtId="0" fontId="173" fillId="36" borderId="0" xfId="0" applyFont="1" applyFill="1" applyBorder="1" applyAlignment="1">
      <alignment vertical="center"/>
    </xf>
    <xf numFmtId="0" fontId="177" fillId="36" borderId="0" xfId="52" applyFont="1" applyFill="1" applyBorder="1" applyAlignment="1">
      <alignment horizontal="center" vertical="center"/>
      <protection/>
    </xf>
    <xf numFmtId="0" fontId="0" fillId="36" borderId="22" xfId="0" applyFont="1" applyFill="1" applyBorder="1" applyAlignment="1">
      <alignment/>
    </xf>
    <xf numFmtId="0" fontId="215" fillId="36" borderId="0" xfId="52" applyFont="1" applyFill="1" applyBorder="1" applyAlignment="1">
      <alignment horizontal="center" vertical="center"/>
      <protection/>
    </xf>
    <xf numFmtId="0" fontId="216" fillId="36" borderId="0" xfId="52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0" fillId="23" borderId="22" xfId="0" applyFont="1" applyFill="1" applyBorder="1" applyAlignment="1">
      <alignment/>
    </xf>
    <xf numFmtId="0" fontId="215" fillId="23" borderId="0" xfId="52" applyFont="1" applyFill="1" applyBorder="1" applyAlignment="1">
      <alignment horizontal="center" vertical="center"/>
      <protection/>
    </xf>
    <xf numFmtId="0" fontId="0" fillId="23" borderId="0" xfId="0" applyFont="1" applyFill="1" applyBorder="1" applyAlignment="1">
      <alignment/>
    </xf>
    <xf numFmtId="0" fontId="214" fillId="18" borderId="0" xfId="52" applyFont="1" applyFill="1" applyBorder="1" applyAlignment="1">
      <alignment horizontal="center" vertical="center"/>
      <protection/>
    </xf>
    <xf numFmtId="0" fontId="173" fillId="18" borderId="0" xfId="52" applyFont="1" applyFill="1" applyBorder="1" applyAlignment="1">
      <alignment vertical="center"/>
      <protection/>
    </xf>
    <xf numFmtId="0" fontId="173" fillId="18" borderId="0" xfId="52" applyFont="1" applyFill="1" applyBorder="1" applyAlignment="1">
      <alignment horizontal="center" vertical="center"/>
      <protection/>
    </xf>
    <xf numFmtId="0" fontId="185" fillId="18" borderId="0" xfId="0" applyFont="1" applyFill="1" applyBorder="1" applyAlignment="1">
      <alignment horizontal="center" vertical="center"/>
    </xf>
    <xf numFmtId="0" fontId="169" fillId="18" borderId="0" xfId="0" applyFont="1" applyFill="1" applyBorder="1" applyAlignment="1">
      <alignment horizontal="right" vertical="center"/>
    </xf>
    <xf numFmtId="0" fontId="169" fillId="18" borderId="0" xfId="0" applyFont="1" applyFill="1" applyBorder="1" applyAlignment="1">
      <alignment vertical="center"/>
    </xf>
    <xf numFmtId="0" fontId="173" fillId="18" borderId="0" xfId="52" applyFont="1" applyFill="1" applyBorder="1" applyAlignment="1">
      <alignment horizontal="left" vertical="center"/>
      <protection/>
    </xf>
    <xf numFmtId="0" fontId="152" fillId="18" borderId="0" xfId="0" applyFont="1" applyFill="1" applyAlignment="1">
      <alignment/>
    </xf>
    <xf numFmtId="0" fontId="0" fillId="18" borderId="0" xfId="0" applyFill="1" applyAlignment="1">
      <alignment/>
    </xf>
    <xf numFmtId="0" fontId="173" fillId="18" borderId="0" xfId="52" applyFont="1" applyFill="1" applyBorder="1" applyAlignment="1">
      <alignment horizontal="right" vertical="center"/>
      <protection/>
    </xf>
    <xf numFmtId="0" fontId="152" fillId="18" borderId="0" xfId="0" applyFont="1" applyFill="1" applyBorder="1" applyAlignment="1">
      <alignment horizontal="left" vertical="center"/>
    </xf>
    <xf numFmtId="0" fontId="174" fillId="18" borderId="0" xfId="0" applyFont="1" applyFill="1" applyAlignment="1">
      <alignment horizontal="right"/>
    </xf>
    <xf numFmtId="164" fontId="174" fillId="18" borderId="0" xfId="0" applyNumberFormat="1" applyFont="1" applyFill="1" applyBorder="1" applyAlignment="1">
      <alignment horizontal="center" vertical="center"/>
    </xf>
    <xf numFmtId="0" fontId="174" fillId="18" borderId="0" xfId="0" applyFont="1" applyFill="1" applyBorder="1" applyAlignment="1">
      <alignment horizontal="left" vertical="center"/>
    </xf>
    <xf numFmtId="165" fontId="174" fillId="18" borderId="0" xfId="0" applyNumberFormat="1" applyFont="1" applyFill="1" applyBorder="1" applyAlignment="1">
      <alignment horizontal="center" vertical="center"/>
    </xf>
    <xf numFmtId="0" fontId="174" fillId="18" borderId="0" xfId="0" applyFont="1" applyFill="1" applyBorder="1" applyAlignment="1">
      <alignment horizontal="center" vertical="center"/>
    </xf>
    <xf numFmtId="0" fontId="152" fillId="18" borderId="23" xfId="0" applyFont="1" applyFill="1" applyBorder="1" applyAlignment="1">
      <alignment vertical="center"/>
    </xf>
    <xf numFmtId="0" fontId="0" fillId="18" borderId="22" xfId="0" applyFont="1" applyFill="1" applyBorder="1" applyAlignment="1">
      <alignment/>
    </xf>
    <xf numFmtId="0" fontId="215" fillId="18" borderId="0" xfId="52" applyFont="1" applyFill="1" applyBorder="1" applyAlignment="1">
      <alignment horizontal="center" vertical="center"/>
      <protection/>
    </xf>
    <xf numFmtId="0" fontId="216" fillId="18" borderId="0" xfId="52" applyFont="1" applyFill="1" applyBorder="1" applyAlignment="1">
      <alignment horizontal="center" vertical="center"/>
      <protection/>
    </xf>
    <xf numFmtId="0" fontId="0" fillId="18" borderId="0" xfId="0" applyFont="1" applyFill="1" applyBorder="1" applyAlignment="1">
      <alignment/>
    </xf>
    <xf numFmtId="0" fontId="177" fillId="18" borderId="0" xfId="52" applyFont="1" applyFill="1" applyBorder="1" applyAlignment="1">
      <alignment horizontal="center" vertical="center"/>
      <protection/>
    </xf>
    <xf numFmtId="0" fontId="97" fillId="18" borderId="0" xfId="0" applyFont="1" applyFill="1" applyBorder="1" applyAlignment="1">
      <alignment vertical="center"/>
    </xf>
    <xf numFmtId="0" fontId="98" fillId="18" borderId="0" xfId="0" applyFont="1" applyFill="1" applyBorder="1" applyAlignment="1">
      <alignment vertical="center"/>
    </xf>
    <xf numFmtId="0" fontId="50" fillId="18" borderId="0" xfId="0" applyFont="1" applyFill="1" applyBorder="1" applyAlignment="1">
      <alignment vertical="center"/>
    </xf>
    <xf numFmtId="0" fontId="50" fillId="18" borderId="0" xfId="0" applyFont="1" applyFill="1" applyAlignment="1">
      <alignment/>
    </xf>
    <xf numFmtId="1" fontId="209" fillId="33" borderId="0" xfId="0" applyNumberFormat="1" applyFont="1" applyFill="1" applyBorder="1" applyAlignment="1">
      <alignment vertical="center"/>
    </xf>
    <xf numFmtId="0" fontId="214" fillId="37" borderId="0" xfId="52" applyFont="1" applyFill="1" applyBorder="1" applyAlignment="1">
      <alignment horizontal="center" vertical="center"/>
      <protection/>
    </xf>
    <xf numFmtId="0" fontId="173" fillId="37" borderId="0" xfId="52" applyFont="1" applyFill="1" applyBorder="1" applyAlignment="1">
      <alignment vertical="center"/>
      <protection/>
    </xf>
    <xf numFmtId="0" fontId="169" fillId="37" borderId="0" xfId="0" applyFont="1" applyFill="1" applyBorder="1" applyAlignment="1">
      <alignment horizontal="right" vertical="center"/>
    </xf>
    <xf numFmtId="0" fontId="169" fillId="37" borderId="0" xfId="0" applyFont="1" applyFill="1" applyBorder="1" applyAlignment="1">
      <alignment vertical="center"/>
    </xf>
    <xf numFmtId="0" fontId="50" fillId="37" borderId="0" xfId="0" applyFont="1" applyFill="1" applyAlignment="1">
      <alignment/>
    </xf>
    <xf numFmtId="0" fontId="152" fillId="37" borderId="0" xfId="0" applyFont="1" applyFill="1" applyAlignment="1">
      <alignment/>
    </xf>
    <xf numFmtId="0" fontId="0" fillId="37" borderId="0" xfId="0" applyFill="1" applyAlignment="1">
      <alignment/>
    </xf>
    <xf numFmtId="0" fontId="173" fillId="37" borderId="0" xfId="52" applyFont="1" applyFill="1" applyBorder="1" applyAlignment="1">
      <alignment horizontal="right" vertical="center"/>
      <protection/>
    </xf>
    <xf numFmtId="0" fontId="174" fillId="37" borderId="0" xfId="0" applyFont="1" applyFill="1" applyAlignment="1">
      <alignment horizontal="right"/>
    </xf>
    <xf numFmtId="0" fontId="174" fillId="37" borderId="0" xfId="0" applyFont="1" applyFill="1" applyBorder="1" applyAlignment="1">
      <alignment horizontal="left" vertical="center"/>
    </xf>
    <xf numFmtId="0" fontId="50" fillId="37" borderId="0" xfId="0" applyFont="1" applyFill="1" applyBorder="1" applyAlignment="1">
      <alignment vertical="center"/>
    </xf>
    <xf numFmtId="0" fontId="152" fillId="37" borderId="23" xfId="0" applyFont="1" applyFill="1" applyBorder="1" applyAlignment="1">
      <alignment vertical="center"/>
    </xf>
    <xf numFmtId="164" fontId="174" fillId="37" borderId="0" xfId="0" applyNumberFormat="1" applyFont="1" applyFill="1" applyBorder="1" applyAlignment="1">
      <alignment horizontal="center" vertical="center"/>
    </xf>
    <xf numFmtId="165" fontId="174" fillId="37" borderId="0" xfId="0" applyNumberFormat="1" applyFont="1" applyFill="1" applyBorder="1" applyAlignment="1">
      <alignment horizontal="center" vertical="center"/>
    </xf>
    <xf numFmtId="1" fontId="174" fillId="37" borderId="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/>
    </xf>
    <xf numFmtId="0" fontId="215" fillId="37" borderId="0" xfId="52" applyFont="1" applyFill="1" applyBorder="1" applyAlignment="1">
      <alignment horizontal="center" vertical="center"/>
      <protection/>
    </xf>
    <xf numFmtId="0" fontId="216" fillId="37" borderId="0" xfId="52" applyFont="1" applyFill="1" applyBorder="1" applyAlignment="1">
      <alignment horizontal="center" vertical="center"/>
      <protection/>
    </xf>
    <xf numFmtId="0" fontId="0" fillId="37" borderId="0" xfId="0" applyFont="1" applyFill="1" applyBorder="1" applyAlignment="1">
      <alignment/>
    </xf>
    <xf numFmtId="0" fontId="50" fillId="37" borderId="0" xfId="0" applyFont="1" applyFill="1" applyBorder="1" applyAlignment="1">
      <alignment horizontal="left" vertical="center"/>
    </xf>
    <xf numFmtId="0" fontId="177" fillId="37" borderId="0" xfId="52" applyFont="1" applyFill="1" applyBorder="1" applyAlignment="1">
      <alignment horizontal="center" vertical="center"/>
      <protection/>
    </xf>
    <xf numFmtId="0" fontId="177" fillId="37" borderId="0" xfId="0" applyFont="1" applyFill="1" applyBorder="1" applyAlignment="1">
      <alignment vertical="center"/>
    </xf>
    <xf numFmtId="0" fontId="173" fillId="37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left" vertical="center"/>
    </xf>
    <xf numFmtId="0" fontId="214" fillId="38" borderId="0" xfId="52" applyFont="1" applyFill="1" applyBorder="1" applyAlignment="1">
      <alignment horizontal="center" vertical="center"/>
      <protection/>
    </xf>
    <xf numFmtId="0" fontId="173" fillId="38" borderId="0" xfId="52" applyFont="1" applyFill="1" applyBorder="1" applyAlignment="1">
      <alignment vertical="center"/>
      <protection/>
    </xf>
    <xf numFmtId="0" fontId="185" fillId="38" borderId="0" xfId="0" applyFont="1" applyFill="1" applyBorder="1" applyAlignment="1">
      <alignment horizontal="center" vertical="center"/>
    </xf>
    <xf numFmtId="0" fontId="169" fillId="38" borderId="0" xfId="0" applyFont="1" applyFill="1" applyBorder="1" applyAlignment="1">
      <alignment horizontal="right" vertical="center"/>
    </xf>
    <xf numFmtId="0" fontId="169" fillId="38" borderId="0" xfId="0" applyFont="1" applyFill="1" applyBorder="1" applyAlignment="1">
      <alignment vertical="center"/>
    </xf>
    <xf numFmtId="0" fontId="50" fillId="38" borderId="0" xfId="0" applyFont="1" applyFill="1" applyAlignment="1">
      <alignment/>
    </xf>
    <xf numFmtId="0" fontId="152" fillId="38" borderId="0" xfId="0" applyFont="1" applyFill="1" applyAlignment="1">
      <alignment/>
    </xf>
    <xf numFmtId="0" fontId="0" fillId="38" borderId="0" xfId="0" applyFill="1" applyAlignment="1">
      <alignment/>
    </xf>
    <xf numFmtId="0" fontId="173" fillId="38" borderId="0" xfId="52" applyFont="1" applyFill="1" applyBorder="1" applyAlignment="1">
      <alignment horizontal="right" vertical="center"/>
      <protection/>
    </xf>
    <xf numFmtId="0" fontId="174" fillId="38" borderId="0" xfId="0" applyFont="1" applyFill="1" applyAlignment="1">
      <alignment horizontal="right"/>
    </xf>
    <xf numFmtId="0" fontId="174" fillId="38" borderId="0" xfId="0" applyFont="1" applyFill="1" applyBorder="1" applyAlignment="1">
      <alignment horizontal="left" vertical="center"/>
    </xf>
    <xf numFmtId="0" fontId="50" fillId="38" borderId="0" xfId="0" applyFont="1" applyFill="1" applyBorder="1" applyAlignment="1">
      <alignment vertical="center"/>
    </xf>
    <xf numFmtId="0" fontId="152" fillId="38" borderId="23" xfId="0" applyFont="1" applyFill="1" applyBorder="1" applyAlignment="1">
      <alignment vertical="center"/>
    </xf>
    <xf numFmtId="164" fontId="174" fillId="38" borderId="0" xfId="0" applyNumberFormat="1" applyFont="1" applyFill="1" applyBorder="1" applyAlignment="1">
      <alignment horizontal="center" vertical="center"/>
    </xf>
    <xf numFmtId="165" fontId="174" fillId="38" borderId="0" xfId="0" applyNumberFormat="1" applyFont="1" applyFill="1" applyBorder="1" applyAlignment="1">
      <alignment horizontal="center" vertical="center"/>
    </xf>
    <xf numFmtId="2" fontId="174" fillId="38" borderId="0" xfId="0" applyNumberFormat="1" applyFont="1" applyFill="1" applyBorder="1" applyAlignment="1">
      <alignment horizontal="center" vertical="center"/>
    </xf>
    <xf numFmtId="1" fontId="174" fillId="38" borderId="0" xfId="0" applyNumberFormat="1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/>
    </xf>
    <xf numFmtId="0" fontId="215" fillId="38" borderId="0" xfId="52" applyFont="1" applyFill="1" applyBorder="1" applyAlignment="1">
      <alignment horizontal="center" vertical="center"/>
      <protection/>
    </xf>
    <xf numFmtId="0" fontId="216" fillId="38" borderId="0" xfId="52" applyFont="1" applyFill="1" applyBorder="1" applyAlignment="1">
      <alignment horizontal="center" vertical="center"/>
      <protection/>
    </xf>
    <xf numFmtId="0" fontId="0" fillId="38" borderId="0" xfId="0" applyFont="1" applyFill="1" applyBorder="1" applyAlignment="1">
      <alignment/>
    </xf>
    <xf numFmtId="0" fontId="177" fillId="38" borderId="0" xfId="0" applyFont="1" applyFill="1" applyBorder="1" applyAlignment="1">
      <alignment vertical="center"/>
    </xf>
    <xf numFmtId="0" fontId="173" fillId="38" borderId="0" xfId="0" applyFont="1" applyFill="1" applyBorder="1" applyAlignment="1">
      <alignment vertical="center"/>
    </xf>
    <xf numFmtId="0" fontId="177" fillId="38" borderId="0" xfId="52" applyFont="1" applyFill="1" applyBorder="1" applyAlignment="1">
      <alignment horizontal="center" vertical="center"/>
      <protection/>
    </xf>
    <xf numFmtId="0" fontId="173" fillId="39" borderId="0" xfId="52" applyFont="1" applyFill="1" applyBorder="1" applyAlignment="1">
      <alignment horizontal="center" vertical="center"/>
      <protection/>
    </xf>
    <xf numFmtId="0" fontId="185" fillId="39" borderId="0" xfId="0" applyFont="1" applyFill="1" applyBorder="1" applyAlignment="1">
      <alignment horizontal="center" vertical="center"/>
    </xf>
    <xf numFmtId="0" fontId="169" fillId="39" borderId="0" xfId="0" applyFont="1" applyFill="1" applyBorder="1" applyAlignment="1">
      <alignment vertical="center"/>
    </xf>
    <xf numFmtId="0" fontId="173" fillId="39" borderId="0" xfId="52" applyFont="1" applyFill="1" applyBorder="1" applyAlignment="1">
      <alignment horizontal="left" vertical="center"/>
      <protection/>
    </xf>
    <xf numFmtId="0" fontId="50" fillId="39" borderId="0" xfId="0" applyFont="1" applyFill="1" applyAlignment="1">
      <alignment/>
    </xf>
    <xf numFmtId="0" fontId="152" fillId="39" borderId="0" xfId="0" applyFont="1" applyFill="1" applyAlignment="1">
      <alignment/>
    </xf>
    <xf numFmtId="0" fontId="0" fillId="39" borderId="0" xfId="0" applyFill="1" applyAlignment="1">
      <alignment/>
    </xf>
    <xf numFmtId="0" fontId="152" fillId="39" borderId="0" xfId="0" applyFont="1" applyFill="1" applyBorder="1" applyAlignment="1">
      <alignment vertical="center"/>
    </xf>
    <xf numFmtId="0" fontId="50" fillId="39" borderId="0" xfId="0" applyFont="1" applyFill="1" applyBorder="1" applyAlignment="1">
      <alignment vertical="center"/>
    </xf>
    <xf numFmtId="0" fontId="152" fillId="39" borderId="23" xfId="0" applyFont="1" applyFill="1" applyBorder="1" applyAlignment="1">
      <alignment vertical="center"/>
    </xf>
    <xf numFmtId="0" fontId="0" fillId="39" borderId="22" xfId="0" applyFont="1" applyFill="1" applyBorder="1" applyAlignment="1">
      <alignment/>
    </xf>
    <xf numFmtId="0" fontId="215" fillId="39" borderId="0" xfId="52" applyFont="1" applyFill="1" applyBorder="1" applyAlignment="1">
      <alignment horizontal="center" vertical="center"/>
      <protection/>
    </xf>
    <xf numFmtId="0" fontId="216" fillId="39" borderId="0" xfId="52" applyFont="1" applyFill="1" applyBorder="1" applyAlignment="1">
      <alignment horizontal="center" vertical="center"/>
      <protection/>
    </xf>
    <xf numFmtId="0" fontId="0" fillId="39" borderId="0" xfId="0" applyFont="1" applyFill="1" applyBorder="1" applyAlignment="1">
      <alignment/>
    </xf>
    <xf numFmtId="0" fontId="98" fillId="39" borderId="0" xfId="52" applyFont="1" applyFill="1" applyBorder="1" applyAlignment="1">
      <alignment horizontal="center" vertical="center"/>
      <protection/>
    </xf>
    <xf numFmtId="0" fontId="97" fillId="39" borderId="0" xfId="0" applyFont="1" applyFill="1" applyBorder="1" applyAlignment="1">
      <alignment vertical="center"/>
    </xf>
    <xf numFmtId="0" fontId="98" fillId="39" borderId="0" xfId="0" applyFont="1" applyFill="1" applyBorder="1" applyAlignment="1">
      <alignment vertical="center"/>
    </xf>
    <xf numFmtId="0" fontId="97" fillId="39" borderId="0" xfId="52" applyFont="1" applyFill="1" applyBorder="1" applyAlignment="1">
      <alignment horizontal="center" vertical="center"/>
      <protection/>
    </xf>
    <xf numFmtId="0" fontId="217" fillId="39" borderId="0" xfId="0" applyFont="1" applyFill="1" applyBorder="1" applyAlignment="1">
      <alignment horizontal="left" vertical="center"/>
    </xf>
    <xf numFmtId="0" fontId="98" fillId="39" borderId="0" xfId="52" applyFont="1" applyFill="1" applyBorder="1" applyAlignment="1">
      <alignment horizontal="right" vertical="center"/>
      <protection/>
    </xf>
    <xf numFmtId="164" fontId="50" fillId="39" borderId="0" xfId="0" applyNumberFormat="1" applyFont="1" applyFill="1" applyBorder="1" applyAlignment="1">
      <alignment vertical="center"/>
    </xf>
    <xf numFmtId="0" fontId="88" fillId="39" borderId="0" xfId="0" applyFont="1" applyFill="1" applyAlignment="1">
      <alignment horizontal="right"/>
    </xf>
    <xf numFmtId="164" fontId="88" fillId="39" borderId="0" xfId="0" applyNumberFormat="1" applyFont="1" applyFill="1" applyBorder="1" applyAlignment="1">
      <alignment horizontal="center" vertical="center"/>
    </xf>
    <xf numFmtId="0" fontId="88" fillId="39" borderId="0" xfId="0" applyFont="1" applyFill="1" applyBorder="1" applyAlignment="1">
      <alignment horizontal="left" vertical="center"/>
    </xf>
    <xf numFmtId="165" fontId="88" fillId="39" borderId="0" xfId="0" applyNumberFormat="1" applyFont="1" applyFill="1" applyBorder="1" applyAlignment="1">
      <alignment horizontal="center" vertical="center"/>
    </xf>
    <xf numFmtId="1" fontId="88" fillId="39" borderId="0" xfId="0" applyNumberFormat="1" applyFont="1" applyFill="1" applyBorder="1" applyAlignment="1">
      <alignment horizontal="center" vertical="center"/>
    </xf>
    <xf numFmtId="0" fontId="100" fillId="39" borderId="0" xfId="52" applyFont="1" applyFill="1" applyBorder="1" applyAlignment="1">
      <alignment horizontal="center" vertical="center"/>
      <protection/>
    </xf>
    <xf numFmtId="0" fontId="91" fillId="39" borderId="0" xfId="0" applyFont="1" applyFill="1" applyBorder="1" applyAlignment="1">
      <alignment horizontal="right" vertical="center"/>
    </xf>
    <xf numFmtId="0" fontId="98" fillId="39" borderId="0" xfId="52" applyFont="1" applyFill="1" applyBorder="1" applyAlignment="1">
      <alignment vertical="center"/>
      <protection/>
    </xf>
    <xf numFmtId="0" fontId="173" fillId="35" borderId="0" xfId="52" applyFont="1" applyFill="1" applyBorder="1" applyAlignment="1">
      <alignment vertical="center"/>
      <protection/>
    </xf>
    <xf numFmtId="0" fontId="173" fillId="35" borderId="0" xfId="52" applyFont="1" applyFill="1" applyBorder="1" applyAlignment="1">
      <alignment horizontal="center" vertical="center"/>
      <protection/>
    </xf>
    <xf numFmtId="0" fontId="185" fillId="35" borderId="0" xfId="0" applyFont="1" applyFill="1" applyBorder="1" applyAlignment="1">
      <alignment horizontal="center" vertical="center"/>
    </xf>
    <xf numFmtId="0" fontId="169" fillId="35" borderId="0" xfId="0" applyFont="1" applyFill="1" applyBorder="1" applyAlignment="1">
      <alignment vertical="center"/>
    </xf>
    <xf numFmtId="0" fontId="173" fillId="35" borderId="0" xfId="52" applyFont="1" applyFill="1" applyBorder="1" applyAlignment="1">
      <alignment horizontal="left" vertical="center"/>
      <protection/>
    </xf>
    <xf numFmtId="0" fontId="152" fillId="35" borderId="0" xfId="0" applyFont="1" applyFill="1" applyAlignment="1">
      <alignment/>
    </xf>
    <xf numFmtId="0" fontId="152" fillId="35" borderId="0" xfId="0" applyFont="1" applyFill="1" applyBorder="1" applyAlignment="1">
      <alignment horizontal="left" vertical="center"/>
    </xf>
    <xf numFmtId="0" fontId="173" fillId="35" borderId="0" xfId="52" applyFont="1" applyFill="1" applyBorder="1" applyAlignment="1">
      <alignment horizontal="right" vertical="center"/>
      <protection/>
    </xf>
    <xf numFmtId="0" fontId="174" fillId="35" borderId="0" xfId="0" applyFont="1" applyFill="1" applyAlignment="1">
      <alignment horizontal="right"/>
    </xf>
    <xf numFmtId="0" fontId="174" fillId="35" borderId="0" xfId="0" applyFont="1" applyFill="1" applyAlignment="1" quotePrefix="1">
      <alignment horizontal="right"/>
    </xf>
    <xf numFmtId="0" fontId="152" fillId="35" borderId="0" xfId="0" applyFont="1" applyFill="1" applyBorder="1" applyAlignment="1">
      <alignment vertical="center"/>
    </xf>
    <xf numFmtId="0" fontId="152" fillId="35" borderId="23" xfId="0" applyFont="1" applyFill="1" applyBorder="1" applyAlignment="1">
      <alignment vertical="center"/>
    </xf>
    <xf numFmtId="0" fontId="174" fillId="35" borderId="0" xfId="0" applyFont="1" applyFill="1" applyBorder="1" applyAlignment="1">
      <alignment horizontal="left" vertical="center"/>
    </xf>
    <xf numFmtId="164" fontId="152" fillId="35" borderId="0" xfId="0" applyNumberFormat="1" applyFont="1" applyFill="1" applyBorder="1" applyAlignment="1">
      <alignment vertical="center"/>
    </xf>
    <xf numFmtId="164" fontId="174" fillId="35" borderId="0" xfId="0" applyNumberFormat="1" applyFont="1" applyFill="1" applyBorder="1" applyAlignment="1">
      <alignment horizontal="center" vertical="center"/>
    </xf>
    <xf numFmtId="165" fontId="174" fillId="35" borderId="0" xfId="0" applyNumberFormat="1" applyFont="1" applyFill="1" applyBorder="1" applyAlignment="1">
      <alignment horizontal="center" vertical="center"/>
    </xf>
    <xf numFmtId="1" fontId="174" fillId="35" borderId="0" xfId="0" applyNumberFormat="1" applyFont="1" applyFill="1" applyBorder="1" applyAlignment="1">
      <alignment horizontal="center" vertical="center"/>
    </xf>
    <xf numFmtId="0" fontId="152" fillId="35" borderId="22" xfId="0" applyFont="1" applyFill="1" applyBorder="1" applyAlignment="1">
      <alignment/>
    </xf>
    <xf numFmtId="0" fontId="152" fillId="35" borderId="0" xfId="52" applyFont="1" applyFill="1" applyBorder="1" applyAlignment="1">
      <alignment horizontal="center" vertical="center"/>
      <protection/>
    </xf>
    <xf numFmtId="0" fontId="218" fillId="35" borderId="0" xfId="52" applyFont="1" applyFill="1" applyBorder="1" applyAlignment="1">
      <alignment horizontal="center" vertical="center"/>
      <protection/>
    </xf>
    <xf numFmtId="0" fontId="177" fillId="35" borderId="0" xfId="0" applyFont="1" applyFill="1" applyBorder="1" applyAlignment="1">
      <alignment vertical="center"/>
    </xf>
    <xf numFmtId="0" fontId="173" fillId="35" borderId="0" xfId="0" applyFont="1" applyFill="1" applyBorder="1" applyAlignment="1">
      <alignment vertical="center"/>
    </xf>
    <xf numFmtId="0" fontId="177" fillId="35" borderId="0" xfId="52" applyFont="1" applyFill="1" applyBorder="1" applyAlignment="1">
      <alignment horizontal="center" vertical="center"/>
      <protection/>
    </xf>
    <xf numFmtId="0" fontId="214" fillId="35" borderId="0" xfId="52" applyFont="1" applyFill="1" applyBorder="1" applyAlignment="1">
      <alignment horizontal="center" vertical="center"/>
      <protection/>
    </xf>
    <xf numFmtId="0" fontId="169" fillId="35" borderId="0" xfId="0" applyFont="1" applyFill="1" applyBorder="1" applyAlignment="1">
      <alignment horizontal="right" vertical="center"/>
    </xf>
    <xf numFmtId="0" fontId="12" fillId="44" borderId="0" xfId="52" applyFont="1" applyFill="1" applyBorder="1" applyAlignment="1">
      <alignment horizontal="center" vertical="center"/>
      <protection/>
    </xf>
    <xf numFmtId="0" fontId="13" fillId="44" borderId="0" xfId="52" applyFont="1" applyFill="1" applyBorder="1" applyAlignment="1">
      <alignment vertical="center"/>
      <protection/>
    </xf>
    <xf numFmtId="0" fontId="14" fillId="44" borderId="0" xfId="52" applyFont="1" applyFill="1" applyBorder="1" applyAlignment="1">
      <alignment horizontal="center" vertical="center"/>
      <protection/>
    </xf>
    <xf numFmtId="0" fontId="14" fillId="44" borderId="0" xfId="0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center" vertical="center"/>
    </xf>
    <xf numFmtId="0" fontId="219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right" vertical="center"/>
    </xf>
    <xf numFmtId="0" fontId="220" fillId="44" borderId="0" xfId="0" applyFont="1" applyFill="1" applyBorder="1" applyAlignment="1">
      <alignment vertical="center"/>
    </xf>
    <xf numFmtId="0" fontId="18" fillId="44" borderId="0" xfId="0" applyFont="1" applyFill="1" applyAlignment="1">
      <alignment/>
    </xf>
    <xf numFmtId="0" fontId="14" fillId="44" borderId="0" xfId="52" applyFont="1" applyFill="1" applyBorder="1" applyAlignment="1">
      <alignment horizontal="left" vertical="center"/>
      <protection/>
    </xf>
    <xf numFmtId="0" fontId="221" fillId="44" borderId="0" xfId="0" applyFont="1" applyFill="1" applyAlignment="1">
      <alignment/>
    </xf>
    <xf numFmtId="0" fontId="14" fillId="44" borderId="0" xfId="52" applyFont="1" applyFill="1" applyBorder="1" applyAlignment="1">
      <alignment horizontal="right" vertical="center"/>
      <protection/>
    </xf>
    <xf numFmtId="164" fontId="14" fillId="44" borderId="0" xfId="0" applyNumberFormat="1" applyFont="1" applyFill="1" applyBorder="1" applyAlignment="1">
      <alignment vertical="center"/>
    </xf>
    <xf numFmtId="0" fontId="14" fillId="44" borderId="0" xfId="0" applyFont="1" applyFill="1" applyBorder="1" applyAlignment="1">
      <alignment horizontal="left" vertical="center"/>
    </xf>
    <xf numFmtId="164" fontId="222" fillId="33" borderId="0" xfId="0" applyNumberFormat="1" applyFont="1" applyFill="1" applyBorder="1" applyAlignment="1">
      <alignment vertical="center"/>
    </xf>
    <xf numFmtId="0" fontId="223" fillId="44" borderId="0" xfId="0" applyFont="1" applyFill="1" applyBorder="1" applyAlignment="1">
      <alignment horizontal="left" vertical="center"/>
    </xf>
    <xf numFmtId="0" fontId="224" fillId="44" borderId="0" xfId="0" applyFont="1" applyFill="1" applyAlignment="1">
      <alignment/>
    </xf>
    <xf numFmtId="0" fontId="15" fillId="44" borderId="0" xfId="0" applyFont="1" applyFill="1" applyAlignment="1">
      <alignment horizontal="right"/>
    </xf>
    <xf numFmtId="164" fontId="15" fillId="44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left" vertical="center"/>
    </xf>
    <xf numFmtId="1" fontId="222" fillId="33" borderId="0" xfId="0" applyNumberFormat="1" applyFont="1" applyFill="1" applyBorder="1" applyAlignment="1">
      <alignment vertical="center"/>
    </xf>
    <xf numFmtId="1" fontId="15" fillId="44" borderId="0" xfId="0" applyNumberFormat="1" applyFont="1" applyFill="1" applyBorder="1" applyAlignment="1">
      <alignment horizontal="center" vertical="center"/>
    </xf>
    <xf numFmtId="0" fontId="222" fillId="33" borderId="0" xfId="0" applyFont="1" applyFill="1" applyBorder="1" applyAlignment="1">
      <alignment vertical="center"/>
    </xf>
    <xf numFmtId="0" fontId="224" fillId="44" borderId="0" xfId="0" applyFont="1" applyFill="1" applyBorder="1" applyAlignment="1">
      <alignment vertical="center"/>
    </xf>
    <xf numFmtId="0" fontId="224" fillId="44" borderId="0" xfId="0" applyFont="1" applyFill="1" applyBorder="1" applyAlignment="1">
      <alignment horizontal="left" vertical="center"/>
    </xf>
    <xf numFmtId="0" fontId="225" fillId="44" borderId="0" xfId="0" applyFont="1" applyFill="1" applyAlignment="1">
      <alignment/>
    </xf>
    <xf numFmtId="0" fontId="225" fillId="44" borderId="0" xfId="0" applyFont="1" applyFill="1" applyBorder="1" applyAlignment="1">
      <alignment vertical="center"/>
    </xf>
    <xf numFmtId="0" fontId="226" fillId="34" borderId="10" xfId="0" applyFont="1" applyFill="1" applyBorder="1" applyAlignment="1">
      <alignment vertical="center"/>
    </xf>
    <xf numFmtId="0" fontId="227" fillId="34" borderId="10" xfId="0" applyFont="1" applyFill="1" applyBorder="1" applyAlignment="1">
      <alignment vertical="center"/>
    </xf>
    <xf numFmtId="0" fontId="228" fillId="34" borderId="10" xfId="45" applyFont="1" applyFill="1" applyBorder="1" applyAlignment="1">
      <alignment horizontal="left" vertical="center"/>
    </xf>
    <xf numFmtId="0" fontId="226" fillId="42" borderId="0" xfId="0" applyFont="1" applyFill="1" applyBorder="1" applyAlignment="1">
      <alignment vertical="center"/>
    </xf>
    <xf numFmtId="0" fontId="229" fillId="42" borderId="0" xfId="0" applyFont="1" applyFill="1" applyAlignment="1">
      <alignment/>
    </xf>
    <xf numFmtId="0" fontId="221" fillId="44" borderId="22" xfId="0" applyFont="1" applyFill="1" applyBorder="1" applyAlignment="1">
      <alignment/>
    </xf>
    <xf numFmtId="0" fontId="229" fillId="33" borderId="24" xfId="0" applyFont="1" applyFill="1" applyBorder="1" applyAlignment="1">
      <alignment vertical="center"/>
    </xf>
    <xf numFmtId="0" fontId="230" fillId="33" borderId="22" xfId="0" applyFont="1" applyFill="1" applyBorder="1" applyAlignment="1">
      <alignment vertical="center"/>
    </xf>
    <xf numFmtId="0" fontId="231" fillId="33" borderId="0" xfId="0" applyFont="1" applyFill="1" applyBorder="1" applyAlignment="1">
      <alignment vertical="center"/>
    </xf>
    <xf numFmtId="0" fontId="221" fillId="44" borderId="0" xfId="0" applyFont="1" applyFill="1" applyBorder="1" applyAlignment="1">
      <alignment/>
    </xf>
    <xf numFmtId="0" fontId="230" fillId="33" borderId="0" xfId="0" applyFont="1" applyFill="1" applyBorder="1" applyAlignment="1">
      <alignment vertical="center"/>
    </xf>
    <xf numFmtId="0" fontId="229" fillId="33" borderId="0" xfId="0" applyFont="1" applyFill="1" applyBorder="1" applyAlignment="1">
      <alignment horizontal="center" vertical="center"/>
    </xf>
    <xf numFmtId="0" fontId="232" fillId="33" borderId="0" xfId="0" applyFont="1" applyFill="1" applyBorder="1" applyAlignment="1">
      <alignment horizontal="center" vertical="center"/>
    </xf>
    <xf numFmtId="0" fontId="233" fillId="33" borderId="0" xfId="0" applyFont="1" applyFill="1" applyBorder="1" applyAlignment="1">
      <alignment vertical="center"/>
    </xf>
    <xf numFmtId="0" fontId="234" fillId="44" borderId="0" xfId="52" applyFont="1" applyFill="1" applyBorder="1" applyAlignment="1">
      <alignment horizontal="center" vertical="center"/>
      <protection/>
    </xf>
    <xf numFmtId="0" fontId="235" fillId="33" borderId="0" xfId="0" applyFont="1" applyFill="1" applyBorder="1" applyAlignment="1">
      <alignment horizontal="center" vertical="center"/>
    </xf>
    <xf numFmtId="0" fontId="221" fillId="33" borderId="0" xfId="0" applyFont="1" applyFill="1" applyBorder="1" applyAlignment="1">
      <alignment/>
    </xf>
    <xf numFmtId="0" fontId="221" fillId="33" borderId="0" xfId="0" applyFont="1" applyFill="1" applyBorder="1" applyAlignment="1">
      <alignment vertical="center"/>
    </xf>
    <xf numFmtId="0" fontId="236" fillId="44" borderId="0" xfId="52" applyFont="1" applyFill="1" applyBorder="1" applyAlignment="1">
      <alignment horizontal="center" vertical="center"/>
      <protection/>
    </xf>
    <xf numFmtId="0" fontId="231" fillId="33" borderId="0" xfId="0" applyFont="1" applyFill="1" applyBorder="1" applyAlignment="1">
      <alignment vertical="center" wrapText="1"/>
    </xf>
    <xf numFmtId="0" fontId="231" fillId="33" borderId="0" xfId="0" applyFont="1" applyFill="1" applyBorder="1" applyAlignment="1">
      <alignment horizontal="left" vertical="center" wrapText="1"/>
    </xf>
    <xf numFmtId="0" fontId="224" fillId="44" borderId="23" xfId="0" applyFont="1" applyFill="1" applyBorder="1" applyAlignment="1">
      <alignment vertical="center"/>
    </xf>
    <xf numFmtId="0" fontId="237" fillId="45" borderId="13" xfId="0" applyFont="1" applyFill="1" applyBorder="1" applyAlignment="1" applyProtection="1">
      <alignment horizontal="center" vertical="center"/>
      <protection locked="0"/>
    </xf>
    <xf numFmtId="164" fontId="238" fillId="45" borderId="0" xfId="0" applyNumberFormat="1" applyFont="1" applyFill="1" applyBorder="1" applyAlignment="1">
      <alignment horizontal="left" vertical="center" wrapText="1"/>
    </xf>
    <xf numFmtId="166" fontId="239" fillId="45" borderId="0" xfId="54" applyNumberFormat="1" applyFont="1" applyFill="1" applyBorder="1" applyAlignment="1">
      <alignment horizontal="center" vertical="center"/>
      <protection/>
    </xf>
    <xf numFmtId="0" fontId="2" fillId="45" borderId="0" xfId="52" applyFont="1" applyFill="1" applyBorder="1" applyAlignment="1">
      <alignment horizontal="center" vertical="center"/>
      <protection/>
    </xf>
    <xf numFmtId="166" fontId="237" fillId="45" borderId="0" xfId="54" applyNumberFormat="1" applyFont="1" applyFill="1" applyBorder="1" applyAlignment="1">
      <alignment horizontal="center" vertical="center"/>
      <protection/>
    </xf>
    <xf numFmtId="0" fontId="208" fillId="33" borderId="24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58" fillId="34" borderId="0" xfId="45" applyFill="1" applyBorder="1" applyAlignment="1">
      <alignment vertical="center"/>
    </xf>
    <xf numFmtId="0" fontId="208" fillId="33" borderId="25" xfId="0" applyFont="1" applyFill="1" applyBorder="1" applyAlignment="1">
      <alignment horizontal="left" vertical="center"/>
    </xf>
    <xf numFmtId="0" fontId="152" fillId="35" borderId="0" xfId="0" applyFont="1" applyFill="1" applyBorder="1" applyAlignment="1">
      <alignment horizontal="center" vertical="center"/>
    </xf>
    <xf numFmtId="1" fontId="174" fillId="35" borderId="0" xfId="0" applyNumberFormat="1" applyFont="1" applyFill="1" applyBorder="1" applyAlignment="1">
      <alignment vertical="center"/>
    </xf>
    <xf numFmtId="0" fontId="174" fillId="35" borderId="0" xfId="0" applyFont="1" applyFill="1" applyBorder="1" applyAlignment="1">
      <alignment vertical="center"/>
    </xf>
    <xf numFmtId="165" fontId="174" fillId="35" borderId="0" xfId="0" applyNumberFormat="1" applyFont="1" applyFill="1" applyBorder="1" applyAlignment="1">
      <alignment vertical="center"/>
    </xf>
    <xf numFmtId="0" fontId="0" fillId="33" borderId="26" xfId="0" applyFill="1" applyBorder="1" applyAlignment="1">
      <alignment/>
    </xf>
    <xf numFmtId="164" fontId="174" fillId="35" borderId="0" xfId="0" applyNumberFormat="1" applyFont="1" applyFill="1" applyBorder="1" applyAlignment="1">
      <alignment vertical="center"/>
    </xf>
    <xf numFmtId="164" fontId="179" fillId="35" borderId="0" xfId="0" applyNumberFormat="1" applyFont="1" applyFill="1" applyBorder="1" applyAlignment="1">
      <alignment vertical="center"/>
    </xf>
    <xf numFmtId="0" fontId="168" fillId="42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6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6" xfId="0" applyFill="1" applyBorder="1" applyAlignment="1">
      <alignment/>
    </xf>
    <xf numFmtId="0" fontId="50" fillId="23" borderId="0" xfId="0" applyFont="1" applyFill="1" applyBorder="1" applyAlignment="1">
      <alignment horizontal="left" vertical="center"/>
    </xf>
    <xf numFmtId="0" fontId="50" fillId="23" borderId="0" xfId="0" applyFont="1" applyFill="1" applyBorder="1" applyAlignment="1">
      <alignment horizontal="center" vertical="center"/>
    </xf>
    <xf numFmtId="0" fontId="50" fillId="23" borderId="0" xfId="0" applyFont="1" applyFill="1" applyBorder="1" applyAlignment="1">
      <alignment vertical="center"/>
    </xf>
    <xf numFmtId="164" fontId="49" fillId="23" borderId="0" xfId="0" applyNumberFormat="1" applyFont="1" applyFill="1" applyBorder="1" applyAlignment="1">
      <alignment vertical="center"/>
    </xf>
    <xf numFmtId="0" fontId="49" fillId="23" borderId="0" xfId="0" applyFont="1" applyFill="1" applyBorder="1" applyAlignment="1">
      <alignment vertical="center"/>
    </xf>
    <xf numFmtId="164" fontId="50" fillId="23" borderId="0" xfId="0" applyNumberFormat="1" applyFont="1" applyFill="1" applyBorder="1" applyAlignment="1">
      <alignment vertical="center"/>
    </xf>
    <xf numFmtId="1" fontId="88" fillId="23" borderId="0" xfId="0" applyNumberFormat="1" applyFont="1" applyFill="1" applyBorder="1" applyAlignment="1">
      <alignment vertical="center"/>
    </xf>
    <xf numFmtId="165" fontId="88" fillId="23" borderId="0" xfId="0" applyNumberFormat="1" applyFont="1" applyFill="1" applyBorder="1" applyAlignment="1">
      <alignment vertical="center"/>
    </xf>
    <xf numFmtId="164" fontId="88" fillId="23" borderId="0" xfId="0" applyNumberFormat="1" applyFont="1" applyFill="1" applyBorder="1" applyAlignment="1">
      <alignment vertical="center"/>
    </xf>
    <xf numFmtId="0" fontId="168" fillId="33" borderId="0" xfId="0" applyFont="1" applyFill="1" applyBorder="1" applyAlignment="1">
      <alignment/>
    </xf>
    <xf numFmtId="0" fontId="88" fillId="2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168" fillId="33" borderId="0" xfId="0" applyFont="1" applyFill="1" applyBorder="1" applyAlignment="1">
      <alignment/>
    </xf>
    <xf numFmtId="0" fontId="50" fillId="36" borderId="0" xfId="0" applyFont="1" applyFill="1" applyBorder="1" applyAlignment="1">
      <alignment horizontal="left" vertical="center"/>
    </xf>
    <xf numFmtId="164" fontId="174" fillId="36" borderId="0" xfId="0" applyNumberFormat="1" applyFont="1" applyFill="1" applyBorder="1" applyAlignment="1">
      <alignment vertical="center"/>
    </xf>
    <xf numFmtId="165" fontId="174" fillId="36" borderId="0" xfId="0" applyNumberFormat="1" applyFont="1" applyFill="1" applyBorder="1" applyAlignment="1">
      <alignment vertical="center"/>
    </xf>
    <xf numFmtId="1" fontId="174" fillId="36" borderId="0" xfId="0" applyNumberFormat="1" applyFont="1" applyFill="1" applyBorder="1" applyAlignment="1">
      <alignment vertical="center"/>
    </xf>
    <xf numFmtId="164" fontId="49" fillId="36" borderId="0" xfId="0" applyNumberFormat="1" applyFont="1" applyFill="1" applyBorder="1" applyAlignment="1">
      <alignment vertical="center"/>
    </xf>
    <xf numFmtId="0" fontId="49" fillId="36" borderId="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152" fillId="18" borderId="0" xfId="0" applyFont="1" applyFill="1" applyBorder="1" applyAlignment="1">
      <alignment horizontal="center" vertical="center"/>
    </xf>
    <xf numFmtId="164" fontId="174" fillId="18" borderId="0" xfId="0" applyNumberFormat="1" applyFont="1" applyFill="1" applyBorder="1" applyAlignment="1">
      <alignment vertical="center"/>
    </xf>
    <xf numFmtId="165" fontId="174" fillId="18" borderId="0" xfId="0" applyNumberFormat="1" applyFont="1" applyFill="1" applyBorder="1" applyAlignment="1">
      <alignment vertical="center"/>
    </xf>
    <xf numFmtId="1" fontId="174" fillId="18" borderId="0" xfId="0" applyNumberFormat="1" applyFont="1" applyFill="1" applyBorder="1" applyAlignment="1">
      <alignment vertical="center"/>
    </xf>
    <xf numFmtId="164" fontId="49" fillId="18" borderId="0" xfId="0" applyNumberFormat="1" applyFont="1" applyFill="1" applyBorder="1" applyAlignment="1">
      <alignment vertical="center"/>
    </xf>
    <xf numFmtId="164" fontId="174" fillId="37" borderId="0" xfId="0" applyNumberFormat="1" applyFont="1" applyFill="1" applyBorder="1" applyAlignment="1">
      <alignment vertical="center"/>
    </xf>
    <xf numFmtId="165" fontId="174" fillId="37" borderId="0" xfId="0" applyNumberFormat="1" applyFont="1" applyFill="1" applyBorder="1" applyAlignment="1">
      <alignment vertical="center"/>
    </xf>
    <xf numFmtId="164" fontId="49" fillId="37" borderId="0" xfId="0" applyNumberFormat="1" applyFont="1" applyFill="1" applyBorder="1" applyAlignment="1">
      <alignment vertical="center"/>
    </xf>
    <xf numFmtId="0" fontId="49" fillId="37" borderId="0" xfId="0" applyFont="1" applyFill="1" applyBorder="1" applyAlignment="1">
      <alignment vertical="center"/>
    </xf>
    <xf numFmtId="0" fontId="152" fillId="38" borderId="0" xfId="0" applyFont="1" applyFill="1" applyBorder="1" applyAlignment="1">
      <alignment horizontal="center" vertical="center"/>
    </xf>
    <xf numFmtId="164" fontId="174" fillId="38" borderId="0" xfId="0" applyNumberFormat="1" applyFont="1" applyFill="1" applyBorder="1" applyAlignment="1">
      <alignment vertical="center"/>
    </xf>
    <xf numFmtId="165" fontId="174" fillId="38" borderId="0" xfId="0" applyNumberFormat="1" applyFont="1" applyFill="1" applyBorder="1" applyAlignment="1">
      <alignment vertical="center"/>
    </xf>
    <xf numFmtId="1" fontId="174" fillId="38" borderId="0" xfId="0" applyNumberFormat="1" applyFont="1" applyFill="1" applyBorder="1" applyAlignment="1">
      <alignment vertical="center"/>
    </xf>
    <xf numFmtId="164" fontId="49" fillId="38" borderId="0" xfId="0" applyNumberFormat="1" applyFont="1" applyFill="1" applyBorder="1" applyAlignment="1">
      <alignment vertical="center"/>
    </xf>
    <xf numFmtId="164" fontId="49" fillId="39" borderId="0" xfId="0" applyNumberFormat="1" applyFont="1" applyFill="1" applyBorder="1" applyAlignment="1">
      <alignment vertical="center"/>
    </xf>
    <xf numFmtId="164" fontId="88" fillId="39" borderId="0" xfId="0" applyNumberFormat="1" applyFont="1" applyFill="1" applyBorder="1" applyAlignment="1">
      <alignment vertical="center"/>
    </xf>
    <xf numFmtId="165" fontId="88" fillId="39" borderId="0" xfId="0" applyNumberFormat="1" applyFont="1" applyFill="1" applyBorder="1" applyAlignment="1">
      <alignment vertical="center"/>
    </xf>
    <xf numFmtId="0" fontId="231" fillId="33" borderId="0" xfId="0" applyFont="1" applyFill="1" applyBorder="1" applyAlignment="1">
      <alignment horizontal="left" vertical="center" wrapText="1"/>
    </xf>
    <xf numFmtId="0" fontId="0" fillId="46" borderId="0" xfId="53" applyFill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46" borderId="0" xfId="53" applyFill="1">
      <alignment/>
      <protection/>
    </xf>
    <xf numFmtId="0" fontId="0" fillId="34" borderId="0" xfId="53" applyFill="1">
      <alignment/>
      <protection/>
    </xf>
    <xf numFmtId="0" fontId="170" fillId="34" borderId="0" xfId="53" applyFont="1" applyFill="1" applyAlignment="1">
      <alignment horizontal="center" vertical="center"/>
      <protection/>
    </xf>
    <xf numFmtId="0" fontId="24" fillId="42" borderId="0" xfId="55" applyNumberFormat="1" applyFont="1" applyFill="1" applyBorder="1" applyAlignment="1" applyProtection="1">
      <alignment horizontal="right" vertical="center"/>
      <protection locked="0"/>
    </xf>
    <xf numFmtId="0" fontId="2" fillId="42" borderId="0" xfId="55" applyNumberFormat="1" applyFont="1" applyFill="1" applyBorder="1" applyAlignment="1" applyProtection="1">
      <alignment horizontal="center" vertical="center"/>
      <protection locked="0"/>
    </xf>
    <xf numFmtId="0" fontId="170" fillId="42" borderId="0" xfId="53" applyFont="1" applyFill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240" fillId="47" borderId="11" xfId="55" applyNumberFormat="1" applyFont="1" applyFill="1" applyBorder="1" applyAlignment="1">
      <alignment horizontal="center" vertical="center"/>
      <protection/>
    </xf>
    <xf numFmtId="0" fontId="240" fillId="47" borderId="20" xfId="55" applyNumberFormat="1" applyFont="1" applyFill="1" applyBorder="1" applyAlignment="1">
      <alignment horizontal="center" vertical="center"/>
      <protection/>
    </xf>
    <xf numFmtId="0" fontId="22" fillId="47" borderId="0" xfId="55" applyNumberFormat="1" applyFont="1" applyFill="1" applyBorder="1" applyAlignment="1" applyProtection="1">
      <alignment horizontal="center" vertical="center"/>
      <protection locked="0"/>
    </xf>
    <xf numFmtId="164" fontId="241" fillId="42" borderId="20" xfId="55" applyNumberFormat="1" applyFont="1" applyFill="1" applyBorder="1" applyAlignment="1">
      <alignment horizontal="center" vertical="center"/>
      <protection/>
    </xf>
    <xf numFmtId="0" fontId="242" fillId="48" borderId="0" xfId="55" applyNumberFormat="1" applyFont="1" applyFill="1" applyBorder="1" applyAlignment="1">
      <alignment horizontal="center" vertical="center"/>
      <protection/>
    </xf>
    <xf numFmtId="0" fontId="170" fillId="34" borderId="0" xfId="53" applyFont="1" applyFill="1" applyAlignment="1">
      <alignment vertical="center"/>
      <protection/>
    </xf>
    <xf numFmtId="0" fontId="170" fillId="34" borderId="0" xfId="53" applyFont="1" applyFill="1" applyBorder="1" applyAlignment="1">
      <alignment horizontal="center" vertical="center"/>
      <protection/>
    </xf>
    <xf numFmtId="0" fontId="24" fillId="47" borderId="27" xfId="55" applyNumberFormat="1" applyFont="1" applyFill="1" applyBorder="1" applyAlignment="1" applyProtection="1">
      <alignment horizontal="right" vertical="center"/>
      <protection locked="0"/>
    </xf>
    <xf numFmtId="0" fontId="170" fillId="47" borderId="0" xfId="53" applyFont="1" applyFill="1" applyBorder="1" applyAlignment="1">
      <alignment horizontal="center" vertical="center"/>
      <protection/>
    </xf>
    <xf numFmtId="0" fontId="231" fillId="33" borderId="0" xfId="0" applyFont="1" applyFill="1" applyBorder="1" applyAlignment="1">
      <alignment horizontal="right" vertical="center"/>
    </xf>
    <xf numFmtId="0" fontId="243" fillId="33" borderId="0" xfId="0" applyFont="1" applyFill="1" applyBorder="1" applyAlignment="1">
      <alignment horizontal="right" vertical="center"/>
    </xf>
    <xf numFmtId="0" fontId="244" fillId="33" borderId="0" xfId="0" applyFont="1" applyFill="1" applyBorder="1" applyAlignment="1">
      <alignment horizontal="center" vertical="center"/>
    </xf>
    <xf numFmtId="0" fontId="226" fillId="33" borderId="0" xfId="0" applyFont="1" applyFill="1" applyBorder="1" applyAlignment="1">
      <alignment vertical="center"/>
    </xf>
    <xf numFmtId="0" fontId="0" fillId="33" borderId="0" xfId="53" applyFill="1">
      <alignment/>
      <protection/>
    </xf>
    <xf numFmtId="0" fontId="240" fillId="47" borderId="28" xfId="55" applyNumberFormat="1" applyFont="1" applyFill="1" applyBorder="1" applyAlignment="1">
      <alignment horizontal="center" vertical="center"/>
      <protection/>
    </xf>
    <xf numFmtId="0" fontId="169" fillId="49" borderId="29" xfId="55" applyNumberFormat="1" applyFont="1" applyFill="1" applyBorder="1" applyAlignment="1">
      <alignment horizontal="left" vertical="center"/>
      <protection/>
    </xf>
    <xf numFmtId="0" fontId="245" fillId="47" borderId="0" xfId="55" applyNumberFormat="1" applyFont="1" applyFill="1" applyBorder="1" applyAlignment="1">
      <alignment horizontal="center" vertical="center"/>
      <protection/>
    </xf>
    <xf numFmtId="0" fontId="152" fillId="49" borderId="30" xfId="55" applyNumberFormat="1" applyFont="1" applyFill="1" applyBorder="1" applyAlignment="1">
      <alignment horizontal="left" vertical="center"/>
      <protection/>
    </xf>
    <xf numFmtId="0" fontId="202" fillId="47" borderId="0" xfId="0" applyNumberFormat="1" applyFont="1" applyFill="1" applyBorder="1" applyAlignment="1">
      <alignment horizontal="center" vertical="center"/>
    </xf>
    <xf numFmtId="0" fontId="152" fillId="49" borderId="30" xfId="0" applyNumberFormat="1" applyFont="1" applyFill="1" applyBorder="1" applyAlignment="1">
      <alignment horizontal="left" vertical="center"/>
    </xf>
    <xf numFmtId="0" fontId="208" fillId="47" borderId="20" xfId="0" applyNumberFormat="1" applyFont="1" applyFill="1" applyBorder="1" applyAlignment="1">
      <alignment horizontal="center" vertical="center"/>
    </xf>
    <xf numFmtId="0" fontId="240" fillId="47" borderId="0" xfId="55" applyNumberFormat="1" applyFont="1" applyFill="1" applyBorder="1" applyAlignment="1">
      <alignment horizontal="center" vertical="center"/>
      <protection/>
    </xf>
    <xf numFmtId="0" fontId="169" fillId="49" borderId="30" xfId="55" applyNumberFormat="1" applyFont="1" applyFill="1" applyBorder="1" applyAlignment="1">
      <alignment horizontal="left" vertical="center"/>
      <protection/>
    </xf>
    <xf numFmtId="0" fontId="208" fillId="47" borderId="0" xfId="53" applyNumberFormat="1" applyFont="1" applyFill="1" applyBorder="1" applyAlignment="1">
      <alignment horizontal="center" vertical="center"/>
      <protection/>
    </xf>
    <xf numFmtId="0" fontId="169" fillId="49" borderId="30" xfId="53" applyNumberFormat="1" applyFont="1" applyFill="1" applyBorder="1" applyAlignment="1">
      <alignment horizontal="left" vertical="center"/>
      <protection/>
    </xf>
    <xf numFmtId="0" fontId="240" fillId="47" borderId="31" xfId="55" applyNumberFormat="1" applyFont="1" applyFill="1" applyBorder="1" applyAlignment="1">
      <alignment horizontal="center" vertical="center"/>
      <protection/>
    </xf>
    <xf numFmtId="0" fontId="245" fillId="47" borderId="10" xfId="55" applyNumberFormat="1" applyFont="1" applyFill="1" applyBorder="1" applyAlignment="1">
      <alignment horizontal="center" vertical="center"/>
      <protection/>
    </xf>
    <xf numFmtId="0" fontId="152" fillId="49" borderId="32" xfId="55" applyNumberFormat="1" applyFont="1" applyFill="1" applyBorder="1" applyAlignment="1">
      <alignment horizontal="left" vertical="center"/>
      <protection/>
    </xf>
    <xf numFmtId="0" fontId="91" fillId="50" borderId="29" xfId="55" applyNumberFormat="1" applyFont="1" applyFill="1" applyBorder="1" applyAlignment="1">
      <alignment horizontal="left" vertical="center"/>
      <protection/>
    </xf>
    <xf numFmtId="0" fontId="50" fillId="50" borderId="30" xfId="55" applyNumberFormat="1" applyFont="1" applyFill="1" applyBorder="1" applyAlignment="1">
      <alignment horizontal="left" vertical="center"/>
      <protection/>
    </xf>
    <xf numFmtId="0" fontId="50" fillId="50" borderId="30" xfId="0" applyNumberFormat="1" applyFont="1" applyFill="1" applyBorder="1" applyAlignment="1">
      <alignment horizontal="left" vertical="center"/>
    </xf>
    <xf numFmtId="0" fontId="91" fillId="50" borderId="30" xfId="55" applyNumberFormat="1" applyFont="1" applyFill="1" applyBorder="1" applyAlignment="1">
      <alignment horizontal="left" vertical="center"/>
      <protection/>
    </xf>
    <xf numFmtId="0" fontId="91" fillId="50" borderId="30" xfId="53" applyNumberFormat="1" applyFont="1" applyFill="1" applyBorder="1" applyAlignment="1">
      <alignment horizontal="left" vertical="center"/>
      <protection/>
    </xf>
    <xf numFmtId="0" fontId="50" fillId="50" borderId="32" xfId="55" applyNumberFormat="1" applyFont="1" applyFill="1" applyBorder="1" applyAlignment="1">
      <alignment horizontal="left" vertical="center"/>
      <protection/>
    </xf>
    <xf numFmtId="0" fontId="152" fillId="39" borderId="30" xfId="55" applyNumberFormat="1" applyFont="1" applyFill="1" applyBorder="1" applyAlignment="1">
      <alignment horizontal="left" vertical="center"/>
      <protection/>
    </xf>
    <xf numFmtId="0" fontId="152" fillId="39" borderId="30" xfId="0" applyNumberFormat="1" applyFont="1" applyFill="1" applyBorder="1" applyAlignment="1">
      <alignment horizontal="left" vertical="center"/>
    </xf>
    <xf numFmtId="0" fontId="169" fillId="39" borderId="30" xfId="55" applyNumberFormat="1" applyFont="1" applyFill="1" applyBorder="1" applyAlignment="1">
      <alignment horizontal="left" vertical="center"/>
      <protection/>
    </xf>
    <xf numFmtId="0" fontId="169" fillId="39" borderId="30" xfId="53" applyNumberFormat="1" applyFont="1" applyFill="1" applyBorder="1" applyAlignment="1">
      <alignment horizontal="left" vertical="center"/>
      <protection/>
    </xf>
    <xf numFmtId="0" fontId="152" fillId="38" borderId="30" xfId="55" applyNumberFormat="1" applyFont="1" applyFill="1" applyBorder="1" applyAlignment="1">
      <alignment horizontal="left" vertical="center"/>
      <protection/>
    </xf>
    <xf numFmtId="0" fontId="152" fillId="38" borderId="30" xfId="0" applyNumberFormat="1" applyFont="1" applyFill="1" applyBorder="1" applyAlignment="1">
      <alignment horizontal="left" vertical="center"/>
    </xf>
    <xf numFmtId="0" fontId="169" fillId="38" borderId="30" xfId="55" applyNumberFormat="1" applyFont="1" applyFill="1" applyBorder="1" applyAlignment="1">
      <alignment horizontal="left" vertical="center"/>
      <protection/>
    </xf>
    <xf numFmtId="0" fontId="169" fillId="38" borderId="30" xfId="53" applyNumberFormat="1" applyFont="1" applyFill="1" applyBorder="1" applyAlignment="1">
      <alignment horizontal="left" vertical="center"/>
      <protection/>
    </xf>
    <xf numFmtId="0" fontId="152" fillId="37" borderId="30" xfId="55" applyNumberFormat="1" applyFont="1" applyFill="1" applyBorder="1" applyAlignment="1">
      <alignment horizontal="left" vertical="center"/>
      <protection/>
    </xf>
    <xf numFmtId="0" fontId="152" fillId="37" borderId="30" xfId="0" applyNumberFormat="1" applyFont="1" applyFill="1" applyBorder="1" applyAlignment="1">
      <alignment horizontal="left" vertical="center"/>
    </xf>
    <xf numFmtId="0" fontId="169" fillId="37" borderId="30" xfId="55" applyNumberFormat="1" applyFont="1" applyFill="1" applyBorder="1" applyAlignment="1">
      <alignment horizontal="left" vertical="center"/>
      <protection/>
    </xf>
    <xf numFmtId="0" fontId="169" fillId="37" borderId="30" xfId="53" applyNumberFormat="1" applyFont="1" applyFill="1" applyBorder="1" applyAlignment="1">
      <alignment horizontal="left" vertical="center"/>
      <protection/>
    </xf>
    <xf numFmtId="0" fontId="152" fillId="18" borderId="30" xfId="55" applyNumberFormat="1" applyFont="1" applyFill="1" applyBorder="1" applyAlignment="1">
      <alignment horizontal="left" vertical="center"/>
      <protection/>
    </xf>
    <xf numFmtId="0" fontId="152" fillId="18" borderId="30" xfId="0" applyNumberFormat="1" applyFont="1" applyFill="1" applyBorder="1" applyAlignment="1">
      <alignment horizontal="left" vertical="center"/>
    </xf>
    <xf numFmtId="0" fontId="169" fillId="18" borderId="30" xfId="55" applyNumberFormat="1" applyFont="1" applyFill="1" applyBorder="1" applyAlignment="1">
      <alignment horizontal="left" vertical="center"/>
      <protection/>
    </xf>
    <xf numFmtId="0" fontId="169" fillId="18" borderId="30" xfId="53" applyNumberFormat="1" applyFont="1" applyFill="1" applyBorder="1" applyAlignment="1">
      <alignment horizontal="left" vertical="center"/>
      <protection/>
    </xf>
    <xf numFmtId="0" fontId="152" fillId="36" borderId="30" xfId="55" applyNumberFormat="1" applyFont="1" applyFill="1" applyBorder="1" applyAlignment="1">
      <alignment horizontal="left" vertical="center"/>
      <protection/>
    </xf>
    <xf numFmtId="0" fontId="152" fillId="36" borderId="30" xfId="0" applyNumberFormat="1" applyFont="1" applyFill="1" applyBorder="1" applyAlignment="1">
      <alignment horizontal="left" vertical="center"/>
    </xf>
    <xf numFmtId="0" fontId="169" fillId="36" borderId="30" xfId="55" applyNumberFormat="1" applyFont="1" applyFill="1" applyBorder="1" applyAlignment="1">
      <alignment horizontal="left" vertical="center"/>
      <protection/>
    </xf>
    <xf numFmtId="0" fontId="169" fillId="36" borderId="30" xfId="53" applyNumberFormat="1" applyFont="1" applyFill="1" applyBorder="1" applyAlignment="1">
      <alignment horizontal="left" vertical="center"/>
      <protection/>
    </xf>
    <xf numFmtId="0" fontId="50" fillId="23" borderId="30" xfId="55" applyNumberFormat="1" applyFont="1" applyFill="1" applyBorder="1" applyAlignment="1">
      <alignment horizontal="left" vertical="center"/>
      <protection/>
    </xf>
    <xf numFmtId="0" fontId="50" fillId="23" borderId="30" xfId="0" applyNumberFormat="1" applyFont="1" applyFill="1" applyBorder="1" applyAlignment="1">
      <alignment horizontal="left" vertical="center"/>
    </xf>
    <xf numFmtId="0" fontId="91" fillId="23" borderId="30" xfId="55" applyNumberFormat="1" applyFont="1" applyFill="1" applyBorder="1" applyAlignment="1">
      <alignment horizontal="left" vertical="center"/>
      <protection/>
    </xf>
    <xf numFmtId="0" fontId="91" fillId="23" borderId="30" xfId="53" applyNumberFormat="1" applyFont="1" applyFill="1" applyBorder="1" applyAlignment="1">
      <alignment horizontal="left" vertical="center"/>
      <protection/>
    </xf>
    <xf numFmtId="0" fontId="152" fillId="35" borderId="30" xfId="55" applyNumberFormat="1" applyFont="1" applyFill="1" applyBorder="1" applyAlignment="1">
      <alignment horizontal="left" vertical="center"/>
      <protection/>
    </xf>
    <xf numFmtId="0" fontId="152" fillId="35" borderId="30" xfId="0" applyNumberFormat="1" applyFont="1" applyFill="1" applyBorder="1" applyAlignment="1">
      <alignment horizontal="left" vertical="center"/>
    </xf>
    <xf numFmtId="0" fontId="169" fillId="35" borderId="30" xfId="55" applyNumberFormat="1" applyFont="1" applyFill="1" applyBorder="1" applyAlignment="1">
      <alignment horizontal="left" vertical="center"/>
      <protection/>
    </xf>
    <xf numFmtId="0" fontId="169" fillId="35" borderId="30" xfId="53" applyNumberFormat="1" applyFont="1" applyFill="1" applyBorder="1" applyAlignment="1">
      <alignment horizontal="left" vertical="center"/>
      <protection/>
    </xf>
    <xf numFmtId="0" fontId="246" fillId="51" borderId="30" xfId="55" applyNumberFormat="1" applyFont="1" applyFill="1" applyBorder="1" applyAlignment="1">
      <alignment horizontal="left" vertical="center"/>
      <protection/>
    </xf>
    <xf numFmtId="0" fontId="247" fillId="51" borderId="30" xfId="0" applyNumberFormat="1" applyFont="1" applyFill="1" applyBorder="1" applyAlignment="1">
      <alignment horizontal="left" vertical="center"/>
    </xf>
    <xf numFmtId="0" fontId="242" fillId="51" borderId="30" xfId="55" applyNumberFormat="1" applyFont="1" applyFill="1" applyBorder="1" applyAlignment="1">
      <alignment horizontal="left" vertical="center"/>
      <protection/>
    </xf>
    <xf numFmtId="0" fontId="168" fillId="51" borderId="30" xfId="53" applyNumberFormat="1" applyFont="1" applyFill="1" applyBorder="1" applyAlignment="1">
      <alignment horizontal="left" vertical="center"/>
      <protection/>
    </xf>
    <xf numFmtId="0" fontId="77" fillId="39" borderId="30" xfId="55" applyNumberFormat="1" applyFont="1" applyFill="1" applyBorder="1" applyAlignment="1">
      <alignment horizontal="center" vertical="center"/>
      <protection/>
    </xf>
    <xf numFmtId="0" fontId="77" fillId="38" borderId="30" xfId="55" applyNumberFormat="1" applyFont="1" applyFill="1" applyBorder="1" applyAlignment="1">
      <alignment horizontal="center" vertical="center"/>
      <protection/>
    </xf>
    <xf numFmtId="0" fontId="77" fillId="52" borderId="30" xfId="55" applyNumberFormat="1" applyFont="1" applyFill="1" applyBorder="1" applyAlignment="1">
      <alignment horizontal="center" vertical="center"/>
      <protection/>
    </xf>
    <xf numFmtId="0" fontId="14" fillId="44" borderId="10" xfId="0" applyFont="1" applyFill="1" applyBorder="1" applyAlignment="1">
      <alignment horizontal="left" vertical="center"/>
    </xf>
    <xf numFmtId="0" fontId="224" fillId="44" borderId="10" xfId="0" applyFont="1" applyFill="1" applyBorder="1" applyAlignment="1">
      <alignment/>
    </xf>
    <xf numFmtId="0" fontId="231" fillId="33" borderId="10" xfId="0" applyFont="1" applyFill="1" applyBorder="1" applyAlignment="1">
      <alignment vertical="center"/>
    </xf>
    <xf numFmtId="0" fontId="232" fillId="33" borderId="10" xfId="0" applyFont="1" applyFill="1" applyBorder="1" applyAlignment="1">
      <alignment horizontal="center" vertical="center"/>
    </xf>
    <xf numFmtId="0" fontId="221" fillId="33" borderId="10" xfId="0" applyFont="1" applyFill="1" applyBorder="1" applyAlignment="1">
      <alignment vertical="center"/>
    </xf>
    <xf numFmtId="0" fontId="0" fillId="33" borderId="10" xfId="53" applyFill="1" applyBorder="1">
      <alignment/>
      <protection/>
    </xf>
    <xf numFmtId="0" fontId="14" fillId="44" borderId="24" xfId="0" applyFont="1" applyFill="1" applyBorder="1" applyAlignment="1">
      <alignment horizontal="left" vertical="center"/>
    </xf>
    <xf numFmtId="0" fontId="224" fillId="44" borderId="24" xfId="0" applyFont="1" applyFill="1" applyBorder="1" applyAlignment="1">
      <alignment/>
    </xf>
    <xf numFmtId="0" fontId="18" fillId="44" borderId="0" xfId="0" applyFont="1" applyFill="1" applyBorder="1" applyAlignment="1">
      <alignment/>
    </xf>
    <xf numFmtId="0" fontId="224" fillId="44" borderId="0" xfId="0" applyFont="1" applyFill="1" applyBorder="1" applyAlignment="1">
      <alignment/>
    </xf>
    <xf numFmtId="0" fontId="152" fillId="35" borderId="24" xfId="0" applyFont="1" applyFill="1" applyBorder="1" applyAlignment="1">
      <alignment horizontal="left" vertical="center"/>
    </xf>
    <xf numFmtId="0" fontId="152" fillId="35" borderId="24" xfId="0" applyFont="1" applyFill="1" applyBorder="1" applyAlignment="1">
      <alignment/>
    </xf>
    <xf numFmtId="0" fontId="152" fillId="35" borderId="0" xfId="0" applyFont="1" applyFill="1" applyBorder="1" applyAlignment="1">
      <alignment/>
    </xf>
    <xf numFmtId="0" fontId="0" fillId="23" borderId="24" xfId="0" applyFill="1" applyBorder="1" applyAlignment="1">
      <alignment horizontal="left" vertical="center"/>
    </xf>
    <xf numFmtId="0" fontId="0" fillId="23" borderId="24" xfId="0" applyFill="1" applyBorder="1" applyAlignment="1">
      <alignment/>
    </xf>
    <xf numFmtId="0" fontId="230" fillId="33" borderId="24" xfId="0" applyFont="1" applyFill="1" applyBorder="1" applyAlignment="1">
      <alignment vertical="center"/>
    </xf>
    <xf numFmtId="0" fontId="0" fillId="23" borderId="0" xfId="0" applyFill="1" applyBorder="1" applyAlignment="1">
      <alignment/>
    </xf>
    <xf numFmtId="0" fontId="152" fillId="36" borderId="24" xfId="0" applyFont="1" applyFill="1" applyBorder="1" applyAlignment="1">
      <alignment horizontal="left" vertical="center"/>
    </xf>
    <xf numFmtId="0" fontId="152" fillId="36" borderId="24" xfId="0" applyFont="1" applyFill="1" applyBorder="1" applyAlignment="1">
      <alignment/>
    </xf>
    <xf numFmtId="0" fontId="152" fillId="36" borderId="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152" fillId="18" borderId="24" xfId="0" applyFont="1" applyFill="1" applyBorder="1" applyAlignment="1">
      <alignment horizontal="left" vertical="center"/>
    </xf>
    <xf numFmtId="0" fontId="152" fillId="18" borderId="24" xfId="0" applyFont="1" applyFill="1" applyBorder="1" applyAlignment="1">
      <alignment/>
    </xf>
    <xf numFmtId="0" fontId="152" fillId="18" borderId="0" xfId="0" applyFont="1" applyFill="1" applyBorder="1" applyAlignment="1">
      <alignment/>
    </xf>
    <xf numFmtId="0" fontId="152" fillId="37" borderId="24" xfId="0" applyFont="1" applyFill="1" applyBorder="1" applyAlignment="1">
      <alignment horizontal="center" vertical="center"/>
    </xf>
    <xf numFmtId="0" fontId="152" fillId="37" borderId="24" xfId="0" applyFont="1" applyFill="1" applyBorder="1" applyAlignment="1">
      <alignment/>
    </xf>
    <xf numFmtId="0" fontId="152" fillId="37" borderId="0" xfId="0" applyFont="1" applyFill="1" applyBorder="1" applyAlignment="1">
      <alignment/>
    </xf>
    <xf numFmtId="0" fontId="50" fillId="38" borderId="24" xfId="0" applyFont="1" applyFill="1" applyBorder="1" applyAlignment="1">
      <alignment horizontal="center" vertical="center"/>
    </xf>
    <xf numFmtId="0" fontId="152" fillId="38" borderId="24" xfId="0" applyFont="1" applyFill="1" applyBorder="1" applyAlignment="1">
      <alignment/>
    </xf>
    <xf numFmtId="0" fontId="152" fillId="38" borderId="0" xfId="0" applyFont="1" applyFill="1" applyBorder="1" applyAlignment="1">
      <alignment/>
    </xf>
    <xf numFmtId="0" fontId="244" fillId="33" borderId="10" xfId="0" applyFont="1" applyFill="1" applyBorder="1" applyAlignment="1">
      <alignment horizontal="center" vertical="center"/>
    </xf>
    <xf numFmtId="0" fontId="217" fillId="39" borderId="24" xfId="0" applyFont="1" applyFill="1" applyBorder="1" applyAlignment="1">
      <alignment horizontal="center" vertical="center"/>
    </xf>
    <xf numFmtId="0" fontId="152" fillId="39" borderId="24" xfId="0" applyFont="1" applyFill="1" applyBorder="1" applyAlignment="1">
      <alignment/>
    </xf>
    <xf numFmtId="0" fontId="152" fillId="39" borderId="0" xfId="0" applyFont="1" applyFill="1" applyBorder="1" applyAlignment="1">
      <alignment/>
    </xf>
    <xf numFmtId="0" fontId="50" fillId="42" borderId="24" xfId="0" applyFont="1" applyFill="1" applyBorder="1" applyAlignment="1">
      <alignment horizontal="center" vertical="center"/>
    </xf>
    <xf numFmtId="0" fontId="152" fillId="42" borderId="24" xfId="0" applyFont="1" applyFill="1" applyBorder="1" applyAlignment="1">
      <alignment/>
    </xf>
    <xf numFmtId="0" fontId="244" fillId="42" borderId="24" xfId="0" applyFont="1" applyFill="1" applyBorder="1" applyAlignment="1">
      <alignment horizontal="center" vertical="center"/>
    </xf>
    <xf numFmtId="0" fontId="232" fillId="42" borderId="24" xfId="0" applyFont="1" applyFill="1" applyBorder="1" applyAlignment="1">
      <alignment horizontal="center" vertical="center"/>
    </xf>
    <xf numFmtId="0" fontId="0" fillId="42" borderId="24" xfId="53" applyFill="1" applyBorder="1">
      <alignment/>
      <protection/>
    </xf>
    <xf numFmtId="0" fontId="0" fillId="42" borderId="10" xfId="53" applyFill="1" applyBorder="1">
      <alignment/>
      <protection/>
    </xf>
    <xf numFmtId="0" fontId="229" fillId="42" borderId="10" xfId="0" applyFont="1" applyFill="1" applyBorder="1" applyAlignment="1">
      <alignment vertical="center"/>
    </xf>
    <xf numFmtId="0" fontId="230" fillId="42" borderId="10" xfId="0" applyFont="1" applyFill="1" applyBorder="1" applyAlignment="1">
      <alignment vertical="center"/>
    </xf>
    <xf numFmtId="0" fontId="225" fillId="35" borderId="0" xfId="0" applyFont="1" applyFill="1" applyBorder="1" applyAlignment="1">
      <alignment horizontal="left" vertical="center"/>
    </xf>
    <xf numFmtId="0" fontId="225" fillId="35" borderId="0" xfId="0" applyFont="1" applyFill="1" applyBorder="1" applyAlignment="1">
      <alignment/>
    </xf>
    <xf numFmtId="0" fontId="225" fillId="35" borderId="10" xfId="0" applyFont="1" applyFill="1" applyBorder="1" applyAlignment="1">
      <alignment horizontal="left" vertical="center"/>
    </xf>
    <xf numFmtId="0" fontId="225" fillId="35" borderId="10" xfId="0" applyFont="1" applyFill="1" applyBorder="1" applyAlignment="1">
      <alignment/>
    </xf>
    <xf numFmtId="0" fontId="231" fillId="23" borderId="0" xfId="0" applyFont="1" applyFill="1" applyBorder="1" applyAlignment="1">
      <alignment horizontal="left" vertical="center"/>
    </xf>
    <xf numFmtId="0" fontId="231" fillId="23" borderId="0" xfId="0" applyFont="1" applyFill="1" applyBorder="1" applyAlignment="1">
      <alignment/>
    </xf>
    <xf numFmtId="0" fontId="231" fillId="23" borderId="10" xfId="0" applyFont="1" applyFill="1" applyBorder="1" applyAlignment="1">
      <alignment horizontal="left" vertical="center"/>
    </xf>
    <xf numFmtId="0" fontId="231" fillId="23" borderId="10" xfId="0" applyFont="1" applyFill="1" applyBorder="1" applyAlignment="1">
      <alignment/>
    </xf>
    <xf numFmtId="0" fontId="225" fillId="36" borderId="0" xfId="0" applyFont="1" applyFill="1" applyBorder="1" applyAlignment="1">
      <alignment horizontal="left" vertical="center"/>
    </xf>
    <xf numFmtId="0" fontId="225" fillId="36" borderId="0" xfId="0" applyFont="1" applyFill="1" applyBorder="1" applyAlignment="1">
      <alignment horizontal="left"/>
    </xf>
    <xf numFmtId="0" fontId="225" fillId="36" borderId="10" xfId="0" applyFont="1" applyFill="1" applyBorder="1" applyAlignment="1">
      <alignment horizontal="left" vertical="center"/>
    </xf>
    <xf numFmtId="0" fontId="225" fillId="36" borderId="10" xfId="0" applyFont="1" applyFill="1" applyBorder="1" applyAlignment="1">
      <alignment horizontal="left"/>
    </xf>
    <xf numFmtId="0" fontId="225" fillId="18" borderId="0" xfId="0" applyFont="1" applyFill="1" applyBorder="1" applyAlignment="1">
      <alignment horizontal="left" vertical="center"/>
    </xf>
    <xf numFmtId="0" fontId="225" fillId="18" borderId="0" xfId="0" applyFont="1" applyFill="1" applyBorder="1" applyAlignment="1">
      <alignment horizontal="left"/>
    </xf>
    <xf numFmtId="0" fontId="225" fillId="18" borderId="10" xfId="0" applyFont="1" applyFill="1" applyBorder="1" applyAlignment="1">
      <alignment horizontal="left" vertical="center"/>
    </xf>
    <xf numFmtId="0" fontId="225" fillId="18" borderId="10" xfId="0" applyFont="1" applyFill="1" applyBorder="1" applyAlignment="1">
      <alignment horizontal="left"/>
    </xf>
    <xf numFmtId="0" fontId="225" fillId="37" borderId="0" xfId="0" applyFont="1" applyFill="1" applyBorder="1" applyAlignment="1">
      <alignment horizontal="left" vertical="center"/>
    </xf>
    <xf numFmtId="0" fontId="225" fillId="37" borderId="0" xfId="0" applyFont="1" applyFill="1" applyBorder="1" applyAlignment="1">
      <alignment horizontal="left"/>
    </xf>
    <xf numFmtId="0" fontId="225" fillId="37" borderId="10" xfId="0" applyFont="1" applyFill="1" applyBorder="1" applyAlignment="1">
      <alignment horizontal="left" vertical="center"/>
    </xf>
    <xf numFmtId="0" fontId="225" fillId="37" borderId="10" xfId="0" applyFont="1" applyFill="1" applyBorder="1" applyAlignment="1">
      <alignment horizontal="left"/>
    </xf>
    <xf numFmtId="0" fontId="231" fillId="38" borderId="0" xfId="0" applyFont="1" applyFill="1" applyBorder="1" applyAlignment="1">
      <alignment horizontal="left" vertical="center"/>
    </xf>
    <xf numFmtId="0" fontId="225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 vertical="center"/>
    </xf>
    <xf numFmtId="0" fontId="14" fillId="38" borderId="10" xfId="0" applyFont="1" applyFill="1" applyBorder="1" applyAlignment="1">
      <alignment horizontal="left" vertical="center"/>
    </xf>
    <xf numFmtId="0" fontId="225" fillId="38" borderId="10" xfId="0" applyFont="1" applyFill="1" applyBorder="1" applyAlignment="1">
      <alignment horizontal="left"/>
    </xf>
    <xf numFmtId="0" fontId="223" fillId="39" borderId="0" xfId="0" applyFont="1" applyFill="1" applyBorder="1" applyAlignment="1">
      <alignment horizontal="left" vertical="center"/>
    </xf>
    <xf numFmtId="0" fontId="225" fillId="39" borderId="0" xfId="0" applyFont="1" applyFill="1" applyBorder="1" applyAlignment="1">
      <alignment horizontal="left"/>
    </xf>
    <xf numFmtId="0" fontId="223" fillId="39" borderId="10" xfId="0" applyFont="1" applyFill="1" applyBorder="1" applyAlignment="1">
      <alignment horizontal="left" vertical="center"/>
    </xf>
    <xf numFmtId="0" fontId="225" fillId="39" borderId="10" xfId="0" applyFont="1" applyFill="1" applyBorder="1" applyAlignment="1">
      <alignment horizontal="left"/>
    </xf>
    <xf numFmtId="164" fontId="245" fillId="47" borderId="0" xfId="55" applyNumberFormat="1" applyFont="1" applyFill="1" applyBorder="1" applyAlignment="1">
      <alignment horizontal="center" vertical="center"/>
      <protection/>
    </xf>
    <xf numFmtId="0" fontId="25" fillId="12" borderId="27" xfId="55" applyNumberFormat="1" applyFont="1" applyFill="1" applyBorder="1" applyAlignment="1" applyProtection="1">
      <alignment horizontal="center" vertical="center"/>
      <protection locked="0"/>
    </xf>
    <xf numFmtId="0" fontId="24" fillId="47" borderId="33" xfId="55" applyNumberFormat="1" applyFont="1" applyFill="1" applyBorder="1" applyAlignment="1" applyProtection="1">
      <alignment horizontal="right" vertical="center"/>
      <protection locked="0"/>
    </xf>
    <xf numFmtId="0" fontId="22" fillId="47" borderId="34" xfId="55" applyNumberFormat="1" applyFont="1" applyFill="1" applyBorder="1" applyAlignment="1" applyProtection="1">
      <alignment horizontal="center" vertical="center"/>
      <protection locked="0"/>
    </xf>
    <xf numFmtId="0" fontId="240" fillId="47" borderId="35" xfId="55" applyNumberFormat="1" applyFont="1" applyFill="1" applyBorder="1" applyAlignment="1">
      <alignment horizontal="center" vertical="center"/>
      <protection/>
    </xf>
    <xf numFmtId="0" fontId="240" fillId="47" borderId="34" xfId="55" applyNumberFormat="1" applyFont="1" applyFill="1" applyBorder="1" applyAlignment="1">
      <alignment horizontal="center" vertical="center"/>
      <protection/>
    </xf>
    <xf numFmtId="0" fontId="242" fillId="51" borderId="36" xfId="55" applyNumberFormat="1" applyFont="1" applyFill="1" applyBorder="1" applyAlignment="1">
      <alignment horizontal="left" vertical="center"/>
      <protection/>
    </xf>
    <xf numFmtId="0" fontId="169" fillId="35" borderId="36" xfId="55" applyNumberFormat="1" applyFont="1" applyFill="1" applyBorder="1" applyAlignment="1">
      <alignment horizontal="left" vertical="center"/>
      <protection/>
    </xf>
    <xf numFmtId="0" fontId="91" fillId="23" borderId="36" xfId="55" applyNumberFormat="1" applyFont="1" applyFill="1" applyBorder="1" applyAlignment="1">
      <alignment horizontal="left" vertical="center"/>
      <protection/>
    </xf>
    <xf numFmtId="0" fontId="169" fillId="36" borderId="36" xfId="55" applyNumberFormat="1" applyFont="1" applyFill="1" applyBorder="1" applyAlignment="1">
      <alignment horizontal="left" vertical="center"/>
      <protection/>
    </xf>
    <xf numFmtId="0" fontId="169" fillId="18" borderId="36" xfId="55" applyNumberFormat="1" applyFont="1" applyFill="1" applyBorder="1" applyAlignment="1">
      <alignment horizontal="left" vertical="center"/>
      <protection/>
    </xf>
    <xf numFmtId="0" fontId="169" fillId="37" borderId="36" xfId="55" applyNumberFormat="1" applyFont="1" applyFill="1" applyBorder="1" applyAlignment="1">
      <alignment horizontal="left" vertical="center"/>
      <protection/>
    </xf>
    <xf numFmtId="0" fontId="169" fillId="38" borderId="36" xfId="55" applyNumberFormat="1" applyFont="1" applyFill="1" applyBorder="1" applyAlignment="1">
      <alignment horizontal="left" vertical="center"/>
      <protection/>
    </xf>
    <xf numFmtId="0" fontId="169" fillId="39" borderId="36" xfId="55" applyNumberFormat="1" applyFont="1" applyFill="1" applyBorder="1" applyAlignment="1">
      <alignment horizontal="left" vertical="center"/>
      <protection/>
    </xf>
    <xf numFmtId="167" fontId="245" fillId="47" borderId="0" xfId="55" applyNumberFormat="1" applyFont="1" applyFill="1" applyBorder="1" applyAlignment="1">
      <alignment horizontal="center" vertical="center"/>
      <protection/>
    </xf>
    <xf numFmtId="164" fontId="240" fillId="42" borderId="11" xfId="55" applyNumberFormat="1" applyFont="1" applyFill="1" applyBorder="1" applyAlignment="1">
      <alignment horizontal="center" vertical="center"/>
      <protection/>
    </xf>
    <xf numFmtId="164" fontId="240" fillId="42" borderId="20" xfId="55" applyNumberFormat="1" applyFont="1" applyFill="1" applyBorder="1" applyAlignment="1">
      <alignment horizontal="center" vertical="center"/>
      <protection/>
    </xf>
    <xf numFmtId="164" fontId="77" fillId="42" borderId="20" xfId="55" applyNumberFormat="1" applyFont="1" applyFill="1" applyBorder="1" applyAlignment="1">
      <alignment horizontal="center" vertical="center"/>
      <protection/>
    </xf>
    <xf numFmtId="164" fontId="208" fillId="42" borderId="20" xfId="53" applyNumberFormat="1" applyFont="1" applyFill="1" applyBorder="1" applyAlignment="1">
      <alignment horizontal="center" vertical="center"/>
      <protection/>
    </xf>
    <xf numFmtId="165" fontId="240" fillId="42" borderId="20" xfId="55" applyNumberFormat="1" applyFont="1" applyFill="1" applyBorder="1" applyAlignment="1">
      <alignment horizontal="center" vertical="center"/>
      <protection/>
    </xf>
    <xf numFmtId="0" fontId="248" fillId="42" borderId="30" xfId="55" applyNumberFormat="1" applyFont="1" applyFill="1" applyBorder="1" applyAlignment="1">
      <alignment horizontal="center" vertical="center"/>
      <protection/>
    </xf>
    <xf numFmtId="0" fontId="248" fillId="42" borderId="29" xfId="55" applyNumberFormat="1" applyFont="1" applyFill="1" applyBorder="1" applyAlignment="1">
      <alignment horizontal="center" vertical="center"/>
      <protection/>
    </xf>
    <xf numFmtId="0" fontId="249" fillId="42" borderId="30" xfId="55" applyNumberFormat="1" applyFont="1" applyFill="1" applyBorder="1" applyAlignment="1">
      <alignment horizontal="center" vertical="center"/>
      <protection/>
    </xf>
    <xf numFmtId="0" fontId="129" fillId="42" borderId="30" xfId="55" applyNumberFormat="1" applyFont="1" applyFill="1" applyBorder="1" applyAlignment="1">
      <alignment horizontal="center" vertical="center"/>
      <protection/>
    </xf>
    <xf numFmtId="0" fontId="250" fillId="42" borderId="30" xfId="53" applyNumberFormat="1" applyFont="1" applyFill="1" applyBorder="1" applyAlignment="1">
      <alignment horizontal="center" vertical="center"/>
      <protection/>
    </xf>
    <xf numFmtId="164" fontId="251" fillId="42" borderId="0" xfId="55" applyNumberFormat="1" applyFont="1" applyFill="1" applyBorder="1" applyAlignment="1">
      <alignment horizontal="left" vertical="center"/>
      <protection/>
    </xf>
    <xf numFmtId="0" fontId="129" fillId="42" borderId="29" xfId="55" applyNumberFormat="1" applyFont="1" applyFill="1" applyBorder="1" applyAlignment="1">
      <alignment horizontal="center" vertical="center"/>
      <protection/>
    </xf>
    <xf numFmtId="0" fontId="129" fillId="42" borderId="30" xfId="53" applyNumberFormat="1" applyFont="1" applyFill="1" applyBorder="1" applyAlignment="1">
      <alignment horizontal="center" vertical="center"/>
      <protection/>
    </xf>
    <xf numFmtId="0" fontId="77" fillId="11" borderId="30" xfId="55" applyNumberFormat="1" applyFont="1" applyFill="1" applyBorder="1" applyAlignment="1">
      <alignment horizontal="center" vertical="center"/>
      <protection/>
    </xf>
    <xf numFmtId="0" fontId="77" fillId="12" borderId="30" xfId="55" applyNumberFormat="1" applyFont="1" applyFill="1" applyBorder="1" applyAlignment="1">
      <alignment horizontal="center" vertical="center"/>
      <protection/>
    </xf>
    <xf numFmtId="0" fontId="17" fillId="44" borderId="0" xfId="0" applyFont="1" applyFill="1" applyBorder="1" applyAlignment="1">
      <alignment horizontal="left" vertical="center" wrapText="1"/>
    </xf>
    <xf numFmtId="0" fontId="20" fillId="44" borderId="0" xfId="52" applyFont="1" applyFill="1" applyBorder="1" applyAlignment="1">
      <alignment horizontal="left" vertical="center"/>
      <protection/>
    </xf>
    <xf numFmtId="0" fontId="20" fillId="44" borderId="0" xfId="0" applyFont="1" applyFill="1" applyBorder="1" applyAlignment="1">
      <alignment horizontal="left" vertical="center" wrapText="1"/>
    </xf>
    <xf numFmtId="0" fontId="20" fillId="44" borderId="0" xfId="52" applyFont="1" applyFill="1" applyBorder="1" applyAlignment="1">
      <alignment horizontal="center" vertical="center"/>
      <protection/>
    </xf>
    <xf numFmtId="0" fontId="12" fillId="44" borderId="24" xfId="0" applyFont="1" applyFill="1" applyBorder="1" applyAlignment="1">
      <alignment horizontal="center" vertical="center"/>
    </xf>
    <xf numFmtId="0" fontId="0" fillId="53" borderId="0" xfId="0" applyFill="1" applyAlignment="1">
      <alignment horizontal="center" vertical="center" textRotation="90"/>
    </xf>
    <xf numFmtId="0" fontId="13" fillId="44" borderId="0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252" fillId="54" borderId="0" xfId="0" applyFont="1" applyFill="1" applyBorder="1" applyAlignment="1">
      <alignment horizontal="center" vertical="center"/>
    </xf>
    <xf numFmtId="0" fontId="19" fillId="44" borderId="0" xfId="0" applyFont="1" applyFill="1" applyBorder="1" applyAlignment="1">
      <alignment horizontal="center" vertical="center" wrapText="1"/>
    </xf>
    <xf numFmtId="166" fontId="21" fillId="44" borderId="0" xfId="55" applyNumberFormat="1" applyFont="1" applyFill="1" applyBorder="1" applyAlignment="1">
      <alignment horizontal="left" vertical="center"/>
      <protection/>
    </xf>
    <xf numFmtId="0" fontId="18" fillId="55" borderId="23" xfId="57" applyNumberFormat="1" applyFont="1" applyFill="1" applyBorder="1" applyAlignment="1">
      <alignment horizontal="center" vertical="center"/>
      <protection/>
    </xf>
    <xf numFmtId="0" fontId="168" fillId="33" borderId="24" xfId="0" applyFont="1" applyFill="1" applyBorder="1" applyAlignment="1">
      <alignment horizontal="center" vertical="center"/>
    </xf>
    <xf numFmtId="166" fontId="138" fillId="11" borderId="0" xfId="55" applyNumberFormat="1" applyFont="1" applyFill="1" applyBorder="1" applyAlignment="1">
      <alignment horizontal="left" vertical="center"/>
      <protection/>
    </xf>
    <xf numFmtId="0" fontId="50" fillId="55" borderId="23" xfId="57" applyNumberFormat="1" applyFont="1" applyFill="1" applyBorder="1" applyAlignment="1">
      <alignment horizontal="center" vertical="center"/>
      <protection/>
    </xf>
    <xf numFmtId="0" fontId="226" fillId="33" borderId="0" xfId="0" applyFont="1" applyFill="1" applyBorder="1" applyAlignment="1">
      <alignment horizontal="center" vertical="center"/>
    </xf>
    <xf numFmtId="0" fontId="231" fillId="33" borderId="0" xfId="0" applyFont="1" applyFill="1" applyBorder="1" applyAlignment="1">
      <alignment horizontal="left" vertical="center" wrapText="1"/>
    </xf>
    <xf numFmtId="0" fontId="253" fillId="35" borderId="24" xfId="0" applyFont="1" applyFill="1" applyBorder="1" applyAlignment="1">
      <alignment horizontal="center" vertical="center"/>
    </xf>
    <xf numFmtId="0" fontId="0" fillId="46" borderId="0" xfId="0" applyFill="1" applyAlignment="1">
      <alignment horizontal="center" vertical="center" textRotation="90"/>
    </xf>
    <xf numFmtId="0" fontId="185" fillId="35" borderId="0" xfId="0" applyFont="1" applyFill="1" applyBorder="1" applyAlignment="1">
      <alignment horizontal="center" vertical="center"/>
    </xf>
    <xf numFmtId="0" fontId="174" fillId="35" borderId="0" xfId="0" applyFont="1" applyFill="1" applyBorder="1" applyAlignment="1">
      <alignment horizontal="right" vertical="center" wrapText="1"/>
    </xf>
    <xf numFmtId="0" fontId="254" fillId="33" borderId="0" xfId="0" applyFont="1" applyFill="1" applyBorder="1" applyAlignment="1">
      <alignment horizontal="center" vertical="center"/>
    </xf>
    <xf numFmtId="0" fontId="174" fillId="35" borderId="0" xfId="0" applyFont="1" applyFill="1" applyBorder="1" applyAlignment="1">
      <alignment horizontal="center" vertical="center"/>
    </xf>
    <xf numFmtId="0" fontId="206" fillId="54" borderId="0" xfId="0" applyFont="1" applyFill="1" applyBorder="1" applyAlignment="1">
      <alignment horizontal="center" vertical="center"/>
    </xf>
    <xf numFmtId="0" fontId="77" fillId="39" borderId="24" xfId="0" applyFont="1" applyFill="1" applyBorder="1" applyAlignment="1">
      <alignment horizontal="center" vertical="center"/>
    </xf>
    <xf numFmtId="0" fontId="140" fillId="39" borderId="0" xfId="0" applyFont="1" applyFill="1" applyBorder="1" applyAlignment="1">
      <alignment horizontal="center" vertical="center"/>
    </xf>
    <xf numFmtId="0" fontId="174" fillId="39" borderId="0" xfId="0" applyFont="1" applyFill="1" applyBorder="1" applyAlignment="1">
      <alignment horizontal="right" vertical="center" wrapText="1"/>
    </xf>
    <xf numFmtId="0" fontId="174" fillId="39" borderId="0" xfId="0" applyFont="1" applyFill="1" applyBorder="1" applyAlignment="1">
      <alignment horizontal="center" vertical="center"/>
    </xf>
    <xf numFmtId="0" fontId="88" fillId="39" borderId="0" xfId="0" applyFont="1" applyFill="1" applyBorder="1" applyAlignment="1">
      <alignment horizontal="center" vertical="center"/>
    </xf>
    <xf numFmtId="0" fontId="253" fillId="38" borderId="24" xfId="0" applyFont="1" applyFill="1" applyBorder="1" applyAlignment="1">
      <alignment horizontal="center" vertical="center"/>
    </xf>
    <xf numFmtId="0" fontId="185" fillId="38" borderId="0" xfId="0" applyFont="1" applyFill="1" applyBorder="1" applyAlignment="1">
      <alignment horizontal="center" vertical="center"/>
    </xf>
    <xf numFmtId="0" fontId="174" fillId="38" borderId="0" xfId="0" applyFont="1" applyFill="1" applyBorder="1" applyAlignment="1">
      <alignment horizontal="right" vertical="center" wrapText="1"/>
    </xf>
    <xf numFmtId="0" fontId="174" fillId="38" borderId="0" xfId="0" applyFont="1" applyFill="1" applyBorder="1" applyAlignment="1">
      <alignment horizontal="center" vertical="center"/>
    </xf>
    <xf numFmtId="0" fontId="253" fillId="37" borderId="24" xfId="0" applyFont="1" applyFill="1" applyBorder="1" applyAlignment="1">
      <alignment horizontal="center" vertical="center"/>
    </xf>
    <xf numFmtId="0" fontId="185" fillId="37" borderId="0" xfId="0" applyFont="1" applyFill="1" applyBorder="1" applyAlignment="1">
      <alignment horizontal="center" vertical="center"/>
    </xf>
    <xf numFmtId="0" fontId="174" fillId="37" borderId="0" xfId="0" applyFont="1" applyFill="1" applyBorder="1" applyAlignment="1">
      <alignment horizontal="right" vertical="center" wrapText="1"/>
    </xf>
    <xf numFmtId="0" fontId="174" fillId="37" borderId="0" xfId="0" applyFont="1" applyFill="1" applyBorder="1" applyAlignment="1">
      <alignment horizontal="center" vertical="center"/>
    </xf>
    <xf numFmtId="0" fontId="185" fillId="18" borderId="0" xfId="0" applyFont="1" applyFill="1" applyBorder="1" applyAlignment="1">
      <alignment horizontal="center" vertical="center"/>
    </xf>
    <xf numFmtId="0" fontId="174" fillId="18" borderId="0" xfId="0" applyFont="1" applyFill="1" applyBorder="1" applyAlignment="1">
      <alignment horizontal="right" vertical="center" wrapText="1"/>
    </xf>
    <xf numFmtId="0" fontId="174" fillId="18" borderId="0" xfId="0" applyFont="1" applyFill="1" applyBorder="1" applyAlignment="1">
      <alignment horizontal="center" vertical="center"/>
    </xf>
    <xf numFmtId="0" fontId="174" fillId="36" borderId="0" xfId="0" applyFont="1" applyFill="1" applyBorder="1" applyAlignment="1">
      <alignment horizontal="center" vertical="center"/>
    </xf>
    <xf numFmtId="0" fontId="253" fillId="36" borderId="24" xfId="0" applyFont="1" applyFill="1" applyBorder="1" applyAlignment="1">
      <alignment horizontal="center" vertical="center"/>
    </xf>
    <xf numFmtId="0" fontId="185" fillId="36" borderId="0" xfId="0" applyFont="1" applyFill="1" applyBorder="1" applyAlignment="1">
      <alignment horizontal="center" vertical="center"/>
    </xf>
    <xf numFmtId="0" fontId="174" fillId="36" borderId="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left" vertical="center"/>
    </xf>
    <xf numFmtId="0" fontId="253" fillId="18" borderId="24" xfId="0" applyFont="1" applyFill="1" applyBorder="1" applyAlignment="1">
      <alignment horizontal="center" vertical="center"/>
    </xf>
    <xf numFmtId="0" fontId="88" fillId="42" borderId="0" xfId="52" applyFont="1" applyFill="1" applyBorder="1" applyAlignment="1" applyProtection="1">
      <alignment horizontal="center" vertical="center"/>
      <protection hidden="1"/>
    </xf>
    <xf numFmtId="0" fontId="88" fillId="42" borderId="12" xfId="52" applyFont="1" applyFill="1" applyBorder="1" applyAlignment="1" applyProtection="1">
      <alignment horizontal="center" vertical="center"/>
      <protection hidden="1"/>
    </xf>
    <xf numFmtId="1" fontId="7" fillId="42" borderId="0" xfId="55" applyNumberFormat="1" applyFont="1" applyFill="1" applyBorder="1" applyAlignment="1">
      <alignment horizontal="center" vertical="center"/>
      <protection/>
    </xf>
    <xf numFmtId="0" fontId="208" fillId="23" borderId="24" xfId="0" applyFont="1" applyFill="1" applyBorder="1" applyAlignment="1">
      <alignment horizontal="center" vertical="center"/>
    </xf>
    <xf numFmtId="0" fontId="184" fillId="23" borderId="0" xfId="0" applyFont="1" applyFill="1" applyBorder="1" applyAlignment="1">
      <alignment horizontal="center" vertical="center"/>
    </xf>
    <xf numFmtId="0" fontId="2" fillId="45" borderId="13" xfId="52" applyFont="1" applyFill="1" applyBorder="1" applyAlignment="1">
      <alignment horizontal="center" vertical="center"/>
      <protection/>
    </xf>
    <xf numFmtId="0" fontId="2" fillId="45" borderId="0" xfId="52" applyFont="1" applyFill="1" applyBorder="1" applyAlignment="1">
      <alignment horizontal="center" vertical="center"/>
      <protection/>
    </xf>
    <xf numFmtId="0" fontId="6" fillId="43" borderId="0" xfId="52" applyFont="1" applyFill="1" applyBorder="1" applyAlignment="1">
      <alignment horizontal="center" vertical="center"/>
      <protection/>
    </xf>
    <xf numFmtId="0" fontId="6" fillId="43" borderId="30" xfId="52" applyFont="1" applyFill="1" applyBorder="1" applyAlignment="1">
      <alignment horizontal="center" vertical="center"/>
      <protection/>
    </xf>
    <xf numFmtId="0" fontId="6" fillId="43" borderId="13" xfId="52" applyFont="1" applyFill="1" applyBorder="1" applyAlignment="1">
      <alignment horizontal="center" vertical="center"/>
      <protection/>
    </xf>
    <xf numFmtId="0" fontId="6" fillId="43" borderId="12" xfId="52" applyFont="1" applyFill="1" applyBorder="1" applyAlignment="1">
      <alignment horizontal="center" vertical="center"/>
      <protection/>
    </xf>
    <xf numFmtId="0" fontId="152" fillId="39" borderId="37" xfId="52" applyFont="1" applyFill="1" applyBorder="1" applyAlignment="1">
      <alignment horizontal="center" vertical="center"/>
      <protection/>
    </xf>
    <xf numFmtId="166" fontId="138" fillId="34" borderId="13" xfId="55" applyNumberFormat="1" applyFont="1" applyFill="1" applyBorder="1" applyAlignment="1">
      <alignment horizontal="left" vertical="center"/>
      <protection/>
    </xf>
    <xf numFmtId="166" fontId="138" fillId="34" borderId="0" xfId="55" applyNumberFormat="1" applyFont="1" applyFill="1" applyBorder="1" applyAlignment="1">
      <alignment horizontal="left" vertical="center"/>
      <protection/>
    </xf>
    <xf numFmtId="166" fontId="138" fillId="34" borderId="12" xfId="55" applyNumberFormat="1" applyFont="1" applyFill="1" applyBorder="1" applyAlignment="1">
      <alignment horizontal="left" vertical="center"/>
      <protection/>
    </xf>
    <xf numFmtId="0" fontId="170" fillId="23" borderId="0" xfId="0" applyFont="1" applyFill="1" applyBorder="1" applyAlignment="1">
      <alignment horizontal="right" vertical="center" wrapText="1"/>
    </xf>
    <xf numFmtId="0" fontId="170" fillId="23" borderId="0" xfId="0" applyFont="1" applyFill="1" applyBorder="1" applyAlignment="1">
      <alignment horizontal="center" vertical="center"/>
    </xf>
    <xf numFmtId="0" fontId="2" fillId="56" borderId="13" xfId="52" applyFont="1" applyFill="1" applyBorder="1" applyAlignment="1">
      <alignment horizontal="center" vertical="center"/>
      <protection/>
    </xf>
    <xf numFmtId="0" fontId="2" fillId="56" borderId="0" xfId="52" applyFont="1" applyFill="1" applyBorder="1" applyAlignment="1">
      <alignment horizontal="center" vertical="center"/>
      <protection/>
    </xf>
    <xf numFmtId="0" fontId="2" fillId="56" borderId="12" xfId="52" applyFont="1" applyFill="1" applyBorder="1" applyAlignment="1">
      <alignment horizontal="center" vertical="center"/>
      <protection/>
    </xf>
    <xf numFmtId="0" fontId="77" fillId="39" borderId="0" xfId="52" applyFont="1" applyFill="1" applyBorder="1" applyAlignment="1" applyProtection="1">
      <alignment horizontal="left" vertical="center"/>
      <protection hidden="1"/>
    </xf>
    <xf numFmtId="0" fontId="77" fillId="39" borderId="12" xfId="52" applyFont="1" applyFill="1" applyBorder="1" applyAlignment="1" applyProtection="1">
      <alignment horizontal="left" vertical="center"/>
      <protection hidden="1"/>
    </xf>
    <xf numFmtId="0" fontId="152" fillId="39" borderId="0" xfId="52" applyFont="1" applyFill="1" applyBorder="1" applyAlignment="1">
      <alignment horizontal="center" vertical="center"/>
      <protection/>
    </xf>
    <xf numFmtId="0" fontId="88" fillId="39" borderId="0" xfId="52" applyFont="1" applyFill="1" applyBorder="1" applyAlignment="1">
      <alignment horizontal="center" vertical="center" wrapText="1"/>
      <protection/>
    </xf>
    <xf numFmtId="0" fontId="88" fillId="45" borderId="13" xfId="52" applyFont="1" applyFill="1" applyBorder="1" applyAlignment="1" applyProtection="1">
      <alignment horizontal="center" vertical="center"/>
      <protection hidden="1"/>
    </xf>
    <xf numFmtId="0" fontId="88" fillId="45" borderId="0" xfId="52" applyFont="1" applyFill="1" applyBorder="1" applyAlignment="1" applyProtection="1">
      <alignment horizontal="center" vertical="center" wrapText="1"/>
      <protection hidden="1"/>
    </xf>
    <xf numFmtId="0" fontId="88" fillId="45" borderId="0" xfId="52" applyFont="1" applyFill="1" applyBorder="1" applyAlignment="1" applyProtection="1">
      <alignment horizontal="center" vertical="center"/>
      <protection hidden="1"/>
    </xf>
    <xf numFmtId="0" fontId="0" fillId="57" borderId="12" xfId="0" applyFill="1" applyBorder="1" applyAlignment="1">
      <alignment horizontal="center" vertical="center" textRotation="90"/>
    </xf>
    <xf numFmtId="0" fontId="197" fillId="39" borderId="0" xfId="57" applyNumberFormat="1" applyFont="1" applyFill="1" applyBorder="1" applyAlignment="1">
      <alignment horizontal="center" vertical="center"/>
      <protection/>
    </xf>
    <xf numFmtId="0" fontId="197" fillId="39" borderId="12" xfId="57" applyNumberFormat="1" applyFont="1" applyFill="1" applyBorder="1" applyAlignment="1">
      <alignment horizontal="center" vertical="center"/>
      <protection/>
    </xf>
    <xf numFmtId="0" fontId="255" fillId="39" borderId="13" xfId="53" applyFont="1" applyFill="1" applyBorder="1" applyAlignment="1" applyProtection="1">
      <alignment horizontal="center" vertical="center"/>
      <protection locked="0"/>
    </xf>
    <xf numFmtId="0" fontId="5" fillId="39" borderId="0" xfId="57" applyNumberFormat="1" applyFont="1" applyFill="1" applyBorder="1" applyAlignment="1">
      <alignment vertical="center" wrapText="1"/>
      <protection/>
    </xf>
    <xf numFmtId="0" fontId="256" fillId="39" borderId="0" xfId="52" applyFont="1" applyFill="1" applyBorder="1" applyAlignment="1">
      <alignment horizontal="center" vertical="center"/>
      <protection/>
    </xf>
    <xf numFmtId="0" fontId="257" fillId="39" borderId="0" xfId="52" applyFont="1" applyFill="1" applyBorder="1" applyAlignment="1">
      <alignment horizontal="center" vertical="center"/>
      <protection/>
    </xf>
    <xf numFmtId="0" fontId="257" fillId="39" borderId="12" xfId="52" applyFont="1" applyFill="1" applyBorder="1" applyAlignment="1">
      <alignment horizontal="center" vertical="center"/>
      <protection/>
    </xf>
    <xf numFmtId="0" fontId="258" fillId="39" borderId="0" xfId="52" applyFont="1" applyFill="1" applyBorder="1" applyAlignment="1" applyProtection="1">
      <alignment horizontal="center" vertical="center"/>
      <protection hidden="1"/>
    </xf>
    <xf numFmtId="0" fontId="258" fillId="39" borderId="12" xfId="52" applyFont="1" applyFill="1" applyBorder="1" applyAlignment="1" applyProtection="1">
      <alignment horizontal="center" vertical="center"/>
      <protection hidden="1"/>
    </xf>
    <xf numFmtId="166" fontId="6" fillId="39" borderId="13" xfId="55" applyNumberFormat="1" applyFont="1" applyFill="1" applyBorder="1" applyAlignment="1">
      <alignment horizontal="center" vertical="center"/>
      <protection/>
    </xf>
    <xf numFmtId="0" fontId="50" fillId="55" borderId="38" xfId="57" applyNumberFormat="1" applyFont="1" applyFill="1" applyBorder="1" applyAlignment="1">
      <alignment horizontal="center" vertical="center"/>
      <protection/>
    </xf>
    <xf numFmtId="0" fontId="50" fillId="55" borderId="39" xfId="57" applyNumberFormat="1" applyFont="1" applyFill="1" applyBorder="1" applyAlignment="1">
      <alignment horizontal="center" vertical="center"/>
      <protection/>
    </xf>
    <xf numFmtId="0" fontId="183" fillId="40" borderId="0" xfId="0" applyFont="1" applyFill="1" applyAlignment="1">
      <alignment horizontal="center"/>
    </xf>
    <xf numFmtId="0" fontId="171" fillId="35" borderId="28" xfId="52" applyFont="1" applyFill="1" applyBorder="1" applyAlignment="1">
      <alignment horizontal="center" vertical="center"/>
      <protection/>
    </xf>
    <xf numFmtId="0" fontId="171" fillId="35" borderId="0" xfId="52" applyFont="1" applyFill="1" applyBorder="1" applyAlignment="1">
      <alignment horizontal="center" vertical="center"/>
      <protection/>
    </xf>
    <xf numFmtId="0" fontId="259" fillId="57" borderId="34" xfId="57" applyNumberFormat="1" applyFont="1" applyFill="1" applyBorder="1" applyAlignment="1">
      <alignment horizontal="center" vertical="center"/>
      <protection/>
    </xf>
    <xf numFmtId="0" fontId="259" fillId="57" borderId="0" xfId="57" applyNumberFormat="1" applyFont="1" applyFill="1" applyBorder="1" applyAlignment="1">
      <alignment horizontal="center" vertical="center"/>
      <protection/>
    </xf>
    <xf numFmtId="0" fontId="259" fillId="57" borderId="40" xfId="57" applyNumberFormat="1" applyFont="1" applyFill="1" applyBorder="1" applyAlignment="1">
      <alignment horizontal="center" vertical="center"/>
      <protection/>
    </xf>
    <xf numFmtId="0" fontId="259" fillId="57" borderId="12" xfId="57" applyNumberFormat="1" applyFont="1" applyFill="1" applyBorder="1" applyAlignment="1">
      <alignment horizontal="center" vertical="center"/>
      <protection/>
    </xf>
    <xf numFmtId="0" fontId="5" fillId="39" borderId="0" xfId="57" applyNumberFormat="1" applyFont="1" applyFill="1" applyBorder="1" applyAlignment="1">
      <alignment horizontal="left" vertical="center" wrapText="1"/>
      <protection/>
    </xf>
    <xf numFmtId="1" fontId="260" fillId="58" borderId="0" xfId="55" applyNumberFormat="1" applyFont="1" applyFill="1" applyBorder="1" applyAlignment="1">
      <alignment horizontal="center" vertical="center"/>
      <protection/>
    </xf>
    <xf numFmtId="166" fontId="261" fillId="5" borderId="41" xfId="55" applyNumberFormat="1" applyFont="1" applyFill="1" applyBorder="1" applyAlignment="1">
      <alignment horizontal="center" vertical="center"/>
      <protection/>
    </xf>
    <xf numFmtId="166" fontId="261" fillId="5" borderId="12" xfId="55" applyNumberFormat="1" applyFont="1" applyFill="1" applyBorder="1" applyAlignment="1">
      <alignment horizontal="center" vertical="center"/>
      <protection/>
    </xf>
    <xf numFmtId="166" fontId="10" fillId="39" borderId="0" xfId="55" applyNumberFormat="1" applyFont="1" applyFill="1" applyBorder="1" applyAlignment="1">
      <alignment horizontal="center" vertical="center"/>
      <protection/>
    </xf>
    <xf numFmtId="0" fontId="262" fillId="42" borderId="35" xfId="53" applyFont="1" applyFill="1" applyBorder="1" applyAlignment="1">
      <alignment horizontal="center" vertical="center" wrapText="1"/>
      <protection/>
    </xf>
    <xf numFmtId="0" fontId="262" fillId="42" borderId="34" xfId="53" applyFont="1" applyFill="1" applyBorder="1" applyAlignment="1">
      <alignment horizontal="center" vertical="center" wrapText="1"/>
      <protection/>
    </xf>
    <xf numFmtId="0" fontId="262" fillId="42" borderId="36" xfId="53" applyFont="1" applyFill="1" applyBorder="1" applyAlignment="1">
      <alignment horizontal="center" vertical="center" wrapText="1"/>
      <protection/>
    </xf>
    <xf numFmtId="0" fontId="262" fillId="42" borderId="20" xfId="53" applyFont="1" applyFill="1" applyBorder="1" applyAlignment="1">
      <alignment horizontal="center" vertical="center" wrapText="1"/>
      <protection/>
    </xf>
    <xf numFmtId="0" fontId="262" fillId="42" borderId="0" xfId="53" applyFont="1" applyFill="1" applyBorder="1" applyAlignment="1">
      <alignment horizontal="center" vertical="center" wrapText="1"/>
      <protection/>
    </xf>
    <xf numFmtId="0" fontId="262" fillId="42" borderId="30" xfId="53" applyFont="1" applyFill="1" applyBorder="1" applyAlignment="1">
      <alignment horizontal="center" vertical="center" wrapText="1"/>
      <protection/>
    </xf>
    <xf numFmtId="0" fontId="262" fillId="42" borderId="42" xfId="53" applyFont="1" applyFill="1" applyBorder="1" applyAlignment="1">
      <alignment horizontal="center" vertical="center" wrapText="1"/>
      <protection/>
    </xf>
    <xf numFmtId="0" fontId="262" fillId="42" borderId="15" xfId="53" applyFont="1" applyFill="1" applyBorder="1" applyAlignment="1">
      <alignment horizontal="center" vertical="center" wrapText="1"/>
      <protection/>
    </xf>
    <xf numFmtId="0" fontId="262" fillId="42" borderId="43" xfId="53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253" fillId="35" borderId="0" xfId="0" applyFont="1" applyFill="1" applyBorder="1" applyAlignment="1">
      <alignment horizontal="center" vertical="center"/>
    </xf>
    <xf numFmtId="166" fontId="138" fillId="11" borderId="0" xfId="55" applyNumberFormat="1" applyFont="1" applyFill="1" applyBorder="1" applyAlignment="1">
      <alignment horizontal="center" vertical="center"/>
      <protection/>
    </xf>
    <xf numFmtId="166" fontId="138" fillId="11" borderId="26" xfId="55" applyNumberFormat="1" applyFont="1" applyFill="1" applyBorder="1" applyAlignment="1">
      <alignment horizontal="center" vertical="center"/>
      <protection/>
    </xf>
    <xf numFmtId="0" fontId="50" fillId="55" borderId="10" xfId="57" applyNumberFormat="1" applyFont="1" applyFill="1" applyBorder="1" applyAlignment="1">
      <alignment horizontal="center" vertical="center"/>
      <protection/>
    </xf>
    <xf numFmtId="0" fontId="50" fillId="55" borderId="44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/>
    </xf>
    <xf numFmtId="0" fontId="77" fillId="39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253" fillId="18" borderId="0" xfId="0" applyFont="1" applyFill="1" applyBorder="1" applyAlignment="1">
      <alignment horizontal="center" vertical="center"/>
    </xf>
    <xf numFmtId="0" fontId="253" fillId="36" borderId="0" xfId="0" applyFont="1" applyFill="1" applyBorder="1" applyAlignment="1">
      <alignment horizontal="center" vertical="center"/>
    </xf>
    <xf numFmtId="0" fontId="77" fillId="23" borderId="0" xfId="0" applyFont="1" applyFill="1" applyBorder="1" applyAlignment="1">
      <alignment horizontal="center" vertical="center"/>
    </xf>
    <xf numFmtId="0" fontId="140" fillId="23" borderId="0" xfId="0" applyFont="1" applyFill="1" applyBorder="1" applyAlignment="1">
      <alignment horizontal="center" vertical="center"/>
    </xf>
    <xf numFmtId="0" fontId="253" fillId="37" borderId="0" xfId="0" applyFont="1" applyFill="1" applyBorder="1" applyAlignment="1">
      <alignment horizontal="center" vertical="center"/>
    </xf>
    <xf numFmtId="0" fontId="253" fillId="38" borderId="0" xfId="0" applyFont="1" applyFill="1" applyBorder="1" applyAlignment="1">
      <alignment horizontal="center" vertical="center"/>
    </xf>
    <xf numFmtId="0" fontId="263" fillId="59" borderId="0" xfId="0" applyFont="1" applyFill="1" applyBorder="1" applyAlignment="1">
      <alignment horizontal="center" vertical="center"/>
    </xf>
    <xf numFmtId="0" fontId="100" fillId="34" borderId="45" xfId="53" applyFont="1" applyFill="1" applyBorder="1" applyAlignment="1">
      <alignment horizontal="center" vertical="center" wrapText="1"/>
      <protection/>
    </xf>
    <xf numFmtId="0" fontId="100" fillId="34" borderId="46" xfId="53" applyFont="1" applyFill="1" applyBorder="1" applyAlignment="1">
      <alignment horizontal="center" vertical="center" wrapText="1"/>
      <protection/>
    </xf>
    <xf numFmtId="0" fontId="100" fillId="34" borderId="47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left" vertical="center"/>
    </xf>
    <xf numFmtId="0" fontId="100" fillId="34" borderId="48" xfId="53" applyFont="1" applyFill="1" applyBorder="1" applyAlignment="1">
      <alignment horizontal="center" vertical="center" wrapText="1"/>
      <protection/>
    </xf>
    <xf numFmtId="0" fontId="100" fillId="34" borderId="49" xfId="53" applyFont="1" applyFill="1" applyBorder="1" applyAlignment="1">
      <alignment horizontal="center" vertical="center" wrapText="1"/>
      <protection/>
    </xf>
    <xf numFmtId="0" fontId="100" fillId="34" borderId="50" xfId="53" applyFont="1" applyFill="1" applyBorder="1" applyAlignment="1">
      <alignment horizontal="center" vertical="center" wrapText="1"/>
      <protection/>
    </xf>
    <xf numFmtId="0" fontId="23" fillId="49" borderId="51" xfId="56" applyFont="1" applyFill="1" applyBorder="1" applyAlignment="1">
      <alignment horizontal="center" vertical="center" wrapText="1"/>
      <protection/>
    </xf>
    <xf numFmtId="0" fontId="23" fillId="49" borderId="52" xfId="56" applyFont="1" applyFill="1" applyBorder="1" applyAlignment="1">
      <alignment horizontal="center" vertical="center" wrapText="1"/>
      <protection/>
    </xf>
    <xf numFmtId="0" fontId="23" fillId="49" borderId="53" xfId="56" applyFont="1" applyFill="1" applyBorder="1" applyAlignment="1">
      <alignment horizontal="center" vertical="center" wrapText="1"/>
      <protection/>
    </xf>
    <xf numFmtId="0" fontId="208" fillId="34" borderId="54" xfId="53" applyFont="1" applyFill="1" applyBorder="1" applyAlignment="1">
      <alignment horizontal="center" vertical="center" wrapText="1"/>
      <protection/>
    </xf>
    <xf numFmtId="0" fontId="208" fillId="34" borderId="53" xfId="53" applyFont="1" applyFill="1" applyBorder="1" applyAlignment="1">
      <alignment horizontal="center" vertical="center" wrapText="1"/>
      <protection/>
    </xf>
    <xf numFmtId="0" fontId="11" fillId="44" borderId="51" xfId="56" applyFont="1" applyFill="1" applyBorder="1" applyAlignment="1">
      <alignment horizontal="center" vertical="center" wrapText="1"/>
      <protection/>
    </xf>
    <xf numFmtId="0" fontId="11" fillId="44" borderId="52" xfId="56" applyFont="1" applyFill="1" applyBorder="1" applyAlignment="1">
      <alignment horizontal="center" vertical="center" wrapText="1"/>
      <protection/>
    </xf>
    <xf numFmtId="0" fontId="11" fillId="44" borderId="53" xfId="56" applyFont="1" applyFill="1" applyBorder="1" applyAlignment="1">
      <alignment horizontal="center" vertical="center" wrapText="1"/>
      <protection/>
    </xf>
    <xf numFmtId="0" fontId="23" fillId="36" borderId="51" xfId="56" applyFont="1" applyFill="1" applyBorder="1" applyAlignment="1">
      <alignment horizontal="center" vertical="center" wrapText="1"/>
      <protection/>
    </xf>
    <xf numFmtId="0" fontId="23" fillId="36" borderId="52" xfId="56" applyFont="1" applyFill="1" applyBorder="1" applyAlignment="1">
      <alignment horizontal="center" vertical="center" wrapText="1"/>
      <protection/>
    </xf>
    <xf numFmtId="0" fontId="23" fillId="36" borderId="53" xfId="56" applyFont="1" applyFill="1" applyBorder="1" applyAlignment="1">
      <alignment horizontal="center" vertical="center" wrapText="1"/>
      <protection/>
    </xf>
    <xf numFmtId="0" fontId="23" fillId="18" borderId="51" xfId="56" applyFont="1" applyFill="1" applyBorder="1" applyAlignment="1">
      <alignment horizontal="center" vertical="center" wrapText="1"/>
      <protection/>
    </xf>
    <xf numFmtId="0" fontId="23" fillId="18" borderId="52" xfId="56" applyFont="1" applyFill="1" applyBorder="1" applyAlignment="1">
      <alignment horizontal="center" vertical="center" wrapText="1"/>
      <protection/>
    </xf>
    <xf numFmtId="0" fontId="23" fillId="18" borderId="53" xfId="56" applyFont="1" applyFill="1" applyBorder="1" applyAlignment="1">
      <alignment horizontal="center" vertical="center" wrapText="1"/>
      <protection/>
    </xf>
    <xf numFmtId="0" fontId="264" fillId="37" borderId="51" xfId="56" applyFont="1" applyFill="1" applyBorder="1" applyAlignment="1">
      <alignment horizontal="center" vertical="center" wrapText="1"/>
      <protection/>
    </xf>
    <xf numFmtId="0" fontId="264" fillId="37" borderId="52" xfId="56" applyFont="1" applyFill="1" applyBorder="1" applyAlignment="1">
      <alignment horizontal="center" vertical="center" wrapText="1"/>
      <protection/>
    </xf>
    <xf numFmtId="0" fontId="264" fillId="37" borderId="53" xfId="56" applyFont="1" applyFill="1" applyBorder="1" applyAlignment="1">
      <alignment horizontal="center" vertical="center" wrapText="1"/>
      <protection/>
    </xf>
    <xf numFmtId="0" fontId="264" fillId="38" borderId="51" xfId="56" applyFont="1" applyFill="1" applyBorder="1" applyAlignment="1">
      <alignment horizontal="center" vertical="center" wrapText="1"/>
      <protection/>
    </xf>
    <xf numFmtId="0" fontId="264" fillId="38" borderId="52" xfId="56" applyFont="1" applyFill="1" applyBorder="1" applyAlignment="1">
      <alignment horizontal="center" vertical="center" wrapText="1"/>
      <protection/>
    </xf>
    <xf numFmtId="0" fontId="264" fillId="38" borderId="53" xfId="56" applyFont="1" applyFill="1" applyBorder="1" applyAlignment="1">
      <alignment horizontal="center" vertical="center" wrapText="1"/>
      <protection/>
    </xf>
    <xf numFmtId="0" fontId="264" fillId="39" borderId="51" xfId="56" applyFont="1" applyFill="1" applyBorder="1" applyAlignment="1">
      <alignment horizontal="center" vertical="center" wrapText="1"/>
      <protection/>
    </xf>
    <xf numFmtId="0" fontId="264" fillId="39" borderId="52" xfId="56" applyFont="1" applyFill="1" applyBorder="1" applyAlignment="1">
      <alignment horizontal="center" vertical="center" wrapText="1"/>
      <protection/>
    </xf>
    <xf numFmtId="0" fontId="264" fillId="39" borderId="53" xfId="56" applyFont="1" applyFill="1" applyBorder="1" applyAlignment="1">
      <alignment horizontal="center" vertical="center" wrapText="1"/>
      <protection/>
    </xf>
    <xf numFmtId="0" fontId="11" fillId="50" borderId="51" xfId="56" applyFont="1" applyFill="1" applyBorder="1" applyAlignment="1">
      <alignment horizontal="center" vertical="center" wrapText="1"/>
      <protection/>
    </xf>
    <xf numFmtId="0" fontId="11" fillId="50" borderId="52" xfId="56" applyFont="1" applyFill="1" applyBorder="1" applyAlignment="1">
      <alignment horizontal="center" vertical="center" wrapText="1"/>
      <protection/>
    </xf>
    <xf numFmtId="0" fontId="11" fillId="50" borderId="53" xfId="56" applyFont="1" applyFill="1" applyBorder="1" applyAlignment="1">
      <alignment horizontal="center" vertical="center" wrapText="1"/>
      <protection/>
    </xf>
    <xf numFmtId="0" fontId="264" fillId="35" borderId="51" xfId="56" applyFont="1" applyFill="1" applyBorder="1" applyAlignment="1">
      <alignment horizontal="center" vertical="center" wrapText="1"/>
      <protection/>
    </xf>
    <xf numFmtId="0" fontId="264" fillId="35" borderId="52" xfId="56" applyFont="1" applyFill="1" applyBorder="1" applyAlignment="1">
      <alignment horizontal="center" vertical="center" wrapText="1"/>
      <protection/>
    </xf>
    <xf numFmtId="0" fontId="264" fillId="35" borderId="53" xfId="56" applyFont="1" applyFill="1" applyBorder="1" applyAlignment="1">
      <alignment horizontal="center" vertical="center" wrapText="1"/>
      <protection/>
    </xf>
    <xf numFmtId="0" fontId="11" fillId="23" borderId="51" xfId="56" applyFont="1" applyFill="1" applyBorder="1" applyAlignment="1">
      <alignment horizontal="center" vertical="center" wrapText="1"/>
      <protection/>
    </xf>
    <xf numFmtId="0" fontId="11" fillId="23" borderId="52" xfId="56" applyFont="1" applyFill="1" applyBorder="1" applyAlignment="1">
      <alignment horizontal="center" vertical="center" wrapText="1"/>
      <protection/>
    </xf>
    <xf numFmtId="0" fontId="11" fillId="23" borderId="53" xfId="56" applyFont="1" applyFill="1" applyBorder="1" applyAlignment="1">
      <alignment horizontal="center" vertical="center" wrapText="1"/>
      <protection/>
    </xf>
    <xf numFmtId="0" fontId="265" fillId="27" borderId="20" xfId="53" applyFont="1" applyFill="1" applyBorder="1" applyAlignment="1">
      <alignment horizontal="center" vertical="center"/>
      <protection/>
    </xf>
    <xf numFmtId="0" fontId="265" fillId="27" borderId="0" xfId="53" applyFont="1" applyFill="1" applyBorder="1" applyAlignment="1">
      <alignment horizontal="center" vertical="center"/>
      <protection/>
    </xf>
    <xf numFmtId="0" fontId="265" fillId="27" borderId="30" xfId="53" applyFont="1" applyFill="1" applyBorder="1" applyAlignment="1">
      <alignment horizontal="center" vertical="center"/>
      <protection/>
    </xf>
    <xf numFmtId="0" fontId="9" fillId="42" borderId="52" xfId="53" applyFont="1" applyFill="1" applyBorder="1" applyAlignment="1">
      <alignment horizontal="center" vertical="center" wrapText="1"/>
      <protection/>
    </xf>
    <xf numFmtId="0" fontId="9" fillId="42" borderId="53" xfId="53" applyFont="1" applyFill="1" applyBorder="1" applyAlignment="1">
      <alignment horizontal="center" vertical="center" wrapText="1"/>
      <protection/>
    </xf>
    <xf numFmtId="0" fontId="266" fillId="27" borderId="20" xfId="53" applyFont="1" applyFill="1" applyBorder="1" applyAlignment="1">
      <alignment horizontal="center" vertical="center"/>
      <protection/>
    </xf>
    <xf numFmtId="0" fontId="266" fillId="27" borderId="0" xfId="53" applyFont="1" applyFill="1" applyBorder="1" applyAlignment="1">
      <alignment horizontal="center" vertical="center"/>
      <protection/>
    </xf>
    <xf numFmtId="0" fontId="266" fillId="27" borderId="30" xfId="53" applyFont="1" applyFill="1" applyBorder="1" applyAlignment="1">
      <alignment horizontal="center" vertical="center"/>
      <protection/>
    </xf>
    <xf numFmtId="0" fontId="100" fillId="47" borderId="11" xfId="53" applyFont="1" applyFill="1" applyBorder="1" applyAlignment="1">
      <alignment horizontal="center" vertical="center" wrapText="1"/>
      <protection/>
    </xf>
    <xf numFmtId="0" fontId="100" fillId="47" borderId="28" xfId="53" applyFont="1" applyFill="1" applyBorder="1" applyAlignment="1">
      <alignment horizontal="center" vertical="center" wrapText="1"/>
      <protection/>
    </xf>
    <xf numFmtId="0" fontId="100" fillId="47" borderId="29" xfId="53" applyFont="1" applyFill="1" applyBorder="1" applyAlignment="1">
      <alignment horizontal="center" vertical="center" wrapText="1"/>
      <protection/>
    </xf>
    <xf numFmtId="0" fontId="100" fillId="34" borderId="11" xfId="53" applyFont="1" applyFill="1" applyBorder="1" applyAlignment="1">
      <alignment horizontal="center" vertical="center" wrapText="1"/>
      <protection/>
    </xf>
    <xf numFmtId="0" fontId="100" fillId="34" borderId="28" xfId="53" applyFont="1" applyFill="1" applyBorder="1" applyAlignment="1">
      <alignment horizontal="center" vertical="center" wrapText="1"/>
      <protection/>
    </xf>
    <xf numFmtId="0" fontId="100" fillId="34" borderId="29" xfId="53" applyFont="1" applyFill="1" applyBorder="1" applyAlignment="1">
      <alignment horizontal="center" vertical="center" wrapText="1"/>
      <protection/>
    </xf>
    <xf numFmtId="0" fontId="267" fillId="42" borderId="27" xfId="53" applyFont="1" applyFill="1" applyBorder="1" applyAlignment="1">
      <alignment horizontal="center" vertical="center" wrapText="1"/>
      <protection/>
    </xf>
    <xf numFmtId="0" fontId="267" fillId="42" borderId="0" xfId="53" applyFont="1" applyFill="1" applyBorder="1" applyAlignment="1">
      <alignment horizontal="center" vertical="center" wrapText="1"/>
      <protection/>
    </xf>
    <xf numFmtId="0" fontId="267" fillId="42" borderId="55" xfId="53" applyFont="1" applyFill="1" applyBorder="1" applyAlignment="1">
      <alignment horizontal="center" vertical="center" wrapText="1"/>
      <protection/>
    </xf>
    <xf numFmtId="0" fontId="267" fillId="42" borderId="15" xfId="53" applyFont="1" applyFill="1" applyBorder="1" applyAlignment="1">
      <alignment horizontal="center" vertical="center" wrapText="1"/>
      <protection/>
    </xf>
    <xf numFmtId="0" fontId="268" fillId="42" borderId="0" xfId="53" applyFont="1" applyFill="1" applyBorder="1" applyAlignment="1">
      <alignment horizontal="right" vertical="center" wrapText="1"/>
      <protection/>
    </xf>
    <xf numFmtId="0" fontId="268" fillId="42" borderId="15" xfId="53" applyFont="1" applyFill="1" applyBorder="1" applyAlignment="1">
      <alignment horizontal="right" vertical="center" wrapText="1"/>
      <protection/>
    </xf>
    <xf numFmtId="0" fontId="174" fillId="18" borderId="0" xfId="53" applyFont="1" applyFill="1" applyBorder="1" applyAlignment="1">
      <alignment horizontal="center" vertical="center"/>
      <protection/>
    </xf>
    <xf numFmtId="0" fontId="170" fillId="47" borderId="0" xfId="53" applyFont="1" applyFill="1" applyBorder="1" applyAlignment="1">
      <alignment horizontal="left" vertical="center"/>
      <protection/>
    </xf>
    <xf numFmtId="0" fontId="174" fillId="49" borderId="0" xfId="53" applyFont="1" applyFill="1" applyBorder="1" applyAlignment="1">
      <alignment horizontal="center" vertical="center"/>
      <protection/>
    </xf>
    <xf numFmtId="0" fontId="174" fillId="18" borderId="0" xfId="53" applyFont="1" applyFill="1" applyAlignment="1">
      <alignment horizontal="center" vertical="center"/>
      <protection/>
    </xf>
    <xf numFmtId="0" fontId="170" fillId="34" borderId="0" xfId="53" applyFont="1" applyFill="1" applyAlignment="1">
      <alignment horizontal="left" vertical="center"/>
      <protection/>
    </xf>
    <xf numFmtId="0" fontId="174" fillId="49" borderId="0" xfId="53" applyFont="1" applyFill="1" applyAlignment="1">
      <alignment horizontal="center" vertical="center"/>
      <protection/>
    </xf>
    <xf numFmtId="0" fontId="174" fillId="49" borderId="15" xfId="53" applyFont="1" applyFill="1" applyBorder="1" applyAlignment="1">
      <alignment horizontal="center" vertical="center"/>
      <protection/>
    </xf>
    <xf numFmtId="0" fontId="168" fillId="34" borderId="20" xfId="53" applyFont="1" applyFill="1" applyBorder="1" applyAlignment="1">
      <alignment horizontal="left" vertical="center" wrapText="1"/>
      <protection/>
    </xf>
    <xf numFmtId="0" fontId="168" fillId="34" borderId="0" xfId="53" applyFont="1" applyFill="1" applyBorder="1" applyAlignment="1">
      <alignment horizontal="left" vertical="center" wrapText="1"/>
      <protection/>
    </xf>
    <xf numFmtId="0" fontId="88" fillId="23" borderId="0" xfId="53" applyFont="1" applyFill="1" applyAlignment="1">
      <alignment horizontal="center" vertical="center"/>
      <protection/>
    </xf>
    <xf numFmtId="0" fontId="174" fillId="39" borderId="0" xfId="53" applyFont="1" applyFill="1" applyAlignment="1">
      <alignment horizontal="center" vertical="center"/>
      <protection/>
    </xf>
    <xf numFmtId="0" fontId="174" fillId="36" borderId="0" xfId="53" applyFont="1" applyFill="1" applyBorder="1" applyAlignment="1">
      <alignment horizontal="center" vertical="center"/>
      <protection/>
    </xf>
    <xf numFmtId="0" fontId="174" fillId="50" borderId="0" xfId="53" applyFont="1" applyFill="1" applyBorder="1" applyAlignment="1">
      <alignment horizontal="center" vertical="center"/>
      <protection/>
    </xf>
    <xf numFmtId="0" fontId="174" fillId="39" borderId="0" xfId="53" applyFont="1" applyFill="1" applyBorder="1" applyAlignment="1">
      <alignment horizontal="center" vertical="center"/>
      <protection/>
    </xf>
    <xf numFmtId="0" fontId="174" fillId="36" borderId="0" xfId="53" applyFont="1" applyFill="1" applyAlignment="1">
      <alignment horizontal="center" vertical="center"/>
      <protection/>
    </xf>
    <xf numFmtId="0" fontId="174" fillId="50" borderId="0" xfId="53" applyFont="1" applyFill="1" applyAlignment="1">
      <alignment horizontal="center" vertical="center"/>
      <protection/>
    </xf>
    <xf numFmtId="0" fontId="174" fillId="35" borderId="0" xfId="53" applyFont="1" applyFill="1" applyAlignment="1">
      <alignment horizontal="center" vertical="center"/>
      <protection/>
    </xf>
    <xf numFmtId="0" fontId="174" fillId="38" borderId="0" xfId="53" applyFont="1" applyFill="1" applyAlignment="1">
      <alignment horizontal="center" vertical="center"/>
      <protection/>
    </xf>
    <xf numFmtId="0" fontId="174" fillId="37" borderId="0" xfId="53" applyFont="1" applyFill="1" applyBorder="1" applyAlignment="1">
      <alignment horizontal="center" vertical="center"/>
      <protection/>
    </xf>
    <xf numFmtId="0" fontId="170" fillId="48" borderId="28" xfId="53" applyFont="1" applyFill="1" applyBorder="1" applyAlignment="1">
      <alignment horizontal="center" vertical="center" wrapText="1"/>
      <protection/>
    </xf>
    <xf numFmtId="0" fontId="170" fillId="48" borderId="0" xfId="53" applyFont="1" applyFill="1" applyBorder="1" applyAlignment="1">
      <alignment horizontal="center" vertical="center" wrapText="1"/>
      <protection/>
    </xf>
    <xf numFmtId="0" fontId="170" fillId="48" borderId="15" xfId="53" applyFont="1" applyFill="1" applyBorder="1" applyAlignment="1">
      <alignment horizontal="center" vertical="center" wrapText="1"/>
      <protection/>
    </xf>
    <xf numFmtId="0" fontId="208" fillId="48" borderId="28" xfId="53" applyFont="1" applyFill="1" applyBorder="1" applyAlignment="1">
      <alignment horizontal="center" vertical="center" wrapText="1"/>
      <protection/>
    </xf>
    <xf numFmtId="0" fontId="208" fillId="48" borderId="0" xfId="53" applyFont="1" applyFill="1" applyBorder="1" applyAlignment="1">
      <alignment horizontal="center" vertical="center" wrapText="1"/>
      <protection/>
    </xf>
    <xf numFmtId="0" fontId="208" fillId="48" borderId="15" xfId="53" applyFont="1" applyFill="1" applyBorder="1" applyAlignment="1">
      <alignment horizontal="center" vertical="center" wrapText="1"/>
      <protection/>
    </xf>
    <xf numFmtId="0" fontId="174" fillId="38" borderId="0" xfId="53" applyFont="1" applyFill="1" applyBorder="1" applyAlignment="1">
      <alignment horizontal="center" vertical="center"/>
      <protection/>
    </xf>
    <xf numFmtId="0" fontId="250" fillId="34" borderId="27" xfId="53" applyFont="1" applyFill="1" applyBorder="1" applyAlignment="1">
      <alignment horizontal="center" vertical="center" wrapText="1"/>
      <protection/>
    </xf>
    <xf numFmtId="0" fontId="250" fillId="34" borderId="0" xfId="53" applyFont="1" applyFill="1" applyBorder="1" applyAlignment="1">
      <alignment horizontal="center" vertical="center" wrapText="1"/>
      <protection/>
    </xf>
    <xf numFmtId="0" fontId="88" fillId="44" borderId="0" xfId="53" applyFont="1" applyFill="1" applyBorder="1" applyAlignment="1">
      <alignment horizontal="center" vertical="center"/>
      <protection/>
    </xf>
    <xf numFmtId="0" fontId="203" fillId="48" borderId="28" xfId="53" applyFont="1" applyFill="1" applyBorder="1" applyAlignment="1">
      <alignment horizontal="center" vertical="center" wrapText="1"/>
      <protection/>
    </xf>
    <xf numFmtId="0" fontId="203" fillId="48" borderId="0" xfId="53" applyFont="1" applyFill="1" applyBorder="1" applyAlignment="1">
      <alignment horizontal="center" vertical="center" wrapText="1"/>
      <protection/>
    </xf>
    <xf numFmtId="0" fontId="203" fillId="48" borderId="15" xfId="53" applyFont="1" applyFill="1" applyBorder="1" applyAlignment="1">
      <alignment horizontal="center" vertical="center" wrapText="1"/>
      <protection/>
    </xf>
    <xf numFmtId="0" fontId="174" fillId="35" borderId="0" xfId="53" applyFont="1" applyFill="1" applyBorder="1" applyAlignment="1">
      <alignment horizontal="center" vertical="center"/>
      <protection/>
    </xf>
    <xf numFmtId="0" fontId="88" fillId="23" borderId="0" xfId="53" applyFont="1" applyFill="1" applyBorder="1" applyAlignment="1">
      <alignment horizontal="center" vertical="center"/>
      <protection/>
    </xf>
    <xf numFmtId="0" fontId="269" fillId="0" borderId="56" xfId="53" applyFont="1" applyBorder="1" applyAlignment="1">
      <alignment horizontal="center" vertical="center"/>
      <protection/>
    </xf>
    <xf numFmtId="0" fontId="269" fillId="0" borderId="34" xfId="53" applyFont="1" applyBorder="1" applyAlignment="1">
      <alignment horizontal="center" vertical="center"/>
      <protection/>
    </xf>
    <xf numFmtId="0" fontId="269" fillId="0" borderId="13" xfId="53" applyFont="1" applyBorder="1" applyAlignment="1">
      <alignment horizontal="center" vertical="center"/>
      <protection/>
    </xf>
    <xf numFmtId="0" fontId="269" fillId="0" borderId="0" xfId="53" applyFont="1" applyBorder="1" applyAlignment="1">
      <alignment horizontal="center" vertical="center"/>
      <protection/>
    </xf>
    <xf numFmtId="0" fontId="270" fillId="0" borderId="33" xfId="53" applyFont="1" applyBorder="1" applyAlignment="1">
      <alignment horizontal="left" vertical="center"/>
      <protection/>
    </xf>
    <xf numFmtId="0" fontId="270" fillId="0" borderId="34" xfId="53" applyFont="1" applyBorder="1" applyAlignment="1">
      <alignment horizontal="left" vertical="center"/>
      <protection/>
    </xf>
    <xf numFmtId="0" fontId="270" fillId="0" borderId="40" xfId="53" applyFont="1" applyBorder="1" applyAlignment="1">
      <alignment horizontal="left" vertical="center"/>
      <protection/>
    </xf>
    <xf numFmtId="0" fontId="270" fillId="0" borderId="27" xfId="53" applyFont="1" applyBorder="1" applyAlignment="1">
      <alignment horizontal="left" vertical="center"/>
      <protection/>
    </xf>
    <xf numFmtId="0" fontId="270" fillId="0" borderId="0" xfId="53" applyFont="1" applyBorder="1" applyAlignment="1">
      <alignment horizontal="left" vertical="center"/>
      <protection/>
    </xf>
    <xf numFmtId="0" fontId="270" fillId="0" borderId="12" xfId="53" applyFont="1" applyBorder="1" applyAlignment="1">
      <alignment horizontal="left" vertical="center"/>
      <protection/>
    </xf>
    <xf numFmtId="0" fontId="145" fillId="34" borderId="0" xfId="53" applyFont="1" applyFill="1" applyBorder="1" applyAlignment="1">
      <alignment horizontal="left" vertical="center"/>
      <protection/>
    </xf>
    <xf numFmtId="0" fontId="145" fillId="34" borderId="15" xfId="53" applyFont="1" applyFill="1" applyBorder="1" applyAlignment="1">
      <alignment horizontal="left" vertical="center"/>
      <protection/>
    </xf>
    <xf numFmtId="0" fontId="145" fillId="34" borderId="57" xfId="53" applyFont="1" applyFill="1" applyBorder="1" applyAlignment="1">
      <alignment horizontal="left" vertical="center"/>
      <protection/>
    </xf>
    <xf numFmtId="0" fontId="145" fillId="34" borderId="58" xfId="53" applyFont="1" applyFill="1" applyBorder="1" applyAlignment="1">
      <alignment horizontal="left" vertical="center"/>
      <protection/>
    </xf>
    <xf numFmtId="0" fontId="271" fillId="47" borderId="27" xfId="53" applyFont="1" applyFill="1" applyBorder="1" applyAlignment="1">
      <alignment horizontal="left" vertical="center"/>
      <protection/>
    </xf>
    <xf numFmtId="0" fontId="271" fillId="47" borderId="0" xfId="53" applyFont="1" applyFill="1" applyBorder="1" applyAlignment="1">
      <alignment horizontal="left" vertical="center"/>
      <protection/>
    </xf>
    <xf numFmtId="0" fontId="271" fillId="47" borderId="55" xfId="53" applyFont="1" applyFill="1" applyBorder="1" applyAlignment="1">
      <alignment horizontal="left" vertical="center"/>
      <protection/>
    </xf>
    <xf numFmtId="0" fontId="271" fillId="47" borderId="15" xfId="53" applyFont="1" applyFill="1" applyBorder="1" applyAlignment="1">
      <alignment horizontal="left" vertical="center"/>
      <protection/>
    </xf>
    <xf numFmtId="0" fontId="88" fillId="34" borderId="0" xfId="53" applyFont="1" applyFill="1" applyBorder="1" applyAlignment="1">
      <alignment horizontal="center" vertical="center" wrapText="1"/>
      <protection/>
    </xf>
    <xf numFmtId="0" fontId="88" fillId="34" borderId="0" xfId="53" applyFont="1" applyFill="1" applyAlignment="1">
      <alignment horizontal="center" vertical="center" wrapText="1"/>
      <protection/>
    </xf>
    <xf numFmtId="0" fontId="88" fillId="44" borderId="0" xfId="53" applyFont="1" applyFill="1" applyAlignment="1">
      <alignment horizontal="center" vertical="center"/>
      <protection/>
    </xf>
    <xf numFmtId="0" fontId="174" fillId="37" borderId="0" xfId="53" applyFont="1" applyFill="1" applyAlignment="1">
      <alignment horizontal="center" vertical="center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 2" xfId="52"/>
    <cellStyle name="Normal 4" xfId="53"/>
    <cellStyle name="Normal_Comparer recettes 2009 OK" xfId="54"/>
    <cellStyle name="Normal_Comparer recettes 2009 OK 2" xfId="55"/>
    <cellStyle name="Normal_EF27 crudités assorties 2" xfId="56"/>
    <cellStyle name="Normal_Forum Marais 15 09 2001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ette-de-cuisine.aufeminin.com/w/recette/r3470/beignets-de-fleurs-d-acacia.html" TargetMode="External" /><Relationship Id="rId2" Type="http://schemas.openxmlformats.org/officeDocument/2006/relationships/hyperlink" Target="http://www.750g.com/recettes_beignets_de_fleurs_d_acacia.htm" TargetMode="External" /><Relationship Id="rId3" Type="http://schemas.openxmlformats.org/officeDocument/2006/relationships/hyperlink" Target="http://cuisine.journaldesfemmes.com/recette/311699-beignets-de-fleurs-d-acacia" TargetMode="External" /><Relationship Id="rId4" Type="http://schemas.openxmlformats.org/officeDocument/2006/relationships/hyperlink" Target="http://www.france3.fr/emissions/les-carnets-de-julie/recettes/beignets-de-fleurs-d-acacias-de-catherine_320357" TargetMode="External" /><Relationship Id="rId5" Type="http://schemas.openxmlformats.org/officeDocument/2006/relationships/hyperlink" Target="http://www.supertoinette.com/recette/721/beignets_acacia_to_de.html" TargetMode="External" /><Relationship Id="rId6" Type="http://schemas.openxmlformats.org/officeDocument/2006/relationships/hyperlink" Target="http://recette-de-cuisine.aufeminin.com/w/recette/r3470/beignets-de-fleurs-d-acacia.html" TargetMode="External" /><Relationship Id="rId7" Type="http://schemas.openxmlformats.org/officeDocument/2006/relationships/hyperlink" Target="http://www.delice-celeste.com/beignets-fleurs-dacacia/" TargetMode="External" /><Relationship Id="rId8" Type="http://schemas.openxmlformats.org/officeDocument/2006/relationships/hyperlink" Target="http://www.cuisineactuelle.fr/recettes/beignets-de-fleurs-d-acacia-1138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uisineactuelle.fr/recettes/beignets-de-fleurs-d-acacia-11382" TargetMode="External" /><Relationship Id="rId2" Type="http://schemas.openxmlformats.org/officeDocument/2006/relationships/hyperlink" Target="http://www.750g.com/recettes_beignets_de_fleurs_d_acacia.htm" TargetMode="External" /><Relationship Id="rId3" Type="http://schemas.openxmlformats.org/officeDocument/2006/relationships/hyperlink" Target="http://cuisine.journaldesfemmes.com/recette/311699-beignets-de-fleurs-d-acacia" TargetMode="External" /><Relationship Id="rId4" Type="http://schemas.openxmlformats.org/officeDocument/2006/relationships/hyperlink" Target="http://www.france3.fr/emissions/les-carnets-de-julie/recettes/beignets-de-fleurs-d-acacias-de-catherine_320357" TargetMode="External" /><Relationship Id="rId5" Type="http://schemas.openxmlformats.org/officeDocument/2006/relationships/hyperlink" Target="http://www.supertoinette.com/recette/721/beignets_acacia_to_de.html" TargetMode="External" /><Relationship Id="rId6" Type="http://schemas.openxmlformats.org/officeDocument/2006/relationships/hyperlink" Target="http://recette-de-cuisine.aufeminin.com/w/recette/r3470/beignets-de-fleurs-d-acacia.html" TargetMode="External" /><Relationship Id="rId7" Type="http://schemas.openxmlformats.org/officeDocument/2006/relationships/hyperlink" Target="http://www.delice-celeste.com/beignets-fleurs-dacacia/" TargetMode="External" /><Relationship Id="rId8" Type="http://schemas.openxmlformats.org/officeDocument/2006/relationships/hyperlink" Target="http://www.cuisineactuelle.fr/recettes/beignets-de-fleurs-d-acacia-11382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J23" sqref="J23"/>
    </sheetView>
  </sheetViews>
  <sheetFormatPr defaultColWidth="11.421875" defaultRowHeight="15"/>
  <sheetData>
    <row r="1" spans="1:20" ht="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26.25">
      <c r="A4" s="58"/>
      <c r="B4" s="59" t="s">
        <v>171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26.25">
      <c r="A5" s="58"/>
      <c r="B5" s="5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26.25">
      <c r="A6" s="58"/>
      <c r="B6" s="59" t="s">
        <v>284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26.25">
      <c r="A7" s="58"/>
      <c r="B7" s="5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ht="26.25">
      <c r="A8" s="58"/>
      <c r="B8" s="59" t="s">
        <v>175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26.25">
      <c r="A9" s="58"/>
      <c r="B9" s="5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26.25">
      <c r="A10" s="58"/>
      <c r="B10" s="59" t="s">
        <v>172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26.25">
      <c r="A11" s="58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ht="26.25">
      <c r="A12" s="58"/>
      <c r="B12" s="59" t="s">
        <v>285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26.25">
      <c r="A13" s="58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26.25">
      <c r="A14" s="58"/>
      <c r="B14" s="59" t="s">
        <v>173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6.25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26.25">
      <c r="A16" s="58"/>
      <c r="B16" s="59" t="s">
        <v>174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2"/>
  <sheetViews>
    <sheetView showZeros="0" tabSelected="1" zoomScalePageLayoutView="0" workbookViewId="0" topLeftCell="A2">
      <selection activeCell="Q372" sqref="Q372"/>
    </sheetView>
  </sheetViews>
  <sheetFormatPr defaultColWidth="11.421875" defaultRowHeight="15"/>
  <cols>
    <col min="1" max="1" width="3.57421875" style="0" customWidth="1"/>
    <col min="2" max="14" width="11.7109375" style="0" customWidth="1"/>
  </cols>
  <sheetData>
    <row r="1" spans="1:15" ht="15" customHeight="1" hidden="1">
      <c r="A1" s="67">
        <v>3</v>
      </c>
      <c r="B1" s="67">
        <v>11</v>
      </c>
      <c r="C1" s="67">
        <v>11</v>
      </c>
      <c r="D1" s="67">
        <v>11</v>
      </c>
      <c r="E1" s="67">
        <v>11</v>
      </c>
      <c r="F1" s="67">
        <v>11</v>
      </c>
      <c r="G1" s="67">
        <v>11</v>
      </c>
      <c r="H1" s="67">
        <v>11</v>
      </c>
      <c r="I1" s="67">
        <v>11</v>
      </c>
      <c r="J1" s="67">
        <v>11</v>
      </c>
      <c r="K1" s="67">
        <v>11</v>
      </c>
      <c r="L1" s="67">
        <v>11</v>
      </c>
      <c r="M1" s="67">
        <v>11</v>
      </c>
      <c r="N1" s="67">
        <v>11</v>
      </c>
      <c r="O1" s="71" t="s">
        <v>199</v>
      </c>
    </row>
    <row r="2" spans="1:14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s="69" customFormat="1" ht="26.25" customHeight="1">
      <c r="A3" s="60"/>
      <c r="B3" s="60"/>
      <c r="C3" s="700" t="s">
        <v>286</v>
      </c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60"/>
      <c r="O3"/>
    </row>
    <row r="4" spans="1:15" s="69" customFormat="1" ht="26.25" customHeigh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0"/>
      <c r="O4"/>
    </row>
    <row r="5" spans="1:15" s="69" customFormat="1" ht="15" customHeight="1" thickBo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/>
    </row>
    <row r="6" spans="1:15" ht="23.25" customHeight="1">
      <c r="A6" s="12" t="s">
        <v>160</v>
      </c>
      <c r="B6" s="616" t="s">
        <v>242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8"/>
    </row>
    <row r="7" spans="1:15" ht="23.25">
      <c r="A7" s="617" t="str">
        <f>B6</f>
        <v>Alain DUCASSE</v>
      </c>
      <c r="B7" s="618" t="s">
        <v>82</v>
      </c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322" t="s">
        <v>183</v>
      </c>
      <c r="N7" s="323"/>
      <c r="O7" s="68"/>
    </row>
    <row r="8" spans="1:15" ht="22.5">
      <c r="A8" s="617"/>
      <c r="B8" s="324"/>
      <c r="C8" s="325"/>
      <c r="D8" s="324" t="s">
        <v>164</v>
      </c>
      <c r="E8" s="326"/>
      <c r="F8" s="327"/>
      <c r="G8" s="327"/>
      <c r="H8" s="327"/>
      <c r="I8" s="327"/>
      <c r="J8" s="327"/>
      <c r="K8" s="327"/>
      <c r="L8" s="327"/>
      <c r="M8" s="328" t="s">
        <v>81</v>
      </c>
      <c r="N8" s="329"/>
      <c r="O8" s="68"/>
    </row>
    <row r="9" spans="1:15" ht="15" customHeight="1">
      <c r="A9" s="617"/>
      <c r="B9" s="619" t="s">
        <v>204</v>
      </c>
      <c r="C9" s="619"/>
      <c r="D9" s="620">
        <v>4</v>
      </c>
      <c r="E9" s="621" t="s">
        <v>75</v>
      </c>
      <c r="F9" s="330"/>
      <c r="G9" s="330"/>
      <c r="H9" s="330"/>
      <c r="I9" s="330"/>
      <c r="J9" s="330"/>
      <c r="K9" s="330"/>
      <c r="L9" s="330"/>
      <c r="M9" s="622">
        <v>10</v>
      </c>
      <c r="N9" s="623" t="s">
        <v>75</v>
      </c>
      <c r="O9" s="68"/>
    </row>
    <row r="10" spans="1:15" ht="15" customHeight="1">
      <c r="A10" s="617"/>
      <c r="B10" s="619"/>
      <c r="C10" s="619"/>
      <c r="D10" s="620"/>
      <c r="E10" s="621"/>
      <c r="F10" s="330"/>
      <c r="G10" s="330"/>
      <c r="H10" s="330"/>
      <c r="I10" s="330"/>
      <c r="J10" s="330"/>
      <c r="K10" s="330"/>
      <c r="L10" s="330"/>
      <c r="M10" s="622"/>
      <c r="N10" s="623"/>
      <c r="O10" s="68"/>
    </row>
    <row r="11" spans="1:15" ht="18" customHeight="1">
      <c r="A11" s="617"/>
      <c r="B11" s="324" t="s">
        <v>162</v>
      </c>
      <c r="C11" s="331" t="s">
        <v>163</v>
      </c>
      <c r="D11" s="324" t="s">
        <v>161</v>
      </c>
      <c r="E11" s="330"/>
      <c r="F11" s="332"/>
      <c r="G11" s="332"/>
      <c r="H11" s="332"/>
      <c r="I11" s="332"/>
      <c r="J11" s="332"/>
      <c r="K11" s="332"/>
      <c r="L11" s="333" t="s">
        <v>165</v>
      </c>
      <c r="M11" s="334"/>
      <c r="N11" s="335"/>
      <c r="O11" s="68"/>
    </row>
    <row r="12" spans="1:15" ht="20.25" customHeight="1">
      <c r="A12" s="617"/>
      <c r="B12" s="336">
        <v>0.01</v>
      </c>
      <c r="C12" s="336" t="s">
        <v>70</v>
      </c>
      <c r="D12" s="337" t="s">
        <v>287</v>
      </c>
      <c r="E12" s="338"/>
      <c r="F12" s="332"/>
      <c r="G12" s="332"/>
      <c r="H12" s="332"/>
      <c r="I12" s="332"/>
      <c r="J12" s="332"/>
      <c r="K12" s="332"/>
      <c r="L12" s="339" t="s">
        <v>243</v>
      </c>
      <c r="M12" s="340">
        <f>(B12/D9)*M9</f>
        <v>0.025</v>
      </c>
      <c r="N12" s="341" t="str">
        <f aca="true" t="shared" si="0" ref="N12:N23">C12</f>
        <v>kg</v>
      </c>
      <c r="O12" s="68"/>
    </row>
    <row r="13" spans="1:15" ht="20.25" customHeight="1">
      <c r="A13" s="617"/>
      <c r="B13" s="336">
        <v>0.01</v>
      </c>
      <c r="C13" s="336" t="s">
        <v>244</v>
      </c>
      <c r="D13" s="337" t="s">
        <v>288</v>
      </c>
      <c r="E13" s="338"/>
      <c r="F13" s="332"/>
      <c r="G13" s="332"/>
      <c r="H13" s="332"/>
      <c r="I13" s="332"/>
      <c r="J13" s="332"/>
      <c r="K13" s="332"/>
      <c r="L13" s="339" t="s">
        <v>245</v>
      </c>
      <c r="M13" s="340">
        <f>(B13/D9)*M9</f>
        <v>0.025</v>
      </c>
      <c r="N13" s="341" t="str">
        <f t="shared" si="0"/>
        <v>litre</v>
      </c>
      <c r="O13" s="68"/>
    </row>
    <row r="14" spans="1:15" ht="20.25" customHeight="1">
      <c r="A14" s="617"/>
      <c r="B14" s="336">
        <v>0.1</v>
      </c>
      <c r="C14" s="336" t="s">
        <v>70</v>
      </c>
      <c r="D14" s="337" t="s">
        <v>289</v>
      </c>
      <c r="E14" s="338"/>
      <c r="F14" s="332"/>
      <c r="G14" s="332"/>
      <c r="H14" s="332"/>
      <c r="I14" s="332"/>
      <c r="J14" s="332"/>
      <c r="K14" s="332"/>
      <c r="L14" s="339" t="s">
        <v>246</v>
      </c>
      <c r="M14" s="340">
        <f>(B14/D9)*M9</f>
        <v>0.25</v>
      </c>
      <c r="N14" s="341" t="str">
        <f t="shared" si="0"/>
        <v>kg</v>
      </c>
      <c r="O14" s="68"/>
    </row>
    <row r="15" spans="1:15" ht="20.25" customHeight="1">
      <c r="A15" s="617"/>
      <c r="B15" s="342">
        <v>2</v>
      </c>
      <c r="C15" s="336" t="s">
        <v>247</v>
      </c>
      <c r="D15" s="337" t="s">
        <v>290</v>
      </c>
      <c r="E15" s="338"/>
      <c r="F15" s="332"/>
      <c r="G15" s="332"/>
      <c r="H15" s="332"/>
      <c r="I15" s="332"/>
      <c r="J15" s="332"/>
      <c r="K15" s="332"/>
      <c r="L15" s="339" t="s">
        <v>248</v>
      </c>
      <c r="M15" s="343">
        <f>(B15/D9)*M9</f>
        <v>5</v>
      </c>
      <c r="N15" s="341" t="str">
        <f t="shared" si="0"/>
        <v>jaunes</v>
      </c>
      <c r="O15" s="68"/>
    </row>
    <row r="16" spans="1:15" ht="20.25" customHeight="1">
      <c r="A16" s="617"/>
      <c r="B16" s="344">
        <v>0.06</v>
      </c>
      <c r="C16" s="336" t="s">
        <v>70</v>
      </c>
      <c r="D16" s="337" t="s">
        <v>291</v>
      </c>
      <c r="E16" s="338"/>
      <c r="F16" s="332"/>
      <c r="G16" s="332"/>
      <c r="H16" s="332"/>
      <c r="I16" s="332"/>
      <c r="J16" s="332"/>
      <c r="K16" s="332"/>
      <c r="L16" s="339" t="s">
        <v>249</v>
      </c>
      <c r="M16" s="340">
        <f>(B16/D9)*M9</f>
        <v>0.15</v>
      </c>
      <c r="N16" s="341" t="str">
        <f t="shared" si="0"/>
        <v>kg</v>
      </c>
      <c r="O16" s="68"/>
    </row>
    <row r="17" spans="1:15" ht="20.25" customHeight="1">
      <c r="A17" s="617"/>
      <c r="B17" s="344">
        <v>0.1</v>
      </c>
      <c r="C17" s="336" t="s">
        <v>70</v>
      </c>
      <c r="D17" s="337" t="s">
        <v>292</v>
      </c>
      <c r="E17" s="338"/>
      <c r="F17" s="332"/>
      <c r="G17" s="332"/>
      <c r="H17" s="332"/>
      <c r="I17" s="332"/>
      <c r="J17" s="332"/>
      <c r="K17" s="332"/>
      <c r="L17" s="339" t="s">
        <v>250</v>
      </c>
      <c r="M17" s="340">
        <f>(B17/D9)*M9</f>
        <v>0.25</v>
      </c>
      <c r="N17" s="341" t="str">
        <f t="shared" si="0"/>
        <v>kg</v>
      </c>
      <c r="O17" s="68"/>
    </row>
    <row r="18" spans="1:15" ht="20.25" customHeight="1">
      <c r="A18" s="617"/>
      <c r="B18" s="344">
        <v>3</v>
      </c>
      <c r="C18" s="344" t="s">
        <v>251</v>
      </c>
      <c r="D18" s="337" t="s">
        <v>293</v>
      </c>
      <c r="E18" s="338"/>
      <c r="F18" s="332"/>
      <c r="G18" s="332"/>
      <c r="H18" s="332"/>
      <c r="I18" s="332"/>
      <c r="J18" s="332"/>
      <c r="K18" s="332"/>
      <c r="L18" s="339" t="s">
        <v>252</v>
      </c>
      <c r="M18" s="343">
        <f>(B18/D9)*M9</f>
        <v>7.5</v>
      </c>
      <c r="N18" s="341" t="str">
        <f t="shared" si="0"/>
        <v>pistils</v>
      </c>
      <c r="O18" s="68"/>
    </row>
    <row r="19" spans="1:15" ht="20.25" customHeight="1">
      <c r="A19" s="617"/>
      <c r="B19" s="344">
        <v>1</v>
      </c>
      <c r="C19" s="344" t="s">
        <v>65</v>
      </c>
      <c r="D19" s="337" t="s">
        <v>22</v>
      </c>
      <c r="E19" s="338"/>
      <c r="F19" s="332"/>
      <c r="G19" s="332"/>
      <c r="H19" s="332"/>
      <c r="I19" s="332"/>
      <c r="J19" s="332"/>
      <c r="K19" s="332"/>
      <c r="L19" s="339" t="s">
        <v>30</v>
      </c>
      <c r="M19" s="343">
        <f>(B19/D9)*M9</f>
        <v>2.5</v>
      </c>
      <c r="N19" s="341" t="str">
        <f t="shared" si="0"/>
        <v>pincée</v>
      </c>
      <c r="O19" s="68"/>
    </row>
    <row r="20" spans="1:15" ht="20.25" customHeight="1">
      <c r="A20" s="617"/>
      <c r="B20" s="336">
        <v>0.02</v>
      </c>
      <c r="C20" s="336" t="s">
        <v>70</v>
      </c>
      <c r="D20" s="335" t="s">
        <v>294</v>
      </c>
      <c r="E20" s="338"/>
      <c r="F20" s="332"/>
      <c r="G20" s="332"/>
      <c r="H20" s="332"/>
      <c r="I20" s="332"/>
      <c r="J20" s="332"/>
      <c r="K20" s="332"/>
      <c r="L20" s="339" t="s">
        <v>253</v>
      </c>
      <c r="M20" s="340">
        <f>(B20/D9)*M9</f>
        <v>0.05</v>
      </c>
      <c r="N20" s="341" t="str">
        <f t="shared" si="0"/>
        <v>kg</v>
      </c>
      <c r="O20" s="68"/>
    </row>
    <row r="21" spans="1:15" ht="20.25" customHeight="1">
      <c r="A21" s="617"/>
      <c r="B21" s="344">
        <v>12</v>
      </c>
      <c r="C21" s="344" t="s">
        <v>72</v>
      </c>
      <c r="D21" s="335" t="s">
        <v>295</v>
      </c>
      <c r="E21" s="338"/>
      <c r="F21" s="332"/>
      <c r="G21" s="332"/>
      <c r="H21" s="332"/>
      <c r="I21" s="332"/>
      <c r="J21" s="332"/>
      <c r="K21" s="332"/>
      <c r="L21" s="339" t="s">
        <v>254</v>
      </c>
      <c r="M21" s="343">
        <f>(B21/D9)*M9</f>
        <v>30</v>
      </c>
      <c r="N21" s="341" t="str">
        <f t="shared" si="0"/>
        <v>grappes</v>
      </c>
      <c r="O21" s="68"/>
    </row>
    <row r="22" spans="1:15" ht="20.25" customHeight="1">
      <c r="A22" s="617"/>
      <c r="B22" s="344">
        <v>2</v>
      </c>
      <c r="C22" s="344" t="s">
        <v>255</v>
      </c>
      <c r="D22" s="335" t="s">
        <v>296</v>
      </c>
      <c r="E22" s="338"/>
      <c r="F22" s="332"/>
      <c r="G22" s="332"/>
      <c r="H22" s="332"/>
      <c r="I22" s="332"/>
      <c r="J22" s="332"/>
      <c r="K22" s="332"/>
      <c r="L22" s="339" t="s">
        <v>256</v>
      </c>
      <c r="M22" s="343"/>
      <c r="N22" s="341" t="str">
        <f t="shared" si="0"/>
        <v>litres</v>
      </c>
      <c r="O22" s="68"/>
    </row>
    <row r="23" spans="1:15" ht="20.25" customHeight="1">
      <c r="A23" s="617"/>
      <c r="B23" s="344"/>
      <c r="C23" s="344" t="s">
        <v>71</v>
      </c>
      <c r="D23" s="335" t="s">
        <v>257</v>
      </c>
      <c r="E23" s="338"/>
      <c r="F23" s="332"/>
      <c r="G23" s="332"/>
      <c r="H23" s="332"/>
      <c r="I23" s="332"/>
      <c r="J23" s="332"/>
      <c r="K23" s="332"/>
      <c r="L23" s="339" t="s">
        <v>258</v>
      </c>
      <c r="M23" s="343">
        <f>(B23/D9)*M9</f>
        <v>0</v>
      </c>
      <c r="N23" s="341" t="str">
        <f t="shared" si="0"/>
        <v>pm</v>
      </c>
      <c r="O23" s="68"/>
    </row>
    <row r="24" spans="1:15" ht="18" customHeight="1">
      <c r="A24" s="617"/>
      <c r="B24" s="345"/>
      <c r="C24" s="345"/>
      <c r="D24" s="346"/>
      <c r="E24" s="338"/>
      <c r="F24" s="332"/>
      <c r="G24" s="332"/>
      <c r="H24" s="332"/>
      <c r="I24" s="332"/>
      <c r="J24" s="332"/>
      <c r="K24" s="332"/>
      <c r="L24" s="347"/>
      <c r="M24" s="348"/>
      <c r="N24" s="348"/>
      <c r="O24" s="68"/>
    </row>
    <row r="25" spans="1:15" ht="15" customHeight="1">
      <c r="A25" s="617"/>
      <c r="B25" s="345"/>
      <c r="C25" s="345"/>
      <c r="D25" s="346"/>
      <c r="E25" s="338"/>
      <c r="F25" s="332"/>
      <c r="G25" s="332"/>
      <c r="H25" s="332"/>
      <c r="I25" s="332"/>
      <c r="J25" s="332"/>
      <c r="K25" s="332"/>
      <c r="L25" s="338"/>
      <c r="M25" s="345"/>
      <c r="N25" s="345"/>
      <c r="O25" s="68"/>
    </row>
    <row r="26" spans="1:15" ht="21" customHeight="1" thickBot="1">
      <c r="A26" s="617"/>
      <c r="B26" s="349" t="s">
        <v>83</v>
      </c>
      <c r="C26" s="350"/>
      <c r="D26" s="351" t="s">
        <v>259</v>
      </c>
      <c r="E26" s="352"/>
      <c r="F26" s="352"/>
      <c r="G26" s="353"/>
      <c r="H26" s="353"/>
      <c r="I26" s="353"/>
      <c r="J26" s="353"/>
      <c r="K26" s="353"/>
      <c r="L26" s="353"/>
      <c r="M26" s="353"/>
      <c r="N26" s="345"/>
      <c r="O26" s="68"/>
    </row>
    <row r="27" spans="1:15" ht="18.75">
      <c r="A27" s="617"/>
      <c r="B27" s="354"/>
      <c r="C27" s="355"/>
      <c r="D27" s="355"/>
      <c r="E27" s="355"/>
      <c r="F27" s="355"/>
      <c r="G27" s="355"/>
      <c r="H27" s="356"/>
      <c r="I27" s="356"/>
      <c r="J27" s="356"/>
      <c r="K27" s="356"/>
      <c r="L27" s="356"/>
      <c r="M27" s="356"/>
      <c r="N27" s="345"/>
      <c r="O27" s="68"/>
    </row>
    <row r="28" spans="1:15" ht="20.25">
      <c r="A28" s="617"/>
      <c r="B28" s="358"/>
      <c r="C28" s="629" t="str">
        <f>B6</f>
        <v>Alain DUCASSE</v>
      </c>
      <c r="D28" s="629"/>
      <c r="E28" s="629"/>
      <c r="F28" s="629"/>
      <c r="G28" s="629"/>
      <c r="H28" s="359"/>
      <c r="I28" s="359"/>
      <c r="J28" s="359"/>
      <c r="K28" s="359"/>
      <c r="L28" s="359"/>
      <c r="M28" s="359"/>
      <c r="N28" s="345"/>
      <c r="O28" s="68"/>
    </row>
    <row r="29" spans="1:15" ht="18.75">
      <c r="A29" s="617"/>
      <c r="B29" s="358"/>
      <c r="C29" s="360"/>
      <c r="D29" s="360"/>
      <c r="E29" s="360"/>
      <c r="F29" s="360"/>
      <c r="G29" s="360"/>
      <c r="H29" s="359"/>
      <c r="I29" s="359"/>
      <c r="J29" s="359"/>
      <c r="K29" s="359"/>
      <c r="L29" s="359"/>
      <c r="M29" s="359"/>
      <c r="N29" s="345"/>
      <c r="O29" s="68"/>
    </row>
    <row r="30" spans="1:15" ht="18.75">
      <c r="A30" s="617"/>
      <c r="B30" s="358"/>
      <c r="C30" s="361" t="s">
        <v>191</v>
      </c>
      <c r="D30" s="362" t="s">
        <v>260</v>
      </c>
      <c r="E30" s="360"/>
      <c r="F30" s="360"/>
      <c r="G30" s="360"/>
      <c r="H30" s="359"/>
      <c r="I30" s="359"/>
      <c r="J30" s="359"/>
      <c r="K30" s="359"/>
      <c r="L30" s="359"/>
      <c r="M30" s="359"/>
      <c r="N30" s="345"/>
      <c r="O30" s="68"/>
    </row>
    <row r="31" spans="1:15" ht="18.75">
      <c r="A31" s="617"/>
      <c r="B31" s="363"/>
      <c r="C31" s="364">
        <v>1</v>
      </c>
      <c r="D31" s="153" t="s">
        <v>261</v>
      </c>
      <c r="E31" s="365"/>
      <c r="F31" s="365"/>
      <c r="G31" s="365"/>
      <c r="H31" s="366"/>
      <c r="I31" s="366"/>
      <c r="J31" s="366"/>
      <c r="K31" s="366"/>
      <c r="L31" s="366"/>
      <c r="M31" s="366"/>
      <c r="N31" s="345"/>
      <c r="O31" s="68"/>
    </row>
    <row r="32" spans="1:15" ht="18">
      <c r="A32" s="617"/>
      <c r="B32" s="367"/>
      <c r="C32" s="364">
        <v>2</v>
      </c>
      <c r="D32" s="357" t="s">
        <v>262</v>
      </c>
      <c r="E32" s="365"/>
      <c r="F32" s="365"/>
      <c r="G32" s="365"/>
      <c r="H32" s="366"/>
      <c r="I32" s="366"/>
      <c r="J32" s="366"/>
      <c r="K32" s="366"/>
      <c r="L32" s="366"/>
      <c r="M32" s="366"/>
      <c r="N32" s="345"/>
      <c r="O32" s="68"/>
    </row>
    <row r="33" spans="1:15" ht="18">
      <c r="A33" s="617"/>
      <c r="B33" s="367"/>
      <c r="C33" s="364">
        <v>3</v>
      </c>
      <c r="D33" s="357" t="s">
        <v>263</v>
      </c>
      <c r="E33" s="365"/>
      <c r="F33" s="365"/>
      <c r="G33" s="365"/>
      <c r="H33" s="366"/>
      <c r="I33" s="366"/>
      <c r="J33" s="366"/>
      <c r="K33" s="366"/>
      <c r="L33" s="366"/>
      <c r="M33" s="366"/>
      <c r="N33" s="345"/>
      <c r="O33" s="68"/>
    </row>
    <row r="34" spans="1:15" ht="18">
      <c r="A34" s="617"/>
      <c r="B34" s="367"/>
      <c r="C34" s="364">
        <v>4</v>
      </c>
      <c r="D34" s="357" t="s">
        <v>264</v>
      </c>
      <c r="E34" s="365"/>
      <c r="F34" s="365"/>
      <c r="G34" s="365"/>
      <c r="H34" s="366"/>
      <c r="I34" s="366"/>
      <c r="J34" s="366"/>
      <c r="K34" s="366"/>
      <c r="L34" s="366"/>
      <c r="M34" s="366"/>
      <c r="N34" s="345"/>
      <c r="O34" s="68"/>
    </row>
    <row r="35" spans="1:15" ht="15.75">
      <c r="A35" s="617"/>
      <c r="B35" s="367"/>
      <c r="C35" s="364">
        <v>5</v>
      </c>
      <c r="D35" s="630" t="s">
        <v>356</v>
      </c>
      <c r="E35" s="630"/>
      <c r="F35" s="630"/>
      <c r="G35" s="630"/>
      <c r="H35" s="630"/>
      <c r="I35" s="630"/>
      <c r="J35" s="630"/>
      <c r="K35" s="630"/>
      <c r="L35" s="630"/>
      <c r="M35" s="630"/>
      <c r="N35" s="345"/>
      <c r="O35" s="68"/>
    </row>
    <row r="36" spans="1:15" ht="15.75">
      <c r="A36" s="617"/>
      <c r="B36" s="367"/>
      <c r="C36" s="364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345"/>
      <c r="O36" s="68"/>
    </row>
    <row r="37" spans="1:15" ht="18">
      <c r="A37" s="617"/>
      <c r="B37" s="363"/>
      <c r="C37" s="364">
        <v>6</v>
      </c>
      <c r="D37" s="357" t="s">
        <v>265</v>
      </c>
      <c r="E37" s="365"/>
      <c r="F37" s="365"/>
      <c r="G37" s="365"/>
      <c r="H37" s="366"/>
      <c r="I37" s="366"/>
      <c r="J37" s="366"/>
      <c r="K37" s="366"/>
      <c r="L37" s="366"/>
      <c r="M37" s="366"/>
      <c r="N37" s="345"/>
      <c r="O37" s="68"/>
    </row>
    <row r="38" spans="1:15" ht="18">
      <c r="A38" s="617"/>
      <c r="B38" s="363"/>
      <c r="C38" s="364">
        <v>7</v>
      </c>
      <c r="D38" s="357" t="s">
        <v>266</v>
      </c>
      <c r="E38" s="365"/>
      <c r="F38" s="365"/>
      <c r="G38" s="365"/>
      <c r="H38" s="366"/>
      <c r="I38" s="366"/>
      <c r="J38" s="366"/>
      <c r="K38" s="366"/>
      <c r="L38" s="366"/>
      <c r="M38" s="366"/>
      <c r="N38" s="345"/>
      <c r="O38" s="68"/>
    </row>
    <row r="39" spans="1:15" ht="18">
      <c r="A39" s="617"/>
      <c r="B39" s="363"/>
      <c r="C39" s="364">
        <v>8</v>
      </c>
      <c r="D39" s="357" t="s">
        <v>267</v>
      </c>
      <c r="E39" s="365"/>
      <c r="F39" s="365"/>
      <c r="G39" s="365"/>
      <c r="H39" s="366"/>
      <c r="I39" s="366"/>
      <c r="J39" s="366"/>
      <c r="K39" s="366"/>
      <c r="L39" s="366"/>
      <c r="M39" s="366"/>
      <c r="N39" s="345"/>
      <c r="O39" s="68"/>
    </row>
    <row r="40" spans="1:15" ht="18">
      <c r="A40" s="617"/>
      <c r="B40" s="363"/>
      <c r="C40" s="364"/>
      <c r="D40" s="357"/>
      <c r="E40" s="365"/>
      <c r="F40" s="365"/>
      <c r="G40" s="365"/>
      <c r="H40" s="366"/>
      <c r="I40" s="366"/>
      <c r="J40" s="366"/>
      <c r="K40" s="366"/>
      <c r="L40" s="366"/>
      <c r="M40" s="366"/>
      <c r="N40" s="345"/>
      <c r="O40" s="68"/>
    </row>
    <row r="41" spans="1:15" ht="18.75">
      <c r="A41" s="617"/>
      <c r="B41" s="363"/>
      <c r="C41" s="361" t="s">
        <v>192</v>
      </c>
      <c r="D41" s="362" t="s">
        <v>268</v>
      </c>
      <c r="E41" s="365"/>
      <c r="F41" s="365"/>
      <c r="G41" s="365"/>
      <c r="H41" s="366"/>
      <c r="I41" s="366"/>
      <c r="J41" s="366"/>
      <c r="K41" s="366"/>
      <c r="L41" s="366"/>
      <c r="M41" s="366"/>
      <c r="N41" s="345"/>
      <c r="O41" s="68"/>
    </row>
    <row r="42" spans="1:15" ht="18">
      <c r="A42" s="617"/>
      <c r="B42" s="363"/>
      <c r="C42" s="364">
        <v>1</v>
      </c>
      <c r="D42" s="357" t="s">
        <v>269</v>
      </c>
      <c r="E42" s="366"/>
      <c r="F42" s="366"/>
      <c r="G42" s="366"/>
      <c r="H42" s="366"/>
      <c r="I42" s="366"/>
      <c r="J42" s="366"/>
      <c r="K42" s="366"/>
      <c r="L42" s="366"/>
      <c r="M42" s="366"/>
      <c r="N42" s="345"/>
      <c r="O42" s="68"/>
    </row>
    <row r="43" spans="1:15" ht="18">
      <c r="A43" s="617"/>
      <c r="B43" s="363"/>
      <c r="C43" s="364">
        <v>2</v>
      </c>
      <c r="D43" s="357" t="s">
        <v>270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45"/>
      <c r="O43" s="68"/>
    </row>
    <row r="44" spans="1:15" ht="18">
      <c r="A44" s="617"/>
      <c r="B44" s="363"/>
      <c r="C44" s="364">
        <v>3</v>
      </c>
      <c r="D44" s="357" t="s">
        <v>271</v>
      </c>
      <c r="E44" s="366"/>
      <c r="F44" s="366"/>
      <c r="G44" s="366"/>
      <c r="H44" s="366"/>
      <c r="I44" s="366"/>
      <c r="J44" s="366"/>
      <c r="K44" s="366"/>
      <c r="L44" s="366"/>
      <c r="M44" s="366"/>
      <c r="N44" s="345"/>
      <c r="O44" s="68"/>
    </row>
    <row r="45" spans="1:15" ht="15.75">
      <c r="A45" s="617"/>
      <c r="B45" s="363"/>
      <c r="C45" s="364">
        <v>4</v>
      </c>
      <c r="D45" s="630" t="s">
        <v>272</v>
      </c>
      <c r="E45" s="630"/>
      <c r="F45" s="630"/>
      <c r="G45" s="630"/>
      <c r="H45" s="630"/>
      <c r="I45" s="630"/>
      <c r="J45" s="630"/>
      <c r="K45" s="630"/>
      <c r="L45" s="630"/>
      <c r="M45" s="630"/>
      <c r="N45" s="345"/>
      <c r="O45" s="68"/>
    </row>
    <row r="46" spans="1:15" ht="15.75">
      <c r="A46" s="617"/>
      <c r="B46" s="363"/>
      <c r="C46" s="364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345"/>
      <c r="O46" s="68"/>
    </row>
    <row r="47" spans="1:15" ht="18">
      <c r="A47" s="617"/>
      <c r="B47" s="363"/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45"/>
      <c r="O47" s="68"/>
    </row>
    <row r="48" spans="1:15" ht="18.75">
      <c r="A48" s="617"/>
      <c r="B48" s="363"/>
      <c r="C48" s="361" t="s">
        <v>273</v>
      </c>
      <c r="D48" s="362" t="s">
        <v>274</v>
      </c>
      <c r="E48" s="369"/>
      <c r="F48" s="369"/>
      <c r="G48" s="369"/>
      <c r="H48" s="369"/>
      <c r="I48" s="369"/>
      <c r="J48" s="369"/>
      <c r="K48" s="369"/>
      <c r="L48" s="369"/>
      <c r="M48" s="369"/>
      <c r="N48" s="345"/>
      <c r="O48" s="68"/>
    </row>
    <row r="49" spans="1:15" ht="18">
      <c r="A49" s="617"/>
      <c r="B49" s="363"/>
      <c r="C49" s="357"/>
      <c r="D49" s="357" t="s">
        <v>275</v>
      </c>
      <c r="E49" s="368"/>
      <c r="F49" s="368"/>
      <c r="G49" s="368"/>
      <c r="H49" s="368"/>
      <c r="I49" s="368"/>
      <c r="J49" s="368"/>
      <c r="K49" s="368"/>
      <c r="L49" s="368"/>
      <c r="M49" s="368"/>
      <c r="N49" s="345"/>
      <c r="O49" s="68"/>
    </row>
    <row r="50" spans="1:15" ht="18">
      <c r="A50" s="617"/>
      <c r="B50" s="363"/>
      <c r="C50" s="357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45"/>
      <c r="O50" s="68"/>
    </row>
    <row r="51" spans="1:15" ht="18">
      <c r="A51" s="617"/>
      <c r="B51" s="358"/>
      <c r="C51" s="357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45"/>
      <c r="O51" s="68"/>
    </row>
    <row r="52" spans="1:15" ht="15" customHeight="1">
      <c r="A52" s="617"/>
      <c r="B52" s="615" t="s">
        <v>161</v>
      </c>
      <c r="C52" s="612" t="s">
        <v>211</v>
      </c>
      <c r="D52" s="612"/>
      <c r="E52" s="612"/>
      <c r="F52" s="612"/>
      <c r="G52" s="612"/>
      <c r="H52" s="612"/>
      <c r="I52" s="613" t="s">
        <v>164</v>
      </c>
      <c r="J52" s="614" t="s">
        <v>166</v>
      </c>
      <c r="K52" s="614"/>
      <c r="L52" s="614"/>
      <c r="M52" s="614"/>
      <c r="N52" s="614"/>
      <c r="O52" s="68"/>
    </row>
    <row r="53" spans="1:15" ht="15" customHeight="1">
      <c r="A53" s="617"/>
      <c r="B53" s="615"/>
      <c r="C53" s="612"/>
      <c r="D53" s="612"/>
      <c r="E53" s="612"/>
      <c r="F53" s="612"/>
      <c r="G53" s="612"/>
      <c r="H53" s="612"/>
      <c r="I53" s="613"/>
      <c r="J53" s="614"/>
      <c r="K53" s="614"/>
      <c r="L53" s="614"/>
      <c r="M53" s="614"/>
      <c r="N53" s="614"/>
      <c r="O53" s="68"/>
    </row>
    <row r="54" spans="1:15" ht="15" customHeight="1">
      <c r="A54" s="617"/>
      <c r="B54" s="615" t="s">
        <v>162</v>
      </c>
      <c r="C54" s="612" t="s">
        <v>350</v>
      </c>
      <c r="D54" s="612"/>
      <c r="E54" s="612"/>
      <c r="F54" s="612"/>
      <c r="G54" s="612"/>
      <c r="H54" s="612"/>
      <c r="I54" s="613" t="s">
        <v>165</v>
      </c>
      <c r="J54" s="614" t="s">
        <v>210</v>
      </c>
      <c r="K54" s="614"/>
      <c r="L54" s="614"/>
      <c r="M54" s="614"/>
      <c r="N54" s="614"/>
      <c r="O54" s="68"/>
    </row>
    <row r="55" spans="1:15" ht="15" customHeight="1">
      <c r="A55" s="617"/>
      <c r="B55" s="615"/>
      <c r="C55" s="612"/>
      <c r="D55" s="612"/>
      <c r="E55" s="612"/>
      <c r="F55" s="612"/>
      <c r="G55" s="612"/>
      <c r="H55" s="612"/>
      <c r="I55" s="613"/>
      <c r="J55" s="614"/>
      <c r="K55" s="614"/>
      <c r="L55" s="614"/>
      <c r="M55" s="614"/>
      <c r="N55" s="614"/>
      <c r="O55" s="68"/>
    </row>
    <row r="56" spans="1:15" ht="15" customHeight="1">
      <c r="A56" s="617"/>
      <c r="B56" s="615" t="s">
        <v>163</v>
      </c>
      <c r="C56" s="612" t="s">
        <v>351</v>
      </c>
      <c r="D56" s="612"/>
      <c r="E56" s="612"/>
      <c r="F56" s="612"/>
      <c r="G56" s="612"/>
      <c r="H56" s="612"/>
      <c r="I56" s="613" t="s">
        <v>183</v>
      </c>
      <c r="J56" s="614" t="s">
        <v>196</v>
      </c>
      <c r="K56" s="614"/>
      <c r="L56" s="614"/>
      <c r="M56" s="614"/>
      <c r="N56" s="614"/>
      <c r="O56" s="68"/>
    </row>
    <row r="57" spans="1:15" ht="15" customHeight="1">
      <c r="A57" s="617"/>
      <c r="B57" s="615"/>
      <c r="C57" s="612"/>
      <c r="D57" s="612"/>
      <c r="E57" s="612"/>
      <c r="F57" s="612"/>
      <c r="G57" s="612"/>
      <c r="H57" s="612"/>
      <c r="I57" s="613"/>
      <c r="J57" s="614"/>
      <c r="K57" s="614"/>
      <c r="L57" s="614"/>
      <c r="M57" s="614"/>
      <c r="N57" s="614"/>
      <c r="O57" s="68"/>
    </row>
    <row r="58" spans="1:15" ht="15" customHeight="1">
      <c r="A58" s="617"/>
      <c r="B58" s="624" t="str">
        <f ca="1">CELL("nomfichier")</f>
        <v>D:\1 UPRT SITE WEB\uprt.fr\re-recettes\re-desserts-maj-02-2015\[ff-17-P-accacia.xls]beignets acacia Postit</v>
      </c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345"/>
      <c r="O58" s="68"/>
    </row>
    <row r="59" spans="1:15" ht="15.75" customHeight="1" thickBot="1">
      <c r="A59" s="617"/>
      <c r="B59" s="625" t="s">
        <v>186</v>
      </c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370"/>
      <c r="O59" s="68"/>
    </row>
    <row r="60" spans="1:15" s="69" customFormat="1" ht="15.75" thickBo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69" customFormat="1" ht="15" customHeight="1">
      <c r="A61" s="701" t="s">
        <v>160</v>
      </c>
      <c r="B61" s="703" t="s">
        <v>82</v>
      </c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5">
        <v>1</v>
      </c>
      <c r="O61" s="68"/>
    </row>
    <row r="62" spans="1:15" s="69" customFormat="1" ht="15" customHeight="1">
      <c r="A62" s="702"/>
      <c r="B62" s="704"/>
      <c r="C62" s="704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6"/>
      <c r="O62" s="68"/>
    </row>
    <row r="63" spans="1:15" s="69" customFormat="1" ht="15" customHeight="1">
      <c r="A63" s="687" t="str">
        <f>B61</f>
        <v>Beignets de fleurs d'acacia</v>
      </c>
      <c r="B63" s="87" t="s">
        <v>187</v>
      </c>
      <c r="C63" s="688" t="s">
        <v>122</v>
      </c>
      <c r="D63" s="688"/>
      <c r="E63" s="688"/>
      <c r="F63" s="688"/>
      <c r="G63" s="688"/>
      <c r="H63" s="688"/>
      <c r="I63" s="688"/>
      <c r="J63" s="688"/>
      <c r="K63" s="688"/>
      <c r="L63" s="688"/>
      <c r="M63" s="688"/>
      <c r="N63" s="689"/>
      <c r="O63" s="68"/>
    </row>
    <row r="64" spans="1:15" s="69" customFormat="1" ht="15.75" customHeight="1">
      <c r="A64" s="687"/>
      <c r="B64" s="88" t="s">
        <v>161</v>
      </c>
      <c r="C64" s="688"/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9"/>
      <c r="O64" s="68"/>
    </row>
    <row r="65" spans="1:15" s="69" customFormat="1" ht="18" customHeight="1">
      <c r="A65" s="687"/>
      <c r="B65" s="690">
        <v>6</v>
      </c>
      <c r="C65" s="691" t="s">
        <v>188</v>
      </c>
      <c r="D65" s="89"/>
      <c r="E65" s="89"/>
      <c r="F65" s="89"/>
      <c r="G65" s="89"/>
      <c r="H65" s="89"/>
      <c r="I65" s="89"/>
      <c r="J65" s="89"/>
      <c r="K65" s="692" t="s">
        <v>162</v>
      </c>
      <c r="L65" s="692"/>
      <c r="M65" s="693" t="s">
        <v>163</v>
      </c>
      <c r="N65" s="694"/>
      <c r="O65" s="68"/>
    </row>
    <row r="66" spans="1:15" s="69" customFormat="1" ht="18" customHeight="1">
      <c r="A66" s="687"/>
      <c r="B66" s="690"/>
      <c r="C66" s="691"/>
      <c r="D66" s="89"/>
      <c r="E66" s="89"/>
      <c r="F66" s="89"/>
      <c r="G66" s="89"/>
      <c r="H66" s="89"/>
      <c r="I66" s="89"/>
      <c r="J66" s="89"/>
      <c r="K66" s="695" t="s">
        <v>181</v>
      </c>
      <c r="L66" s="695"/>
      <c r="M66" s="695" t="s">
        <v>177</v>
      </c>
      <c r="N66" s="696"/>
      <c r="O66" s="68"/>
    </row>
    <row r="67" spans="1:15" s="69" customFormat="1" ht="18" customHeight="1">
      <c r="A67" s="687"/>
      <c r="B67" s="697">
        <f>K106</f>
        <v>0.35</v>
      </c>
      <c r="C67" s="707" t="s">
        <v>167</v>
      </c>
      <c r="D67" s="90" t="s">
        <v>189</v>
      </c>
      <c r="E67" s="89"/>
      <c r="F67" s="89"/>
      <c r="G67" s="89"/>
      <c r="H67" s="89"/>
      <c r="I67" s="89"/>
      <c r="J67" s="89"/>
      <c r="K67" s="708">
        <v>9</v>
      </c>
      <c r="L67" s="708"/>
      <c r="M67" s="709">
        <v>1</v>
      </c>
      <c r="N67" s="710"/>
      <c r="O67" s="68"/>
    </row>
    <row r="68" spans="1:15" s="69" customFormat="1" ht="18" customHeight="1">
      <c r="A68" s="687"/>
      <c r="B68" s="697"/>
      <c r="C68" s="707"/>
      <c r="D68" s="711">
        <f>B67/B65</f>
        <v>0.05833333333333333</v>
      </c>
      <c r="E68" s="711"/>
      <c r="F68" s="91"/>
      <c r="G68" s="89"/>
      <c r="H68" s="89"/>
      <c r="I68" s="89"/>
      <c r="J68" s="89"/>
      <c r="K68" s="708"/>
      <c r="L68" s="708"/>
      <c r="M68" s="709"/>
      <c r="N68" s="710"/>
      <c r="O68" s="68"/>
    </row>
    <row r="69" spans="1:15" s="69" customFormat="1" ht="15" customHeight="1">
      <c r="A69" s="687"/>
      <c r="B69" s="677"/>
      <c r="C69" s="678"/>
      <c r="D69" s="678"/>
      <c r="E69" s="678"/>
      <c r="F69" s="678"/>
      <c r="G69" s="678"/>
      <c r="H69" s="678"/>
      <c r="I69" s="678"/>
      <c r="J69" s="678"/>
      <c r="K69" s="678"/>
      <c r="L69" s="678"/>
      <c r="M69" s="678"/>
      <c r="N69" s="679"/>
      <c r="O69" s="68"/>
    </row>
    <row r="70" spans="1:15" s="69" customFormat="1" ht="18" customHeight="1">
      <c r="A70" s="687"/>
      <c r="B70" s="72" t="s">
        <v>161</v>
      </c>
      <c r="C70" s="83" t="s">
        <v>195</v>
      </c>
      <c r="D70" s="73"/>
      <c r="E70" s="74"/>
      <c r="F70" s="74"/>
      <c r="G70" s="75"/>
      <c r="H70" s="75" t="s">
        <v>162</v>
      </c>
      <c r="I70" s="85" t="s">
        <v>196</v>
      </c>
      <c r="J70" s="76"/>
      <c r="K70" s="77"/>
      <c r="L70" s="77"/>
      <c r="M70" s="77"/>
      <c r="N70" s="78"/>
      <c r="O70" s="68"/>
    </row>
    <row r="71" spans="1:15" s="69" customFormat="1" ht="18" customHeight="1">
      <c r="A71" s="687"/>
      <c r="B71" s="84" t="s">
        <v>200</v>
      </c>
      <c r="C71" s="79"/>
      <c r="D71" s="77"/>
      <c r="E71" s="77"/>
      <c r="F71" s="77"/>
      <c r="G71" s="80"/>
      <c r="H71" s="80" t="s">
        <v>163</v>
      </c>
      <c r="I71" s="86" t="s">
        <v>202</v>
      </c>
      <c r="J71" s="81"/>
      <c r="K71" s="66"/>
      <c r="L71" s="66"/>
      <c r="M71" s="66"/>
      <c r="N71" s="82"/>
      <c r="O71" s="68"/>
    </row>
    <row r="72" spans="1:15" s="69" customFormat="1" ht="15" customHeight="1">
      <c r="A72" s="687"/>
      <c r="B72" s="677"/>
      <c r="C72" s="678"/>
      <c r="D72" s="678"/>
      <c r="E72" s="678"/>
      <c r="F72" s="678"/>
      <c r="G72" s="678"/>
      <c r="H72" s="678"/>
      <c r="I72" s="678"/>
      <c r="J72" s="678"/>
      <c r="K72" s="678"/>
      <c r="L72" s="678"/>
      <c r="M72" s="678"/>
      <c r="N72" s="679"/>
      <c r="O72" s="68"/>
    </row>
    <row r="73" spans="1:15" s="69" customFormat="1" ht="18.75" customHeight="1">
      <c r="A73" s="687"/>
      <c r="B73" s="92"/>
      <c r="C73" s="93" t="s">
        <v>185</v>
      </c>
      <c r="D73" s="94"/>
      <c r="E73" s="94"/>
      <c r="F73" s="94"/>
      <c r="G73" s="680" t="s">
        <v>182</v>
      </c>
      <c r="H73" s="680"/>
      <c r="I73" s="680"/>
      <c r="J73" s="680"/>
      <c r="K73" s="680"/>
      <c r="L73" s="680"/>
      <c r="M73" s="680"/>
      <c r="N73" s="681"/>
      <c r="O73" s="68"/>
    </row>
    <row r="74" spans="1:15" s="69" customFormat="1" ht="15.75" customHeight="1">
      <c r="A74" s="687"/>
      <c r="B74" s="95"/>
      <c r="C74" s="96" t="s">
        <v>192</v>
      </c>
      <c r="D74" s="97" t="s">
        <v>193</v>
      </c>
      <c r="E74" s="65"/>
      <c r="F74" s="65"/>
      <c r="G74" s="680"/>
      <c r="H74" s="680"/>
      <c r="I74" s="680"/>
      <c r="J74" s="680"/>
      <c r="K74" s="680"/>
      <c r="L74" s="680"/>
      <c r="M74" s="680"/>
      <c r="N74" s="681"/>
      <c r="O74" s="68"/>
    </row>
    <row r="75" spans="1:15" s="69" customFormat="1" ht="15.75" customHeight="1">
      <c r="A75" s="687"/>
      <c r="B75" s="95"/>
      <c r="C75" s="98" t="s">
        <v>184</v>
      </c>
      <c r="D75" s="93" t="s">
        <v>179</v>
      </c>
      <c r="E75" s="65"/>
      <c r="F75" s="65"/>
      <c r="G75" s="93"/>
      <c r="H75" s="99"/>
      <c r="I75" s="99"/>
      <c r="J75" s="99"/>
      <c r="K75" s="99"/>
      <c r="L75" s="99"/>
      <c r="M75" s="99"/>
      <c r="N75" s="100"/>
      <c r="O75" s="68"/>
    </row>
    <row r="76" spans="1:15" s="69" customFormat="1" ht="15.75" customHeight="1">
      <c r="A76" s="687"/>
      <c r="B76" s="95"/>
      <c r="C76" s="98"/>
      <c r="D76" s="97"/>
      <c r="E76" s="65"/>
      <c r="F76" s="65"/>
      <c r="G76" s="93"/>
      <c r="H76" s="99"/>
      <c r="I76" s="99"/>
      <c r="J76" s="99"/>
      <c r="K76" s="99"/>
      <c r="L76" s="99"/>
      <c r="M76" s="99"/>
      <c r="N76" s="100"/>
      <c r="O76" s="68"/>
    </row>
    <row r="77" spans="1:15" s="69" customFormat="1" ht="15.75">
      <c r="A77" s="687"/>
      <c r="B77" s="145"/>
      <c r="C77" s="143" t="s">
        <v>129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101"/>
      <c r="O77" s="68"/>
    </row>
    <row r="78" spans="1:15" s="69" customFormat="1" ht="15.75">
      <c r="A78" s="687"/>
      <c r="B78" s="145"/>
      <c r="C78" s="143" t="s">
        <v>130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101"/>
      <c r="O78" s="68"/>
    </row>
    <row r="79" spans="1:15" s="69" customFormat="1" ht="15.75">
      <c r="A79" s="687"/>
      <c r="B79" s="145"/>
      <c r="C79" s="70" t="s">
        <v>131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101"/>
      <c r="O79" s="68"/>
    </row>
    <row r="80" spans="1:15" s="69" customFormat="1" ht="15.75">
      <c r="A80" s="687"/>
      <c r="B80" s="146"/>
      <c r="C80" s="70" t="s">
        <v>132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101"/>
      <c r="O80" s="68"/>
    </row>
    <row r="81" spans="1:15" s="69" customFormat="1" ht="15.75">
      <c r="A81" s="687"/>
      <c r="B81" s="146" t="s">
        <v>161</v>
      </c>
      <c r="C81" s="144" t="s">
        <v>135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101"/>
      <c r="O81" s="68"/>
    </row>
    <row r="82" spans="1:15" s="69" customFormat="1" ht="15.75">
      <c r="A82" s="687"/>
      <c r="B82" s="146"/>
      <c r="C82" s="70" t="s">
        <v>136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101"/>
      <c r="O82" s="68"/>
    </row>
    <row r="83" spans="1:15" s="69" customFormat="1" ht="15.75">
      <c r="A83" s="687"/>
      <c r="B83" s="146"/>
      <c r="C83" s="70" t="s">
        <v>137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101"/>
      <c r="O83" s="68"/>
    </row>
    <row r="84" spans="1:15" s="69" customFormat="1" ht="15.75">
      <c r="A84" s="687"/>
      <c r="B84" s="146" t="s">
        <v>162</v>
      </c>
      <c r="C84" s="144" t="s">
        <v>133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101"/>
      <c r="O84" s="68"/>
    </row>
    <row r="85" spans="1:15" s="69" customFormat="1" ht="15.75">
      <c r="A85" s="687"/>
      <c r="B85" s="146" t="s">
        <v>163</v>
      </c>
      <c r="C85" s="144" t="s">
        <v>134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101"/>
      <c r="O85" s="68"/>
    </row>
    <row r="86" spans="1:15" s="69" customFormat="1" ht="15.75">
      <c r="A86" s="687"/>
      <c r="B86" s="146" t="s">
        <v>164</v>
      </c>
      <c r="C86" s="144" t="s">
        <v>352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101"/>
      <c r="O86" s="68"/>
    </row>
    <row r="87" spans="1:15" s="69" customFormat="1" ht="15.75">
      <c r="A87" s="687"/>
      <c r="B87" s="146"/>
      <c r="C87" s="70" t="s">
        <v>138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101"/>
      <c r="O87" s="68"/>
    </row>
    <row r="88" spans="1:15" s="69" customFormat="1" ht="15.75">
      <c r="A88" s="687"/>
      <c r="B88" s="145"/>
      <c r="C88" s="70" t="s">
        <v>139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101"/>
      <c r="O88" s="68"/>
    </row>
    <row r="89" spans="1:15" s="69" customFormat="1" ht="15.75" customHeight="1">
      <c r="A89" s="687"/>
      <c r="B89" s="103"/>
      <c r="C89" s="104"/>
      <c r="D89" s="105"/>
      <c r="E89" s="105"/>
      <c r="F89" s="105"/>
      <c r="G89" s="105"/>
      <c r="H89" s="105"/>
      <c r="I89" s="106"/>
      <c r="J89" s="106"/>
      <c r="K89" s="106"/>
      <c r="L89" s="106"/>
      <c r="M89" s="106"/>
      <c r="N89" s="107"/>
      <c r="O89" s="68"/>
    </row>
    <row r="90" spans="1:15" s="69" customFormat="1" ht="15">
      <c r="A90" s="687"/>
      <c r="B90" s="677"/>
      <c r="C90" s="678"/>
      <c r="D90" s="678"/>
      <c r="E90" s="678"/>
      <c r="F90" s="678"/>
      <c r="G90" s="678"/>
      <c r="H90" s="678"/>
      <c r="I90" s="678"/>
      <c r="J90" s="678"/>
      <c r="K90" s="678"/>
      <c r="L90" s="678"/>
      <c r="M90" s="678"/>
      <c r="N90" s="679"/>
      <c r="O90" s="68"/>
    </row>
    <row r="91" spans="1:15" s="69" customFormat="1" ht="18" customHeight="1">
      <c r="A91" s="687"/>
      <c r="B91" s="682" t="s">
        <v>163</v>
      </c>
      <c r="C91" s="682"/>
      <c r="D91" s="682"/>
      <c r="E91" s="126" t="s">
        <v>162</v>
      </c>
      <c r="F91" s="683" t="s">
        <v>197</v>
      </c>
      <c r="G91" s="683"/>
      <c r="H91" s="683"/>
      <c r="I91" s="683"/>
      <c r="J91" s="683"/>
      <c r="K91" s="89"/>
      <c r="L91" s="660" t="s">
        <v>203</v>
      </c>
      <c r="M91" s="660"/>
      <c r="N91" s="661"/>
      <c r="O91" s="68"/>
    </row>
    <row r="92" spans="1:15" s="69" customFormat="1" ht="18" customHeight="1">
      <c r="A92" s="687"/>
      <c r="B92" s="684" t="s">
        <v>176</v>
      </c>
      <c r="C92" s="685" t="s">
        <v>180</v>
      </c>
      <c r="D92" s="685" t="s">
        <v>178</v>
      </c>
      <c r="E92" s="686" t="s">
        <v>177</v>
      </c>
      <c r="F92" s="683"/>
      <c r="G92" s="683"/>
      <c r="H92" s="683"/>
      <c r="I92" s="683"/>
      <c r="J92" s="683"/>
      <c r="K92" s="89"/>
      <c r="L92" s="660" t="s">
        <v>181</v>
      </c>
      <c r="M92" s="660"/>
      <c r="N92" s="141" t="s">
        <v>177</v>
      </c>
      <c r="O92" s="68"/>
    </row>
    <row r="93" spans="1:15" s="69" customFormat="1" ht="18" customHeight="1">
      <c r="A93" s="687"/>
      <c r="B93" s="684"/>
      <c r="C93" s="685"/>
      <c r="D93" s="685"/>
      <c r="E93" s="686"/>
      <c r="F93" s="126" t="s">
        <v>161</v>
      </c>
      <c r="G93" s="97"/>
      <c r="H93" s="108"/>
      <c r="I93" s="108"/>
      <c r="J93" s="109"/>
      <c r="K93" s="109"/>
      <c r="L93" s="662">
        <f>K67</f>
        <v>9</v>
      </c>
      <c r="M93" s="662"/>
      <c r="N93" s="142">
        <f>M67</f>
        <v>1</v>
      </c>
      <c r="O93" s="68"/>
    </row>
    <row r="94" spans="1:15" s="69" customFormat="1" ht="15.75" customHeight="1">
      <c r="A94" s="687"/>
      <c r="B94" s="665"/>
      <c r="C94" s="666"/>
      <c r="D94" s="666"/>
      <c r="E94" s="374"/>
      <c r="F94" s="96" t="s">
        <v>191</v>
      </c>
      <c r="G94" s="127" t="s">
        <v>190</v>
      </c>
      <c r="H94" s="128"/>
      <c r="I94" s="128"/>
      <c r="J94" s="667"/>
      <c r="K94" s="667"/>
      <c r="L94" s="667"/>
      <c r="M94" s="667"/>
      <c r="N94" s="668"/>
      <c r="O94" s="68"/>
    </row>
    <row r="95" spans="1:15" s="69" customFormat="1" ht="18.75">
      <c r="A95" s="687"/>
      <c r="B95" s="371"/>
      <c r="C95" s="372"/>
      <c r="D95" s="373"/>
      <c r="E95" s="375"/>
      <c r="F95" s="135" t="s">
        <v>50</v>
      </c>
      <c r="G95" s="135"/>
      <c r="H95" s="135"/>
      <c r="I95" s="135"/>
      <c r="J95" s="129">
        <f aca="true" t="shared" si="1" ref="J95:J104">IF(ISBLANK(E95),B95,E95)</f>
        <v>0</v>
      </c>
      <c r="K95" s="130">
        <f aca="true" t="shared" si="2" ref="K95:K104">IF(ISNUMBER(B95),(D95*B95),E95)</f>
        <v>0</v>
      </c>
      <c r="L95" s="138">
        <f>IF(ISTEXT(J95),"?",(J95/B65)*K67)</f>
        <v>0</v>
      </c>
      <c r="M95" s="139">
        <f aca="true" t="shared" si="3" ref="M95:M104">C95</f>
        <v>0</v>
      </c>
      <c r="N95" s="140">
        <f>IF(K106=0,0,(K95/K106)*M67)</f>
        <v>0</v>
      </c>
      <c r="O95" s="68"/>
    </row>
    <row r="96" spans="1:15" s="69" customFormat="1" ht="18.75">
      <c r="A96" s="687"/>
      <c r="B96" s="371"/>
      <c r="C96" s="372"/>
      <c r="D96" s="373"/>
      <c r="E96" s="375"/>
      <c r="F96" s="136"/>
      <c r="G96" s="136"/>
      <c r="H96" s="136"/>
      <c r="I96" s="136"/>
      <c r="J96" s="129">
        <f t="shared" si="1"/>
        <v>0</v>
      </c>
      <c r="K96" s="130">
        <f t="shared" si="2"/>
        <v>0</v>
      </c>
      <c r="L96" s="138">
        <f>IF(ISTEXT(J96),"?",(J96/B65)*K67)</f>
        <v>0</v>
      </c>
      <c r="M96" s="139">
        <f t="shared" si="3"/>
        <v>0</v>
      </c>
      <c r="N96" s="140">
        <f>IF(K106=0,0,(K96/K106)*M67)</f>
        <v>0</v>
      </c>
      <c r="O96" s="68"/>
    </row>
    <row r="97" spans="1:15" s="69" customFormat="1" ht="18.75">
      <c r="A97" s="687"/>
      <c r="B97" s="371"/>
      <c r="C97" s="372"/>
      <c r="D97" s="373"/>
      <c r="E97" s="375">
        <v>0.15</v>
      </c>
      <c r="F97" s="136" t="s">
        <v>123</v>
      </c>
      <c r="G97" s="136"/>
      <c r="H97" s="136"/>
      <c r="I97" s="137" t="s">
        <v>159</v>
      </c>
      <c r="J97" s="129">
        <f t="shared" si="1"/>
        <v>0.15</v>
      </c>
      <c r="K97" s="130">
        <f t="shared" si="2"/>
        <v>0.15</v>
      </c>
      <c r="L97" s="138">
        <f>IF(ISTEXT(J97),"?",(J97/B65)*K67)</f>
        <v>0.22499999999999998</v>
      </c>
      <c r="M97" s="136">
        <f t="shared" si="3"/>
        <v>0</v>
      </c>
      <c r="N97" s="140">
        <f>IF(K106=0,0,(K97/K106)*M67)</f>
        <v>0.4285714285714286</v>
      </c>
      <c r="O97" s="68"/>
    </row>
    <row r="98" spans="1:15" s="69" customFormat="1" ht="18.75">
      <c r="A98" s="687"/>
      <c r="B98" s="371"/>
      <c r="C98" s="372"/>
      <c r="D98" s="373"/>
      <c r="E98" s="375">
        <v>0.1</v>
      </c>
      <c r="F98" s="136" t="s">
        <v>124</v>
      </c>
      <c r="G98" s="136"/>
      <c r="H98" s="136"/>
      <c r="I98" s="136"/>
      <c r="J98" s="129">
        <f t="shared" si="1"/>
        <v>0.1</v>
      </c>
      <c r="K98" s="130">
        <f t="shared" si="2"/>
        <v>0.1</v>
      </c>
      <c r="L98" s="138">
        <f>IF(ISTEXT(J98),"?",(J98/B65)*K67)</f>
        <v>0.15</v>
      </c>
      <c r="M98" s="139">
        <f t="shared" si="3"/>
        <v>0</v>
      </c>
      <c r="N98" s="140">
        <f>IF(K106=0,0,(K98/K106)*M67)</f>
        <v>0.28571428571428575</v>
      </c>
      <c r="O98" s="68"/>
    </row>
    <row r="99" spans="1:15" s="69" customFormat="1" ht="18.75">
      <c r="A99" s="687"/>
      <c r="B99" s="371"/>
      <c r="C99" s="372"/>
      <c r="D99" s="373"/>
      <c r="E99" s="375">
        <v>0.1</v>
      </c>
      <c r="F99" s="136" t="s">
        <v>125</v>
      </c>
      <c r="G99" s="136"/>
      <c r="H99" s="136"/>
      <c r="I99" s="136"/>
      <c r="J99" s="129">
        <f t="shared" si="1"/>
        <v>0.1</v>
      </c>
      <c r="K99" s="130">
        <f t="shared" si="2"/>
        <v>0.1</v>
      </c>
      <c r="L99" s="138">
        <f>IF(ISTEXT(J99),"?",(J99/B65)*K67)</f>
        <v>0.15</v>
      </c>
      <c r="M99" s="139">
        <f t="shared" si="3"/>
        <v>0</v>
      </c>
      <c r="N99" s="140">
        <f>IF(K106=0,0,(K99/K106)*M67)</f>
        <v>0.28571428571428575</v>
      </c>
      <c r="O99" s="68"/>
    </row>
    <row r="100" spans="1:15" s="69" customFormat="1" ht="18.75">
      <c r="A100" s="687"/>
      <c r="B100" s="371">
        <v>2</v>
      </c>
      <c r="C100" s="372" t="s">
        <v>62</v>
      </c>
      <c r="D100" s="373"/>
      <c r="E100" s="375"/>
      <c r="F100" s="136" t="s">
        <v>126</v>
      </c>
      <c r="G100" s="136"/>
      <c r="H100" s="136"/>
      <c r="I100" s="136"/>
      <c r="J100" s="129">
        <f t="shared" si="1"/>
        <v>2</v>
      </c>
      <c r="K100" s="130">
        <f t="shared" si="2"/>
        <v>0</v>
      </c>
      <c r="L100" s="138">
        <f>IF(ISTEXT(J100),"?",(J100/B65)*K67)</f>
        <v>3</v>
      </c>
      <c r="M100" s="139" t="str">
        <f t="shared" si="3"/>
        <v>œufs</v>
      </c>
      <c r="N100" s="140">
        <f>IF(K106=0,0,(K100/K106)*M67)</f>
        <v>0</v>
      </c>
      <c r="O100" s="68"/>
    </row>
    <row r="101" spans="1:15" s="69" customFormat="1" ht="18.75">
      <c r="A101" s="687"/>
      <c r="B101" s="371">
        <v>3</v>
      </c>
      <c r="C101" s="372" t="s">
        <v>86</v>
      </c>
      <c r="D101" s="373"/>
      <c r="E101" s="375"/>
      <c r="F101" s="136" t="s">
        <v>127</v>
      </c>
      <c r="G101" s="136"/>
      <c r="H101" s="136"/>
      <c r="I101" s="136"/>
      <c r="J101" s="129">
        <f t="shared" si="1"/>
        <v>3</v>
      </c>
      <c r="K101" s="130">
        <f t="shared" si="2"/>
        <v>0</v>
      </c>
      <c r="L101" s="138">
        <f>IF(ISTEXT(J101),"?",(J101/B65)*K67)</f>
        <v>4.5</v>
      </c>
      <c r="M101" s="139" t="str">
        <f t="shared" si="3"/>
        <v>C à S</v>
      </c>
      <c r="N101" s="140">
        <f>IF(K106=0,0,(K101/K106)*M67)</f>
        <v>0</v>
      </c>
      <c r="O101" s="68"/>
    </row>
    <row r="102" spans="1:15" s="69" customFormat="1" ht="18.75">
      <c r="A102" s="687"/>
      <c r="B102" s="371"/>
      <c r="C102" s="372"/>
      <c r="D102" s="373"/>
      <c r="E102" s="375"/>
      <c r="F102" s="136" t="s">
        <v>128</v>
      </c>
      <c r="G102" s="136"/>
      <c r="H102" s="136"/>
      <c r="I102" s="136"/>
      <c r="J102" s="129">
        <f t="shared" si="1"/>
        <v>0</v>
      </c>
      <c r="K102" s="130">
        <f t="shared" si="2"/>
        <v>0</v>
      </c>
      <c r="L102" s="138">
        <f>IF(ISTEXT(J102),"?",(J102/B65)*K67)</f>
        <v>0</v>
      </c>
      <c r="M102" s="139">
        <f t="shared" si="3"/>
        <v>0</v>
      </c>
      <c r="N102" s="140">
        <f>IF(K106=0,0,(K102/K106)*M67)</f>
        <v>0</v>
      </c>
      <c r="O102" s="68"/>
    </row>
    <row r="103" spans="1:15" s="69" customFormat="1" ht="18.75">
      <c r="A103" s="687"/>
      <c r="B103" s="371">
        <v>2</v>
      </c>
      <c r="C103" s="372" t="s">
        <v>86</v>
      </c>
      <c r="D103" s="373"/>
      <c r="E103" s="375"/>
      <c r="F103" s="136" t="s">
        <v>66</v>
      </c>
      <c r="G103" s="136"/>
      <c r="H103" s="136"/>
      <c r="I103" s="136"/>
      <c r="J103" s="129">
        <f t="shared" si="1"/>
        <v>2</v>
      </c>
      <c r="K103" s="130">
        <f t="shared" si="2"/>
        <v>0</v>
      </c>
      <c r="L103" s="138">
        <f>IF(ISTEXT(J103),"?",(J103/B65)*K67)</f>
        <v>3</v>
      </c>
      <c r="M103" s="139" t="str">
        <f t="shared" si="3"/>
        <v>C à S</v>
      </c>
      <c r="N103" s="140">
        <f>IF(K106=0,0,(K103/K106)*M67)</f>
        <v>0</v>
      </c>
      <c r="O103" s="68"/>
    </row>
    <row r="104" spans="1:15" s="69" customFormat="1" ht="18.75">
      <c r="A104" s="687"/>
      <c r="B104" s="371"/>
      <c r="C104" s="372"/>
      <c r="D104" s="373"/>
      <c r="E104" s="375"/>
      <c r="F104" s="136"/>
      <c r="G104" s="136"/>
      <c r="H104" s="136"/>
      <c r="I104" s="136"/>
      <c r="J104" s="129">
        <f t="shared" si="1"/>
        <v>0</v>
      </c>
      <c r="K104" s="130">
        <f t="shared" si="2"/>
        <v>0</v>
      </c>
      <c r="L104" s="138">
        <f>IF(ISTEXT(J104),"?",(J104/B65)*K67)</f>
        <v>0</v>
      </c>
      <c r="M104" s="139">
        <f t="shared" si="3"/>
        <v>0</v>
      </c>
      <c r="N104" s="140">
        <f>IF(K106=0,0,(K104/K106)*M67)</f>
        <v>0</v>
      </c>
      <c r="O104" s="68"/>
    </row>
    <row r="105" spans="1:15" s="69" customFormat="1" ht="15.75" customHeight="1">
      <c r="A105" s="687"/>
      <c r="B105" s="669"/>
      <c r="C105" s="667"/>
      <c r="D105" s="667"/>
      <c r="E105" s="667"/>
      <c r="F105" s="667"/>
      <c r="G105" s="667"/>
      <c r="H105" s="667"/>
      <c r="I105" s="667"/>
      <c r="J105" s="667"/>
      <c r="K105" s="667"/>
      <c r="L105" s="667"/>
      <c r="M105" s="667"/>
      <c r="N105" s="670"/>
      <c r="O105" s="68"/>
    </row>
    <row r="106" spans="1:15" s="69" customFormat="1" ht="18.75">
      <c r="A106" s="687"/>
      <c r="B106" s="110"/>
      <c r="C106" s="111"/>
      <c r="D106" s="39">
        <f>SUM(D94:D105)</f>
        <v>0</v>
      </c>
      <c r="E106" s="39">
        <f>SUM(E94:E105)</f>
        <v>0.35</v>
      </c>
      <c r="F106" s="112"/>
      <c r="G106" s="112"/>
      <c r="H106" s="112"/>
      <c r="I106" s="112"/>
      <c r="J106" s="131">
        <f>SUM(J94:J105)</f>
        <v>7.35</v>
      </c>
      <c r="K106" s="131">
        <f>SUM(K94:K105)</f>
        <v>0.35</v>
      </c>
      <c r="L106" s="113"/>
      <c r="M106" s="113"/>
      <c r="N106" s="114"/>
      <c r="O106" s="68"/>
    </row>
    <row r="107" spans="1:15" s="69" customFormat="1" ht="15.75" customHeight="1">
      <c r="A107" s="687"/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  <c r="O107" s="68"/>
    </row>
    <row r="108" spans="1:15" s="69" customFormat="1" ht="15" customHeight="1">
      <c r="A108" s="687"/>
      <c r="B108" s="124" t="s">
        <v>164</v>
      </c>
      <c r="C108" s="132" t="s">
        <v>83</v>
      </c>
      <c r="D108" s="133" t="s">
        <v>49</v>
      </c>
      <c r="E108" s="133"/>
      <c r="F108" s="134"/>
      <c r="G108" s="134"/>
      <c r="H108" s="134"/>
      <c r="I108" s="134"/>
      <c r="J108" s="134"/>
      <c r="K108" s="134"/>
      <c r="L108" s="134"/>
      <c r="M108" s="134"/>
      <c r="N108" s="123"/>
      <c r="O108" s="68"/>
    </row>
    <row r="109" spans="1:15" s="69" customFormat="1" ht="15" customHeight="1">
      <c r="A109" s="687"/>
      <c r="B109" s="125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2"/>
      <c r="O109" s="68"/>
    </row>
    <row r="110" spans="1:15" s="69" customFormat="1" ht="15.75" customHeight="1">
      <c r="A110" s="687"/>
      <c r="B110" s="124" t="s">
        <v>161</v>
      </c>
      <c r="C110" s="102" t="s">
        <v>353</v>
      </c>
      <c r="D110" s="115"/>
      <c r="E110" s="115"/>
      <c r="F110" s="115"/>
      <c r="G110" s="115"/>
      <c r="H110" s="115"/>
      <c r="I110" s="118"/>
      <c r="J110" s="118"/>
      <c r="K110" s="118"/>
      <c r="L110" s="118"/>
      <c r="M110" s="118"/>
      <c r="N110" s="119"/>
      <c r="O110" s="68"/>
    </row>
    <row r="111" spans="1:15" s="69" customFormat="1" ht="15.75" customHeight="1">
      <c r="A111" s="687"/>
      <c r="B111" s="124" t="s">
        <v>162</v>
      </c>
      <c r="C111" s="102" t="s">
        <v>194</v>
      </c>
      <c r="D111" s="115"/>
      <c r="E111" s="115"/>
      <c r="F111" s="115"/>
      <c r="G111" s="115"/>
      <c r="H111" s="115"/>
      <c r="I111" s="118"/>
      <c r="J111" s="118"/>
      <c r="K111" s="118"/>
      <c r="L111" s="118"/>
      <c r="M111" s="118"/>
      <c r="N111" s="119"/>
      <c r="O111" s="68"/>
    </row>
    <row r="112" spans="1:15" s="69" customFormat="1" ht="15.75" customHeight="1">
      <c r="A112" s="687"/>
      <c r="B112" s="671" t="s">
        <v>163</v>
      </c>
      <c r="C112" s="102" t="s">
        <v>201</v>
      </c>
      <c r="D112" s="115"/>
      <c r="E112" s="115"/>
      <c r="F112" s="115"/>
      <c r="G112" s="115"/>
      <c r="H112" s="115"/>
      <c r="I112" s="118"/>
      <c r="J112" s="118"/>
      <c r="K112" s="118"/>
      <c r="L112" s="118"/>
      <c r="M112" s="118"/>
      <c r="N112" s="119"/>
      <c r="O112" s="68"/>
    </row>
    <row r="113" spans="1:15" s="69" customFormat="1" ht="15.75" customHeight="1">
      <c r="A113" s="687"/>
      <c r="B113" s="671"/>
      <c r="C113" s="102" t="s">
        <v>354</v>
      </c>
      <c r="D113" s="115"/>
      <c r="E113" s="115"/>
      <c r="F113" s="115"/>
      <c r="G113" s="115"/>
      <c r="H113" s="115"/>
      <c r="I113" s="118"/>
      <c r="J113" s="118"/>
      <c r="K113" s="118"/>
      <c r="L113" s="118"/>
      <c r="M113" s="118"/>
      <c r="N113" s="119"/>
      <c r="O113" s="68"/>
    </row>
    <row r="114" spans="1:15" s="69" customFormat="1" ht="15.75" customHeight="1">
      <c r="A114" s="687"/>
      <c r="B114" s="671"/>
      <c r="C114" s="102" t="s">
        <v>355</v>
      </c>
      <c r="D114" s="115"/>
      <c r="E114" s="115"/>
      <c r="F114" s="115"/>
      <c r="G114" s="115"/>
      <c r="H114" s="115"/>
      <c r="I114" s="118"/>
      <c r="J114" s="118"/>
      <c r="K114" s="118"/>
      <c r="L114" s="118"/>
      <c r="M114" s="118"/>
      <c r="N114" s="119"/>
      <c r="O114" s="68"/>
    </row>
    <row r="115" spans="1:15" s="69" customFormat="1" ht="15.75" customHeight="1">
      <c r="A115" s="687"/>
      <c r="B115" s="124" t="s">
        <v>164</v>
      </c>
      <c r="C115" s="120" t="s">
        <v>198</v>
      </c>
      <c r="D115" s="115"/>
      <c r="E115" s="115"/>
      <c r="F115" s="115"/>
      <c r="G115" s="115"/>
      <c r="H115" s="115"/>
      <c r="I115" s="118"/>
      <c r="J115" s="118"/>
      <c r="K115" s="118"/>
      <c r="L115" s="118"/>
      <c r="M115" s="118"/>
      <c r="N115" s="119"/>
      <c r="O115" s="68"/>
    </row>
    <row r="116" spans="1:15" s="69" customFormat="1" ht="15" customHeight="1">
      <c r="A116" s="687"/>
      <c r="B116" s="672" t="str">
        <f ca="1">CELL("nomfichier")</f>
        <v>D:\1 UPRT SITE WEB\uprt.fr\re-recettes\re-desserts-maj-02-2015\[ff-17-P-accacia.xls]beignets acacia Postit</v>
      </c>
      <c r="C116" s="673"/>
      <c r="D116" s="673"/>
      <c r="E116" s="673"/>
      <c r="F116" s="673"/>
      <c r="G116" s="673"/>
      <c r="H116" s="673"/>
      <c r="I116" s="673"/>
      <c r="J116" s="673"/>
      <c r="K116" s="673"/>
      <c r="L116" s="673"/>
      <c r="M116" s="673"/>
      <c r="N116" s="674"/>
      <c r="O116" s="68"/>
    </row>
    <row r="117" spans="1:15" s="69" customFormat="1" ht="15.75" customHeight="1" thickBot="1">
      <c r="A117" s="687"/>
      <c r="B117" s="698" t="s">
        <v>186</v>
      </c>
      <c r="C117" s="628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99"/>
      <c r="O117" s="68"/>
    </row>
    <row r="118" ht="15.75" thickBot="1"/>
    <row r="119" spans="1:14" ht="18.75">
      <c r="A119" s="12" t="s">
        <v>160</v>
      </c>
      <c r="B119" s="663" t="s">
        <v>88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</row>
    <row r="120" spans="1:14" ht="23.25">
      <c r="A120" s="632" t="str">
        <f>B119</f>
        <v>750 Grammes</v>
      </c>
      <c r="B120" s="664" t="s">
        <v>82</v>
      </c>
      <c r="C120" s="664"/>
      <c r="D120" s="664"/>
      <c r="E120" s="664"/>
      <c r="F120" s="664"/>
      <c r="G120" s="664"/>
      <c r="H120" s="664"/>
      <c r="I120" s="664"/>
      <c r="J120" s="664"/>
      <c r="K120" s="664"/>
      <c r="L120" s="664"/>
      <c r="M120" s="166" t="s">
        <v>183</v>
      </c>
      <c r="N120" s="162"/>
    </row>
    <row r="121" spans="1:14" ht="23.25">
      <c r="A121" s="632"/>
      <c r="B121" s="13"/>
      <c r="C121" s="62"/>
      <c r="D121" s="13" t="s">
        <v>164</v>
      </c>
      <c r="E121" s="62"/>
      <c r="F121" s="62"/>
      <c r="G121" s="62"/>
      <c r="H121" s="62"/>
      <c r="I121" s="62"/>
      <c r="J121" s="62"/>
      <c r="K121" s="62"/>
      <c r="L121" s="62"/>
      <c r="M121" s="163" t="s">
        <v>81</v>
      </c>
      <c r="N121" s="161"/>
    </row>
    <row r="122" spans="1:14" ht="15">
      <c r="A122" s="632"/>
      <c r="B122" s="675" t="s">
        <v>204</v>
      </c>
      <c r="C122" s="675"/>
      <c r="D122" s="635">
        <v>4</v>
      </c>
      <c r="E122" s="676" t="s">
        <v>75</v>
      </c>
      <c r="F122" s="151"/>
      <c r="G122" s="151"/>
      <c r="H122" s="151"/>
      <c r="I122" s="151"/>
      <c r="J122" s="151"/>
      <c r="K122" s="151"/>
      <c r="L122" s="151"/>
      <c r="M122" s="637">
        <v>10</v>
      </c>
      <c r="N122" s="676" t="s">
        <v>75</v>
      </c>
    </row>
    <row r="123" spans="1:14" ht="15">
      <c r="A123" s="632"/>
      <c r="B123" s="675"/>
      <c r="C123" s="675"/>
      <c r="D123" s="635"/>
      <c r="E123" s="676"/>
      <c r="F123" s="151"/>
      <c r="G123" s="151"/>
      <c r="H123" s="151"/>
      <c r="I123" s="151"/>
      <c r="J123" s="151"/>
      <c r="K123" s="151"/>
      <c r="L123" s="151"/>
      <c r="M123" s="637"/>
      <c r="N123" s="676"/>
    </row>
    <row r="124" spans="1:14" ht="15">
      <c r="A124" s="632"/>
      <c r="B124" s="13" t="s">
        <v>162</v>
      </c>
      <c r="C124" s="14" t="s">
        <v>163</v>
      </c>
      <c r="D124" s="165" t="s">
        <v>161</v>
      </c>
      <c r="E124" s="151"/>
      <c r="F124" s="151"/>
      <c r="G124" s="151"/>
      <c r="H124" s="151"/>
      <c r="I124" s="151"/>
      <c r="J124" s="151"/>
      <c r="K124" s="151"/>
      <c r="L124" s="172" t="s">
        <v>165</v>
      </c>
      <c r="M124" s="15"/>
      <c r="N124" s="19"/>
    </row>
    <row r="125" spans="1:14" ht="15.75">
      <c r="A125" s="632"/>
      <c r="B125" s="149">
        <v>0.05</v>
      </c>
      <c r="C125" s="150" t="s">
        <v>9</v>
      </c>
      <c r="D125" s="148" t="s">
        <v>7</v>
      </c>
      <c r="E125" s="151"/>
      <c r="F125" s="151"/>
      <c r="G125" s="151"/>
      <c r="H125" s="151"/>
      <c r="I125" s="151"/>
      <c r="J125" s="151"/>
      <c r="K125" s="151"/>
      <c r="L125" s="171" t="s">
        <v>205</v>
      </c>
      <c r="M125" s="170">
        <f>(B125/D122)*M122</f>
        <v>0.125</v>
      </c>
      <c r="N125" s="147" t="str">
        <f aca="true" t="shared" si="4" ref="N125:N133">C125</f>
        <v>Kg</v>
      </c>
    </row>
    <row r="126" spans="1:14" ht="15.75">
      <c r="A126" s="632"/>
      <c r="B126" s="149">
        <v>0.05</v>
      </c>
      <c r="C126" s="150" t="s">
        <v>9</v>
      </c>
      <c r="D126" s="148" t="s">
        <v>4</v>
      </c>
      <c r="E126" s="151"/>
      <c r="F126" s="151"/>
      <c r="G126" s="151"/>
      <c r="H126" s="151"/>
      <c r="I126" s="151"/>
      <c r="J126" s="151"/>
      <c r="K126" s="151"/>
      <c r="L126" s="171" t="s">
        <v>206</v>
      </c>
      <c r="M126" s="9">
        <f>(B126/D122)*M122</f>
        <v>0.125</v>
      </c>
      <c r="N126" s="147" t="str">
        <f t="shared" si="4"/>
        <v>Kg</v>
      </c>
    </row>
    <row r="127" spans="1:14" ht="15.75">
      <c r="A127" s="632"/>
      <c r="B127" s="149">
        <v>0.002</v>
      </c>
      <c r="C127" s="150" t="s">
        <v>9</v>
      </c>
      <c r="D127" s="148" t="s">
        <v>3</v>
      </c>
      <c r="E127" s="151"/>
      <c r="F127" s="151"/>
      <c r="G127" s="151"/>
      <c r="H127" s="151"/>
      <c r="I127" s="151"/>
      <c r="J127" s="151"/>
      <c r="K127" s="151"/>
      <c r="L127" s="171" t="s">
        <v>207</v>
      </c>
      <c r="M127" s="9">
        <f>(B127/D122)*M122</f>
        <v>0.005</v>
      </c>
      <c r="N127" s="147" t="str">
        <f t="shared" si="4"/>
        <v>Kg</v>
      </c>
    </row>
    <row r="128" spans="1:14" ht="15.75">
      <c r="A128" s="632"/>
      <c r="B128" s="150">
        <v>0.12</v>
      </c>
      <c r="C128" s="150" t="s">
        <v>9</v>
      </c>
      <c r="D128" s="148" t="s">
        <v>0</v>
      </c>
      <c r="E128" s="151"/>
      <c r="F128" s="151"/>
      <c r="G128" s="151"/>
      <c r="H128" s="151"/>
      <c r="I128" s="151"/>
      <c r="J128" s="151"/>
      <c r="K128" s="151"/>
      <c r="L128" s="171" t="s">
        <v>61</v>
      </c>
      <c r="M128" s="9">
        <f>(B128/D122)*M122</f>
        <v>0.3</v>
      </c>
      <c r="N128" s="147" t="str">
        <f t="shared" si="4"/>
        <v>Kg</v>
      </c>
    </row>
    <row r="129" spans="1:14" ht="15.75">
      <c r="A129" s="632"/>
      <c r="B129" s="149">
        <v>1</v>
      </c>
      <c r="C129" s="149" t="s">
        <v>84</v>
      </c>
      <c r="D129" s="148" t="s">
        <v>1</v>
      </c>
      <c r="E129" s="151"/>
      <c r="F129" s="151"/>
      <c r="G129" s="151"/>
      <c r="H129" s="151"/>
      <c r="I129" s="151"/>
      <c r="J129" s="151"/>
      <c r="K129" s="151"/>
      <c r="L129" s="171" t="s">
        <v>208</v>
      </c>
      <c r="M129" s="9">
        <f>(B129/D122)*M122</f>
        <v>2.5</v>
      </c>
      <c r="N129" s="147" t="str">
        <f t="shared" si="4"/>
        <v>C à C</v>
      </c>
    </row>
    <row r="130" spans="1:14" ht="15.75">
      <c r="A130" s="632"/>
      <c r="B130" s="149"/>
      <c r="C130" s="149" t="s">
        <v>85</v>
      </c>
      <c r="D130" s="148" t="s">
        <v>5</v>
      </c>
      <c r="E130" s="151"/>
      <c r="F130" s="151"/>
      <c r="G130" s="151"/>
      <c r="H130" s="151"/>
      <c r="I130" s="151"/>
      <c r="J130" s="151"/>
      <c r="K130" s="151"/>
      <c r="L130" s="171" t="s">
        <v>209</v>
      </c>
      <c r="M130" s="9">
        <f>(B130/D122)*M122</f>
        <v>0</v>
      </c>
      <c r="N130" s="147" t="str">
        <f t="shared" si="4"/>
        <v>Pm</v>
      </c>
    </row>
    <row r="131" spans="1:14" ht="15.75">
      <c r="A131" s="632"/>
      <c r="B131" s="149"/>
      <c r="C131" s="149" t="s">
        <v>85</v>
      </c>
      <c r="D131" s="148" t="s">
        <v>8</v>
      </c>
      <c r="E131" s="151"/>
      <c r="F131" s="151"/>
      <c r="G131" s="151"/>
      <c r="H131" s="151"/>
      <c r="I131" s="151"/>
      <c r="J131" s="151"/>
      <c r="K131" s="151"/>
      <c r="L131" s="171" t="s">
        <v>8</v>
      </c>
      <c r="M131" s="9">
        <f>(B131/D122)*M122</f>
        <v>0</v>
      </c>
      <c r="N131" s="147" t="str">
        <f t="shared" si="4"/>
        <v>Pm</v>
      </c>
    </row>
    <row r="132" spans="1:14" ht="15">
      <c r="A132" s="632"/>
      <c r="B132" s="149"/>
      <c r="C132" s="150"/>
      <c r="D132" s="148"/>
      <c r="E132" s="151"/>
      <c r="F132" s="151"/>
      <c r="G132" s="151"/>
      <c r="H132" s="151"/>
      <c r="I132" s="151"/>
      <c r="J132" s="151"/>
      <c r="K132" s="151"/>
      <c r="L132" s="152">
        <f>D132</f>
        <v>0</v>
      </c>
      <c r="M132" s="16">
        <f>(B132/D122)*M122</f>
        <v>0</v>
      </c>
      <c r="N132" s="19">
        <f t="shared" si="4"/>
        <v>0</v>
      </c>
    </row>
    <row r="133" spans="1:14" ht="15">
      <c r="A133" s="632"/>
      <c r="B133" s="149"/>
      <c r="C133" s="149"/>
      <c r="D133" s="148"/>
      <c r="E133" s="151"/>
      <c r="F133" s="151"/>
      <c r="G133" s="151"/>
      <c r="H133" s="151"/>
      <c r="I133" s="151"/>
      <c r="J133" s="151"/>
      <c r="K133" s="151"/>
      <c r="L133" s="152">
        <f>D133</f>
        <v>0</v>
      </c>
      <c r="M133" s="16">
        <f>(B133/D122)*M122</f>
        <v>0</v>
      </c>
      <c r="N133" s="19">
        <f t="shared" si="4"/>
        <v>0</v>
      </c>
    </row>
    <row r="134" spans="1:14" ht="15">
      <c r="A134" s="632"/>
      <c r="B134" s="10"/>
      <c r="C134" s="10"/>
      <c r="D134" s="148"/>
      <c r="E134" s="151"/>
      <c r="F134" s="151"/>
      <c r="G134" s="151"/>
      <c r="H134" s="151"/>
      <c r="I134" s="151"/>
      <c r="J134" s="151"/>
      <c r="K134" s="151"/>
      <c r="L134" s="151"/>
      <c r="M134" s="16"/>
      <c r="N134" s="16"/>
    </row>
    <row r="135" spans="1:14" ht="15">
      <c r="A135" s="632"/>
      <c r="B135" s="10"/>
      <c r="C135" s="10"/>
      <c r="D135" s="148"/>
      <c r="E135" s="151"/>
      <c r="F135" s="151"/>
      <c r="G135" s="151"/>
      <c r="H135" s="151"/>
      <c r="I135" s="151"/>
      <c r="J135" s="151"/>
      <c r="K135" s="151"/>
      <c r="L135" s="151"/>
      <c r="M135" s="16"/>
      <c r="N135" s="16"/>
    </row>
    <row r="136" spans="1:14" ht="15.75" thickBot="1">
      <c r="A136" s="632"/>
      <c r="B136" s="155" t="s">
        <v>83</v>
      </c>
      <c r="C136" s="158"/>
      <c r="D136" s="159" t="s">
        <v>10</v>
      </c>
      <c r="E136" s="158"/>
      <c r="F136" s="158"/>
      <c r="G136" s="160"/>
      <c r="H136" s="160"/>
      <c r="I136" s="160"/>
      <c r="J136" s="160"/>
      <c r="K136" s="160"/>
      <c r="L136" s="160"/>
      <c r="M136" s="160"/>
      <c r="N136" s="16"/>
    </row>
    <row r="137" spans="1:14" ht="18.75">
      <c r="A137" s="632"/>
      <c r="B137" s="190"/>
      <c r="C137" s="157" t="str">
        <f>B119</f>
        <v>750 Grammes</v>
      </c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6"/>
    </row>
    <row r="138" spans="1:14" ht="15">
      <c r="A138" s="632"/>
      <c r="B138" s="191"/>
      <c r="C138" s="658" t="s">
        <v>11</v>
      </c>
      <c r="D138" s="658"/>
      <c r="E138" s="658"/>
      <c r="F138" s="658"/>
      <c r="G138" s="658"/>
      <c r="H138" s="658"/>
      <c r="I138" s="658"/>
      <c r="J138" s="658"/>
      <c r="K138" s="658"/>
      <c r="L138" s="658"/>
      <c r="M138" s="658"/>
      <c r="N138" s="16"/>
    </row>
    <row r="139" spans="1:14" ht="15">
      <c r="A139" s="632"/>
      <c r="B139" s="191"/>
      <c r="C139" s="658" t="s">
        <v>12</v>
      </c>
      <c r="D139" s="658"/>
      <c r="E139" s="658"/>
      <c r="F139" s="658"/>
      <c r="G139" s="658"/>
      <c r="H139" s="658"/>
      <c r="I139" s="658"/>
      <c r="J139" s="658"/>
      <c r="K139" s="658"/>
      <c r="L139" s="658"/>
      <c r="M139" s="658"/>
      <c r="N139" s="16"/>
    </row>
    <row r="140" spans="1:14" ht="15">
      <c r="A140" s="632"/>
      <c r="B140" s="191"/>
      <c r="C140" s="658" t="s">
        <v>277</v>
      </c>
      <c r="D140" s="658"/>
      <c r="E140" s="658"/>
      <c r="F140" s="658"/>
      <c r="G140" s="658"/>
      <c r="H140" s="658"/>
      <c r="I140" s="658"/>
      <c r="J140" s="658"/>
      <c r="K140" s="658"/>
      <c r="L140" s="658"/>
      <c r="M140" s="658"/>
      <c r="N140" s="16"/>
    </row>
    <row r="141" spans="1:14" ht="15">
      <c r="A141" s="632"/>
      <c r="B141" s="191"/>
      <c r="C141" s="658" t="s">
        <v>21</v>
      </c>
      <c r="D141" s="658"/>
      <c r="E141" s="658"/>
      <c r="F141" s="658"/>
      <c r="G141" s="658"/>
      <c r="H141" s="658"/>
      <c r="I141" s="658"/>
      <c r="J141" s="658"/>
      <c r="K141" s="658"/>
      <c r="L141" s="658"/>
      <c r="M141" s="658"/>
      <c r="N141" s="16"/>
    </row>
    <row r="142" spans="1:14" ht="15">
      <c r="A142" s="632"/>
      <c r="B142" s="191"/>
      <c r="C142" s="658" t="s">
        <v>278</v>
      </c>
      <c r="D142" s="658"/>
      <c r="E142" s="658"/>
      <c r="F142" s="658"/>
      <c r="G142" s="658"/>
      <c r="H142" s="658"/>
      <c r="I142" s="658"/>
      <c r="J142" s="658"/>
      <c r="K142" s="658"/>
      <c r="L142" s="658"/>
      <c r="M142" s="658"/>
      <c r="N142" s="16"/>
    </row>
    <row r="143" spans="1:14" ht="15">
      <c r="A143" s="632"/>
      <c r="B143" s="191"/>
      <c r="C143" s="658" t="s">
        <v>13</v>
      </c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16"/>
    </row>
    <row r="144" spans="1:14" ht="15">
      <c r="A144" s="632"/>
      <c r="B144" s="191"/>
      <c r="C144" s="658" t="s">
        <v>14</v>
      </c>
      <c r="D144" s="658"/>
      <c r="E144" s="658"/>
      <c r="F144" s="658"/>
      <c r="G144" s="658"/>
      <c r="H144" s="658"/>
      <c r="I144" s="658"/>
      <c r="J144" s="658"/>
      <c r="K144" s="658"/>
      <c r="L144" s="658"/>
      <c r="M144" s="658"/>
      <c r="N144" s="16"/>
    </row>
    <row r="145" spans="1:14" ht="15">
      <c r="A145" s="632"/>
      <c r="B145" s="191"/>
      <c r="C145" s="658" t="s">
        <v>15</v>
      </c>
      <c r="D145" s="658"/>
      <c r="E145" s="658"/>
      <c r="F145" s="658"/>
      <c r="G145" s="658"/>
      <c r="H145" s="658"/>
      <c r="I145" s="658"/>
      <c r="J145" s="658"/>
      <c r="K145" s="658"/>
      <c r="L145" s="658"/>
      <c r="M145" s="658"/>
      <c r="N145" s="16"/>
    </row>
    <row r="146" spans="1:14" ht="15">
      <c r="A146" s="632"/>
      <c r="B146" s="191"/>
      <c r="C146" s="658" t="s">
        <v>16</v>
      </c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16"/>
    </row>
    <row r="147" spans="1:14" ht="15">
      <c r="A147" s="632"/>
      <c r="B147" s="191"/>
      <c r="C147" s="658" t="s">
        <v>17</v>
      </c>
      <c r="D147" s="658"/>
      <c r="E147" s="658"/>
      <c r="F147" s="658"/>
      <c r="G147" s="658"/>
      <c r="H147" s="658"/>
      <c r="I147" s="658"/>
      <c r="J147" s="658"/>
      <c r="K147" s="658"/>
      <c r="L147" s="658"/>
      <c r="M147" s="658"/>
      <c r="N147" s="16"/>
    </row>
    <row r="148" spans="1:14" ht="15">
      <c r="A148" s="632"/>
      <c r="B148" s="191"/>
      <c r="C148" s="658" t="s">
        <v>18</v>
      </c>
      <c r="D148" s="658"/>
      <c r="E148" s="658"/>
      <c r="F148" s="658"/>
      <c r="G148" s="658"/>
      <c r="H148" s="658"/>
      <c r="I148" s="658"/>
      <c r="J148" s="658"/>
      <c r="K148" s="658"/>
      <c r="L148" s="658"/>
      <c r="M148" s="658"/>
      <c r="N148" s="16"/>
    </row>
    <row r="149" spans="1:14" ht="15">
      <c r="A149" s="632"/>
      <c r="B149" s="191"/>
      <c r="C149" s="658" t="s">
        <v>19</v>
      </c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16"/>
    </row>
    <row r="150" spans="1:14" ht="15">
      <c r="A150" s="632"/>
      <c r="B150" s="191"/>
      <c r="C150" s="658" t="s">
        <v>20</v>
      </c>
      <c r="D150" s="658"/>
      <c r="E150" s="658"/>
      <c r="F150" s="658"/>
      <c r="G150" s="658"/>
      <c r="H150" s="658"/>
      <c r="I150" s="658"/>
      <c r="J150" s="658"/>
      <c r="K150" s="658"/>
      <c r="L150" s="658"/>
      <c r="M150" s="658"/>
      <c r="N150" s="16"/>
    </row>
    <row r="151" spans="1:14" ht="15">
      <c r="A151" s="632"/>
      <c r="B151" s="192"/>
      <c r="C151" s="658"/>
      <c r="D151" s="658"/>
      <c r="E151" s="658"/>
      <c r="F151" s="658"/>
      <c r="G151" s="658"/>
      <c r="H151" s="658"/>
      <c r="I151" s="658"/>
      <c r="J151" s="658"/>
      <c r="K151" s="658"/>
      <c r="L151" s="658"/>
      <c r="M151" s="658"/>
      <c r="N151" s="16"/>
    </row>
    <row r="152" spans="1:14" ht="15">
      <c r="A152" s="632"/>
      <c r="B152" s="165" t="s">
        <v>161</v>
      </c>
      <c r="C152" s="164" t="s">
        <v>211</v>
      </c>
      <c r="D152" s="148"/>
      <c r="E152" s="148"/>
      <c r="F152" s="148"/>
      <c r="G152" s="148"/>
      <c r="H152" s="148"/>
      <c r="I152" s="13" t="s">
        <v>164</v>
      </c>
      <c r="J152" s="168" t="s">
        <v>166</v>
      </c>
      <c r="K152" s="148"/>
      <c r="L152" s="148"/>
      <c r="M152" s="148"/>
      <c r="N152" s="16"/>
    </row>
    <row r="153" spans="1:14" ht="15">
      <c r="A153" s="632"/>
      <c r="B153" s="13" t="s">
        <v>162</v>
      </c>
      <c r="C153" s="168" t="s">
        <v>350</v>
      </c>
      <c r="D153" s="148"/>
      <c r="E153" s="148"/>
      <c r="F153" s="148"/>
      <c r="G153" s="148"/>
      <c r="H153" s="148"/>
      <c r="I153" s="165" t="s">
        <v>165</v>
      </c>
      <c r="J153" s="168" t="s">
        <v>210</v>
      </c>
      <c r="K153" s="148"/>
      <c r="L153" s="148"/>
      <c r="M153" s="148"/>
      <c r="N153" s="16"/>
    </row>
    <row r="154" spans="1:14" ht="15">
      <c r="A154" s="632"/>
      <c r="B154" s="13" t="s">
        <v>163</v>
      </c>
      <c r="C154" s="168" t="s">
        <v>351</v>
      </c>
      <c r="D154" s="148"/>
      <c r="E154" s="148"/>
      <c r="F154" s="148"/>
      <c r="G154" s="148"/>
      <c r="H154" s="148"/>
      <c r="I154" s="167" t="s">
        <v>183</v>
      </c>
      <c r="J154" s="148" t="s">
        <v>196</v>
      </c>
      <c r="K154" s="148"/>
      <c r="L154" s="148"/>
      <c r="M154" s="148"/>
      <c r="N154" s="16"/>
    </row>
    <row r="155" spans="1:14" ht="15">
      <c r="A155" s="632"/>
      <c r="B155" s="627" t="str">
        <f ca="1">CELL("nomfichier")</f>
        <v>D:\1 UPRT SITE WEB\uprt.fr\re-recettes\re-desserts-maj-02-2015\[ff-17-P-accacia.xls]beignets acacia Postit</v>
      </c>
      <c r="C155" s="627"/>
      <c r="D155" s="627"/>
      <c r="E155" s="627"/>
      <c r="F155" s="627"/>
      <c r="G155" s="627"/>
      <c r="H155" s="627"/>
      <c r="I155" s="627"/>
      <c r="J155" s="627"/>
      <c r="K155" s="627"/>
      <c r="L155" s="627"/>
      <c r="M155" s="627"/>
      <c r="N155" s="16"/>
    </row>
    <row r="156" spans="1:14" ht="15.75" thickBot="1">
      <c r="A156" s="632"/>
      <c r="B156" s="628" t="s">
        <v>186</v>
      </c>
      <c r="C156" s="628"/>
      <c r="D156" s="628"/>
      <c r="E156" s="628"/>
      <c r="F156" s="628"/>
      <c r="G156" s="628"/>
      <c r="H156" s="628"/>
      <c r="I156" s="628"/>
      <c r="J156" s="628"/>
      <c r="K156" s="628"/>
      <c r="L156" s="628"/>
      <c r="M156" s="628"/>
      <c r="N156" s="169"/>
    </row>
    <row r="157" ht="15.75" thickBot="1"/>
    <row r="158" spans="1:14" ht="18.75">
      <c r="A158" s="12" t="s">
        <v>160</v>
      </c>
      <c r="B158" s="655" t="s">
        <v>87</v>
      </c>
      <c r="C158" s="655"/>
      <c r="D158" s="655"/>
      <c r="E158" s="655"/>
      <c r="F158" s="655"/>
      <c r="G158" s="655"/>
      <c r="H158" s="655"/>
      <c r="I158" s="655"/>
      <c r="J158" s="655"/>
      <c r="K158" s="655"/>
      <c r="L158" s="655"/>
      <c r="M158" s="655"/>
      <c r="N158" s="655"/>
    </row>
    <row r="159" spans="1:14" ht="23.25">
      <c r="A159" s="632" t="str">
        <f>B158</f>
        <v>Journal des Femmes</v>
      </c>
      <c r="B159" s="656" t="s">
        <v>82</v>
      </c>
      <c r="C159" s="656"/>
      <c r="D159" s="656"/>
      <c r="E159" s="656"/>
      <c r="F159" s="656"/>
      <c r="G159" s="656"/>
      <c r="H159" s="656"/>
      <c r="I159" s="656"/>
      <c r="J159" s="656"/>
      <c r="K159" s="656"/>
      <c r="L159" s="656"/>
      <c r="M159" s="173" t="s">
        <v>183</v>
      </c>
      <c r="N159" s="174"/>
    </row>
    <row r="160" spans="1:14" ht="23.25">
      <c r="A160" s="632"/>
      <c r="B160" s="20"/>
      <c r="C160" s="63"/>
      <c r="D160" s="20" t="s">
        <v>164</v>
      </c>
      <c r="E160" s="63"/>
      <c r="F160" s="63"/>
      <c r="G160" s="63"/>
      <c r="H160" s="63"/>
      <c r="I160" s="63"/>
      <c r="J160" s="63"/>
      <c r="K160" s="63"/>
      <c r="L160" s="63"/>
      <c r="M160" s="175" t="s">
        <v>81</v>
      </c>
      <c r="N160" s="176"/>
    </row>
    <row r="161" spans="1:14" ht="15" customHeight="1">
      <c r="A161" s="632"/>
      <c r="B161" s="657" t="s">
        <v>204</v>
      </c>
      <c r="C161" s="657"/>
      <c r="D161" s="635">
        <v>4</v>
      </c>
      <c r="E161" s="654" t="s">
        <v>75</v>
      </c>
      <c r="F161" s="177"/>
      <c r="G161" s="177"/>
      <c r="H161" s="177"/>
      <c r="I161" s="177"/>
      <c r="J161" s="177"/>
      <c r="K161" s="177"/>
      <c r="L161" s="177"/>
      <c r="M161" s="637">
        <v>25</v>
      </c>
      <c r="N161" s="654" t="s">
        <v>75</v>
      </c>
    </row>
    <row r="162" spans="1:14" ht="15" customHeight="1">
      <c r="A162" s="632"/>
      <c r="B162" s="657"/>
      <c r="C162" s="657"/>
      <c r="D162" s="635"/>
      <c r="E162" s="654"/>
      <c r="F162" s="177"/>
      <c r="G162" s="177"/>
      <c r="H162" s="177"/>
      <c r="I162" s="177"/>
      <c r="J162" s="177"/>
      <c r="K162" s="177"/>
      <c r="L162" s="177"/>
      <c r="M162" s="637"/>
      <c r="N162" s="654"/>
    </row>
    <row r="163" spans="1:14" ht="15">
      <c r="A163" s="632"/>
      <c r="B163" s="20" t="s">
        <v>162</v>
      </c>
      <c r="C163" s="22" t="s">
        <v>163</v>
      </c>
      <c r="D163" s="20" t="s">
        <v>161</v>
      </c>
      <c r="E163" s="178"/>
      <c r="F163" s="177"/>
      <c r="G163" s="177"/>
      <c r="H163" s="177"/>
      <c r="I163" s="177"/>
      <c r="J163" s="177"/>
      <c r="K163" s="177"/>
      <c r="L163" s="179" t="s">
        <v>165</v>
      </c>
      <c r="M163" s="47"/>
      <c r="N163" s="23"/>
    </row>
    <row r="164" spans="1:14" ht="15.75">
      <c r="A164" s="632"/>
      <c r="B164" s="149">
        <v>0.25</v>
      </c>
      <c r="C164" s="150" t="s">
        <v>70</v>
      </c>
      <c r="D164" s="23" t="s">
        <v>25</v>
      </c>
      <c r="E164" s="178"/>
      <c r="F164" s="177"/>
      <c r="G164" s="177"/>
      <c r="H164" s="177"/>
      <c r="I164" s="177"/>
      <c r="J164" s="177"/>
      <c r="K164" s="177"/>
      <c r="L164" s="180" t="s">
        <v>205</v>
      </c>
      <c r="M164" s="183">
        <f>(B164/D161)*M161</f>
        <v>1.5625</v>
      </c>
      <c r="N164" s="181" t="str">
        <f aca="true" t="shared" si="5" ref="N164:N174">C164</f>
        <v>kg</v>
      </c>
    </row>
    <row r="165" spans="1:14" ht="15.75">
      <c r="A165" s="632"/>
      <c r="B165" s="149">
        <v>1</v>
      </c>
      <c r="C165" s="150" t="s">
        <v>73</v>
      </c>
      <c r="D165" s="23" t="s">
        <v>30</v>
      </c>
      <c r="E165" s="178"/>
      <c r="F165" s="177"/>
      <c r="G165" s="177"/>
      <c r="H165" s="177"/>
      <c r="I165" s="177"/>
      <c r="J165" s="177"/>
      <c r="K165" s="177"/>
      <c r="L165" s="180" t="s">
        <v>212</v>
      </c>
      <c r="M165" s="21">
        <f>(B165/D161)*M161</f>
        <v>6.25</v>
      </c>
      <c r="N165" s="181" t="str">
        <f t="shared" si="5"/>
        <v>pincées</v>
      </c>
    </row>
    <row r="166" spans="1:14" ht="15.75">
      <c r="A166" s="632"/>
      <c r="B166" s="149">
        <v>3</v>
      </c>
      <c r="C166" s="150" t="s">
        <v>74</v>
      </c>
      <c r="D166" s="23" t="s">
        <v>26</v>
      </c>
      <c r="E166" s="178"/>
      <c r="F166" s="177"/>
      <c r="G166" s="177"/>
      <c r="H166" s="177"/>
      <c r="I166" s="177"/>
      <c r="J166" s="177"/>
      <c r="K166" s="177"/>
      <c r="L166" s="180" t="s">
        <v>62</v>
      </c>
      <c r="M166" s="21">
        <f>(B166/D161)*M161</f>
        <v>18.75</v>
      </c>
      <c r="N166" s="181" t="str">
        <f t="shared" si="5"/>
        <v>pièces</v>
      </c>
    </row>
    <row r="167" spans="1:14" ht="15.75">
      <c r="A167" s="632"/>
      <c r="B167" s="150">
        <v>0.3</v>
      </c>
      <c r="C167" s="150" t="s">
        <v>70</v>
      </c>
      <c r="D167" s="23" t="s">
        <v>23</v>
      </c>
      <c r="E167" s="178"/>
      <c r="F167" s="177"/>
      <c r="G167" s="177"/>
      <c r="H167" s="177"/>
      <c r="I167" s="177"/>
      <c r="J167" s="177"/>
      <c r="K167" s="177"/>
      <c r="L167" s="180" t="s">
        <v>213</v>
      </c>
      <c r="M167" s="21">
        <f>(B167/D161)*M161</f>
        <v>1.875</v>
      </c>
      <c r="N167" s="181" t="str">
        <f t="shared" si="5"/>
        <v>kg</v>
      </c>
    </row>
    <row r="168" spans="1:14" ht="15.75">
      <c r="A168" s="632"/>
      <c r="B168" s="149">
        <v>0.2</v>
      </c>
      <c r="C168" s="149" t="s">
        <v>70</v>
      </c>
      <c r="D168" s="23" t="s">
        <v>27</v>
      </c>
      <c r="E168" s="178"/>
      <c r="F168" s="177"/>
      <c r="G168" s="177"/>
      <c r="H168" s="177"/>
      <c r="I168" s="177"/>
      <c r="J168" s="177"/>
      <c r="K168" s="177"/>
      <c r="L168" s="180" t="s">
        <v>214</v>
      </c>
      <c r="M168" s="21">
        <f>(B168/D161)*M161</f>
        <v>1.25</v>
      </c>
      <c r="N168" s="181" t="str">
        <f t="shared" si="5"/>
        <v>kg</v>
      </c>
    </row>
    <row r="169" spans="1:14" ht="15.75">
      <c r="A169" s="632"/>
      <c r="B169" s="149"/>
      <c r="C169" s="149" t="s">
        <v>71</v>
      </c>
      <c r="D169" s="23" t="s">
        <v>29</v>
      </c>
      <c r="E169" s="178"/>
      <c r="F169" s="177"/>
      <c r="G169" s="177"/>
      <c r="H169" s="177"/>
      <c r="I169" s="177"/>
      <c r="J169" s="177"/>
      <c r="K169" s="177"/>
      <c r="L169" s="180" t="s">
        <v>29</v>
      </c>
      <c r="M169" s="21">
        <f>(B169/D161)*M161</f>
        <v>0</v>
      </c>
      <c r="N169" s="181" t="str">
        <f t="shared" si="5"/>
        <v>pm</v>
      </c>
    </row>
    <row r="170" spans="1:14" ht="15.75">
      <c r="A170" s="632"/>
      <c r="B170" s="149">
        <v>1</v>
      </c>
      <c r="C170" s="149" t="s">
        <v>84</v>
      </c>
      <c r="D170" s="23" t="s">
        <v>28</v>
      </c>
      <c r="E170" s="178"/>
      <c r="F170" s="177"/>
      <c r="G170" s="177"/>
      <c r="H170" s="177"/>
      <c r="I170" s="177"/>
      <c r="J170" s="177"/>
      <c r="K170" s="177"/>
      <c r="L170" s="180" t="s">
        <v>215</v>
      </c>
      <c r="M170" s="21">
        <f>(B170/D161)*M161</f>
        <v>6.25</v>
      </c>
      <c r="N170" s="181" t="str">
        <f t="shared" si="5"/>
        <v>C à C</v>
      </c>
    </row>
    <row r="171" spans="1:14" ht="15.75">
      <c r="A171" s="632"/>
      <c r="B171" s="149"/>
      <c r="C171" s="149" t="s">
        <v>71</v>
      </c>
      <c r="D171" s="23" t="s">
        <v>31</v>
      </c>
      <c r="E171" s="178"/>
      <c r="F171" s="177"/>
      <c r="G171" s="177"/>
      <c r="H171" s="177"/>
      <c r="I171" s="177"/>
      <c r="J171" s="177"/>
      <c r="K171" s="177"/>
      <c r="L171" s="180" t="s">
        <v>31</v>
      </c>
      <c r="M171" s="21">
        <f>(B171/D161)*M161</f>
        <v>0</v>
      </c>
      <c r="N171" s="181" t="str">
        <f t="shared" si="5"/>
        <v>pm</v>
      </c>
    </row>
    <row r="172" spans="1:14" ht="15.75">
      <c r="A172" s="632"/>
      <c r="B172" s="149"/>
      <c r="C172" s="149"/>
      <c r="D172" s="23"/>
      <c r="E172" s="178"/>
      <c r="F172" s="177"/>
      <c r="G172" s="177"/>
      <c r="H172" s="177"/>
      <c r="I172" s="177"/>
      <c r="J172" s="177"/>
      <c r="K172" s="177"/>
      <c r="L172" s="180"/>
      <c r="M172" s="21">
        <f>(B172/D161)*M161</f>
        <v>0</v>
      </c>
      <c r="N172" s="181">
        <f t="shared" si="5"/>
        <v>0</v>
      </c>
    </row>
    <row r="173" spans="1:14" ht="15.75">
      <c r="A173" s="632"/>
      <c r="B173" s="149"/>
      <c r="C173" s="149"/>
      <c r="D173" s="23"/>
      <c r="E173" s="178"/>
      <c r="F173" s="177"/>
      <c r="G173" s="177"/>
      <c r="H173" s="177"/>
      <c r="I173" s="177"/>
      <c r="J173" s="177"/>
      <c r="K173" s="177"/>
      <c r="L173" s="180"/>
      <c r="M173" s="21">
        <f>(B173/D161)*M161</f>
        <v>0</v>
      </c>
      <c r="N173" s="181">
        <f t="shared" si="5"/>
        <v>0</v>
      </c>
    </row>
    <row r="174" spans="1:14" ht="15.75">
      <c r="A174" s="632"/>
      <c r="B174" s="149"/>
      <c r="C174" s="149"/>
      <c r="D174" s="23"/>
      <c r="E174" s="178"/>
      <c r="F174" s="177"/>
      <c r="G174" s="177"/>
      <c r="H174" s="177"/>
      <c r="I174" s="177"/>
      <c r="J174" s="177"/>
      <c r="K174" s="177"/>
      <c r="L174" s="180"/>
      <c r="M174" s="21">
        <f>(B174/D161)*M161</f>
        <v>0</v>
      </c>
      <c r="N174" s="181">
        <f t="shared" si="5"/>
        <v>0</v>
      </c>
    </row>
    <row r="175" spans="1:14" ht="15">
      <c r="A175" s="632"/>
      <c r="B175" s="46"/>
      <c r="C175" s="46"/>
      <c r="D175" s="23"/>
      <c r="E175" s="178"/>
      <c r="F175" s="177"/>
      <c r="G175" s="177"/>
      <c r="H175" s="177"/>
      <c r="I175" s="177"/>
      <c r="J175" s="177"/>
      <c r="K175" s="177"/>
      <c r="L175" s="178"/>
      <c r="M175" s="46"/>
      <c r="N175" s="46"/>
    </row>
    <row r="176" spans="1:14" ht="15">
      <c r="A176" s="632"/>
      <c r="B176" s="46"/>
      <c r="C176" s="46"/>
      <c r="D176" s="23"/>
      <c r="E176" s="178"/>
      <c r="F176" s="177"/>
      <c r="G176" s="177"/>
      <c r="H176" s="177"/>
      <c r="I176" s="177"/>
      <c r="J176" s="177"/>
      <c r="K176" s="177"/>
      <c r="L176" s="178"/>
      <c r="M176" s="46"/>
      <c r="N176" s="46"/>
    </row>
    <row r="177" spans="1:14" ht="15.75" thickBot="1">
      <c r="A177" s="632"/>
      <c r="B177" s="43" t="s">
        <v>83</v>
      </c>
      <c r="C177" s="6"/>
      <c r="D177" s="7" t="s">
        <v>24</v>
      </c>
      <c r="E177" s="158"/>
      <c r="F177" s="158"/>
      <c r="G177" s="160"/>
      <c r="H177" s="160"/>
      <c r="I177" s="160"/>
      <c r="J177" s="160"/>
      <c r="K177" s="160"/>
      <c r="L177" s="160"/>
      <c r="M177" s="160"/>
      <c r="N177" s="46"/>
    </row>
    <row r="178" spans="1:14" ht="18.75">
      <c r="A178" s="632"/>
      <c r="B178" s="186"/>
      <c r="C178" s="626" t="str">
        <f>B158</f>
        <v>Journal des Femmes</v>
      </c>
      <c r="D178" s="626"/>
      <c r="E178" s="626"/>
      <c r="F178" s="626"/>
      <c r="G178" s="626"/>
      <c r="H178" s="157"/>
      <c r="I178" s="157"/>
      <c r="J178" s="157"/>
      <c r="K178" s="157"/>
      <c r="L178" s="157"/>
      <c r="M178" s="157"/>
      <c r="N178" s="46"/>
    </row>
    <row r="179" spans="1:14" ht="15">
      <c r="A179" s="632"/>
      <c r="B179" s="187"/>
      <c r="C179" s="17" t="s">
        <v>76</v>
      </c>
      <c r="D179" s="18"/>
      <c r="E179" s="18"/>
      <c r="F179" s="18"/>
      <c r="G179" s="18"/>
      <c r="H179" s="4"/>
      <c r="I179" s="4"/>
      <c r="J179" s="4"/>
      <c r="K179" s="4"/>
      <c r="L179" s="4"/>
      <c r="M179" s="4"/>
      <c r="N179" s="46"/>
    </row>
    <row r="180" spans="1:14" ht="15">
      <c r="A180" s="632"/>
      <c r="B180" s="188"/>
      <c r="C180" s="17" t="s">
        <v>77</v>
      </c>
      <c r="D180" s="18"/>
      <c r="E180" s="18"/>
      <c r="F180" s="18"/>
      <c r="G180" s="18"/>
      <c r="H180" s="4"/>
      <c r="I180" s="4"/>
      <c r="J180" s="4"/>
      <c r="K180" s="4"/>
      <c r="L180" s="4"/>
      <c r="M180" s="4"/>
      <c r="N180" s="46"/>
    </row>
    <row r="181" spans="1:14" ht="15">
      <c r="A181" s="632"/>
      <c r="B181" s="188"/>
      <c r="C181" s="17" t="s">
        <v>78</v>
      </c>
      <c r="D181" s="18"/>
      <c r="E181" s="18"/>
      <c r="F181" s="18"/>
      <c r="G181" s="18"/>
      <c r="H181" s="4"/>
      <c r="I181" s="4"/>
      <c r="J181" s="4"/>
      <c r="K181" s="4"/>
      <c r="L181" s="4"/>
      <c r="M181" s="4"/>
      <c r="N181" s="46"/>
    </row>
    <row r="182" spans="1:14" ht="15">
      <c r="A182" s="632"/>
      <c r="B182" s="188"/>
      <c r="C182" s="17" t="s">
        <v>79</v>
      </c>
      <c r="D182" s="18"/>
      <c r="E182" s="18"/>
      <c r="F182" s="18"/>
      <c r="G182" s="18"/>
      <c r="H182" s="4"/>
      <c r="I182" s="4"/>
      <c r="J182" s="4"/>
      <c r="K182" s="4"/>
      <c r="L182" s="4"/>
      <c r="M182" s="4"/>
      <c r="N182" s="46"/>
    </row>
    <row r="183" spans="1:14" ht="15">
      <c r="A183" s="632"/>
      <c r="B183" s="188"/>
      <c r="C183" s="17" t="s">
        <v>119</v>
      </c>
      <c r="D183" s="18"/>
      <c r="E183" s="18"/>
      <c r="F183" s="18"/>
      <c r="G183" s="18"/>
      <c r="H183" s="4"/>
      <c r="I183" s="4"/>
      <c r="J183" s="4"/>
      <c r="K183" s="4"/>
      <c r="L183" s="4"/>
      <c r="M183" s="4"/>
      <c r="N183" s="46"/>
    </row>
    <row r="184" spans="1:14" ht="15">
      <c r="A184" s="632"/>
      <c r="B184" s="187"/>
      <c r="C184" s="17" t="s">
        <v>118</v>
      </c>
      <c r="D184" s="18"/>
      <c r="E184" s="18"/>
      <c r="F184" s="18"/>
      <c r="G184" s="18"/>
      <c r="H184" s="4"/>
      <c r="I184" s="4"/>
      <c r="J184" s="4"/>
      <c r="K184" s="4"/>
      <c r="L184" s="4"/>
      <c r="M184" s="4"/>
      <c r="N184" s="46"/>
    </row>
    <row r="185" spans="1:14" ht="15">
      <c r="A185" s="632"/>
      <c r="B185" s="187"/>
      <c r="C185" s="17" t="s">
        <v>80</v>
      </c>
      <c r="D185" s="18"/>
      <c r="E185" s="18"/>
      <c r="F185" s="18"/>
      <c r="G185" s="18"/>
      <c r="H185" s="4"/>
      <c r="I185" s="4"/>
      <c r="J185" s="4"/>
      <c r="K185" s="4"/>
      <c r="L185" s="4"/>
      <c r="M185" s="4"/>
      <c r="N185" s="46"/>
    </row>
    <row r="186" spans="1:14" ht="15">
      <c r="A186" s="632"/>
      <c r="B186" s="187"/>
      <c r="C186" s="17" t="s">
        <v>120</v>
      </c>
      <c r="D186" s="18"/>
      <c r="E186" s="18"/>
      <c r="F186" s="18"/>
      <c r="G186" s="18"/>
      <c r="H186" s="4"/>
      <c r="I186" s="4"/>
      <c r="J186" s="4"/>
      <c r="K186" s="4"/>
      <c r="L186" s="4"/>
      <c r="M186" s="4"/>
      <c r="N186" s="46"/>
    </row>
    <row r="187" spans="1:14" ht="15">
      <c r="A187" s="632"/>
      <c r="B187" s="187"/>
      <c r="C187" s="17" t="s">
        <v>121</v>
      </c>
      <c r="D187" s="18"/>
      <c r="E187" s="18"/>
      <c r="F187" s="18"/>
      <c r="G187" s="18"/>
      <c r="H187" s="4"/>
      <c r="I187" s="4"/>
      <c r="J187" s="4"/>
      <c r="K187" s="4"/>
      <c r="L187" s="4"/>
      <c r="M187" s="4"/>
      <c r="N187" s="46"/>
    </row>
    <row r="188" spans="1:14" ht="15">
      <c r="A188" s="632"/>
      <c r="B188" s="187"/>
      <c r="C188" s="17"/>
      <c r="D188" s="17"/>
      <c r="E188" s="17"/>
      <c r="F188" s="17"/>
      <c r="G188" s="17"/>
      <c r="H188" s="4"/>
      <c r="I188" s="4"/>
      <c r="J188" s="4"/>
      <c r="K188" s="4"/>
      <c r="L188" s="4"/>
      <c r="M188" s="4"/>
      <c r="N188" s="46"/>
    </row>
    <row r="189" spans="1:14" ht="15">
      <c r="A189" s="632"/>
      <c r="B189" s="18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6"/>
    </row>
    <row r="190" spans="1:14" ht="15">
      <c r="A190" s="632"/>
      <c r="B190" s="20" t="s">
        <v>161</v>
      </c>
      <c r="C190" s="44" t="s">
        <v>211</v>
      </c>
      <c r="D190" s="23"/>
      <c r="E190" s="23"/>
      <c r="F190" s="23"/>
      <c r="G190" s="23"/>
      <c r="H190" s="23"/>
      <c r="I190" s="20" t="s">
        <v>164</v>
      </c>
      <c r="J190" s="184" t="s">
        <v>166</v>
      </c>
      <c r="K190" s="23"/>
      <c r="L190" s="23"/>
      <c r="M190" s="23"/>
      <c r="N190" s="46"/>
    </row>
    <row r="191" spans="1:14" ht="15">
      <c r="A191" s="632"/>
      <c r="B191" s="20" t="s">
        <v>162</v>
      </c>
      <c r="C191" s="184" t="s">
        <v>350</v>
      </c>
      <c r="D191" s="23"/>
      <c r="E191" s="23"/>
      <c r="F191" s="23"/>
      <c r="G191" s="23"/>
      <c r="H191" s="23"/>
      <c r="I191" s="20" t="s">
        <v>165</v>
      </c>
      <c r="J191" s="184" t="s">
        <v>210</v>
      </c>
      <c r="K191" s="23"/>
      <c r="L191" s="23"/>
      <c r="M191" s="23"/>
      <c r="N191" s="46"/>
    </row>
    <row r="192" spans="1:14" ht="15">
      <c r="A192" s="632"/>
      <c r="B192" s="20" t="s">
        <v>163</v>
      </c>
      <c r="C192" s="184" t="s">
        <v>351</v>
      </c>
      <c r="D192" s="23"/>
      <c r="E192" s="23"/>
      <c r="F192" s="23"/>
      <c r="G192" s="23"/>
      <c r="H192" s="23"/>
      <c r="I192" s="185" t="s">
        <v>183</v>
      </c>
      <c r="J192" s="23" t="s">
        <v>196</v>
      </c>
      <c r="K192" s="23"/>
      <c r="L192" s="23"/>
      <c r="M192" s="23"/>
      <c r="N192" s="46"/>
    </row>
    <row r="193" spans="1:14" ht="15">
      <c r="A193" s="632"/>
      <c r="B193" s="627" t="str">
        <f ca="1">CELL("nomfichier")</f>
        <v>D:\1 UPRT SITE WEB\uprt.fr\re-recettes\re-desserts-maj-02-2015\[ff-17-P-accacia.xls]beignets acacia Postit</v>
      </c>
      <c r="C193" s="627"/>
      <c r="D193" s="627"/>
      <c r="E193" s="627"/>
      <c r="F193" s="627"/>
      <c r="G193" s="627"/>
      <c r="H193" s="627"/>
      <c r="I193" s="627"/>
      <c r="J193" s="627"/>
      <c r="K193" s="627"/>
      <c r="L193" s="627"/>
      <c r="M193" s="627"/>
      <c r="N193" s="46"/>
    </row>
    <row r="194" spans="1:14" ht="15.75" thickBot="1">
      <c r="A194" s="632"/>
      <c r="B194" s="628" t="s">
        <v>186</v>
      </c>
      <c r="C194" s="628"/>
      <c r="D194" s="628"/>
      <c r="E194" s="628"/>
      <c r="F194" s="628"/>
      <c r="G194" s="628"/>
      <c r="H194" s="628"/>
      <c r="I194" s="628"/>
      <c r="J194" s="628"/>
      <c r="K194" s="628"/>
      <c r="L194" s="628"/>
      <c r="M194" s="628"/>
      <c r="N194" s="182"/>
    </row>
    <row r="195" ht="15.75" thickBot="1"/>
    <row r="196" spans="1:14" ht="18.75">
      <c r="A196" s="12" t="s">
        <v>160</v>
      </c>
      <c r="B196" s="659" t="s">
        <v>349</v>
      </c>
      <c r="C196" s="659"/>
      <c r="D196" s="659"/>
      <c r="E196" s="659"/>
      <c r="F196" s="659"/>
      <c r="G196" s="659"/>
      <c r="H196" s="659"/>
      <c r="I196" s="659"/>
      <c r="J196" s="659"/>
      <c r="K196" s="659"/>
      <c r="L196" s="659"/>
      <c r="M196" s="659"/>
      <c r="N196" s="659"/>
    </row>
    <row r="197" spans="1:14" ht="23.25">
      <c r="A197" s="632" t="str">
        <f>B196</f>
        <v>France 3 Carnets de Julie</v>
      </c>
      <c r="B197" s="651" t="s">
        <v>82</v>
      </c>
      <c r="C197" s="651"/>
      <c r="D197" s="651"/>
      <c r="E197" s="651"/>
      <c r="F197" s="651"/>
      <c r="G197" s="651"/>
      <c r="H197" s="651"/>
      <c r="I197" s="651"/>
      <c r="J197" s="651"/>
      <c r="K197" s="651"/>
      <c r="L197" s="651"/>
      <c r="M197" s="193" t="s">
        <v>183</v>
      </c>
      <c r="N197" s="194"/>
    </row>
    <row r="198" spans="1:14" ht="23.25">
      <c r="A198" s="632"/>
      <c r="B198" s="195"/>
      <c r="C198" s="196"/>
      <c r="D198" s="195" t="s">
        <v>164</v>
      </c>
      <c r="E198" s="196"/>
      <c r="F198" s="196"/>
      <c r="G198" s="196"/>
      <c r="H198" s="196"/>
      <c r="I198" s="196"/>
      <c r="J198" s="196"/>
      <c r="K198" s="196"/>
      <c r="L198" s="196"/>
      <c r="M198" s="197" t="s">
        <v>81</v>
      </c>
      <c r="N198" s="198"/>
    </row>
    <row r="199" spans="1:14" ht="15">
      <c r="A199" s="632"/>
      <c r="B199" s="652" t="s">
        <v>204</v>
      </c>
      <c r="C199" s="652"/>
      <c r="D199" s="635">
        <v>6</v>
      </c>
      <c r="E199" s="653" t="s">
        <v>75</v>
      </c>
      <c r="F199" s="218"/>
      <c r="G199" s="218"/>
      <c r="H199" s="218"/>
      <c r="I199" s="218"/>
      <c r="J199" s="218"/>
      <c r="K199" s="218"/>
      <c r="L199" s="218"/>
      <c r="M199" s="637">
        <v>10</v>
      </c>
      <c r="N199" s="653" t="s">
        <v>75</v>
      </c>
    </row>
    <row r="200" spans="1:14" ht="15">
      <c r="A200" s="632"/>
      <c r="B200" s="652"/>
      <c r="C200" s="652"/>
      <c r="D200" s="635"/>
      <c r="E200" s="653"/>
      <c r="F200" s="218"/>
      <c r="G200" s="218"/>
      <c r="H200" s="218"/>
      <c r="I200" s="218"/>
      <c r="J200" s="218"/>
      <c r="K200" s="218"/>
      <c r="L200" s="218"/>
      <c r="M200" s="637"/>
      <c r="N200" s="653"/>
    </row>
    <row r="201" spans="1:14" ht="15">
      <c r="A201" s="632"/>
      <c r="B201" s="195" t="s">
        <v>162</v>
      </c>
      <c r="C201" s="199" t="s">
        <v>163</v>
      </c>
      <c r="D201" s="195" t="s">
        <v>161</v>
      </c>
      <c r="E201" s="200"/>
      <c r="F201" s="201"/>
      <c r="G201" s="201"/>
      <c r="H201" s="201"/>
      <c r="I201" s="201"/>
      <c r="J201" s="201"/>
      <c r="K201" s="201"/>
      <c r="L201" s="202" t="s">
        <v>165</v>
      </c>
      <c r="M201" s="53"/>
      <c r="N201" s="203"/>
    </row>
    <row r="202" spans="1:14" ht="15.75">
      <c r="A202" s="632"/>
      <c r="B202" s="149">
        <v>0.125</v>
      </c>
      <c r="C202" s="150" t="s">
        <v>70</v>
      </c>
      <c r="D202" s="203" t="s">
        <v>35</v>
      </c>
      <c r="E202" s="200"/>
      <c r="F202" s="201"/>
      <c r="G202" s="201"/>
      <c r="H202" s="201"/>
      <c r="I202" s="201"/>
      <c r="J202" s="201"/>
      <c r="K202" s="201"/>
      <c r="L202" s="204" t="s">
        <v>205</v>
      </c>
      <c r="M202" s="205">
        <f>(B202/D199)*M199</f>
        <v>0.20833333333333331</v>
      </c>
      <c r="N202" s="206" t="str">
        <f aca="true" t="shared" si="6" ref="N202:N212">C202</f>
        <v>kg</v>
      </c>
    </row>
    <row r="203" spans="1:14" ht="15.75">
      <c r="A203" s="632"/>
      <c r="B203" s="149">
        <v>1</v>
      </c>
      <c r="C203" s="150" t="s">
        <v>65</v>
      </c>
      <c r="D203" s="203" t="s">
        <v>22</v>
      </c>
      <c r="E203" s="200"/>
      <c r="F203" s="201"/>
      <c r="G203" s="201"/>
      <c r="H203" s="201"/>
      <c r="I203" s="201"/>
      <c r="J203" s="201"/>
      <c r="K203" s="201"/>
      <c r="L203" s="204" t="s">
        <v>212</v>
      </c>
      <c r="M203" s="207">
        <f>(B203/D199)*M199</f>
        <v>1.6666666666666665</v>
      </c>
      <c r="N203" s="206" t="str">
        <f t="shared" si="6"/>
        <v>pincée</v>
      </c>
    </row>
    <row r="204" spans="1:14" ht="15.75">
      <c r="A204" s="632"/>
      <c r="B204" s="149">
        <v>1</v>
      </c>
      <c r="C204" s="150" t="s">
        <v>65</v>
      </c>
      <c r="D204" s="203" t="s">
        <v>36</v>
      </c>
      <c r="E204" s="200"/>
      <c r="F204" s="201"/>
      <c r="G204" s="201"/>
      <c r="H204" s="201"/>
      <c r="I204" s="201"/>
      <c r="J204" s="201"/>
      <c r="K204" s="201"/>
      <c r="L204" s="204" t="s">
        <v>216</v>
      </c>
      <c r="M204" s="207">
        <f>(B204/D199)*M199</f>
        <v>1.6666666666666665</v>
      </c>
      <c r="N204" s="206" t="str">
        <f t="shared" si="6"/>
        <v>pincée</v>
      </c>
    </row>
    <row r="205" spans="1:14" ht="15.75">
      <c r="A205" s="632"/>
      <c r="B205" s="150">
        <v>1</v>
      </c>
      <c r="C205" s="150" t="s">
        <v>74</v>
      </c>
      <c r="D205" s="203" t="s">
        <v>34</v>
      </c>
      <c r="E205" s="200"/>
      <c r="F205" s="201"/>
      <c r="G205" s="201"/>
      <c r="H205" s="201"/>
      <c r="I205" s="201"/>
      <c r="J205" s="201"/>
      <c r="K205" s="201"/>
      <c r="L205" s="204" t="s">
        <v>62</v>
      </c>
      <c r="M205" s="207">
        <f>(B205/D199)*M199</f>
        <v>1.6666666666666665</v>
      </c>
      <c r="N205" s="206" t="str">
        <f t="shared" si="6"/>
        <v>pièces</v>
      </c>
    </row>
    <row r="206" spans="1:14" ht="15.75">
      <c r="A206" s="632"/>
      <c r="B206" s="149">
        <v>2</v>
      </c>
      <c r="C206" s="149" t="s">
        <v>86</v>
      </c>
      <c r="D206" s="203" t="s">
        <v>39</v>
      </c>
      <c r="E206" s="200"/>
      <c r="F206" s="201"/>
      <c r="G206" s="201"/>
      <c r="H206" s="201"/>
      <c r="I206" s="201"/>
      <c r="J206" s="201"/>
      <c r="K206" s="201"/>
      <c r="L206" s="204" t="s">
        <v>217</v>
      </c>
      <c r="M206" s="207">
        <f>(B206/D199)*M199</f>
        <v>3.333333333333333</v>
      </c>
      <c r="N206" s="206" t="str">
        <f t="shared" si="6"/>
        <v>C à S</v>
      </c>
    </row>
    <row r="207" spans="1:14" ht="15.75">
      <c r="A207" s="632"/>
      <c r="B207" s="149">
        <v>0.03</v>
      </c>
      <c r="C207" s="149" t="s">
        <v>9</v>
      </c>
      <c r="D207" s="203" t="s">
        <v>38</v>
      </c>
      <c r="E207" s="200"/>
      <c r="F207" s="201"/>
      <c r="G207" s="201"/>
      <c r="H207" s="201"/>
      <c r="I207" s="201"/>
      <c r="J207" s="201"/>
      <c r="K207" s="201"/>
      <c r="L207" s="204" t="s">
        <v>218</v>
      </c>
      <c r="M207" s="208">
        <f>(B207/D199)*M199</f>
        <v>0.05</v>
      </c>
      <c r="N207" s="206" t="str">
        <f t="shared" si="6"/>
        <v>Kg</v>
      </c>
    </row>
    <row r="208" spans="1:14" ht="15.75">
      <c r="A208" s="632"/>
      <c r="B208" s="149">
        <v>1</v>
      </c>
      <c r="C208" s="149" t="s">
        <v>86</v>
      </c>
      <c r="D208" s="203" t="s">
        <v>37</v>
      </c>
      <c r="E208" s="200"/>
      <c r="F208" s="201"/>
      <c r="G208" s="201"/>
      <c r="H208" s="201"/>
      <c r="I208" s="201"/>
      <c r="J208" s="201"/>
      <c r="K208" s="201"/>
      <c r="L208" s="204" t="s">
        <v>219</v>
      </c>
      <c r="M208" s="207">
        <f>(B208/D199)*M199</f>
        <v>1.6666666666666665</v>
      </c>
      <c r="N208" s="206" t="str">
        <f t="shared" si="6"/>
        <v>C à S</v>
      </c>
    </row>
    <row r="209" spans="1:14" ht="15.75">
      <c r="A209" s="632"/>
      <c r="B209" s="149">
        <v>0.1</v>
      </c>
      <c r="C209" s="149" t="s">
        <v>70</v>
      </c>
      <c r="D209" s="203" t="s">
        <v>33</v>
      </c>
      <c r="E209" s="200"/>
      <c r="F209" s="201"/>
      <c r="G209" s="201"/>
      <c r="H209" s="201"/>
      <c r="I209" s="201"/>
      <c r="J209" s="201"/>
      <c r="K209" s="201"/>
      <c r="L209" s="204" t="s">
        <v>220</v>
      </c>
      <c r="M209" s="205">
        <f>(B209/D199)*M199</f>
        <v>0.16666666666666666</v>
      </c>
      <c r="N209" s="206" t="str">
        <f t="shared" si="6"/>
        <v>kg</v>
      </c>
    </row>
    <row r="210" spans="1:14" ht="15.75">
      <c r="A210" s="632"/>
      <c r="B210" s="149"/>
      <c r="C210" s="149"/>
      <c r="D210" s="203"/>
      <c r="E210" s="200"/>
      <c r="F210" s="201"/>
      <c r="G210" s="201"/>
      <c r="H210" s="201"/>
      <c r="I210" s="201"/>
      <c r="J210" s="201"/>
      <c r="K210" s="201"/>
      <c r="L210" s="204"/>
      <c r="M210" s="208">
        <f>(B210/D199)*M199</f>
        <v>0</v>
      </c>
      <c r="N210" s="206">
        <f t="shared" si="6"/>
        <v>0</v>
      </c>
    </row>
    <row r="211" spans="1:14" ht="15.75">
      <c r="A211" s="632"/>
      <c r="B211" s="149"/>
      <c r="C211" s="149"/>
      <c r="D211" s="203"/>
      <c r="E211" s="200"/>
      <c r="F211" s="201"/>
      <c r="G211" s="201"/>
      <c r="H211" s="201"/>
      <c r="I211" s="201"/>
      <c r="J211" s="201"/>
      <c r="K211" s="201"/>
      <c r="L211" s="204"/>
      <c r="M211" s="208">
        <f>(B211/D199)*M199</f>
        <v>0</v>
      </c>
      <c r="N211" s="206">
        <f t="shared" si="6"/>
        <v>0</v>
      </c>
    </row>
    <row r="212" spans="1:14" ht="15.75">
      <c r="A212" s="632"/>
      <c r="B212" s="149"/>
      <c r="C212" s="149"/>
      <c r="D212" s="203"/>
      <c r="E212" s="200"/>
      <c r="F212" s="201"/>
      <c r="G212" s="201"/>
      <c r="H212" s="201"/>
      <c r="I212" s="201"/>
      <c r="J212" s="201"/>
      <c r="K212" s="201"/>
      <c r="L212" s="204"/>
      <c r="M212" s="208">
        <f>(B212/D199)*M199</f>
        <v>0</v>
      </c>
      <c r="N212" s="206">
        <f t="shared" si="6"/>
        <v>0</v>
      </c>
    </row>
    <row r="213" spans="1:14" ht="15">
      <c r="A213" s="632"/>
      <c r="B213" s="48"/>
      <c r="C213" s="48"/>
      <c r="D213" s="203"/>
      <c r="E213" s="200"/>
      <c r="F213" s="201"/>
      <c r="G213" s="201"/>
      <c r="H213" s="201"/>
      <c r="I213" s="201"/>
      <c r="J213" s="201"/>
      <c r="K213" s="201"/>
      <c r="L213" s="200"/>
      <c r="M213" s="48"/>
      <c r="N213" s="48"/>
    </row>
    <row r="214" spans="1:14" ht="15">
      <c r="A214" s="632"/>
      <c r="B214" s="48"/>
      <c r="C214" s="48"/>
      <c r="D214" s="203"/>
      <c r="E214" s="200"/>
      <c r="F214" s="201"/>
      <c r="G214" s="201"/>
      <c r="H214" s="201"/>
      <c r="I214" s="201"/>
      <c r="J214" s="201"/>
      <c r="K214" s="201"/>
      <c r="L214" s="200"/>
      <c r="M214" s="48"/>
      <c r="N214" s="48"/>
    </row>
    <row r="215" spans="1:14" ht="15.75" thickBot="1">
      <c r="A215" s="632"/>
      <c r="B215" s="43" t="s">
        <v>83</v>
      </c>
      <c r="C215" s="6"/>
      <c r="D215" s="7" t="s">
        <v>32</v>
      </c>
      <c r="E215" s="158"/>
      <c r="F215" s="158"/>
      <c r="G215" s="160"/>
      <c r="H215" s="160"/>
      <c r="I215" s="160"/>
      <c r="J215" s="160"/>
      <c r="K215" s="160"/>
      <c r="L215" s="160"/>
      <c r="M215" s="160"/>
      <c r="N215" s="48"/>
    </row>
    <row r="216" spans="1:14" ht="18.75">
      <c r="A216" s="632"/>
      <c r="B216" s="210"/>
      <c r="C216" s="626" t="str">
        <f>B196</f>
        <v>France 3 Carnets de Julie</v>
      </c>
      <c r="D216" s="626"/>
      <c r="E216" s="626"/>
      <c r="F216" s="626"/>
      <c r="G216" s="626"/>
      <c r="H216" s="157"/>
      <c r="I216" s="157"/>
      <c r="J216" s="157"/>
      <c r="K216" s="157"/>
      <c r="L216" s="157"/>
      <c r="M216" s="157"/>
      <c r="N216" s="48"/>
    </row>
    <row r="217" spans="1:14" ht="15">
      <c r="A217" s="632"/>
      <c r="B217" s="211"/>
      <c r="C217" s="17" t="s">
        <v>89</v>
      </c>
      <c r="D217" s="18"/>
      <c r="E217" s="18"/>
      <c r="F217" s="18"/>
      <c r="G217" s="18"/>
      <c r="H217" s="4"/>
      <c r="I217" s="4"/>
      <c r="J217" s="4"/>
      <c r="K217" s="4"/>
      <c r="L217" s="4"/>
      <c r="M217" s="4"/>
      <c r="N217" s="48"/>
    </row>
    <row r="218" spans="1:14" ht="15">
      <c r="A218" s="632"/>
      <c r="B218" s="212"/>
      <c r="C218" s="17" t="s">
        <v>90</v>
      </c>
      <c r="D218" s="18"/>
      <c r="E218" s="18"/>
      <c r="F218" s="18"/>
      <c r="G218" s="18"/>
      <c r="H218" s="4"/>
      <c r="I218" s="4"/>
      <c r="J218" s="4"/>
      <c r="K218" s="4"/>
      <c r="L218" s="4"/>
      <c r="M218" s="4"/>
      <c r="N218" s="48"/>
    </row>
    <row r="219" spans="1:14" ht="15">
      <c r="A219" s="632"/>
      <c r="B219" s="212"/>
      <c r="C219" s="17" t="s">
        <v>94</v>
      </c>
      <c r="D219" s="18"/>
      <c r="E219" s="18"/>
      <c r="F219" s="18"/>
      <c r="G219" s="18"/>
      <c r="H219" s="4"/>
      <c r="I219" s="4"/>
      <c r="J219" s="4"/>
      <c r="K219" s="4"/>
      <c r="L219" s="4"/>
      <c r="M219" s="4"/>
      <c r="N219" s="48"/>
    </row>
    <row r="220" spans="1:14" ht="15">
      <c r="A220" s="632"/>
      <c r="B220" s="212"/>
      <c r="C220" s="17" t="s">
        <v>95</v>
      </c>
      <c r="D220" s="18"/>
      <c r="E220" s="18"/>
      <c r="F220" s="18"/>
      <c r="G220" s="18"/>
      <c r="H220" s="4"/>
      <c r="I220" s="4"/>
      <c r="J220" s="4"/>
      <c r="K220" s="4"/>
      <c r="L220" s="4"/>
      <c r="M220" s="4"/>
      <c r="N220" s="48"/>
    </row>
    <row r="221" spans="1:14" ht="15">
      <c r="A221" s="632"/>
      <c r="B221" s="212"/>
      <c r="C221" s="17" t="s">
        <v>96</v>
      </c>
      <c r="D221" s="18"/>
      <c r="E221" s="18"/>
      <c r="F221" s="18"/>
      <c r="G221" s="18"/>
      <c r="H221" s="4"/>
      <c r="I221" s="4"/>
      <c r="J221" s="4"/>
      <c r="K221" s="4"/>
      <c r="L221" s="4"/>
      <c r="M221" s="4"/>
      <c r="N221" s="48"/>
    </row>
    <row r="222" spans="1:14" ht="15">
      <c r="A222" s="632"/>
      <c r="B222" s="211"/>
      <c r="C222" s="17" t="s">
        <v>97</v>
      </c>
      <c r="D222" s="18"/>
      <c r="E222" s="18"/>
      <c r="F222" s="18"/>
      <c r="G222" s="18"/>
      <c r="H222" s="4"/>
      <c r="I222" s="4"/>
      <c r="J222" s="4"/>
      <c r="K222" s="4"/>
      <c r="L222" s="4"/>
      <c r="M222" s="4"/>
      <c r="N222" s="48"/>
    </row>
    <row r="223" spans="1:14" ht="15">
      <c r="A223" s="632"/>
      <c r="B223" s="211"/>
      <c r="C223" s="17" t="s">
        <v>98</v>
      </c>
      <c r="D223" s="18"/>
      <c r="E223" s="18"/>
      <c r="F223" s="18"/>
      <c r="G223" s="18"/>
      <c r="H223" s="4"/>
      <c r="I223" s="4"/>
      <c r="J223" s="4"/>
      <c r="K223" s="4"/>
      <c r="L223" s="4"/>
      <c r="M223" s="4"/>
      <c r="N223" s="48"/>
    </row>
    <row r="224" spans="1:14" ht="15">
      <c r="A224" s="632"/>
      <c r="B224" s="211"/>
      <c r="C224" s="17" t="s">
        <v>91</v>
      </c>
      <c r="D224" s="18"/>
      <c r="E224" s="18"/>
      <c r="F224" s="18"/>
      <c r="G224" s="18"/>
      <c r="H224" s="4"/>
      <c r="I224" s="4"/>
      <c r="J224" s="4"/>
      <c r="K224" s="4"/>
      <c r="L224" s="4"/>
      <c r="M224" s="4"/>
      <c r="N224" s="48"/>
    </row>
    <row r="225" spans="1:14" ht="15">
      <c r="A225" s="632"/>
      <c r="B225" s="211"/>
      <c r="C225" s="17" t="s">
        <v>92</v>
      </c>
      <c r="D225" s="18"/>
      <c r="E225" s="18"/>
      <c r="F225" s="18"/>
      <c r="G225" s="18"/>
      <c r="H225" s="4"/>
      <c r="I225" s="4"/>
      <c r="J225" s="4"/>
      <c r="K225" s="4"/>
      <c r="L225" s="4"/>
      <c r="M225" s="4"/>
      <c r="N225" s="48"/>
    </row>
    <row r="226" spans="1:14" ht="15">
      <c r="A226" s="632"/>
      <c r="B226" s="211"/>
      <c r="C226" s="17" t="s">
        <v>93</v>
      </c>
      <c r="D226" s="17"/>
      <c r="E226" s="17"/>
      <c r="F226" s="17"/>
      <c r="G226" s="17"/>
      <c r="H226" s="4"/>
      <c r="I226" s="4"/>
      <c r="J226" s="4"/>
      <c r="K226" s="4"/>
      <c r="L226" s="4"/>
      <c r="M226" s="4"/>
      <c r="N226" s="48"/>
    </row>
    <row r="227" spans="1:14" ht="15">
      <c r="A227" s="632"/>
      <c r="B227" s="211"/>
      <c r="C227" s="17" t="s">
        <v>99</v>
      </c>
      <c r="D227" s="17"/>
      <c r="E227" s="17"/>
      <c r="F227" s="17"/>
      <c r="G227" s="17"/>
      <c r="H227" s="4"/>
      <c r="I227" s="4"/>
      <c r="J227" s="4"/>
      <c r="K227" s="4"/>
      <c r="L227" s="4"/>
      <c r="M227" s="4"/>
      <c r="N227" s="48"/>
    </row>
    <row r="228" spans="1:14" ht="15">
      <c r="A228" s="632"/>
      <c r="B228" s="211"/>
      <c r="C228" s="17" t="s">
        <v>100</v>
      </c>
      <c r="D228" s="17"/>
      <c r="E228" s="17"/>
      <c r="F228" s="17"/>
      <c r="G228" s="17"/>
      <c r="H228" s="4"/>
      <c r="I228" s="4"/>
      <c r="J228" s="4"/>
      <c r="K228" s="4"/>
      <c r="L228" s="4"/>
      <c r="M228" s="4"/>
      <c r="N228" s="48"/>
    </row>
    <row r="229" spans="1:14" ht="15">
      <c r="A229" s="632"/>
      <c r="B229" s="211"/>
      <c r="C229" s="17" t="s">
        <v>101</v>
      </c>
      <c r="D229" s="17"/>
      <c r="E229" s="17"/>
      <c r="F229" s="17"/>
      <c r="G229" s="17"/>
      <c r="H229" s="4"/>
      <c r="I229" s="4"/>
      <c r="J229" s="4"/>
      <c r="K229" s="4"/>
      <c r="L229" s="4"/>
      <c r="M229" s="4"/>
      <c r="N229" s="48"/>
    </row>
    <row r="230" spans="1:14" ht="15">
      <c r="A230" s="632"/>
      <c r="B230" s="21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8"/>
    </row>
    <row r="231" spans="1:14" ht="15">
      <c r="A231" s="632"/>
      <c r="B231" s="195" t="s">
        <v>161</v>
      </c>
      <c r="C231" s="215" t="s">
        <v>211</v>
      </c>
      <c r="D231" s="26"/>
      <c r="E231" s="26"/>
      <c r="F231" s="26"/>
      <c r="G231" s="26"/>
      <c r="H231" s="26"/>
      <c r="I231" s="195" t="s">
        <v>164</v>
      </c>
      <c r="J231" s="216" t="s">
        <v>166</v>
      </c>
      <c r="K231" s="26"/>
      <c r="L231" s="26"/>
      <c r="M231" s="26"/>
      <c r="N231" s="217"/>
    </row>
    <row r="232" spans="1:14" ht="15">
      <c r="A232" s="632"/>
      <c r="B232" s="195" t="s">
        <v>162</v>
      </c>
      <c r="C232" s="216" t="s">
        <v>350</v>
      </c>
      <c r="D232" s="26"/>
      <c r="E232" s="26"/>
      <c r="F232" s="26"/>
      <c r="G232" s="26"/>
      <c r="H232" s="26"/>
      <c r="I232" s="195" t="s">
        <v>165</v>
      </c>
      <c r="J232" s="216" t="s">
        <v>210</v>
      </c>
      <c r="K232" s="26"/>
      <c r="L232" s="26"/>
      <c r="M232" s="26"/>
      <c r="N232" s="217"/>
    </row>
    <row r="233" spans="1:14" ht="15">
      <c r="A233" s="632"/>
      <c r="B233" s="195" t="s">
        <v>163</v>
      </c>
      <c r="C233" s="216" t="s">
        <v>351</v>
      </c>
      <c r="D233" s="26"/>
      <c r="E233" s="26"/>
      <c r="F233" s="26"/>
      <c r="G233" s="26"/>
      <c r="H233" s="26"/>
      <c r="I233" s="214" t="s">
        <v>183</v>
      </c>
      <c r="J233" s="26" t="s">
        <v>196</v>
      </c>
      <c r="K233" s="26"/>
      <c r="L233" s="26"/>
      <c r="M233" s="26"/>
      <c r="N233" s="217"/>
    </row>
    <row r="234" spans="1:14" ht="15">
      <c r="A234" s="632"/>
      <c r="B234" s="627" t="str">
        <f ca="1">CELL("nomfichier")</f>
        <v>D:\1 UPRT SITE WEB\uprt.fr\re-recettes\re-desserts-maj-02-2015\[ff-17-P-accacia.xls]beignets acacia Postit</v>
      </c>
      <c r="C234" s="627"/>
      <c r="D234" s="627"/>
      <c r="E234" s="627"/>
      <c r="F234" s="627"/>
      <c r="G234" s="627"/>
      <c r="H234" s="627"/>
      <c r="I234" s="627"/>
      <c r="J234" s="627"/>
      <c r="K234" s="627"/>
      <c r="L234" s="627"/>
      <c r="M234" s="627"/>
      <c r="N234" s="48"/>
    </row>
    <row r="235" spans="1:14" ht="15.75" thickBot="1">
      <c r="A235" s="632"/>
      <c r="B235" s="628" t="s">
        <v>186</v>
      </c>
      <c r="C235" s="628"/>
      <c r="D235" s="628"/>
      <c r="E235" s="628"/>
      <c r="F235" s="628"/>
      <c r="G235" s="628"/>
      <c r="H235" s="628"/>
      <c r="I235" s="628"/>
      <c r="J235" s="628"/>
      <c r="K235" s="628"/>
      <c r="L235" s="628"/>
      <c r="M235" s="628"/>
      <c r="N235" s="209"/>
    </row>
    <row r="236" ht="15.75" thickBot="1"/>
    <row r="237" spans="1:14" ht="18.75">
      <c r="A237" s="12" t="s">
        <v>160</v>
      </c>
      <c r="B237" s="647" t="s">
        <v>102</v>
      </c>
      <c r="C237" s="647"/>
      <c r="D237" s="647"/>
      <c r="E237" s="647"/>
      <c r="F237" s="647"/>
      <c r="G237" s="647"/>
      <c r="H237" s="647"/>
      <c r="I237" s="647"/>
      <c r="J237" s="647"/>
      <c r="K237" s="647"/>
      <c r="L237" s="647"/>
      <c r="M237" s="647"/>
      <c r="N237" s="647"/>
    </row>
    <row r="238" spans="1:14" ht="23.25">
      <c r="A238" s="632" t="str">
        <f>B237</f>
        <v>Supertoinette</v>
      </c>
      <c r="B238" s="648" t="s">
        <v>82</v>
      </c>
      <c r="C238" s="648"/>
      <c r="D238" s="648"/>
      <c r="E238" s="648"/>
      <c r="F238" s="648"/>
      <c r="G238" s="648"/>
      <c r="H238" s="648"/>
      <c r="I238" s="648"/>
      <c r="J238" s="648"/>
      <c r="K238" s="648"/>
      <c r="L238" s="648"/>
      <c r="M238" s="220" t="s">
        <v>183</v>
      </c>
      <c r="N238" s="221"/>
    </row>
    <row r="239" spans="1:14" ht="23.25">
      <c r="A239" s="632"/>
      <c r="B239" s="27"/>
      <c r="C239" s="64"/>
      <c r="D239" s="27" t="s">
        <v>164</v>
      </c>
      <c r="E239" s="64"/>
      <c r="F239" s="64"/>
      <c r="G239" s="64"/>
      <c r="H239" s="64"/>
      <c r="I239" s="64"/>
      <c r="J239" s="64"/>
      <c r="K239" s="64"/>
      <c r="L239" s="64"/>
      <c r="M239" s="222" t="s">
        <v>81</v>
      </c>
      <c r="N239" s="223"/>
    </row>
    <row r="240" spans="1:14" ht="15">
      <c r="A240" s="632"/>
      <c r="B240" s="649" t="s">
        <v>204</v>
      </c>
      <c r="C240" s="649"/>
      <c r="D240" s="635">
        <v>6</v>
      </c>
      <c r="E240" s="650" t="s">
        <v>75</v>
      </c>
      <c r="F240" s="224"/>
      <c r="G240" s="224"/>
      <c r="H240" s="224"/>
      <c r="I240" s="224"/>
      <c r="J240" s="224"/>
      <c r="K240" s="224"/>
      <c r="L240" s="224"/>
      <c r="M240" s="637">
        <v>10</v>
      </c>
      <c r="N240" s="650" t="s">
        <v>75</v>
      </c>
    </row>
    <row r="241" spans="1:14" ht="15">
      <c r="A241" s="632"/>
      <c r="B241" s="649"/>
      <c r="C241" s="649"/>
      <c r="D241" s="635"/>
      <c r="E241" s="650"/>
      <c r="F241" s="224"/>
      <c r="G241" s="224"/>
      <c r="H241" s="224"/>
      <c r="I241" s="224"/>
      <c r="J241" s="224"/>
      <c r="K241" s="224"/>
      <c r="L241" s="224"/>
      <c r="M241" s="637"/>
      <c r="N241" s="650"/>
    </row>
    <row r="242" spans="1:14" ht="15">
      <c r="A242" s="632"/>
      <c r="B242" s="27" t="s">
        <v>162</v>
      </c>
      <c r="C242" s="28" t="s">
        <v>163</v>
      </c>
      <c r="D242" s="27" t="s">
        <v>161</v>
      </c>
      <c r="E242" s="225"/>
      <c r="F242" s="226"/>
      <c r="G242" s="226"/>
      <c r="H242" s="226"/>
      <c r="I242" s="226"/>
      <c r="J242" s="226"/>
      <c r="K242" s="226"/>
      <c r="L242" s="227" t="s">
        <v>165</v>
      </c>
      <c r="M242" s="50"/>
      <c r="N242" s="29"/>
    </row>
    <row r="243" spans="1:14" ht="15.75">
      <c r="A243" s="632"/>
      <c r="B243" s="149">
        <v>0.25</v>
      </c>
      <c r="C243" s="150" t="s">
        <v>70</v>
      </c>
      <c r="D243" s="29" t="s">
        <v>25</v>
      </c>
      <c r="E243" s="225"/>
      <c r="F243" s="226"/>
      <c r="G243" s="226"/>
      <c r="H243" s="226"/>
      <c r="I243" s="226"/>
      <c r="J243" s="226"/>
      <c r="K243" s="226"/>
      <c r="L243" s="228" t="s">
        <v>205</v>
      </c>
      <c r="M243" s="232">
        <f>(B243/D240)*M240</f>
        <v>0.41666666666666663</v>
      </c>
      <c r="N243" s="229" t="str">
        <f aca="true" t="shared" si="7" ref="N243:N253">C243</f>
        <v>kg</v>
      </c>
    </row>
    <row r="244" spans="1:14" ht="15.75">
      <c r="A244" s="632"/>
      <c r="B244" s="149">
        <v>0.0012</v>
      </c>
      <c r="C244" s="150" t="s">
        <v>70</v>
      </c>
      <c r="D244" s="29" t="s">
        <v>42</v>
      </c>
      <c r="E244" s="225"/>
      <c r="F244" s="226"/>
      <c r="G244" s="226"/>
      <c r="H244" s="226"/>
      <c r="I244" s="226"/>
      <c r="J244" s="226"/>
      <c r="K244" s="226"/>
      <c r="L244" s="228" t="s">
        <v>221</v>
      </c>
      <c r="M244" s="232">
        <f>(B244/D240)*M240</f>
        <v>0.002</v>
      </c>
      <c r="N244" s="229" t="str">
        <f t="shared" si="7"/>
        <v>kg</v>
      </c>
    </row>
    <row r="245" spans="1:14" ht="15.75">
      <c r="A245" s="632"/>
      <c r="B245" s="149">
        <v>0.006</v>
      </c>
      <c r="C245" s="150" t="s">
        <v>70</v>
      </c>
      <c r="D245" s="29" t="s">
        <v>43</v>
      </c>
      <c r="E245" s="225"/>
      <c r="F245" s="226"/>
      <c r="G245" s="226"/>
      <c r="H245" s="226"/>
      <c r="I245" s="226"/>
      <c r="J245" s="226"/>
      <c r="K245" s="226"/>
      <c r="L245" s="228" t="s">
        <v>222</v>
      </c>
      <c r="M245" s="232">
        <f>(B245/D240)*M240</f>
        <v>0.01</v>
      </c>
      <c r="N245" s="229" t="str">
        <f t="shared" si="7"/>
        <v>kg</v>
      </c>
    </row>
    <row r="246" spans="1:14" ht="15.75">
      <c r="A246" s="632"/>
      <c r="B246" s="219">
        <v>1</v>
      </c>
      <c r="C246" s="150" t="s">
        <v>74</v>
      </c>
      <c r="D246" s="29" t="s">
        <v>41</v>
      </c>
      <c r="E246" s="225"/>
      <c r="F246" s="226"/>
      <c r="G246" s="226"/>
      <c r="H246" s="226"/>
      <c r="I246" s="226"/>
      <c r="J246" s="226"/>
      <c r="K246" s="226"/>
      <c r="L246" s="228" t="s">
        <v>223</v>
      </c>
      <c r="M246" s="233">
        <f>(B246/D240)*M240</f>
        <v>1.6666666666666665</v>
      </c>
      <c r="N246" s="229" t="str">
        <f t="shared" si="7"/>
        <v>pièces</v>
      </c>
    </row>
    <row r="247" spans="1:14" ht="15.75">
      <c r="A247" s="632"/>
      <c r="B247" s="149">
        <v>0.25</v>
      </c>
      <c r="C247" s="149" t="s">
        <v>70</v>
      </c>
      <c r="D247" s="29" t="s">
        <v>45</v>
      </c>
      <c r="E247" s="225"/>
      <c r="F247" s="226"/>
      <c r="G247" s="226"/>
      <c r="H247" s="226"/>
      <c r="I247" s="226"/>
      <c r="J247" s="226"/>
      <c r="K247" s="226"/>
      <c r="L247" s="228" t="s">
        <v>61</v>
      </c>
      <c r="M247" s="232">
        <f>(B247/D240)*M240</f>
        <v>0.41666666666666663</v>
      </c>
      <c r="N247" s="229" t="str">
        <f t="shared" si="7"/>
        <v>kg</v>
      </c>
    </row>
    <row r="248" spans="1:14" ht="15.75">
      <c r="A248" s="632"/>
      <c r="B248" s="149">
        <v>0.015</v>
      </c>
      <c r="C248" s="149" t="s">
        <v>70</v>
      </c>
      <c r="D248" s="29" t="s">
        <v>44</v>
      </c>
      <c r="E248" s="225"/>
      <c r="F248" s="226"/>
      <c r="G248" s="226"/>
      <c r="H248" s="226"/>
      <c r="I248" s="226"/>
      <c r="J248" s="226"/>
      <c r="K248" s="226"/>
      <c r="L248" s="228" t="s">
        <v>224</v>
      </c>
      <c r="M248" s="232">
        <f>(B248/D240)*M240</f>
        <v>0.025</v>
      </c>
      <c r="N248" s="229" t="str">
        <f t="shared" si="7"/>
        <v>kg</v>
      </c>
    </row>
    <row r="249" spans="1:14" ht="15.75">
      <c r="A249" s="632"/>
      <c r="B249" s="149">
        <v>0.02</v>
      </c>
      <c r="C249" s="149" t="s">
        <v>70</v>
      </c>
      <c r="D249" s="29" t="s">
        <v>46</v>
      </c>
      <c r="E249" s="225"/>
      <c r="F249" s="226"/>
      <c r="G249" s="226"/>
      <c r="H249" s="226"/>
      <c r="I249" s="226"/>
      <c r="J249" s="226"/>
      <c r="K249" s="226"/>
      <c r="L249" s="228" t="s">
        <v>225</v>
      </c>
      <c r="M249" s="232">
        <f>(B249/D240)*M240</f>
        <v>0.03333333333333333</v>
      </c>
      <c r="N249" s="229" t="str">
        <f t="shared" si="7"/>
        <v>kg</v>
      </c>
    </row>
    <row r="250" spans="1:14" ht="15.75">
      <c r="A250" s="632"/>
      <c r="B250" s="149">
        <v>0.12</v>
      </c>
      <c r="C250" s="149" t="s">
        <v>70</v>
      </c>
      <c r="D250" s="29" t="s">
        <v>47</v>
      </c>
      <c r="E250" s="225"/>
      <c r="F250" s="226"/>
      <c r="G250" s="226"/>
      <c r="H250" s="226"/>
      <c r="I250" s="226"/>
      <c r="J250" s="226"/>
      <c r="K250" s="226"/>
      <c r="L250" s="228" t="s">
        <v>31</v>
      </c>
      <c r="M250" s="232">
        <f>(B250/D240)*M240</f>
        <v>0.2</v>
      </c>
      <c r="N250" s="229" t="str">
        <f t="shared" si="7"/>
        <v>kg</v>
      </c>
    </row>
    <row r="251" spans="1:14" ht="15.75">
      <c r="A251" s="632"/>
      <c r="B251" s="149">
        <v>0.02</v>
      </c>
      <c r="C251" s="149" t="s">
        <v>70</v>
      </c>
      <c r="D251" s="29" t="s">
        <v>48</v>
      </c>
      <c r="E251" s="225"/>
      <c r="F251" s="226"/>
      <c r="G251" s="226"/>
      <c r="H251" s="226"/>
      <c r="I251" s="226"/>
      <c r="J251" s="226"/>
      <c r="K251" s="226"/>
      <c r="L251" s="228" t="s">
        <v>209</v>
      </c>
      <c r="M251" s="232">
        <f>(B251/D240)*M240</f>
        <v>0.03333333333333333</v>
      </c>
      <c r="N251" s="229" t="str">
        <f t="shared" si="7"/>
        <v>kg</v>
      </c>
    </row>
    <row r="252" spans="1:14" ht="15.75">
      <c r="A252" s="632"/>
      <c r="B252" s="149"/>
      <c r="C252" s="149"/>
      <c r="D252" s="29"/>
      <c r="E252" s="225"/>
      <c r="F252" s="226"/>
      <c r="G252" s="226"/>
      <c r="H252" s="226"/>
      <c r="I252" s="226"/>
      <c r="J252" s="226"/>
      <c r="K252" s="226"/>
      <c r="L252" s="228"/>
      <c r="M252" s="234">
        <f>(B252/D240)*M240</f>
        <v>0</v>
      </c>
      <c r="N252" s="229">
        <f t="shared" si="7"/>
        <v>0</v>
      </c>
    </row>
    <row r="253" spans="1:14" ht="15.75">
      <c r="A253" s="632"/>
      <c r="B253" s="149"/>
      <c r="C253" s="149"/>
      <c r="D253" s="29"/>
      <c r="E253" s="225"/>
      <c r="F253" s="226"/>
      <c r="G253" s="226"/>
      <c r="H253" s="226"/>
      <c r="I253" s="226"/>
      <c r="J253" s="226"/>
      <c r="K253" s="226"/>
      <c r="L253" s="228"/>
      <c r="M253" s="234">
        <f>(B253/D240)*M240</f>
        <v>0</v>
      </c>
      <c r="N253" s="229">
        <f t="shared" si="7"/>
        <v>0</v>
      </c>
    </row>
    <row r="254" spans="1:14" ht="15">
      <c r="A254" s="632"/>
      <c r="B254" s="49"/>
      <c r="C254" s="49"/>
      <c r="D254" s="29"/>
      <c r="E254" s="225"/>
      <c r="F254" s="226"/>
      <c r="G254" s="226"/>
      <c r="H254" s="226"/>
      <c r="I254" s="226"/>
      <c r="J254" s="226"/>
      <c r="K254" s="226"/>
      <c r="L254" s="225"/>
      <c r="M254" s="49"/>
      <c r="N254" s="49"/>
    </row>
    <row r="255" spans="1:14" ht="15">
      <c r="A255" s="632"/>
      <c r="B255" s="49"/>
      <c r="C255" s="49"/>
      <c r="D255" s="29"/>
      <c r="E255" s="225"/>
      <c r="F255" s="226"/>
      <c r="G255" s="226"/>
      <c r="H255" s="226"/>
      <c r="I255" s="226"/>
      <c r="J255" s="226"/>
      <c r="K255" s="226"/>
      <c r="L255" s="225"/>
      <c r="M255" s="49"/>
      <c r="N255" s="49"/>
    </row>
    <row r="256" spans="1:14" ht="15.75" thickBot="1">
      <c r="A256" s="632"/>
      <c r="B256" s="43" t="s">
        <v>83</v>
      </c>
      <c r="C256" s="6"/>
      <c r="D256" s="7" t="s">
        <v>40</v>
      </c>
      <c r="E256" s="158"/>
      <c r="F256" s="158"/>
      <c r="G256" s="160"/>
      <c r="H256" s="160"/>
      <c r="I256" s="160"/>
      <c r="J256" s="160"/>
      <c r="K256" s="160"/>
      <c r="L256" s="160"/>
      <c r="M256" s="160"/>
      <c r="N256" s="49"/>
    </row>
    <row r="257" spans="1:14" ht="18.75">
      <c r="A257" s="632"/>
      <c r="B257" s="235"/>
      <c r="C257" s="626" t="str">
        <f>B237</f>
        <v>Supertoinette</v>
      </c>
      <c r="D257" s="626"/>
      <c r="E257" s="626"/>
      <c r="F257" s="626"/>
      <c r="G257" s="626"/>
      <c r="H257" s="157"/>
      <c r="I257" s="157"/>
      <c r="J257" s="157"/>
      <c r="K257" s="157"/>
      <c r="L257" s="157"/>
      <c r="M257" s="157"/>
      <c r="N257" s="49"/>
    </row>
    <row r="258" spans="1:14" ht="15">
      <c r="A258" s="632"/>
      <c r="B258" s="236"/>
      <c r="C258" s="4" t="s">
        <v>117</v>
      </c>
      <c r="D258" s="18"/>
      <c r="E258" s="18"/>
      <c r="F258" s="18"/>
      <c r="G258" s="18"/>
      <c r="H258" s="4"/>
      <c r="I258" s="4"/>
      <c r="J258" s="4"/>
      <c r="K258" s="4"/>
      <c r="L258" s="4"/>
      <c r="M258" s="4"/>
      <c r="N258" s="49"/>
    </row>
    <row r="259" spans="1:14" ht="15">
      <c r="A259" s="632"/>
      <c r="B259" s="237"/>
      <c r="C259" s="4" t="s">
        <v>108</v>
      </c>
      <c r="D259" s="18"/>
      <c r="E259" s="18"/>
      <c r="F259" s="18"/>
      <c r="G259" s="18"/>
      <c r="H259" s="4"/>
      <c r="I259" s="4"/>
      <c r="J259" s="4"/>
      <c r="K259" s="4"/>
      <c r="L259" s="4"/>
      <c r="M259" s="4"/>
      <c r="N259" s="49"/>
    </row>
    <row r="260" spans="1:14" ht="15">
      <c r="A260" s="632"/>
      <c r="B260" s="237"/>
      <c r="C260" s="4" t="s">
        <v>109</v>
      </c>
      <c r="D260" s="18"/>
      <c r="E260" s="18"/>
      <c r="F260" s="18"/>
      <c r="G260" s="18"/>
      <c r="H260" s="4"/>
      <c r="I260" s="4"/>
      <c r="J260" s="4"/>
      <c r="K260" s="4"/>
      <c r="L260" s="4"/>
      <c r="M260" s="4"/>
      <c r="N260" s="49"/>
    </row>
    <row r="261" spans="1:14" ht="15">
      <c r="A261" s="632"/>
      <c r="B261" s="237"/>
      <c r="C261" s="4" t="s">
        <v>110</v>
      </c>
      <c r="D261" s="18"/>
      <c r="E261" s="18"/>
      <c r="F261" s="18"/>
      <c r="G261" s="18"/>
      <c r="H261" s="4"/>
      <c r="I261" s="4"/>
      <c r="J261" s="4"/>
      <c r="K261" s="4"/>
      <c r="L261" s="4"/>
      <c r="M261" s="4"/>
      <c r="N261" s="49"/>
    </row>
    <row r="262" spans="1:14" ht="15">
      <c r="A262" s="632"/>
      <c r="B262" s="237"/>
      <c r="C262" s="4" t="s">
        <v>111</v>
      </c>
      <c r="D262" s="18"/>
      <c r="E262" s="18"/>
      <c r="F262" s="18"/>
      <c r="G262" s="18"/>
      <c r="H262" s="4"/>
      <c r="I262" s="4"/>
      <c r="J262" s="4"/>
      <c r="K262" s="4"/>
      <c r="L262" s="4"/>
      <c r="M262" s="4"/>
      <c r="N262" s="49"/>
    </row>
    <row r="263" spans="1:14" ht="15">
      <c r="A263" s="632"/>
      <c r="B263" s="236"/>
      <c r="C263" s="4" t="s">
        <v>112</v>
      </c>
      <c r="D263" s="18"/>
      <c r="E263" s="18"/>
      <c r="F263" s="18"/>
      <c r="G263" s="18"/>
      <c r="H263" s="4"/>
      <c r="I263" s="4"/>
      <c r="J263" s="4"/>
      <c r="K263" s="4"/>
      <c r="L263" s="4"/>
      <c r="M263" s="4"/>
      <c r="N263" s="49"/>
    </row>
    <row r="264" spans="1:14" ht="15">
      <c r="A264" s="632"/>
      <c r="B264" s="236"/>
      <c r="C264" s="4" t="s">
        <v>113</v>
      </c>
      <c r="D264" s="18"/>
      <c r="E264" s="18"/>
      <c r="F264" s="18"/>
      <c r="G264" s="18"/>
      <c r="H264" s="4"/>
      <c r="I264" s="4"/>
      <c r="J264" s="4"/>
      <c r="K264" s="4"/>
      <c r="L264" s="4"/>
      <c r="M264" s="4"/>
      <c r="N264" s="49"/>
    </row>
    <row r="265" spans="1:14" ht="15">
      <c r="A265" s="632"/>
      <c r="B265" s="236"/>
      <c r="C265" s="4" t="s">
        <v>114</v>
      </c>
      <c r="D265" s="18"/>
      <c r="E265" s="18"/>
      <c r="F265" s="18"/>
      <c r="G265" s="18"/>
      <c r="H265" s="4"/>
      <c r="I265" s="4"/>
      <c r="J265" s="4"/>
      <c r="K265" s="4"/>
      <c r="L265" s="4"/>
      <c r="M265" s="4"/>
      <c r="N265" s="49"/>
    </row>
    <row r="266" spans="1:14" ht="15">
      <c r="A266" s="632"/>
      <c r="B266" s="236"/>
      <c r="C266" s="4" t="s">
        <v>115</v>
      </c>
      <c r="D266" s="18"/>
      <c r="E266" s="18"/>
      <c r="F266" s="18"/>
      <c r="G266" s="18"/>
      <c r="H266" s="4"/>
      <c r="I266" s="4"/>
      <c r="J266" s="4"/>
      <c r="K266" s="4"/>
      <c r="L266" s="4"/>
      <c r="M266" s="4"/>
      <c r="N266" s="49"/>
    </row>
    <row r="267" spans="1:14" ht="15">
      <c r="A267" s="632"/>
      <c r="B267" s="236"/>
      <c r="C267" s="4" t="s">
        <v>116</v>
      </c>
      <c r="D267" s="17"/>
      <c r="E267" s="17"/>
      <c r="F267" s="17"/>
      <c r="G267" s="17"/>
      <c r="H267" s="4"/>
      <c r="I267" s="4"/>
      <c r="J267" s="4"/>
      <c r="K267" s="4"/>
      <c r="L267" s="4"/>
      <c r="M267" s="4"/>
      <c r="N267" s="49"/>
    </row>
    <row r="268" spans="1:14" ht="15">
      <c r="A268" s="632"/>
      <c r="B268" s="236"/>
      <c r="C268" s="4" t="s">
        <v>103</v>
      </c>
      <c r="D268" s="17"/>
      <c r="E268" s="17"/>
      <c r="F268" s="17"/>
      <c r="G268" s="17"/>
      <c r="H268" s="4"/>
      <c r="I268" s="4"/>
      <c r="J268" s="4"/>
      <c r="K268" s="4"/>
      <c r="L268" s="4"/>
      <c r="M268" s="4"/>
      <c r="N268" s="49"/>
    </row>
    <row r="269" spans="1:14" ht="15">
      <c r="A269" s="632"/>
      <c r="B269" s="236"/>
      <c r="C269" s="4" t="s">
        <v>104</v>
      </c>
      <c r="D269" s="17"/>
      <c r="E269" s="17"/>
      <c r="F269" s="17"/>
      <c r="G269" s="17"/>
      <c r="H269" s="4"/>
      <c r="I269" s="4"/>
      <c r="J269" s="4"/>
      <c r="K269" s="4"/>
      <c r="L269" s="4"/>
      <c r="M269" s="4"/>
      <c r="N269" s="49"/>
    </row>
    <row r="270" spans="1:14" ht="15">
      <c r="A270" s="632"/>
      <c r="B270" s="236"/>
      <c r="C270" s="4" t="s">
        <v>105</v>
      </c>
      <c r="D270" s="17"/>
      <c r="E270" s="17"/>
      <c r="F270" s="17"/>
      <c r="G270" s="17"/>
      <c r="H270" s="4"/>
      <c r="I270" s="4"/>
      <c r="J270" s="4"/>
      <c r="K270" s="4"/>
      <c r="L270" s="4"/>
      <c r="M270" s="4"/>
      <c r="N270" s="49"/>
    </row>
    <row r="271" spans="1:14" ht="15">
      <c r="A271" s="632"/>
      <c r="B271" s="236"/>
      <c r="C271" s="4" t="s">
        <v>106</v>
      </c>
      <c r="D271" s="17"/>
      <c r="E271" s="17"/>
      <c r="F271" s="17"/>
      <c r="G271" s="17"/>
      <c r="H271" s="4"/>
      <c r="I271" s="4"/>
      <c r="J271" s="4"/>
      <c r="K271" s="4"/>
      <c r="L271" s="4"/>
      <c r="M271" s="4"/>
      <c r="N271" s="49"/>
    </row>
    <row r="272" spans="1:14" ht="15">
      <c r="A272" s="632"/>
      <c r="B272" s="238"/>
      <c r="C272" s="4" t="s">
        <v>107</v>
      </c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9"/>
    </row>
    <row r="273" spans="1:14" ht="15">
      <c r="A273" s="632"/>
      <c r="B273" s="23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9"/>
    </row>
    <row r="274" spans="1:14" ht="15">
      <c r="A274" s="632"/>
      <c r="B274" s="27" t="s">
        <v>161</v>
      </c>
      <c r="C274" s="241" t="s">
        <v>211</v>
      </c>
      <c r="D274" s="29"/>
      <c r="E274" s="29"/>
      <c r="F274" s="29"/>
      <c r="G274" s="29"/>
      <c r="H274" s="29"/>
      <c r="I274" s="27" t="s">
        <v>164</v>
      </c>
      <c r="J274" s="242" t="s">
        <v>166</v>
      </c>
      <c r="K274" s="29"/>
      <c r="L274" s="29"/>
      <c r="M274" s="29"/>
      <c r="N274" s="230"/>
    </row>
    <row r="275" spans="1:14" ht="15">
      <c r="A275" s="632"/>
      <c r="B275" s="27" t="s">
        <v>162</v>
      </c>
      <c r="C275" s="242" t="s">
        <v>350</v>
      </c>
      <c r="D275" s="29"/>
      <c r="E275" s="29"/>
      <c r="F275" s="29"/>
      <c r="G275" s="29"/>
      <c r="H275" s="29"/>
      <c r="I275" s="27" t="s">
        <v>165</v>
      </c>
      <c r="J275" s="242" t="s">
        <v>210</v>
      </c>
      <c r="K275" s="29"/>
      <c r="L275" s="29"/>
      <c r="M275" s="29"/>
      <c r="N275" s="230"/>
    </row>
    <row r="276" spans="1:14" ht="15">
      <c r="A276" s="632"/>
      <c r="B276" s="27" t="s">
        <v>163</v>
      </c>
      <c r="C276" s="242" t="s">
        <v>351</v>
      </c>
      <c r="D276" s="29"/>
      <c r="E276" s="29"/>
      <c r="F276" s="29"/>
      <c r="G276" s="29"/>
      <c r="H276" s="29"/>
      <c r="I276" s="240" t="s">
        <v>183</v>
      </c>
      <c r="J276" s="29" t="s">
        <v>196</v>
      </c>
      <c r="K276" s="29"/>
      <c r="L276" s="29"/>
      <c r="M276" s="29"/>
      <c r="N276" s="230"/>
    </row>
    <row r="277" spans="1:14" ht="15">
      <c r="A277" s="632"/>
      <c r="B277" s="627" t="str">
        <f ca="1">CELL("nomfichier")</f>
        <v>D:\1 UPRT SITE WEB\uprt.fr\re-recettes\re-desserts-maj-02-2015\[ff-17-P-accacia.xls]beignets acacia Postit</v>
      </c>
      <c r="C277" s="627"/>
      <c r="D277" s="627"/>
      <c r="E277" s="627"/>
      <c r="F277" s="627"/>
      <c r="G277" s="627"/>
      <c r="H277" s="627"/>
      <c r="I277" s="627"/>
      <c r="J277" s="627"/>
      <c r="K277" s="627"/>
      <c r="L277" s="627"/>
      <c r="M277" s="627"/>
      <c r="N277" s="49"/>
    </row>
    <row r="278" spans="1:14" ht="15.75" thickBot="1">
      <c r="A278" s="632"/>
      <c r="B278" s="628" t="s">
        <v>186</v>
      </c>
      <c r="C278" s="628"/>
      <c r="D278" s="628"/>
      <c r="E278" s="628"/>
      <c r="F278" s="628"/>
      <c r="G278" s="628"/>
      <c r="H278" s="628"/>
      <c r="I278" s="628"/>
      <c r="J278" s="628"/>
      <c r="K278" s="628"/>
      <c r="L278" s="628"/>
      <c r="M278" s="628"/>
      <c r="N278" s="231"/>
    </row>
    <row r="279" ht="15.75" thickBot="1"/>
    <row r="280" spans="1:14" ht="18.75">
      <c r="A280" s="12" t="s">
        <v>160</v>
      </c>
      <c r="B280" s="643" t="s">
        <v>122</v>
      </c>
      <c r="C280" s="643"/>
      <c r="D280" s="643"/>
      <c r="E280" s="643"/>
      <c r="F280" s="643"/>
      <c r="G280" s="643"/>
      <c r="H280" s="643"/>
      <c r="I280" s="643"/>
      <c r="J280" s="643"/>
      <c r="K280" s="643"/>
      <c r="L280" s="643"/>
      <c r="M280" s="643"/>
      <c r="N280" s="643"/>
    </row>
    <row r="281" spans="1:14" ht="23.25">
      <c r="A281" s="632" t="str">
        <f>B280</f>
        <v>Au Féminin.com</v>
      </c>
      <c r="B281" s="644" t="s">
        <v>82</v>
      </c>
      <c r="C281" s="644"/>
      <c r="D281" s="644"/>
      <c r="E281" s="644"/>
      <c r="F281" s="644"/>
      <c r="G281" s="644"/>
      <c r="H281" s="644"/>
      <c r="I281" s="644"/>
      <c r="J281" s="644"/>
      <c r="K281" s="644"/>
      <c r="L281" s="644"/>
      <c r="M281" s="244" t="s">
        <v>183</v>
      </c>
      <c r="N281" s="245"/>
    </row>
    <row r="282" spans="1:14" ht="23.25">
      <c r="A282" s="632"/>
      <c r="B282" s="31"/>
      <c r="C282" s="246"/>
      <c r="D282" s="31" t="s">
        <v>164</v>
      </c>
      <c r="E282" s="246"/>
      <c r="F282" s="246"/>
      <c r="G282" s="246"/>
      <c r="H282" s="246"/>
      <c r="I282" s="246"/>
      <c r="J282" s="246"/>
      <c r="K282" s="246"/>
      <c r="L282" s="246"/>
      <c r="M282" s="247" t="s">
        <v>81</v>
      </c>
      <c r="N282" s="248"/>
    </row>
    <row r="283" spans="1:14" ht="15">
      <c r="A283" s="632"/>
      <c r="B283" s="645" t="s">
        <v>204</v>
      </c>
      <c r="C283" s="645"/>
      <c r="D283" s="635">
        <v>6</v>
      </c>
      <c r="E283" s="646" t="s">
        <v>75</v>
      </c>
      <c r="F283" s="249"/>
      <c r="G283" s="249"/>
      <c r="H283" s="249"/>
      <c r="I283" s="249"/>
      <c r="J283" s="249"/>
      <c r="K283" s="249"/>
      <c r="L283" s="249"/>
      <c r="M283" s="637">
        <v>10</v>
      </c>
      <c r="N283" s="646" t="s">
        <v>75</v>
      </c>
    </row>
    <row r="284" spans="1:14" ht="15">
      <c r="A284" s="632"/>
      <c r="B284" s="645"/>
      <c r="C284" s="645"/>
      <c r="D284" s="635"/>
      <c r="E284" s="646"/>
      <c r="F284" s="249"/>
      <c r="G284" s="249"/>
      <c r="H284" s="249"/>
      <c r="I284" s="249"/>
      <c r="J284" s="249"/>
      <c r="K284" s="249"/>
      <c r="L284" s="249"/>
      <c r="M284" s="637"/>
      <c r="N284" s="646"/>
    </row>
    <row r="285" spans="1:14" ht="15">
      <c r="A285" s="632"/>
      <c r="B285" s="31" t="s">
        <v>162</v>
      </c>
      <c r="C285" s="32" t="s">
        <v>163</v>
      </c>
      <c r="D285" s="31" t="s">
        <v>161</v>
      </c>
      <c r="E285" s="250"/>
      <c r="F285" s="251"/>
      <c r="G285" s="251"/>
      <c r="H285" s="251"/>
      <c r="I285" s="251"/>
      <c r="J285" s="251"/>
      <c r="K285" s="251"/>
      <c r="L285" s="252" t="s">
        <v>165</v>
      </c>
      <c r="M285" s="52"/>
      <c r="N285" s="34"/>
    </row>
    <row r="286" spans="1:14" ht="15.75">
      <c r="A286" s="632"/>
      <c r="B286" s="149">
        <v>0.15</v>
      </c>
      <c r="C286" s="150" t="s">
        <v>70</v>
      </c>
      <c r="D286" s="243" t="s">
        <v>123</v>
      </c>
      <c r="E286" s="250"/>
      <c r="F286" s="251"/>
      <c r="G286" s="251"/>
      <c r="H286" s="251"/>
      <c r="I286" s="251"/>
      <c r="J286" s="251"/>
      <c r="K286" s="251"/>
      <c r="L286" s="253" t="s">
        <v>205</v>
      </c>
      <c r="M286" s="257">
        <f>(B286/D283)*M283</f>
        <v>0.24999999999999997</v>
      </c>
      <c r="N286" s="254" t="str">
        <f aca="true" t="shared" si="8" ref="N286:N296">C286</f>
        <v>kg</v>
      </c>
    </row>
    <row r="287" spans="1:14" ht="15.75">
      <c r="A287" s="632"/>
      <c r="B287" s="149">
        <v>2</v>
      </c>
      <c r="C287" s="150" t="s">
        <v>74</v>
      </c>
      <c r="D287" s="35" t="s">
        <v>126</v>
      </c>
      <c r="E287" s="250"/>
      <c r="F287" s="251"/>
      <c r="G287" s="251"/>
      <c r="H287" s="251"/>
      <c r="I287" s="251"/>
      <c r="J287" s="251"/>
      <c r="K287" s="251"/>
      <c r="L287" s="253" t="s">
        <v>168</v>
      </c>
      <c r="M287" s="258">
        <f>(B287/D283)*M283</f>
        <v>3.333333333333333</v>
      </c>
      <c r="N287" s="254" t="str">
        <f t="shared" si="8"/>
        <v>pièces</v>
      </c>
    </row>
    <row r="288" spans="1:14" ht="15.75">
      <c r="A288" s="632"/>
      <c r="B288" s="149">
        <v>1</v>
      </c>
      <c r="C288" s="150" t="s">
        <v>69</v>
      </c>
      <c r="D288" s="35" t="s">
        <v>125</v>
      </c>
      <c r="E288" s="250"/>
      <c r="F288" s="251"/>
      <c r="G288" s="251"/>
      <c r="H288" s="251"/>
      <c r="I288" s="251"/>
      <c r="J288" s="251"/>
      <c r="K288" s="251"/>
      <c r="L288" s="253" t="s">
        <v>213</v>
      </c>
      <c r="M288" s="259">
        <f>(B288/D283)*M283</f>
        <v>1.6666666666666665</v>
      </c>
      <c r="N288" s="254" t="str">
        <f t="shared" si="8"/>
        <v>l</v>
      </c>
    </row>
    <row r="289" spans="1:14" ht="15.75">
      <c r="A289" s="632"/>
      <c r="B289" s="219">
        <v>0.1</v>
      </c>
      <c r="C289" s="150" t="s">
        <v>70</v>
      </c>
      <c r="D289" s="35" t="s">
        <v>124</v>
      </c>
      <c r="E289" s="250"/>
      <c r="F289" s="251"/>
      <c r="G289" s="251"/>
      <c r="H289" s="251"/>
      <c r="I289" s="251"/>
      <c r="J289" s="251"/>
      <c r="K289" s="251"/>
      <c r="L289" s="253" t="s">
        <v>29</v>
      </c>
      <c r="M289" s="257">
        <f>(B289/D283)*M283</f>
        <v>0.16666666666666666</v>
      </c>
      <c r="N289" s="254" t="str">
        <f t="shared" si="8"/>
        <v>kg</v>
      </c>
    </row>
    <row r="290" spans="1:14" ht="15.75">
      <c r="A290" s="632"/>
      <c r="B290" s="149">
        <v>2</v>
      </c>
      <c r="C290" s="149" t="s">
        <v>86</v>
      </c>
      <c r="D290" s="35" t="s">
        <v>66</v>
      </c>
      <c r="E290" s="250"/>
      <c r="F290" s="251"/>
      <c r="G290" s="251"/>
      <c r="H290" s="251"/>
      <c r="I290" s="251"/>
      <c r="J290" s="251"/>
      <c r="K290" s="251"/>
      <c r="L290" s="253" t="s">
        <v>226</v>
      </c>
      <c r="M290" s="258">
        <f>(B290/D283)*M283</f>
        <v>3.333333333333333</v>
      </c>
      <c r="N290" s="254" t="str">
        <f t="shared" si="8"/>
        <v>C à S</v>
      </c>
    </row>
    <row r="291" spans="1:14" ht="15.75">
      <c r="A291" s="632"/>
      <c r="B291" s="149">
        <v>3</v>
      </c>
      <c r="C291" s="149" t="s">
        <v>86</v>
      </c>
      <c r="D291" s="35" t="s">
        <v>127</v>
      </c>
      <c r="E291" s="250"/>
      <c r="F291" s="251"/>
      <c r="G291" s="251"/>
      <c r="H291" s="251"/>
      <c r="I291" s="251"/>
      <c r="J291" s="251"/>
      <c r="K291" s="251"/>
      <c r="L291" s="253" t="s">
        <v>227</v>
      </c>
      <c r="M291" s="258">
        <f>(B291/D283)*M283</f>
        <v>5</v>
      </c>
      <c r="N291" s="254" t="str">
        <f t="shared" si="8"/>
        <v>C à S</v>
      </c>
    </row>
    <row r="292" spans="1:14" ht="15.75">
      <c r="A292" s="632"/>
      <c r="B292" s="149"/>
      <c r="C292" s="149"/>
      <c r="D292" s="35" t="s">
        <v>128</v>
      </c>
      <c r="E292" s="250"/>
      <c r="F292" s="251"/>
      <c r="G292" s="251"/>
      <c r="H292" s="251"/>
      <c r="I292" s="251"/>
      <c r="J292" s="251"/>
      <c r="K292" s="251"/>
      <c r="L292" s="253" t="s">
        <v>128</v>
      </c>
      <c r="M292" s="260">
        <f>(B292/D283)*M283</f>
        <v>0</v>
      </c>
      <c r="N292" s="254">
        <f t="shared" si="8"/>
        <v>0</v>
      </c>
    </row>
    <row r="293" spans="1:14" ht="15.75">
      <c r="A293" s="632"/>
      <c r="B293" s="149"/>
      <c r="C293" s="149"/>
      <c r="D293" s="35"/>
      <c r="E293" s="250"/>
      <c r="F293" s="251"/>
      <c r="G293" s="251"/>
      <c r="H293" s="251"/>
      <c r="I293" s="251"/>
      <c r="J293" s="251"/>
      <c r="K293" s="251"/>
      <c r="L293" s="253"/>
      <c r="M293" s="260">
        <f>(B293/D283)*M283</f>
        <v>0</v>
      </c>
      <c r="N293" s="254">
        <f t="shared" si="8"/>
        <v>0</v>
      </c>
    </row>
    <row r="294" spans="1:14" ht="15.75">
      <c r="A294" s="632"/>
      <c r="B294" s="149"/>
      <c r="C294" s="149"/>
      <c r="D294" s="35"/>
      <c r="E294" s="250"/>
      <c r="F294" s="251"/>
      <c r="G294" s="251"/>
      <c r="H294" s="251"/>
      <c r="I294" s="251"/>
      <c r="J294" s="251"/>
      <c r="K294" s="251"/>
      <c r="L294" s="253"/>
      <c r="M294" s="260">
        <f>(B294/D283)*M283</f>
        <v>0</v>
      </c>
      <c r="N294" s="254">
        <f t="shared" si="8"/>
        <v>0</v>
      </c>
    </row>
    <row r="295" spans="1:14" ht="15.75">
      <c r="A295" s="632"/>
      <c r="B295" s="149"/>
      <c r="C295" s="149"/>
      <c r="D295" s="35"/>
      <c r="E295" s="250"/>
      <c r="F295" s="251"/>
      <c r="G295" s="251"/>
      <c r="H295" s="251"/>
      <c r="I295" s="251"/>
      <c r="J295" s="251"/>
      <c r="K295" s="251"/>
      <c r="L295" s="253"/>
      <c r="M295" s="260">
        <f>(B295/D283)*M283</f>
        <v>0</v>
      </c>
      <c r="N295" s="254">
        <f t="shared" si="8"/>
        <v>0</v>
      </c>
    </row>
    <row r="296" spans="1:14" ht="15.75">
      <c r="A296" s="632"/>
      <c r="B296" s="149"/>
      <c r="C296" s="149"/>
      <c r="D296" s="34"/>
      <c r="E296" s="250"/>
      <c r="F296" s="251"/>
      <c r="G296" s="251"/>
      <c r="H296" s="251"/>
      <c r="I296" s="251"/>
      <c r="J296" s="251"/>
      <c r="K296" s="251"/>
      <c r="L296" s="253"/>
      <c r="M296" s="260">
        <f>(B296/D283)*M283</f>
        <v>0</v>
      </c>
      <c r="N296" s="254">
        <f t="shared" si="8"/>
        <v>0</v>
      </c>
    </row>
    <row r="297" spans="1:14" ht="15">
      <c r="A297" s="632"/>
      <c r="B297" s="51"/>
      <c r="C297" s="51"/>
      <c r="D297" s="34"/>
      <c r="E297" s="250"/>
      <c r="F297" s="251"/>
      <c r="G297" s="251"/>
      <c r="H297" s="251"/>
      <c r="I297" s="251"/>
      <c r="J297" s="251"/>
      <c r="K297" s="251"/>
      <c r="L297" s="250"/>
      <c r="M297" s="51"/>
      <c r="N297" s="51"/>
    </row>
    <row r="298" spans="1:14" ht="15">
      <c r="A298" s="632"/>
      <c r="B298" s="51"/>
      <c r="C298" s="51"/>
      <c r="D298" s="34"/>
      <c r="E298" s="250"/>
      <c r="F298" s="251"/>
      <c r="G298" s="251"/>
      <c r="H298" s="251"/>
      <c r="I298" s="251"/>
      <c r="J298" s="251"/>
      <c r="K298" s="251"/>
      <c r="L298" s="250"/>
      <c r="M298" s="51"/>
      <c r="N298" s="51"/>
    </row>
    <row r="299" spans="1:14" ht="15.75" thickBot="1">
      <c r="A299" s="632"/>
      <c r="B299" s="43" t="s">
        <v>83</v>
      </c>
      <c r="C299" s="6"/>
      <c r="D299" s="7" t="s">
        <v>49</v>
      </c>
      <c r="E299" s="158"/>
      <c r="F299" s="158"/>
      <c r="G299" s="160"/>
      <c r="H299" s="160"/>
      <c r="I299" s="160"/>
      <c r="J299" s="160"/>
      <c r="K299" s="160"/>
      <c r="L299" s="160"/>
      <c r="M299" s="160"/>
      <c r="N299" s="51"/>
    </row>
    <row r="300" spans="1:14" ht="18.75">
      <c r="A300" s="632"/>
      <c r="B300" s="261"/>
      <c r="C300" s="626" t="str">
        <f>B280</f>
        <v>Au Féminin.com</v>
      </c>
      <c r="D300" s="626"/>
      <c r="E300" s="626"/>
      <c r="F300" s="626"/>
      <c r="G300" s="626"/>
      <c r="H300" s="157"/>
      <c r="I300" s="157"/>
      <c r="J300" s="157"/>
      <c r="K300" s="157"/>
      <c r="L300" s="157"/>
      <c r="M300" s="157"/>
      <c r="N300" s="51"/>
    </row>
    <row r="301" spans="1:14" ht="15">
      <c r="A301" s="632"/>
      <c r="B301" s="262"/>
      <c r="C301" s="4" t="s">
        <v>129</v>
      </c>
      <c r="D301" s="18"/>
      <c r="E301" s="18"/>
      <c r="F301" s="18"/>
      <c r="G301" s="18"/>
      <c r="H301" s="4"/>
      <c r="I301" s="4"/>
      <c r="J301" s="4"/>
      <c r="K301" s="4"/>
      <c r="L301" s="4"/>
      <c r="M301" s="4"/>
      <c r="N301" s="51"/>
    </row>
    <row r="302" spans="1:14" ht="15">
      <c r="A302" s="632"/>
      <c r="B302" s="263"/>
      <c r="C302" s="4" t="s">
        <v>130</v>
      </c>
      <c r="D302" s="18"/>
      <c r="E302" s="18"/>
      <c r="F302" s="18"/>
      <c r="G302" s="18"/>
      <c r="H302" s="4"/>
      <c r="I302" s="4"/>
      <c r="J302" s="4"/>
      <c r="K302" s="4"/>
      <c r="L302" s="4"/>
      <c r="M302" s="4"/>
      <c r="N302" s="51"/>
    </row>
    <row r="303" spans="1:14" ht="15">
      <c r="A303" s="632"/>
      <c r="B303" s="263"/>
      <c r="C303" s="4" t="s">
        <v>131</v>
      </c>
      <c r="D303" s="18"/>
      <c r="E303" s="18"/>
      <c r="F303" s="18"/>
      <c r="G303" s="18"/>
      <c r="H303" s="4"/>
      <c r="I303" s="4"/>
      <c r="J303" s="4"/>
      <c r="K303" s="4"/>
      <c r="L303" s="4"/>
      <c r="M303" s="4"/>
      <c r="N303" s="51"/>
    </row>
    <row r="304" spans="1:14" ht="15">
      <c r="A304" s="632"/>
      <c r="B304" s="263"/>
      <c r="C304" s="4" t="s">
        <v>132</v>
      </c>
      <c r="D304" s="18"/>
      <c r="E304" s="18"/>
      <c r="F304" s="18"/>
      <c r="G304" s="18"/>
      <c r="H304" s="4"/>
      <c r="I304" s="4"/>
      <c r="J304" s="4"/>
      <c r="K304" s="4"/>
      <c r="L304" s="4"/>
      <c r="M304" s="4"/>
      <c r="N304" s="51"/>
    </row>
    <row r="305" spans="1:14" ht="15">
      <c r="A305" s="632"/>
      <c r="B305" s="263"/>
      <c r="C305" s="4" t="s">
        <v>135</v>
      </c>
      <c r="D305" s="18"/>
      <c r="E305" s="18"/>
      <c r="F305" s="18"/>
      <c r="G305" s="18"/>
      <c r="H305" s="4"/>
      <c r="I305" s="4"/>
      <c r="J305" s="4"/>
      <c r="K305" s="4"/>
      <c r="L305" s="4"/>
      <c r="M305" s="4"/>
      <c r="N305" s="51"/>
    </row>
    <row r="306" spans="1:14" ht="15">
      <c r="A306" s="632"/>
      <c r="B306" s="262"/>
      <c r="C306" s="4" t="s">
        <v>136</v>
      </c>
      <c r="D306" s="18"/>
      <c r="E306" s="18"/>
      <c r="F306" s="18"/>
      <c r="G306" s="18"/>
      <c r="H306" s="4"/>
      <c r="I306" s="4"/>
      <c r="J306" s="4"/>
      <c r="K306" s="4"/>
      <c r="L306" s="4"/>
      <c r="M306" s="4"/>
      <c r="N306" s="51"/>
    </row>
    <row r="307" spans="1:14" ht="15">
      <c r="A307" s="632"/>
      <c r="B307" s="262"/>
      <c r="C307" s="4" t="s">
        <v>137</v>
      </c>
      <c r="D307" s="18"/>
      <c r="E307" s="18"/>
      <c r="F307" s="18"/>
      <c r="G307" s="18"/>
      <c r="H307" s="4"/>
      <c r="I307" s="4"/>
      <c r="J307" s="4"/>
      <c r="K307" s="4"/>
      <c r="L307" s="4"/>
      <c r="M307" s="4"/>
      <c r="N307" s="51"/>
    </row>
    <row r="308" spans="1:14" ht="15">
      <c r="A308" s="632"/>
      <c r="B308" s="262"/>
      <c r="C308" s="4" t="s">
        <v>133</v>
      </c>
      <c r="D308" s="18"/>
      <c r="E308" s="18"/>
      <c r="F308" s="18"/>
      <c r="G308" s="18"/>
      <c r="H308" s="4"/>
      <c r="I308" s="4"/>
      <c r="J308" s="4"/>
      <c r="K308" s="4"/>
      <c r="L308" s="4"/>
      <c r="M308" s="4"/>
      <c r="N308" s="51"/>
    </row>
    <row r="309" spans="1:14" ht="15">
      <c r="A309" s="632"/>
      <c r="B309" s="262"/>
      <c r="C309" s="4" t="s">
        <v>134</v>
      </c>
      <c r="D309" s="18"/>
      <c r="E309" s="18"/>
      <c r="F309" s="18"/>
      <c r="G309" s="18"/>
      <c r="H309" s="4"/>
      <c r="I309" s="4"/>
      <c r="J309" s="4"/>
      <c r="K309" s="4"/>
      <c r="L309" s="4"/>
      <c r="M309" s="4"/>
      <c r="N309" s="51"/>
    </row>
    <row r="310" spans="1:14" ht="15">
      <c r="A310" s="632"/>
      <c r="B310" s="262"/>
      <c r="C310" s="4" t="s">
        <v>352</v>
      </c>
      <c r="D310" s="17"/>
      <c r="E310" s="17"/>
      <c r="F310" s="17"/>
      <c r="G310" s="17"/>
      <c r="H310" s="4"/>
      <c r="I310" s="4"/>
      <c r="J310" s="4"/>
      <c r="K310" s="4"/>
      <c r="L310" s="4"/>
      <c r="M310" s="4"/>
      <c r="N310" s="51"/>
    </row>
    <row r="311" spans="1:14" ht="15">
      <c r="A311" s="632"/>
      <c r="B311" s="262"/>
      <c r="C311" s="4" t="s">
        <v>138</v>
      </c>
      <c r="D311" s="17"/>
      <c r="E311" s="17"/>
      <c r="F311" s="17"/>
      <c r="G311" s="17"/>
      <c r="H311" s="4"/>
      <c r="I311" s="4"/>
      <c r="J311" s="4"/>
      <c r="K311" s="4"/>
      <c r="L311" s="4"/>
      <c r="M311" s="4"/>
      <c r="N311" s="51"/>
    </row>
    <row r="312" spans="1:14" ht="15">
      <c r="A312" s="632"/>
      <c r="B312" s="262"/>
      <c r="C312" s="4" t="s">
        <v>139</v>
      </c>
      <c r="D312" s="17"/>
      <c r="E312" s="17"/>
      <c r="F312" s="17"/>
      <c r="G312" s="17"/>
      <c r="H312" s="4"/>
      <c r="I312" s="4"/>
      <c r="J312" s="4"/>
      <c r="K312" s="4"/>
      <c r="L312" s="4"/>
      <c r="M312" s="4"/>
      <c r="N312" s="51"/>
    </row>
    <row r="313" spans="1:14" ht="15">
      <c r="A313" s="632"/>
      <c r="B313" s="262"/>
      <c r="C313" s="4"/>
      <c r="D313" s="17"/>
      <c r="E313" s="17"/>
      <c r="F313" s="17"/>
      <c r="G313" s="17"/>
      <c r="H313" s="4"/>
      <c r="I313" s="4"/>
      <c r="J313" s="4"/>
      <c r="K313" s="4"/>
      <c r="L313" s="4"/>
      <c r="M313" s="4"/>
      <c r="N313" s="51"/>
    </row>
    <row r="314" spans="1:14" ht="15">
      <c r="A314" s="632"/>
      <c r="B314" s="26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1"/>
    </row>
    <row r="315" spans="1:14" ht="15">
      <c r="A315" s="632"/>
      <c r="B315" s="31" t="s">
        <v>161</v>
      </c>
      <c r="C315" s="265" t="s">
        <v>211</v>
      </c>
      <c r="D315" s="34"/>
      <c r="E315" s="34"/>
      <c r="F315" s="34"/>
      <c r="G315" s="34"/>
      <c r="H315" s="34"/>
      <c r="I315" s="31" t="s">
        <v>164</v>
      </c>
      <c r="J315" s="266" t="s">
        <v>166</v>
      </c>
      <c r="K315" s="34"/>
      <c r="L315" s="34"/>
      <c r="M315" s="34"/>
      <c r="N315" s="255"/>
    </row>
    <row r="316" spans="1:14" ht="15">
      <c r="A316" s="632"/>
      <c r="B316" s="31" t="s">
        <v>162</v>
      </c>
      <c r="C316" s="266" t="s">
        <v>350</v>
      </c>
      <c r="D316" s="34"/>
      <c r="E316" s="34"/>
      <c r="F316" s="34"/>
      <c r="G316" s="34"/>
      <c r="H316" s="34"/>
      <c r="I316" s="31" t="s">
        <v>165</v>
      </c>
      <c r="J316" s="266" t="s">
        <v>210</v>
      </c>
      <c r="K316" s="34"/>
      <c r="L316" s="34"/>
      <c r="M316" s="34"/>
      <c r="N316" s="255"/>
    </row>
    <row r="317" spans="1:14" ht="15">
      <c r="A317" s="632"/>
      <c r="B317" s="31" t="s">
        <v>163</v>
      </c>
      <c r="C317" s="266" t="s">
        <v>351</v>
      </c>
      <c r="D317" s="34"/>
      <c r="E317" s="34"/>
      <c r="F317" s="34"/>
      <c r="G317" s="34"/>
      <c r="H317" s="34"/>
      <c r="I317" s="267" t="s">
        <v>183</v>
      </c>
      <c r="J317" s="34" t="s">
        <v>196</v>
      </c>
      <c r="K317" s="34"/>
      <c r="L317" s="34"/>
      <c r="M317" s="34"/>
      <c r="N317" s="255"/>
    </row>
    <row r="318" spans="1:14" ht="15">
      <c r="A318" s="632"/>
      <c r="B318" s="627" t="str">
        <f ca="1">CELL("nomfichier")</f>
        <v>D:\1 UPRT SITE WEB\uprt.fr\re-recettes\re-desserts-maj-02-2015\[ff-17-P-accacia.xls]beignets acacia Postit</v>
      </c>
      <c r="C318" s="627"/>
      <c r="D318" s="627"/>
      <c r="E318" s="627"/>
      <c r="F318" s="627"/>
      <c r="G318" s="627"/>
      <c r="H318" s="627"/>
      <c r="I318" s="627"/>
      <c r="J318" s="627"/>
      <c r="K318" s="627"/>
      <c r="L318" s="627"/>
      <c r="M318" s="627"/>
      <c r="N318" s="51"/>
    </row>
    <row r="319" spans="1:14" ht="15.75" thickBot="1">
      <c r="A319" s="632"/>
      <c r="B319" s="628" t="s">
        <v>186</v>
      </c>
      <c r="C319" s="628"/>
      <c r="D319" s="628"/>
      <c r="E319" s="628"/>
      <c r="F319" s="628"/>
      <c r="G319" s="628"/>
      <c r="H319" s="628"/>
      <c r="I319" s="628"/>
      <c r="J319" s="628"/>
      <c r="K319" s="628"/>
      <c r="L319" s="628"/>
      <c r="M319" s="628"/>
      <c r="N319" s="256"/>
    </row>
    <row r="320" ht="15.75" thickBot="1"/>
    <row r="321" spans="1:14" ht="18.75">
      <c r="A321" s="12" t="s">
        <v>160</v>
      </c>
      <c r="B321" s="638" t="s">
        <v>140</v>
      </c>
      <c r="C321" s="638"/>
      <c r="D321" s="638"/>
      <c r="E321" s="638"/>
      <c r="F321" s="638"/>
      <c r="G321" s="638"/>
      <c r="H321" s="638"/>
      <c r="I321" s="638"/>
      <c r="J321" s="638"/>
      <c r="K321" s="638"/>
      <c r="L321" s="638"/>
      <c r="M321" s="638"/>
      <c r="N321" s="638"/>
    </row>
    <row r="322" spans="1:14" ht="23.25">
      <c r="A322" s="632" t="str">
        <f>B321</f>
        <v>Délice de Celeste</v>
      </c>
      <c r="B322" s="639" t="s">
        <v>82</v>
      </c>
      <c r="C322" s="639"/>
      <c r="D322" s="639"/>
      <c r="E322" s="639"/>
      <c r="F322" s="639"/>
      <c r="G322" s="639"/>
      <c r="H322" s="639"/>
      <c r="I322" s="639"/>
      <c r="J322" s="639"/>
      <c r="K322" s="639"/>
      <c r="L322" s="639"/>
      <c r="M322" s="294" t="s">
        <v>183</v>
      </c>
      <c r="N322" s="296"/>
    </row>
    <row r="323" spans="1:14" ht="23.25">
      <c r="A323" s="632"/>
      <c r="B323" s="268"/>
      <c r="C323" s="269"/>
      <c r="D323" s="268" t="s">
        <v>164</v>
      </c>
      <c r="E323" s="269"/>
      <c r="F323" s="269"/>
      <c r="G323" s="269"/>
      <c r="H323" s="269"/>
      <c r="I323" s="269"/>
      <c r="J323" s="269"/>
      <c r="K323" s="269"/>
      <c r="L323" s="269"/>
      <c r="M323" s="295" t="s">
        <v>81</v>
      </c>
      <c r="N323" s="270"/>
    </row>
    <row r="324" spans="1:14" ht="15">
      <c r="A324" s="632"/>
      <c r="B324" s="640" t="s">
        <v>204</v>
      </c>
      <c r="C324" s="640"/>
      <c r="D324" s="635">
        <v>6</v>
      </c>
      <c r="E324" s="641" t="s">
        <v>75</v>
      </c>
      <c r="F324" s="272"/>
      <c r="G324" s="272"/>
      <c r="H324" s="272"/>
      <c r="I324" s="272"/>
      <c r="J324" s="272"/>
      <c r="K324" s="272"/>
      <c r="L324" s="272"/>
      <c r="M324" s="637">
        <v>10</v>
      </c>
      <c r="N324" s="642" t="s">
        <v>75</v>
      </c>
    </row>
    <row r="325" spans="1:14" ht="15">
      <c r="A325" s="632"/>
      <c r="B325" s="640"/>
      <c r="C325" s="640"/>
      <c r="D325" s="635"/>
      <c r="E325" s="641"/>
      <c r="F325" s="272"/>
      <c r="G325" s="272"/>
      <c r="H325" s="272"/>
      <c r="I325" s="272"/>
      <c r="J325" s="272"/>
      <c r="K325" s="272"/>
      <c r="L325" s="272"/>
      <c r="M325" s="637"/>
      <c r="N325" s="642"/>
    </row>
    <row r="326" spans="1:14" ht="15">
      <c r="A326" s="632"/>
      <c r="B326" s="268" t="s">
        <v>162</v>
      </c>
      <c r="C326" s="271" t="s">
        <v>163</v>
      </c>
      <c r="D326" s="268" t="s">
        <v>161</v>
      </c>
      <c r="E326" s="273"/>
      <c r="F326" s="274"/>
      <c r="G326" s="274"/>
      <c r="H326" s="274"/>
      <c r="I326" s="274"/>
      <c r="J326" s="274"/>
      <c r="K326" s="274"/>
      <c r="L326" s="287" t="s">
        <v>165</v>
      </c>
      <c r="M326" s="288"/>
      <c r="N326" s="38"/>
    </row>
    <row r="327" spans="1:14" ht="15.75">
      <c r="A327" s="632"/>
      <c r="B327" s="149">
        <v>0.18</v>
      </c>
      <c r="C327" s="150" t="s">
        <v>70</v>
      </c>
      <c r="D327" s="286" t="s">
        <v>357</v>
      </c>
      <c r="E327" s="273"/>
      <c r="F327" s="274"/>
      <c r="G327" s="274"/>
      <c r="H327" s="274"/>
      <c r="I327" s="274"/>
      <c r="J327" s="274"/>
      <c r="K327" s="274"/>
      <c r="L327" s="289" t="s">
        <v>228</v>
      </c>
      <c r="M327" s="290">
        <f>(B327/D324)*M324</f>
        <v>0.3</v>
      </c>
      <c r="N327" s="291" t="str">
        <f aca="true" t="shared" si="9" ref="N327:N337">C327</f>
        <v>kg</v>
      </c>
    </row>
    <row r="328" spans="1:14" ht="15.75">
      <c r="A328" s="632"/>
      <c r="B328" s="149">
        <v>1</v>
      </c>
      <c r="C328" s="150" t="s">
        <v>73</v>
      </c>
      <c r="D328" s="286" t="s">
        <v>358</v>
      </c>
      <c r="E328" s="273"/>
      <c r="F328" s="274"/>
      <c r="G328" s="274"/>
      <c r="H328" s="274"/>
      <c r="I328" s="274"/>
      <c r="J328" s="274"/>
      <c r="K328" s="274"/>
      <c r="L328" s="289" t="s">
        <v>229</v>
      </c>
      <c r="M328" s="292">
        <f>(B328/D324)*M324</f>
        <v>1.6666666666666665</v>
      </c>
      <c r="N328" s="291" t="str">
        <f t="shared" si="9"/>
        <v>pincées</v>
      </c>
    </row>
    <row r="329" spans="1:14" ht="15.75">
      <c r="A329" s="632"/>
      <c r="B329" s="149">
        <v>1</v>
      </c>
      <c r="C329" s="150" t="s">
        <v>62</v>
      </c>
      <c r="D329" s="286" t="s">
        <v>359</v>
      </c>
      <c r="E329" s="273"/>
      <c r="F329" s="274"/>
      <c r="G329" s="274"/>
      <c r="H329" s="274"/>
      <c r="I329" s="274"/>
      <c r="J329" s="274"/>
      <c r="K329" s="274"/>
      <c r="L329" s="289" t="s">
        <v>230</v>
      </c>
      <c r="M329" s="292">
        <f>(B329/D324)*M324</f>
        <v>1.6666666666666665</v>
      </c>
      <c r="N329" s="291" t="str">
        <f t="shared" si="9"/>
        <v>œufs</v>
      </c>
    </row>
    <row r="330" spans="1:14" ht="15.75">
      <c r="A330" s="632"/>
      <c r="B330" s="219">
        <v>0.1</v>
      </c>
      <c r="C330" s="150" t="s">
        <v>70</v>
      </c>
      <c r="D330" s="286" t="s">
        <v>360</v>
      </c>
      <c r="E330" s="273"/>
      <c r="F330" s="274"/>
      <c r="G330" s="274"/>
      <c r="H330" s="274"/>
      <c r="I330" s="274"/>
      <c r="J330" s="274"/>
      <c r="K330" s="274"/>
      <c r="L330" s="289" t="s">
        <v>231</v>
      </c>
      <c r="M330" s="290">
        <f>(B330/D324)*M324</f>
        <v>0.16666666666666666</v>
      </c>
      <c r="N330" s="291" t="str">
        <f t="shared" si="9"/>
        <v>kg</v>
      </c>
    </row>
    <row r="331" spans="1:14" ht="15.75">
      <c r="A331" s="632"/>
      <c r="B331" s="149">
        <v>0.15</v>
      </c>
      <c r="C331" s="149" t="s">
        <v>70</v>
      </c>
      <c r="D331" s="286" t="s">
        <v>361</v>
      </c>
      <c r="E331" s="273"/>
      <c r="F331" s="274"/>
      <c r="G331" s="274"/>
      <c r="H331" s="274"/>
      <c r="I331" s="274"/>
      <c r="J331" s="274"/>
      <c r="K331" s="274"/>
      <c r="L331" s="289" t="s">
        <v>232</v>
      </c>
      <c r="M331" s="290">
        <f>(B331/D324)*M324</f>
        <v>0.24999999999999997</v>
      </c>
      <c r="N331" s="291" t="str">
        <f t="shared" si="9"/>
        <v>kg</v>
      </c>
    </row>
    <row r="332" spans="1:14" ht="15.75">
      <c r="A332" s="632"/>
      <c r="B332" s="149">
        <v>0.05</v>
      </c>
      <c r="C332" s="149" t="s">
        <v>70</v>
      </c>
      <c r="D332" s="286" t="s">
        <v>362</v>
      </c>
      <c r="E332" s="273"/>
      <c r="F332" s="274"/>
      <c r="G332" s="274"/>
      <c r="H332" s="274"/>
      <c r="I332" s="274"/>
      <c r="J332" s="274"/>
      <c r="K332" s="274"/>
      <c r="L332" s="289" t="s">
        <v>233</v>
      </c>
      <c r="M332" s="290">
        <f>(B332/D324)*M324</f>
        <v>0.08333333333333333</v>
      </c>
      <c r="N332" s="291" t="str">
        <f t="shared" si="9"/>
        <v>kg</v>
      </c>
    </row>
    <row r="333" spans="1:14" ht="15.75">
      <c r="A333" s="632"/>
      <c r="B333" s="149">
        <v>1</v>
      </c>
      <c r="C333" s="149" t="s">
        <v>141</v>
      </c>
      <c r="D333" s="286" t="s">
        <v>363</v>
      </c>
      <c r="E333" s="273"/>
      <c r="F333" s="274"/>
      <c r="G333" s="274"/>
      <c r="H333" s="274"/>
      <c r="I333" s="274"/>
      <c r="J333" s="274"/>
      <c r="K333" s="274"/>
      <c r="L333" s="289" t="s">
        <v>234</v>
      </c>
      <c r="M333" s="293">
        <f>(B333/D324)*M324</f>
        <v>1.6666666666666665</v>
      </c>
      <c r="N333" s="291" t="str">
        <f t="shared" si="9"/>
        <v>sachets</v>
      </c>
    </row>
    <row r="334" spans="1:14" ht="15.75">
      <c r="A334" s="632"/>
      <c r="B334" s="149"/>
      <c r="C334" s="149" t="s">
        <v>63</v>
      </c>
      <c r="D334" s="286" t="s">
        <v>52</v>
      </c>
      <c r="E334" s="273"/>
      <c r="F334" s="274"/>
      <c r="G334" s="274"/>
      <c r="H334" s="274"/>
      <c r="I334" s="274"/>
      <c r="J334" s="274"/>
      <c r="K334" s="274"/>
      <c r="L334" s="289" t="s">
        <v>52</v>
      </c>
      <c r="M334" s="293">
        <f>(B334/D324)*M324</f>
        <v>0</v>
      </c>
      <c r="N334" s="291" t="str">
        <f t="shared" si="9"/>
        <v>fleurs</v>
      </c>
    </row>
    <row r="335" spans="1:14" ht="15.75">
      <c r="A335" s="632"/>
      <c r="B335" s="149"/>
      <c r="C335" s="149"/>
      <c r="D335" s="38"/>
      <c r="E335" s="273"/>
      <c r="F335" s="274"/>
      <c r="G335" s="274"/>
      <c r="H335" s="274"/>
      <c r="I335" s="274"/>
      <c r="J335" s="274"/>
      <c r="K335" s="274"/>
      <c r="L335" s="289"/>
      <c r="M335" s="293">
        <f>(B335/D324)*M324</f>
        <v>0</v>
      </c>
      <c r="N335" s="291">
        <f t="shared" si="9"/>
        <v>0</v>
      </c>
    </row>
    <row r="336" spans="1:14" ht="15.75">
      <c r="A336" s="632"/>
      <c r="B336" s="149"/>
      <c r="C336" s="149"/>
      <c r="D336" s="38"/>
      <c r="E336" s="273"/>
      <c r="F336" s="274"/>
      <c r="G336" s="274"/>
      <c r="H336" s="274"/>
      <c r="I336" s="274"/>
      <c r="J336" s="274"/>
      <c r="K336" s="274"/>
      <c r="L336" s="289"/>
      <c r="M336" s="293">
        <f>(B336/D324)*M324</f>
        <v>0</v>
      </c>
      <c r="N336" s="291">
        <f t="shared" si="9"/>
        <v>0</v>
      </c>
    </row>
    <row r="337" spans="1:14" ht="15.75">
      <c r="A337" s="632"/>
      <c r="B337" s="149"/>
      <c r="C337" s="149"/>
      <c r="D337" s="38"/>
      <c r="E337" s="273"/>
      <c r="F337" s="274"/>
      <c r="G337" s="274"/>
      <c r="H337" s="274"/>
      <c r="I337" s="274"/>
      <c r="J337" s="274"/>
      <c r="K337" s="274"/>
      <c r="L337" s="289"/>
      <c r="M337" s="293">
        <f>(B337/D324)*M324</f>
        <v>0</v>
      </c>
      <c r="N337" s="291">
        <f t="shared" si="9"/>
        <v>0</v>
      </c>
    </row>
    <row r="338" spans="1:14" ht="15">
      <c r="A338" s="632"/>
      <c r="B338" s="275"/>
      <c r="C338" s="275"/>
      <c r="D338" s="40"/>
      <c r="E338" s="273"/>
      <c r="F338" s="274"/>
      <c r="G338" s="274"/>
      <c r="H338" s="274"/>
      <c r="I338" s="274"/>
      <c r="J338" s="274"/>
      <c r="K338" s="274"/>
      <c r="L338" s="273"/>
      <c r="M338" s="275"/>
      <c r="N338" s="275"/>
    </row>
    <row r="339" spans="1:14" ht="15">
      <c r="A339" s="632"/>
      <c r="B339" s="275"/>
      <c r="C339" s="275"/>
      <c r="D339" s="40"/>
      <c r="E339" s="273"/>
      <c r="F339" s="274"/>
      <c r="G339" s="274"/>
      <c r="H339" s="274"/>
      <c r="I339" s="274"/>
      <c r="J339" s="274"/>
      <c r="K339" s="274"/>
      <c r="L339" s="273"/>
      <c r="M339" s="275"/>
      <c r="N339" s="275"/>
    </row>
    <row r="340" spans="1:14" ht="15.75" thickBot="1">
      <c r="A340" s="632"/>
      <c r="B340" s="43" t="s">
        <v>83</v>
      </c>
      <c r="C340" s="6"/>
      <c r="D340" s="8" t="s">
        <v>51</v>
      </c>
      <c r="E340" s="158"/>
      <c r="F340" s="158"/>
      <c r="G340" s="160"/>
      <c r="H340" s="160"/>
      <c r="I340" s="160"/>
      <c r="J340" s="160"/>
      <c r="K340" s="160"/>
      <c r="L340" s="160"/>
      <c r="M340" s="160"/>
      <c r="N340" s="275"/>
    </row>
    <row r="341" spans="1:14" ht="18.75">
      <c r="A341" s="632"/>
      <c r="B341" s="278"/>
      <c r="C341" s="626" t="str">
        <f>B321</f>
        <v>Délice de Celeste</v>
      </c>
      <c r="D341" s="626"/>
      <c r="E341" s="626"/>
      <c r="F341" s="626"/>
      <c r="G341" s="626"/>
      <c r="H341" s="157"/>
      <c r="I341" s="157"/>
      <c r="J341" s="157"/>
      <c r="K341" s="157"/>
      <c r="L341" s="157"/>
      <c r="M341" s="157"/>
      <c r="N341" s="275"/>
    </row>
    <row r="342" spans="1:14" ht="15">
      <c r="A342" s="632"/>
      <c r="B342" s="279"/>
      <c r="C342" s="4" t="s">
        <v>147</v>
      </c>
      <c r="D342" s="18"/>
      <c r="E342" s="18"/>
      <c r="F342" s="18"/>
      <c r="G342" s="18"/>
      <c r="H342" s="4"/>
      <c r="I342" s="4"/>
      <c r="J342" s="4"/>
      <c r="K342" s="4"/>
      <c r="L342" s="4"/>
      <c r="M342" s="4"/>
      <c r="N342" s="275"/>
    </row>
    <row r="343" spans="1:14" ht="15">
      <c r="A343" s="632"/>
      <c r="B343" s="280"/>
      <c r="C343" s="4" t="s">
        <v>148</v>
      </c>
      <c r="D343" s="18"/>
      <c r="E343" s="18"/>
      <c r="F343" s="18"/>
      <c r="G343" s="18"/>
      <c r="H343" s="4"/>
      <c r="I343" s="4"/>
      <c r="J343" s="4"/>
      <c r="K343" s="4"/>
      <c r="L343" s="4"/>
      <c r="M343" s="4"/>
      <c r="N343" s="275"/>
    </row>
    <row r="344" spans="1:14" ht="15">
      <c r="A344" s="632"/>
      <c r="B344" s="280"/>
      <c r="C344" s="4" t="s">
        <v>149</v>
      </c>
      <c r="D344" s="18"/>
      <c r="E344" s="18"/>
      <c r="F344" s="18"/>
      <c r="G344" s="18"/>
      <c r="H344" s="4"/>
      <c r="I344" s="4"/>
      <c r="J344" s="4"/>
      <c r="K344" s="4"/>
      <c r="L344" s="4"/>
      <c r="M344" s="4"/>
      <c r="N344" s="275"/>
    </row>
    <row r="345" spans="1:14" ht="15">
      <c r="A345" s="632"/>
      <c r="B345" s="280"/>
      <c r="C345" s="4" t="s">
        <v>151</v>
      </c>
      <c r="D345" s="18"/>
      <c r="E345" s="18"/>
      <c r="F345" s="18"/>
      <c r="G345" s="18"/>
      <c r="H345" s="4"/>
      <c r="I345" s="4"/>
      <c r="J345" s="4"/>
      <c r="K345" s="4"/>
      <c r="L345" s="4"/>
      <c r="M345" s="4"/>
      <c r="N345" s="275"/>
    </row>
    <row r="346" spans="1:14" ht="15">
      <c r="A346" s="632"/>
      <c r="B346" s="280"/>
      <c r="C346" s="4" t="s">
        <v>152</v>
      </c>
      <c r="D346" s="18"/>
      <c r="E346" s="18"/>
      <c r="F346" s="18"/>
      <c r="G346" s="18"/>
      <c r="H346" s="4"/>
      <c r="I346" s="4"/>
      <c r="J346" s="4"/>
      <c r="K346" s="4"/>
      <c r="L346" s="4"/>
      <c r="M346" s="4"/>
      <c r="N346" s="275"/>
    </row>
    <row r="347" spans="1:14" ht="15">
      <c r="A347" s="632"/>
      <c r="B347" s="279"/>
      <c r="C347" s="4" t="s">
        <v>150</v>
      </c>
      <c r="D347" s="18"/>
      <c r="E347" s="18"/>
      <c r="F347" s="18"/>
      <c r="G347" s="18"/>
      <c r="H347" s="4"/>
      <c r="I347" s="4"/>
      <c r="J347" s="4"/>
      <c r="K347" s="4"/>
      <c r="L347" s="4"/>
      <c r="M347" s="4"/>
      <c r="N347" s="275"/>
    </row>
    <row r="348" spans="1:14" ht="15">
      <c r="A348" s="632"/>
      <c r="B348" s="279"/>
      <c r="C348" s="4" t="s">
        <v>153</v>
      </c>
      <c r="D348" s="18"/>
      <c r="E348" s="18"/>
      <c r="F348" s="18"/>
      <c r="G348" s="18"/>
      <c r="H348" s="4"/>
      <c r="I348" s="4"/>
      <c r="J348" s="4"/>
      <c r="K348" s="4"/>
      <c r="L348" s="4"/>
      <c r="M348" s="4"/>
      <c r="N348" s="275"/>
    </row>
    <row r="349" spans="1:14" ht="15">
      <c r="A349" s="632"/>
      <c r="B349" s="279"/>
      <c r="C349" s="4" t="s">
        <v>154</v>
      </c>
      <c r="D349" s="18"/>
      <c r="E349" s="18"/>
      <c r="F349" s="18"/>
      <c r="G349" s="18"/>
      <c r="H349" s="4"/>
      <c r="I349" s="4"/>
      <c r="J349" s="4"/>
      <c r="K349" s="4"/>
      <c r="L349" s="4"/>
      <c r="M349" s="4"/>
      <c r="N349" s="275"/>
    </row>
    <row r="350" spans="1:14" ht="15">
      <c r="A350" s="632"/>
      <c r="B350" s="279"/>
      <c r="C350" s="4" t="s">
        <v>155</v>
      </c>
      <c r="D350" s="18"/>
      <c r="E350" s="18"/>
      <c r="F350" s="18"/>
      <c r="G350" s="18"/>
      <c r="H350" s="4"/>
      <c r="I350" s="4"/>
      <c r="J350" s="4"/>
      <c r="K350" s="4"/>
      <c r="L350" s="4"/>
      <c r="M350" s="4"/>
      <c r="N350" s="275"/>
    </row>
    <row r="351" spans="1:14" ht="15">
      <c r="A351" s="632"/>
      <c r="B351" s="279"/>
      <c r="C351" s="4" t="s">
        <v>156</v>
      </c>
      <c r="D351" s="17"/>
      <c r="E351" s="17"/>
      <c r="F351" s="17"/>
      <c r="G351" s="17"/>
      <c r="H351" s="4"/>
      <c r="I351" s="4"/>
      <c r="J351" s="4"/>
      <c r="K351" s="4"/>
      <c r="L351" s="4"/>
      <c r="M351" s="4"/>
      <c r="N351" s="275"/>
    </row>
    <row r="352" spans="1:14" ht="15">
      <c r="A352" s="632"/>
      <c r="B352" s="279"/>
      <c r="C352" s="4"/>
      <c r="D352" s="17"/>
      <c r="E352" s="17"/>
      <c r="F352" s="17"/>
      <c r="G352" s="17"/>
      <c r="H352" s="4"/>
      <c r="I352" s="4"/>
      <c r="J352" s="4"/>
      <c r="K352" s="4"/>
      <c r="L352" s="4"/>
      <c r="M352" s="4"/>
      <c r="N352" s="275"/>
    </row>
    <row r="353" spans="1:14" ht="15">
      <c r="A353" s="632"/>
      <c r="B353" s="28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275"/>
    </row>
    <row r="354" spans="1:14" ht="15">
      <c r="A354" s="632"/>
      <c r="B354" s="282" t="s">
        <v>161</v>
      </c>
      <c r="C354" s="283" t="s">
        <v>211</v>
      </c>
      <c r="D354" s="38"/>
      <c r="E354" s="38"/>
      <c r="F354" s="38"/>
      <c r="G354" s="38"/>
      <c r="H354" s="38"/>
      <c r="I354" s="282" t="s">
        <v>164</v>
      </c>
      <c r="J354" s="284" t="s">
        <v>166</v>
      </c>
      <c r="K354" s="38"/>
      <c r="L354" s="38"/>
      <c r="M354" s="38"/>
      <c r="N354" s="276"/>
    </row>
    <row r="355" spans="1:14" ht="15">
      <c r="A355" s="632"/>
      <c r="B355" s="282" t="s">
        <v>162</v>
      </c>
      <c r="C355" s="284" t="s">
        <v>350</v>
      </c>
      <c r="D355" s="38"/>
      <c r="E355" s="38"/>
      <c r="F355" s="38"/>
      <c r="G355" s="38"/>
      <c r="H355" s="38"/>
      <c r="I355" s="282" t="s">
        <v>165</v>
      </c>
      <c r="J355" s="284" t="s">
        <v>210</v>
      </c>
      <c r="K355" s="38"/>
      <c r="L355" s="38"/>
      <c r="M355" s="38"/>
      <c r="N355" s="276"/>
    </row>
    <row r="356" spans="1:14" ht="15">
      <c r="A356" s="632"/>
      <c r="B356" s="282" t="s">
        <v>163</v>
      </c>
      <c r="C356" s="284" t="s">
        <v>351</v>
      </c>
      <c r="D356" s="38"/>
      <c r="E356" s="38"/>
      <c r="F356" s="38"/>
      <c r="G356" s="38"/>
      <c r="H356" s="38"/>
      <c r="I356" s="285" t="s">
        <v>183</v>
      </c>
      <c r="J356" s="38" t="s">
        <v>196</v>
      </c>
      <c r="K356" s="38"/>
      <c r="L356" s="38"/>
      <c r="M356" s="38"/>
      <c r="N356" s="276"/>
    </row>
    <row r="357" spans="1:14" ht="15">
      <c r="A357" s="632"/>
      <c r="B357" s="627" t="str">
        <f ca="1">CELL("nomfichier")</f>
        <v>D:\1 UPRT SITE WEB\uprt.fr\re-recettes\re-desserts-maj-02-2015\[ff-17-P-accacia.xls]beignets acacia Postit</v>
      </c>
      <c r="C357" s="627"/>
      <c r="D357" s="627"/>
      <c r="E357" s="627"/>
      <c r="F357" s="627"/>
      <c r="G357" s="627"/>
      <c r="H357" s="627"/>
      <c r="I357" s="627"/>
      <c r="J357" s="627"/>
      <c r="K357" s="627"/>
      <c r="L357" s="627"/>
      <c r="M357" s="627"/>
      <c r="N357" s="275"/>
    </row>
    <row r="358" spans="1:14" ht="15.75" thickBot="1">
      <c r="A358" s="632"/>
      <c r="B358" s="628" t="s">
        <v>186</v>
      </c>
      <c r="C358" s="628"/>
      <c r="D358" s="628"/>
      <c r="E358" s="628"/>
      <c r="F358" s="628"/>
      <c r="G358" s="628"/>
      <c r="H358" s="628"/>
      <c r="I358" s="628"/>
      <c r="J358" s="628"/>
      <c r="K358" s="628"/>
      <c r="L358" s="628"/>
      <c r="M358" s="628"/>
      <c r="N358" s="277"/>
    </row>
    <row r="359" ht="15.75" thickBot="1"/>
    <row r="360" spans="1:14" ht="18.75">
      <c r="A360" s="12" t="s">
        <v>160</v>
      </c>
      <c r="B360" s="631" t="s">
        <v>142</v>
      </c>
      <c r="C360" s="631"/>
      <c r="D360" s="631"/>
      <c r="E360" s="631"/>
      <c r="F360" s="631"/>
      <c r="G360" s="631"/>
      <c r="H360" s="631"/>
      <c r="I360" s="631"/>
      <c r="J360" s="631"/>
      <c r="K360" s="631"/>
      <c r="L360" s="631"/>
      <c r="M360" s="631"/>
      <c r="N360" s="631"/>
    </row>
    <row r="361" spans="1:14" ht="23.25">
      <c r="A361" s="632" t="str">
        <f>B360</f>
        <v>Cuisine Actuelle</v>
      </c>
      <c r="B361" s="633" t="s">
        <v>82</v>
      </c>
      <c r="C361" s="633"/>
      <c r="D361" s="633"/>
      <c r="E361" s="633"/>
      <c r="F361" s="633"/>
      <c r="G361" s="633"/>
      <c r="H361" s="633"/>
      <c r="I361" s="633"/>
      <c r="J361" s="633"/>
      <c r="K361" s="633"/>
      <c r="L361" s="633"/>
      <c r="M361" s="320" t="s">
        <v>183</v>
      </c>
      <c r="N361" s="297"/>
    </row>
    <row r="362" spans="1:14" ht="23.25">
      <c r="A362" s="632"/>
      <c r="B362" s="298"/>
      <c r="C362" s="299"/>
      <c r="D362" s="298" t="s">
        <v>164</v>
      </c>
      <c r="E362" s="299"/>
      <c r="F362" s="299"/>
      <c r="G362" s="299"/>
      <c r="H362" s="299"/>
      <c r="I362" s="299"/>
      <c r="J362" s="299"/>
      <c r="K362" s="299"/>
      <c r="L362" s="299"/>
      <c r="M362" s="321" t="s">
        <v>81</v>
      </c>
      <c r="N362" s="300"/>
    </row>
    <row r="363" spans="1:14" ht="15">
      <c r="A363" s="632"/>
      <c r="B363" s="634" t="s">
        <v>204</v>
      </c>
      <c r="C363" s="634"/>
      <c r="D363" s="635">
        <v>4</v>
      </c>
      <c r="E363" s="636" t="s">
        <v>75</v>
      </c>
      <c r="F363" s="302"/>
      <c r="G363" s="302"/>
      <c r="H363" s="302"/>
      <c r="I363" s="302"/>
      <c r="J363" s="302"/>
      <c r="K363" s="302"/>
      <c r="L363" s="302"/>
      <c r="M363" s="637">
        <v>10</v>
      </c>
      <c r="N363" s="636" t="s">
        <v>75</v>
      </c>
    </row>
    <row r="364" spans="1:14" ht="15">
      <c r="A364" s="632"/>
      <c r="B364" s="634"/>
      <c r="C364" s="634"/>
      <c r="D364" s="635"/>
      <c r="E364" s="636"/>
      <c r="F364" s="302"/>
      <c r="G364" s="302"/>
      <c r="H364" s="302"/>
      <c r="I364" s="302"/>
      <c r="J364" s="302"/>
      <c r="K364" s="302"/>
      <c r="L364" s="302"/>
      <c r="M364" s="637"/>
      <c r="N364" s="636"/>
    </row>
    <row r="365" spans="1:14" ht="15">
      <c r="A365" s="632"/>
      <c r="B365" s="298" t="s">
        <v>162</v>
      </c>
      <c r="C365" s="301" t="s">
        <v>163</v>
      </c>
      <c r="D365" s="298" t="s">
        <v>161</v>
      </c>
      <c r="E365" s="302"/>
      <c r="F365" s="302"/>
      <c r="G365" s="302"/>
      <c r="H365" s="302"/>
      <c r="I365" s="302"/>
      <c r="J365" s="302"/>
      <c r="K365" s="302"/>
      <c r="L365" s="304" t="s">
        <v>165</v>
      </c>
      <c r="M365" s="310"/>
      <c r="N365" s="303"/>
    </row>
    <row r="366" spans="1:14" ht="15.75">
      <c r="A366" s="632"/>
      <c r="B366" s="149">
        <v>0.125</v>
      </c>
      <c r="C366" s="150" t="s">
        <v>70</v>
      </c>
      <c r="D366" s="303" t="s">
        <v>56</v>
      </c>
      <c r="E366" s="302"/>
      <c r="F366" s="302"/>
      <c r="G366" s="302"/>
      <c r="H366" s="302"/>
      <c r="I366" s="302"/>
      <c r="J366" s="302"/>
      <c r="K366" s="302"/>
      <c r="L366" s="305" t="s">
        <v>205</v>
      </c>
      <c r="M366" s="311">
        <f>(B366/D363)*M363</f>
        <v>0.3125</v>
      </c>
      <c r="N366" s="309" t="str">
        <f aca="true" t="shared" si="10" ref="N366:N376">C366</f>
        <v>kg</v>
      </c>
    </row>
    <row r="367" spans="1:14" ht="15.75">
      <c r="A367" s="632"/>
      <c r="B367" s="149">
        <v>2</v>
      </c>
      <c r="C367" s="150" t="s">
        <v>73</v>
      </c>
      <c r="D367" s="303" t="s">
        <v>60</v>
      </c>
      <c r="E367" s="302"/>
      <c r="F367" s="302"/>
      <c r="G367" s="302"/>
      <c r="H367" s="302"/>
      <c r="I367" s="302"/>
      <c r="J367" s="302"/>
      <c r="K367" s="302"/>
      <c r="L367" s="305" t="s">
        <v>235</v>
      </c>
      <c r="M367" s="312">
        <f>(B367/D363)*M363</f>
        <v>5</v>
      </c>
      <c r="N367" s="309" t="str">
        <f t="shared" si="10"/>
        <v>pincées</v>
      </c>
    </row>
    <row r="368" spans="1:14" ht="15.75">
      <c r="A368" s="632"/>
      <c r="B368" s="149">
        <v>1</v>
      </c>
      <c r="C368" s="150" t="s">
        <v>64</v>
      </c>
      <c r="D368" s="303" t="s">
        <v>67</v>
      </c>
      <c r="E368" s="302"/>
      <c r="F368" s="302"/>
      <c r="G368" s="302"/>
      <c r="H368" s="302"/>
      <c r="I368" s="302"/>
      <c r="J368" s="302"/>
      <c r="K368" s="302"/>
      <c r="L368" s="305" t="s">
        <v>236</v>
      </c>
      <c r="M368" s="312">
        <f>(B368/D363)*M363</f>
        <v>2.5</v>
      </c>
      <c r="N368" s="309" t="str">
        <f t="shared" si="10"/>
        <v>œuf</v>
      </c>
    </row>
    <row r="369" spans="1:14" ht="15.75">
      <c r="A369" s="632"/>
      <c r="B369" s="219">
        <v>0.1</v>
      </c>
      <c r="C369" s="150" t="s">
        <v>70</v>
      </c>
      <c r="D369" s="303" t="s">
        <v>61</v>
      </c>
      <c r="E369" s="302"/>
      <c r="F369" s="302"/>
      <c r="G369" s="302"/>
      <c r="H369" s="302"/>
      <c r="I369" s="302"/>
      <c r="J369" s="302"/>
      <c r="K369" s="302"/>
      <c r="L369" s="305" t="s">
        <v>61</v>
      </c>
      <c r="M369" s="311">
        <f>(B369/D363)*M363</f>
        <v>0.25</v>
      </c>
      <c r="N369" s="309" t="str">
        <f t="shared" si="10"/>
        <v>kg</v>
      </c>
    </row>
    <row r="370" spans="1:14" ht="15.75">
      <c r="A370" s="632"/>
      <c r="B370" s="149">
        <v>0.08</v>
      </c>
      <c r="C370" s="149" t="s">
        <v>70</v>
      </c>
      <c r="D370" s="303" t="s">
        <v>58</v>
      </c>
      <c r="E370" s="302"/>
      <c r="F370" s="302"/>
      <c r="G370" s="302"/>
      <c r="H370" s="302"/>
      <c r="I370" s="302"/>
      <c r="J370" s="302"/>
      <c r="K370" s="302"/>
      <c r="L370" s="305" t="s">
        <v>237</v>
      </c>
      <c r="M370" s="311">
        <f>(B370/D363)*M363</f>
        <v>0.2</v>
      </c>
      <c r="N370" s="309" t="str">
        <f t="shared" si="10"/>
        <v>kg</v>
      </c>
    </row>
    <row r="371" spans="1:14" ht="15.75">
      <c r="A371" s="632"/>
      <c r="B371" s="149">
        <v>1</v>
      </c>
      <c r="C371" s="149" t="s">
        <v>86</v>
      </c>
      <c r="D371" s="303" t="s">
        <v>57</v>
      </c>
      <c r="E371" s="302"/>
      <c r="F371" s="302"/>
      <c r="G371" s="302"/>
      <c r="H371" s="302"/>
      <c r="I371" s="302"/>
      <c r="J371" s="302"/>
      <c r="K371" s="302"/>
      <c r="L371" s="306" t="s">
        <v>238</v>
      </c>
      <c r="M371" s="312">
        <f>(B371/D363)*M363</f>
        <v>2.5</v>
      </c>
      <c r="N371" s="309" t="str">
        <f t="shared" si="10"/>
        <v>C à S</v>
      </c>
    </row>
    <row r="372" spans="1:14" ht="15.75">
      <c r="A372" s="632"/>
      <c r="B372" s="149">
        <v>1</v>
      </c>
      <c r="C372" s="149" t="s">
        <v>68</v>
      </c>
      <c r="D372" s="303" t="s">
        <v>169</v>
      </c>
      <c r="E372" s="302"/>
      <c r="F372" s="302"/>
      <c r="G372" s="302"/>
      <c r="H372" s="302"/>
      <c r="I372" s="302"/>
      <c r="J372" s="302"/>
      <c r="K372" s="302"/>
      <c r="L372" s="305" t="s">
        <v>239</v>
      </c>
      <c r="M372" s="312">
        <f>(B372/D363)*M363</f>
        <v>2.5</v>
      </c>
      <c r="N372" s="309" t="str">
        <f t="shared" si="10"/>
        <v>blanc</v>
      </c>
    </row>
    <row r="373" spans="1:14" ht="15.75">
      <c r="A373" s="632"/>
      <c r="B373" s="149">
        <v>4</v>
      </c>
      <c r="C373" s="149" t="s">
        <v>72</v>
      </c>
      <c r="D373" s="303" t="s">
        <v>55</v>
      </c>
      <c r="E373" s="302"/>
      <c r="F373" s="302"/>
      <c r="G373" s="302"/>
      <c r="H373" s="302"/>
      <c r="I373" s="302"/>
      <c r="J373" s="302"/>
      <c r="K373" s="302"/>
      <c r="L373" s="305" t="s">
        <v>240</v>
      </c>
      <c r="M373" s="313">
        <f>(B373/D363)*M363</f>
        <v>10</v>
      </c>
      <c r="N373" s="309" t="str">
        <f t="shared" si="10"/>
        <v>grappes</v>
      </c>
    </row>
    <row r="374" spans="1:14" ht="15.75">
      <c r="A374" s="632"/>
      <c r="B374" s="149"/>
      <c r="C374" s="149"/>
      <c r="D374" s="303" t="s">
        <v>59</v>
      </c>
      <c r="E374" s="302"/>
      <c r="F374" s="302"/>
      <c r="G374" s="302"/>
      <c r="H374" s="302"/>
      <c r="I374" s="302"/>
      <c r="J374" s="302"/>
      <c r="K374" s="302"/>
      <c r="L374" s="305" t="s">
        <v>241</v>
      </c>
      <c r="M374" s="313">
        <f>(B374/D363)*M363</f>
        <v>0</v>
      </c>
      <c r="N374" s="309">
        <f t="shared" si="10"/>
        <v>0</v>
      </c>
    </row>
    <row r="375" spans="1:14" ht="15.75">
      <c r="A375" s="632"/>
      <c r="B375" s="149"/>
      <c r="C375" s="149"/>
      <c r="D375" s="303"/>
      <c r="E375" s="302"/>
      <c r="F375" s="302"/>
      <c r="G375" s="302"/>
      <c r="H375" s="302"/>
      <c r="I375" s="302"/>
      <c r="J375" s="302"/>
      <c r="K375" s="302"/>
      <c r="L375" s="305"/>
      <c r="M375" s="313">
        <f>(B375/D363)*M363</f>
        <v>0</v>
      </c>
      <c r="N375" s="309">
        <f t="shared" si="10"/>
        <v>0</v>
      </c>
    </row>
    <row r="376" spans="1:14" ht="15.75">
      <c r="A376" s="632"/>
      <c r="B376" s="149"/>
      <c r="C376" s="149"/>
      <c r="D376" s="303"/>
      <c r="E376" s="302"/>
      <c r="F376" s="302"/>
      <c r="G376" s="302"/>
      <c r="H376" s="302"/>
      <c r="I376" s="302"/>
      <c r="J376" s="302"/>
      <c r="K376" s="302"/>
      <c r="L376" s="305"/>
      <c r="M376" s="313">
        <f>(B376/D363)*M363</f>
        <v>0</v>
      </c>
      <c r="N376" s="309">
        <f t="shared" si="10"/>
        <v>0</v>
      </c>
    </row>
    <row r="377" spans="1:14" ht="15">
      <c r="A377" s="632"/>
      <c r="B377" s="307"/>
      <c r="C377" s="307"/>
      <c r="D377" s="303"/>
      <c r="E377" s="302"/>
      <c r="F377" s="302"/>
      <c r="G377" s="302"/>
      <c r="H377" s="302"/>
      <c r="I377" s="302"/>
      <c r="J377" s="302"/>
      <c r="K377" s="302"/>
      <c r="L377" s="302"/>
      <c r="M377" s="307"/>
      <c r="N377" s="307"/>
    </row>
    <row r="378" spans="1:14" ht="15">
      <c r="A378" s="632"/>
      <c r="B378" s="307"/>
      <c r="C378" s="307"/>
      <c r="D378" s="303"/>
      <c r="E378" s="302"/>
      <c r="F378" s="302"/>
      <c r="G378" s="302"/>
      <c r="H378" s="302"/>
      <c r="I378" s="302"/>
      <c r="J378" s="302"/>
      <c r="K378" s="302"/>
      <c r="L378" s="302"/>
      <c r="M378" s="307"/>
      <c r="N378" s="307"/>
    </row>
    <row r="379" spans="1:14" ht="15.75" thickBot="1">
      <c r="A379" s="632"/>
      <c r="B379" s="43" t="s">
        <v>83</v>
      </c>
      <c r="C379" s="6"/>
      <c r="D379" s="7" t="s">
        <v>53</v>
      </c>
      <c r="E379" s="158"/>
      <c r="F379" s="158"/>
      <c r="G379" s="160"/>
      <c r="H379" s="160"/>
      <c r="I379" s="160"/>
      <c r="J379" s="160"/>
      <c r="K379" s="160"/>
      <c r="L379" s="160"/>
      <c r="M379" s="160"/>
      <c r="N379" s="307"/>
    </row>
    <row r="380" spans="1:14" ht="18.75">
      <c r="A380" s="632"/>
      <c r="B380" s="314"/>
      <c r="C380" s="626" t="str">
        <f>B360</f>
        <v>Cuisine Actuelle</v>
      </c>
      <c r="D380" s="626"/>
      <c r="E380" s="626"/>
      <c r="F380" s="626"/>
      <c r="G380" s="626"/>
      <c r="H380" s="157"/>
      <c r="I380" s="157"/>
      <c r="J380" s="157"/>
      <c r="K380" s="157"/>
      <c r="L380" s="157"/>
      <c r="M380" s="157"/>
      <c r="N380" s="307"/>
    </row>
    <row r="381" spans="1:14" ht="15">
      <c r="A381" s="632"/>
      <c r="B381" s="315"/>
      <c r="C381" s="4" t="s">
        <v>144</v>
      </c>
      <c r="D381" s="18"/>
      <c r="E381" s="18"/>
      <c r="F381" s="18"/>
      <c r="G381" s="18"/>
      <c r="H381" s="4"/>
      <c r="I381" s="4"/>
      <c r="J381" s="4"/>
      <c r="K381" s="4"/>
      <c r="L381" s="4"/>
      <c r="M381" s="4"/>
      <c r="N381" s="307"/>
    </row>
    <row r="382" spans="1:14" ht="15">
      <c r="A382" s="632"/>
      <c r="B382" s="316"/>
      <c r="C382" s="4" t="s">
        <v>145</v>
      </c>
      <c r="D382" s="18"/>
      <c r="E382" s="18"/>
      <c r="F382" s="18"/>
      <c r="G382" s="18"/>
      <c r="H382" s="4"/>
      <c r="I382" s="4"/>
      <c r="J382" s="4"/>
      <c r="K382" s="4"/>
      <c r="L382" s="4"/>
      <c r="M382" s="4"/>
      <c r="N382" s="307"/>
    </row>
    <row r="383" spans="1:14" ht="15">
      <c r="A383" s="632"/>
      <c r="B383" s="316"/>
      <c r="C383" s="4" t="s">
        <v>157</v>
      </c>
      <c r="D383" s="18"/>
      <c r="E383" s="18"/>
      <c r="F383" s="18"/>
      <c r="G383" s="18"/>
      <c r="H383" s="4"/>
      <c r="I383" s="4"/>
      <c r="J383" s="4"/>
      <c r="K383" s="4"/>
      <c r="L383" s="4"/>
      <c r="M383" s="4"/>
      <c r="N383" s="307"/>
    </row>
    <row r="384" spans="1:14" ht="15">
      <c r="A384" s="632"/>
      <c r="B384" s="316"/>
      <c r="C384" s="4" t="s">
        <v>158</v>
      </c>
      <c r="D384" s="18"/>
      <c r="E384" s="18"/>
      <c r="F384" s="18"/>
      <c r="G384" s="18"/>
      <c r="H384" s="4"/>
      <c r="I384" s="4"/>
      <c r="J384" s="4"/>
      <c r="K384" s="4"/>
      <c r="L384" s="4"/>
      <c r="M384" s="4"/>
      <c r="N384" s="307"/>
    </row>
    <row r="385" spans="1:14" ht="15">
      <c r="A385" s="632"/>
      <c r="B385" s="316"/>
      <c r="C385" s="4" t="s">
        <v>146</v>
      </c>
      <c r="D385" s="18"/>
      <c r="E385" s="18"/>
      <c r="F385" s="18"/>
      <c r="G385" s="18"/>
      <c r="H385" s="4"/>
      <c r="I385" s="4"/>
      <c r="J385" s="4"/>
      <c r="K385" s="4"/>
      <c r="L385" s="4"/>
      <c r="M385" s="4"/>
      <c r="N385" s="307"/>
    </row>
    <row r="386" spans="1:14" ht="15">
      <c r="A386" s="632"/>
      <c r="B386" s="315"/>
      <c r="C386" s="4" t="s">
        <v>143</v>
      </c>
      <c r="D386" s="18"/>
      <c r="E386" s="18"/>
      <c r="F386" s="18"/>
      <c r="G386" s="18"/>
      <c r="H386" s="4"/>
      <c r="I386" s="4"/>
      <c r="J386" s="4"/>
      <c r="K386" s="4"/>
      <c r="L386" s="4"/>
      <c r="M386" s="4"/>
      <c r="N386" s="307"/>
    </row>
    <row r="387" spans="1:14" ht="15">
      <c r="A387" s="632"/>
      <c r="B387" s="315"/>
      <c r="C387" s="4"/>
      <c r="D387" s="18"/>
      <c r="E387" s="18"/>
      <c r="F387" s="18"/>
      <c r="G387" s="18"/>
      <c r="H387" s="4"/>
      <c r="I387" s="4"/>
      <c r="J387" s="4"/>
      <c r="K387" s="4"/>
      <c r="L387" s="4"/>
      <c r="M387" s="4"/>
      <c r="N387" s="307"/>
    </row>
    <row r="388" spans="1:14" ht="15">
      <c r="A388" s="632"/>
      <c r="B388" s="298" t="s">
        <v>161</v>
      </c>
      <c r="C388" s="317" t="s">
        <v>211</v>
      </c>
      <c r="D388" s="303"/>
      <c r="E388" s="303"/>
      <c r="F388" s="303"/>
      <c r="G388" s="303"/>
      <c r="H388" s="303"/>
      <c r="I388" s="298" t="s">
        <v>164</v>
      </c>
      <c r="J388" s="318" t="s">
        <v>166</v>
      </c>
      <c r="K388" s="303"/>
      <c r="L388" s="303"/>
      <c r="M388" s="303"/>
      <c r="N388" s="307"/>
    </row>
    <row r="389" spans="1:14" ht="15">
      <c r="A389" s="632"/>
      <c r="B389" s="298" t="s">
        <v>162</v>
      </c>
      <c r="C389" s="318" t="s">
        <v>350</v>
      </c>
      <c r="D389" s="303"/>
      <c r="E389" s="303"/>
      <c r="F389" s="303"/>
      <c r="G389" s="303"/>
      <c r="H389" s="303"/>
      <c r="I389" s="298" t="s">
        <v>165</v>
      </c>
      <c r="J389" s="318" t="s">
        <v>210</v>
      </c>
      <c r="K389" s="303"/>
      <c r="L389" s="303"/>
      <c r="M389" s="303"/>
      <c r="N389" s="307"/>
    </row>
    <row r="390" spans="1:14" ht="15">
      <c r="A390" s="632"/>
      <c r="B390" s="298" t="s">
        <v>163</v>
      </c>
      <c r="C390" s="318" t="s">
        <v>351</v>
      </c>
      <c r="D390" s="303"/>
      <c r="E390" s="303"/>
      <c r="F390" s="303"/>
      <c r="G390" s="303"/>
      <c r="H390" s="303"/>
      <c r="I390" s="319" t="s">
        <v>183</v>
      </c>
      <c r="J390" s="303" t="s">
        <v>196</v>
      </c>
      <c r="K390" s="303"/>
      <c r="L390" s="303"/>
      <c r="M390" s="303"/>
      <c r="N390" s="307"/>
    </row>
    <row r="391" spans="1:14" ht="15">
      <c r="A391" s="632"/>
      <c r="B391" s="627" t="str">
        <f ca="1">CELL("nomfichier")</f>
        <v>D:\1 UPRT SITE WEB\uprt.fr\re-recettes\re-desserts-maj-02-2015\[ff-17-P-accacia.xls]beignets acacia Postit</v>
      </c>
      <c r="C391" s="627"/>
      <c r="D391" s="627"/>
      <c r="E391" s="627"/>
      <c r="F391" s="627"/>
      <c r="G391" s="627"/>
      <c r="H391" s="627"/>
      <c r="I391" s="627"/>
      <c r="J391" s="627"/>
      <c r="K391" s="627"/>
      <c r="L391" s="627"/>
      <c r="M391" s="627"/>
      <c r="N391" s="307"/>
    </row>
    <row r="392" spans="1:14" ht="15.75" thickBot="1">
      <c r="A392" s="632"/>
      <c r="B392" s="628" t="s">
        <v>186</v>
      </c>
      <c r="C392" s="628"/>
      <c r="D392" s="628"/>
      <c r="E392" s="628"/>
      <c r="F392" s="628"/>
      <c r="G392" s="628"/>
      <c r="H392" s="628"/>
      <c r="I392" s="628"/>
      <c r="J392" s="628"/>
      <c r="K392" s="628"/>
      <c r="L392" s="628"/>
      <c r="M392" s="628"/>
      <c r="N392" s="308"/>
    </row>
  </sheetData>
  <sheetProtection/>
  <mergeCells count="151">
    <mergeCell ref="C3:M3"/>
    <mergeCell ref="A61:A62"/>
    <mergeCell ref="B61:M62"/>
    <mergeCell ref="N61:N62"/>
    <mergeCell ref="C67:C68"/>
    <mergeCell ref="K67:L68"/>
    <mergeCell ref="M67:N68"/>
    <mergeCell ref="D68:E68"/>
    <mergeCell ref="I52:I53"/>
    <mergeCell ref="J52:N53"/>
    <mergeCell ref="A63:A117"/>
    <mergeCell ref="C63:N64"/>
    <mergeCell ref="B65:B66"/>
    <mergeCell ref="C65:C66"/>
    <mergeCell ref="K65:L65"/>
    <mergeCell ref="M65:N65"/>
    <mergeCell ref="K66:L66"/>
    <mergeCell ref="M66:N66"/>
    <mergeCell ref="B67:B68"/>
    <mergeCell ref="B117:N117"/>
    <mergeCell ref="B69:N69"/>
    <mergeCell ref="B72:N72"/>
    <mergeCell ref="G73:N74"/>
    <mergeCell ref="B90:N90"/>
    <mergeCell ref="B91:D91"/>
    <mergeCell ref="F91:J92"/>
    <mergeCell ref="B92:B93"/>
    <mergeCell ref="C92:C93"/>
    <mergeCell ref="D92:D93"/>
    <mergeCell ref="E92:E93"/>
    <mergeCell ref="C138:M138"/>
    <mergeCell ref="B122:C123"/>
    <mergeCell ref="D122:D123"/>
    <mergeCell ref="E122:E123"/>
    <mergeCell ref="M122:M123"/>
    <mergeCell ref="N122:N123"/>
    <mergeCell ref="L91:N91"/>
    <mergeCell ref="L92:M92"/>
    <mergeCell ref="L93:M93"/>
    <mergeCell ref="B119:N119"/>
    <mergeCell ref="B120:L120"/>
    <mergeCell ref="B94:D94"/>
    <mergeCell ref="J94:N94"/>
    <mergeCell ref="B105:N105"/>
    <mergeCell ref="B112:B114"/>
    <mergeCell ref="B116:N116"/>
    <mergeCell ref="C144:M144"/>
    <mergeCell ref="C145:M145"/>
    <mergeCell ref="C146:M146"/>
    <mergeCell ref="C147:M147"/>
    <mergeCell ref="C148:M148"/>
    <mergeCell ref="C139:M139"/>
    <mergeCell ref="C140:M140"/>
    <mergeCell ref="C141:M141"/>
    <mergeCell ref="C142:M142"/>
    <mergeCell ref="C143:M143"/>
    <mergeCell ref="C149:M149"/>
    <mergeCell ref="C150:M150"/>
    <mergeCell ref="C151:M151"/>
    <mergeCell ref="B155:M155"/>
    <mergeCell ref="B156:M156"/>
    <mergeCell ref="B235:M235"/>
    <mergeCell ref="C178:G178"/>
    <mergeCell ref="B193:M193"/>
    <mergeCell ref="B194:M194"/>
    <mergeCell ref="B196:N196"/>
    <mergeCell ref="N161:N162"/>
    <mergeCell ref="N199:N200"/>
    <mergeCell ref="A120:A156"/>
    <mergeCell ref="B158:N158"/>
    <mergeCell ref="A159:A194"/>
    <mergeCell ref="B159:L159"/>
    <mergeCell ref="B161:C162"/>
    <mergeCell ref="D161:D162"/>
    <mergeCell ref="E161:E162"/>
    <mergeCell ref="M161:M162"/>
    <mergeCell ref="A197:A235"/>
    <mergeCell ref="B197:L197"/>
    <mergeCell ref="B199:C200"/>
    <mergeCell ref="D199:D200"/>
    <mergeCell ref="E199:E200"/>
    <mergeCell ref="M199:M200"/>
    <mergeCell ref="C216:G216"/>
    <mergeCell ref="B234:M234"/>
    <mergeCell ref="B237:N237"/>
    <mergeCell ref="A238:A278"/>
    <mergeCell ref="B238:L238"/>
    <mergeCell ref="B240:C241"/>
    <mergeCell ref="D240:D241"/>
    <mergeCell ref="E240:E241"/>
    <mergeCell ref="M240:M241"/>
    <mergeCell ref="N240:N241"/>
    <mergeCell ref="C257:G257"/>
    <mergeCell ref="B277:M277"/>
    <mergeCell ref="B278:M278"/>
    <mergeCell ref="B280:N280"/>
    <mergeCell ref="A281:A319"/>
    <mergeCell ref="B281:L281"/>
    <mergeCell ref="B283:C284"/>
    <mergeCell ref="D283:D284"/>
    <mergeCell ref="E283:E284"/>
    <mergeCell ref="M283:M284"/>
    <mergeCell ref="N283:N284"/>
    <mergeCell ref="C300:G300"/>
    <mergeCell ref="B318:M318"/>
    <mergeCell ref="B319:M319"/>
    <mergeCell ref="B321:N321"/>
    <mergeCell ref="A322:A358"/>
    <mergeCell ref="B322:L322"/>
    <mergeCell ref="B324:C325"/>
    <mergeCell ref="D324:D325"/>
    <mergeCell ref="E324:E325"/>
    <mergeCell ref="M324:M325"/>
    <mergeCell ref="N324:N325"/>
    <mergeCell ref="B357:M357"/>
    <mergeCell ref="B358:M358"/>
    <mergeCell ref="B360:N360"/>
    <mergeCell ref="A361:A392"/>
    <mergeCell ref="B361:L361"/>
    <mergeCell ref="B363:C364"/>
    <mergeCell ref="D363:D364"/>
    <mergeCell ref="E363:E364"/>
    <mergeCell ref="M363:M364"/>
    <mergeCell ref="N363:N364"/>
    <mergeCell ref="C380:G380"/>
    <mergeCell ref="B391:M391"/>
    <mergeCell ref="B392:M392"/>
    <mergeCell ref="C28:G28"/>
    <mergeCell ref="D35:M36"/>
    <mergeCell ref="D45:M46"/>
    <mergeCell ref="B52:B53"/>
    <mergeCell ref="C52:H53"/>
    <mergeCell ref="C341:G341"/>
    <mergeCell ref="B54:B55"/>
    <mergeCell ref="B6:N6"/>
    <mergeCell ref="A7:A59"/>
    <mergeCell ref="B7:L7"/>
    <mergeCell ref="B9:C10"/>
    <mergeCell ref="D9:D10"/>
    <mergeCell ref="E9:E10"/>
    <mergeCell ref="M9:M10"/>
    <mergeCell ref="N9:N10"/>
    <mergeCell ref="B58:M58"/>
    <mergeCell ref="B59:M59"/>
    <mergeCell ref="C54:H55"/>
    <mergeCell ref="I54:I55"/>
    <mergeCell ref="J54:N55"/>
    <mergeCell ref="B56:B57"/>
    <mergeCell ref="C56:H57"/>
    <mergeCell ref="I56:I57"/>
    <mergeCell ref="J56:N57"/>
  </mergeCells>
  <hyperlinks>
    <hyperlink ref="D108" r:id="rId1" display="http://recette-de-cuisine.aufeminin.com/w/recette/r3470/beignets-de-fleurs-d-acacia.html"/>
    <hyperlink ref="D136" r:id="rId2" display="http://www.750g.com/recettes_beignets_de_fleurs_d_acacia.htm"/>
    <hyperlink ref="D177" r:id="rId3" display="http://cuisine.journaldesfemmes.com/recette/311699-beignets-de-fleurs-d-acacia"/>
    <hyperlink ref="D215" r:id="rId4" display="http://www.france3.fr/emissions/les-carnets-de-julie/recettes/beignets-de-fleurs-d-acacias-de-catherine_320357"/>
    <hyperlink ref="D256" r:id="rId5" display="http://www.supertoinette.com/recette/721/beignets_acacia_to_de.html"/>
    <hyperlink ref="D299" r:id="rId6" display="http://recette-de-cuisine.aufeminin.com/w/recette/r3470/beignets-de-fleurs-d-acacia.html"/>
    <hyperlink ref="D340" r:id="rId7" display="http://www.delice-celeste.com/beignets-fleurs-dacacia/"/>
    <hyperlink ref="D379" r:id="rId8" display="http://www.cuisineactuelle.fr/recettes/beignets-de-fleurs-d-acacia-1138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9"/>
  <sheetViews>
    <sheetView showZeros="0" zoomScalePageLayoutView="0" workbookViewId="0" topLeftCell="A1">
      <selection activeCell="Q25" sqref="Q25"/>
    </sheetView>
  </sheetViews>
  <sheetFormatPr defaultColWidth="11.421875" defaultRowHeight="15"/>
  <cols>
    <col min="1" max="1" width="3.57421875" style="0" customWidth="1"/>
    <col min="2" max="14" width="11.7109375" style="0" customWidth="1"/>
  </cols>
  <sheetData>
    <row r="1" spans="1:14" ht="15">
      <c r="A1" s="67">
        <v>3</v>
      </c>
      <c r="B1" s="67">
        <v>11</v>
      </c>
      <c r="C1" s="67">
        <v>11</v>
      </c>
      <c r="D1" s="67">
        <v>11</v>
      </c>
      <c r="E1" s="67">
        <v>11</v>
      </c>
      <c r="F1" s="67">
        <v>11</v>
      </c>
      <c r="G1" s="67">
        <v>11</v>
      </c>
      <c r="H1" s="67">
        <v>11</v>
      </c>
      <c r="I1" s="67">
        <v>11</v>
      </c>
      <c r="J1" s="67">
        <v>11</v>
      </c>
      <c r="K1" s="67">
        <v>11</v>
      </c>
      <c r="L1" s="67">
        <v>11</v>
      </c>
      <c r="M1" s="67">
        <v>11</v>
      </c>
      <c r="N1" s="67">
        <v>11</v>
      </c>
    </row>
    <row r="2" spans="1:14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6.25">
      <c r="A3" s="60"/>
      <c r="B3" s="700" t="s">
        <v>170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60"/>
    </row>
    <row r="4" spans="1:14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ht="15.75" thickBot="1"/>
    <row r="6" spans="1:19" ht="18.75" customHeight="1">
      <c r="A6" s="12" t="s">
        <v>160</v>
      </c>
      <c r="B6" s="723" t="s">
        <v>142</v>
      </c>
      <c r="C6" s="723"/>
      <c r="D6" s="723"/>
      <c r="E6" s="723"/>
      <c r="F6" s="723"/>
      <c r="G6" s="723"/>
      <c r="H6" s="723"/>
      <c r="I6" s="376" t="str">
        <f>B6</f>
        <v>Cuisine Actuelle</v>
      </c>
      <c r="J6" s="376"/>
      <c r="K6" s="376"/>
      <c r="L6" s="376"/>
      <c r="M6" s="376"/>
      <c r="N6" s="379"/>
      <c r="P6" s="712" t="s">
        <v>364</v>
      </c>
      <c r="Q6" s="713"/>
      <c r="R6" s="713"/>
      <c r="S6" s="714"/>
    </row>
    <row r="7" spans="1:19" ht="23.25">
      <c r="A7" s="728"/>
      <c r="B7" s="633" t="s">
        <v>82</v>
      </c>
      <c r="C7" s="633"/>
      <c r="D7" s="633"/>
      <c r="E7" s="633"/>
      <c r="F7" s="633"/>
      <c r="G7" s="637" t="s">
        <v>81</v>
      </c>
      <c r="H7" s="637"/>
      <c r="I7" s="730" t="s">
        <v>144</v>
      </c>
      <c r="J7" s="730"/>
      <c r="K7" s="730"/>
      <c r="L7" s="730"/>
      <c r="M7" s="730"/>
      <c r="N7" s="731"/>
      <c r="P7" s="715"/>
      <c r="Q7" s="716"/>
      <c r="R7" s="716"/>
      <c r="S7" s="717"/>
    </row>
    <row r="8" spans="1:19" ht="15" customHeight="1">
      <c r="A8" s="728"/>
      <c r="B8" s="156">
        <v>4</v>
      </c>
      <c r="C8" s="156" t="s">
        <v>75</v>
      </c>
      <c r="D8" s="303" t="s">
        <v>54</v>
      </c>
      <c r="E8" s="380"/>
      <c r="F8" s="380"/>
      <c r="G8" s="637">
        <v>10</v>
      </c>
      <c r="H8" s="637"/>
      <c r="I8" s="730"/>
      <c r="J8" s="730"/>
      <c r="K8" s="730"/>
      <c r="L8" s="730"/>
      <c r="M8" s="730"/>
      <c r="N8" s="731"/>
      <c r="P8" s="715"/>
      <c r="Q8" s="716"/>
      <c r="R8" s="716"/>
      <c r="S8" s="717"/>
    </row>
    <row r="9" spans="1:19" ht="15" customHeight="1">
      <c r="A9" s="728"/>
      <c r="B9" s="303"/>
      <c r="C9" s="303"/>
      <c r="D9" s="303"/>
      <c r="E9" s="380"/>
      <c r="F9" s="380"/>
      <c r="G9" s="310"/>
      <c r="H9" s="307"/>
      <c r="I9" s="730" t="s">
        <v>145</v>
      </c>
      <c r="J9" s="730"/>
      <c r="K9" s="730"/>
      <c r="L9" s="730"/>
      <c r="M9" s="730"/>
      <c r="N9" s="731"/>
      <c r="P9" s="715"/>
      <c r="Q9" s="716"/>
      <c r="R9" s="716"/>
      <c r="S9" s="717"/>
    </row>
    <row r="10" spans="1:19" ht="15.75" customHeight="1">
      <c r="A10" s="728"/>
      <c r="B10" s="56">
        <v>4</v>
      </c>
      <c r="C10" s="45" t="s">
        <v>72</v>
      </c>
      <c r="D10" s="303" t="s">
        <v>55</v>
      </c>
      <c r="E10" s="380"/>
      <c r="F10" s="380"/>
      <c r="G10" s="381">
        <f>(B10/B8)*G8</f>
        <v>10</v>
      </c>
      <c r="H10" s="382" t="str">
        <f aca="true" t="shared" si="0" ref="H10:H16">C10</f>
        <v>grappes</v>
      </c>
      <c r="I10" s="730"/>
      <c r="J10" s="730"/>
      <c r="K10" s="730"/>
      <c r="L10" s="730"/>
      <c r="M10" s="730"/>
      <c r="N10" s="731"/>
      <c r="P10" s="715"/>
      <c r="Q10" s="716"/>
      <c r="R10" s="716"/>
      <c r="S10" s="717"/>
    </row>
    <row r="11" spans="1:19" ht="15.75" customHeight="1">
      <c r="A11" s="728"/>
      <c r="B11" s="56">
        <v>1</v>
      </c>
      <c r="C11" s="45" t="s">
        <v>342</v>
      </c>
      <c r="D11" s="303" t="s">
        <v>343</v>
      </c>
      <c r="E11" s="380"/>
      <c r="F11" s="380"/>
      <c r="G11" s="383">
        <f>(B11/B8)*G8</f>
        <v>2.5</v>
      </c>
      <c r="H11" s="382" t="str">
        <f t="shared" si="0"/>
        <v>œuf jaune</v>
      </c>
      <c r="I11" s="4" t="s">
        <v>157</v>
      </c>
      <c r="J11" s="11"/>
      <c r="K11" s="11"/>
      <c r="L11" s="11"/>
      <c r="M11" s="11"/>
      <c r="N11" s="384"/>
      <c r="P11" s="715"/>
      <c r="Q11" s="716"/>
      <c r="R11" s="716"/>
      <c r="S11" s="717"/>
    </row>
    <row r="12" spans="1:19" ht="15.75" customHeight="1">
      <c r="A12" s="728"/>
      <c r="B12" s="55">
        <v>0.1</v>
      </c>
      <c r="C12" s="45" t="s">
        <v>70</v>
      </c>
      <c r="D12" s="303" t="s">
        <v>61</v>
      </c>
      <c r="E12" s="380"/>
      <c r="F12" s="380"/>
      <c r="G12" s="385">
        <f>(B12/B8)*G8</f>
        <v>0.25</v>
      </c>
      <c r="H12" s="382" t="str">
        <f t="shared" si="0"/>
        <v>kg</v>
      </c>
      <c r="I12" s="4" t="s">
        <v>276</v>
      </c>
      <c r="J12" s="11"/>
      <c r="K12" s="11"/>
      <c r="L12" s="11"/>
      <c r="M12" s="11"/>
      <c r="N12" s="384"/>
      <c r="P12" s="715"/>
      <c r="Q12" s="716"/>
      <c r="R12" s="716"/>
      <c r="S12" s="717"/>
    </row>
    <row r="13" spans="1:19" ht="15.75" customHeight="1">
      <c r="A13" s="728"/>
      <c r="B13" s="56">
        <v>1</v>
      </c>
      <c r="C13" s="45" t="s">
        <v>68</v>
      </c>
      <c r="D13" s="303" t="s">
        <v>169</v>
      </c>
      <c r="E13" s="380"/>
      <c r="F13" s="380"/>
      <c r="G13" s="383">
        <f>(B13/B8)*G8</f>
        <v>2.5</v>
      </c>
      <c r="H13" s="382" t="str">
        <f t="shared" si="0"/>
        <v>blanc</v>
      </c>
      <c r="I13" s="730" t="s">
        <v>146</v>
      </c>
      <c r="J13" s="730"/>
      <c r="K13" s="730"/>
      <c r="L13" s="730"/>
      <c r="M13" s="730"/>
      <c r="N13" s="731"/>
      <c r="P13" s="715"/>
      <c r="Q13" s="716"/>
      <c r="R13" s="716"/>
      <c r="S13" s="717"/>
    </row>
    <row r="14" spans="1:19" ht="15.75" customHeight="1">
      <c r="A14" s="728"/>
      <c r="B14" s="55">
        <v>0.125</v>
      </c>
      <c r="C14" s="45" t="s">
        <v>70</v>
      </c>
      <c r="D14" s="303" t="s">
        <v>56</v>
      </c>
      <c r="E14" s="380"/>
      <c r="F14" s="380"/>
      <c r="G14" s="385">
        <f>(B14/B8)*G8</f>
        <v>0.3125</v>
      </c>
      <c r="H14" s="382" t="str">
        <f t="shared" si="0"/>
        <v>kg</v>
      </c>
      <c r="I14" s="730"/>
      <c r="J14" s="730"/>
      <c r="K14" s="730"/>
      <c r="L14" s="730"/>
      <c r="M14" s="730"/>
      <c r="N14" s="731"/>
      <c r="P14" s="715"/>
      <c r="Q14" s="716"/>
      <c r="R14" s="716"/>
      <c r="S14" s="717"/>
    </row>
    <row r="15" spans="1:19" ht="15.75" customHeight="1">
      <c r="A15" s="728"/>
      <c r="B15" s="56">
        <v>1</v>
      </c>
      <c r="C15" s="45" t="s">
        <v>86</v>
      </c>
      <c r="D15" s="303" t="s">
        <v>57</v>
      </c>
      <c r="E15" s="380"/>
      <c r="F15" s="380"/>
      <c r="G15" s="383">
        <f>(B15/B8)*G8</f>
        <v>2.5</v>
      </c>
      <c r="H15" s="382" t="str">
        <f t="shared" si="0"/>
        <v>C à S</v>
      </c>
      <c r="I15" s="4" t="s">
        <v>157</v>
      </c>
      <c r="J15" s="11"/>
      <c r="K15" s="11"/>
      <c r="L15" s="11"/>
      <c r="M15" s="11"/>
      <c r="N15" s="384"/>
      <c r="P15" s="715"/>
      <c r="Q15" s="716"/>
      <c r="R15" s="716"/>
      <c r="S15" s="717"/>
    </row>
    <row r="16" spans="1:19" ht="15.75" customHeight="1">
      <c r="A16" s="728"/>
      <c r="B16" s="55">
        <v>0.08</v>
      </c>
      <c r="C16" s="45" t="s">
        <v>70</v>
      </c>
      <c r="D16" s="303" t="s">
        <v>58</v>
      </c>
      <c r="E16" s="380"/>
      <c r="F16" s="380"/>
      <c r="G16" s="385">
        <f>(B16/B8)*G8</f>
        <v>0.2</v>
      </c>
      <c r="H16" s="382" t="str">
        <f t="shared" si="0"/>
        <v>kg</v>
      </c>
      <c r="I16" s="730" t="s">
        <v>143</v>
      </c>
      <c r="J16" s="730"/>
      <c r="K16" s="730"/>
      <c r="L16" s="730"/>
      <c r="M16" s="730"/>
      <c r="N16" s="731"/>
      <c r="P16" s="715"/>
      <c r="Q16" s="716"/>
      <c r="R16" s="716"/>
      <c r="S16" s="717"/>
    </row>
    <row r="17" spans="1:19" ht="15.75" customHeight="1">
      <c r="A17" s="728"/>
      <c r="B17" s="55"/>
      <c r="C17" s="45"/>
      <c r="D17" s="303" t="s">
        <v>59</v>
      </c>
      <c r="E17" s="380"/>
      <c r="F17" s="380"/>
      <c r="G17" s="381"/>
      <c r="H17" s="382"/>
      <c r="I17" s="730"/>
      <c r="J17" s="730"/>
      <c r="K17" s="730"/>
      <c r="L17" s="730"/>
      <c r="M17" s="730"/>
      <c r="N17" s="731"/>
      <c r="P17" s="715"/>
      <c r="Q17" s="716"/>
      <c r="R17" s="716"/>
      <c r="S17" s="717"/>
    </row>
    <row r="18" spans="1:19" ht="15.75" customHeight="1">
      <c r="A18" s="728"/>
      <c r="B18" s="56">
        <v>2</v>
      </c>
      <c r="C18" s="45" t="s">
        <v>73</v>
      </c>
      <c r="D18" s="303" t="s">
        <v>60</v>
      </c>
      <c r="E18" s="380"/>
      <c r="F18" s="380"/>
      <c r="G18" s="381">
        <f>(B18/B8)*G8</f>
        <v>5</v>
      </c>
      <c r="H18" s="382" t="str">
        <f>C18</f>
        <v>pincées</v>
      </c>
      <c r="I18" s="11"/>
      <c r="J18" s="11"/>
      <c r="K18" s="11"/>
      <c r="L18" s="11"/>
      <c r="M18" s="11"/>
      <c r="N18" s="384"/>
      <c r="P18" s="715"/>
      <c r="Q18" s="716"/>
      <c r="R18" s="716"/>
      <c r="S18" s="717"/>
    </row>
    <row r="19" spans="1:19" ht="15" customHeight="1">
      <c r="A19" s="728"/>
      <c r="B19" s="386"/>
      <c r="C19" s="54"/>
      <c r="D19" s="307"/>
      <c r="E19" s="307"/>
      <c r="F19" s="307"/>
      <c r="G19" s="310"/>
      <c r="H19" s="307"/>
      <c r="I19" s="11"/>
      <c r="J19" s="11"/>
      <c r="K19" s="11"/>
      <c r="L19" s="11"/>
      <c r="M19" s="11"/>
      <c r="N19" s="384"/>
      <c r="P19" s="715"/>
      <c r="Q19" s="716"/>
      <c r="R19" s="716"/>
      <c r="S19" s="717"/>
    </row>
    <row r="20" spans="1:19" ht="15" customHeight="1">
      <c r="A20" s="728"/>
      <c r="B20" s="155" t="s">
        <v>83</v>
      </c>
      <c r="C20" s="377"/>
      <c r="D20" s="378" t="s">
        <v>53</v>
      </c>
      <c r="E20" s="158"/>
      <c r="F20" s="158"/>
      <c r="G20" s="387"/>
      <c r="H20" s="387"/>
      <c r="I20" s="387"/>
      <c r="J20" s="387"/>
      <c r="K20" s="387"/>
      <c r="L20" s="387"/>
      <c r="M20" s="387"/>
      <c r="N20" s="388"/>
      <c r="P20" s="715"/>
      <c r="Q20" s="716"/>
      <c r="R20" s="716"/>
      <c r="S20" s="717"/>
    </row>
    <row r="21" spans="1:19" ht="15" customHeight="1">
      <c r="A21" s="728"/>
      <c r="B21" s="724" t="str">
        <f ca="1">CELL("nomfichier")</f>
        <v>D:\1 UPRT SITE WEB\uprt.fr\re-recettes\re-desserts-maj-02-2015\[ff-17-P-accacia.xls]beignets acacia Postit</v>
      </c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5"/>
      <c r="P21" s="718"/>
      <c r="Q21" s="719"/>
      <c r="R21" s="719"/>
      <c r="S21" s="720"/>
    </row>
    <row r="22" spans="1:14" ht="15.75" thickBot="1">
      <c r="A22" s="728"/>
      <c r="B22" s="726" t="s">
        <v>186</v>
      </c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7"/>
    </row>
    <row r="23" ht="15.75" thickBot="1"/>
    <row r="24" spans="1:14" ht="18.75">
      <c r="A24" s="12" t="s">
        <v>160</v>
      </c>
      <c r="B24" s="734" t="s">
        <v>88</v>
      </c>
      <c r="C24" s="734"/>
      <c r="D24" s="734"/>
      <c r="E24" s="734"/>
      <c r="F24" s="734"/>
      <c r="G24" s="734"/>
      <c r="H24" s="734"/>
      <c r="I24" s="376" t="str">
        <f>B24</f>
        <v>750 Grammes</v>
      </c>
      <c r="J24" s="376"/>
      <c r="K24" s="376"/>
      <c r="L24" s="376"/>
      <c r="M24" s="376"/>
      <c r="N24" s="379"/>
    </row>
    <row r="25" spans="1:14" ht="23.25" customHeight="1">
      <c r="A25" s="728"/>
      <c r="B25" s="735" t="s">
        <v>82</v>
      </c>
      <c r="C25" s="735"/>
      <c r="D25" s="735"/>
      <c r="E25" s="735"/>
      <c r="F25" s="735"/>
      <c r="G25" s="637" t="s">
        <v>81</v>
      </c>
      <c r="H25" s="637"/>
      <c r="I25" s="156" t="s">
        <v>12</v>
      </c>
      <c r="J25" s="4"/>
      <c r="K25" s="4"/>
      <c r="L25" s="4"/>
      <c r="M25" s="4"/>
      <c r="N25" s="391"/>
    </row>
    <row r="26" spans="1:14" ht="15">
      <c r="A26" s="728"/>
      <c r="B26" s="156">
        <v>4</v>
      </c>
      <c r="C26" s="156" t="s">
        <v>75</v>
      </c>
      <c r="D26" s="394" t="s">
        <v>54</v>
      </c>
      <c r="E26" s="395"/>
      <c r="F26" s="395"/>
      <c r="G26" s="637">
        <v>10</v>
      </c>
      <c r="H26" s="637"/>
      <c r="I26" s="4" t="s">
        <v>277</v>
      </c>
      <c r="J26" s="4"/>
      <c r="K26" s="4"/>
      <c r="L26" s="4"/>
      <c r="M26" s="4"/>
      <c r="N26" s="391"/>
    </row>
    <row r="27" spans="1:14" ht="15" customHeight="1">
      <c r="A27" s="728"/>
      <c r="B27" s="394"/>
      <c r="C27" s="394"/>
      <c r="D27" s="394"/>
      <c r="E27" s="395"/>
      <c r="F27" s="395"/>
      <c r="G27" s="399"/>
      <c r="H27" s="396"/>
      <c r="I27" s="730" t="s">
        <v>21</v>
      </c>
      <c r="J27" s="730"/>
      <c r="K27" s="730"/>
      <c r="L27" s="730"/>
      <c r="M27" s="730"/>
      <c r="N27" s="731"/>
    </row>
    <row r="28" spans="1:14" ht="15.75">
      <c r="A28" s="728"/>
      <c r="B28" s="42">
        <v>0.12</v>
      </c>
      <c r="C28" s="42" t="s">
        <v>9</v>
      </c>
      <c r="D28" s="394" t="s">
        <v>0</v>
      </c>
      <c r="E28" s="395"/>
      <c r="F28" s="395"/>
      <c r="G28" s="402">
        <f>(B28/B26)*G26</f>
        <v>0.3</v>
      </c>
      <c r="H28" s="404" t="str">
        <f aca="true" t="shared" si="1" ref="H28:H36">C28</f>
        <v>Kg</v>
      </c>
      <c r="I28" s="730"/>
      <c r="J28" s="730"/>
      <c r="K28" s="730"/>
      <c r="L28" s="730"/>
      <c r="M28" s="730"/>
      <c r="N28" s="731"/>
    </row>
    <row r="29" spans="1:14" ht="15.75">
      <c r="A29" s="728"/>
      <c r="B29" s="41">
        <v>1</v>
      </c>
      <c r="C29" s="42" t="s">
        <v>84</v>
      </c>
      <c r="D29" s="394" t="s">
        <v>1</v>
      </c>
      <c r="E29" s="395"/>
      <c r="F29" s="395"/>
      <c r="G29" s="401">
        <f>(B29/B26)*G26</f>
        <v>2.5</v>
      </c>
      <c r="H29" s="404" t="str">
        <f t="shared" si="1"/>
        <v>C à C</v>
      </c>
      <c r="I29" s="4" t="s">
        <v>278</v>
      </c>
      <c r="J29" s="392"/>
      <c r="K29" s="392"/>
      <c r="L29" s="392"/>
      <c r="M29" s="392"/>
      <c r="N29" s="393"/>
    </row>
    <row r="30" spans="1:14" ht="15.75">
      <c r="A30" s="728"/>
      <c r="B30" s="41"/>
      <c r="C30" s="42"/>
      <c r="D30" s="394" t="s">
        <v>2</v>
      </c>
      <c r="E30" s="395"/>
      <c r="F30" s="395"/>
      <c r="G30" s="402">
        <f>(B30/B26)*G26</f>
        <v>0</v>
      </c>
      <c r="H30" s="404">
        <f t="shared" si="1"/>
        <v>0</v>
      </c>
      <c r="I30" s="156" t="s">
        <v>13</v>
      </c>
      <c r="J30" s="392"/>
      <c r="K30" s="392"/>
      <c r="L30" s="392"/>
      <c r="M30" s="392"/>
      <c r="N30" s="393"/>
    </row>
    <row r="31" spans="1:14" ht="15.75" customHeight="1">
      <c r="A31" s="728"/>
      <c r="B31" s="42">
        <v>0.002</v>
      </c>
      <c r="C31" s="42" t="s">
        <v>9</v>
      </c>
      <c r="D31" s="394" t="s">
        <v>3</v>
      </c>
      <c r="E31" s="395"/>
      <c r="F31" s="395"/>
      <c r="G31" s="402">
        <f>(B31/B26)*G26</f>
        <v>0.005</v>
      </c>
      <c r="H31" s="404" t="str">
        <f t="shared" si="1"/>
        <v>Kg</v>
      </c>
      <c r="I31" s="4" t="s">
        <v>14</v>
      </c>
      <c r="J31" s="4"/>
      <c r="K31" s="4"/>
      <c r="L31" s="4"/>
      <c r="M31" s="4"/>
      <c r="N31" s="391"/>
    </row>
    <row r="32" spans="1:14" ht="15.75">
      <c r="A32" s="728"/>
      <c r="B32" s="42">
        <v>0.05</v>
      </c>
      <c r="C32" s="41" t="s">
        <v>9</v>
      </c>
      <c r="D32" s="394" t="s">
        <v>4</v>
      </c>
      <c r="E32" s="395"/>
      <c r="F32" s="395"/>
      <c r="G32" s="402">
        <f>(B32/B26)*G26</f>
        <v>0.125</v>
      </c>
      <c r="H32" s="404" t="str">
        <f t="shared" si="1"/>
        <v>Kg</v>
      </c>
      <c r="I32" s="156" t="s">
        <v>15</v>
      </c>
      <c r="J32" s="4"/>
      <c r="K32" s="4"/>
      <c r="L32" s="4"/>
      <c r="M32" s="4"/>
      <c r="N32" s="391"/>
    </row>
    <row r="33" spans="1:14" ht="15.75">
      <c r="A33" s="728"/>
      <c r="B33" s="41"/>
      <c r="C33" s="41" t="s">
        <v>85</v>
      </c>
      <c r="D33" s="394" t="s">
        <v>5</v>
      </c>
      <c r="E33" s="395"/>
      <c r="F33" s="395"/>
      <c r="G33" s="401">
        <f>(B33/B26)*G26</f>
        <v>0</v>
      </c>
      <c r="H33" s="404" t="str">
        <f t="shared" si="1"/>
        <v>Pm</v>
      </c>
      <c r="I33" s="730" t="s">
        <v>16</v>
      </c>
      <c r="J33" s="730"/>
      <c r="K33" s="730"/>
      <c r="L33" s="730"/>
      <c r="M33" s="730"/>
      <c r="N33" s="731"/>
    </row>
    <row r="34" spans="1:14" ht="15.75" customHeight="1">
      <c r="A34" s="728"/>
      <c r="B34" s="41"/>
      <c r="C34" s="41"/>
      <c r="D34" s="394" t="s">
        <v>6</v>
      </c>
      <c r="E34" s="395"/>
      <c r="F34" s="395"/>
      <c r="G34" s="402">
        <f>(B34/B26)*G26</f>
        <v>0</v>
      </c>
      <c r="H34" s="404">
        <f t="shared" si="1"/>
        <v>0</v>
      </c>
      <c r="I34" s="730"/>
      <c r="J34" s="730"/>
      <c r="K34" s="730"/>
      <c r="L34" s="730"/>
      <c r="M34" s="730"/>
      <c r="N34" s="731"/>
    </row>
    <row r="35" spans="1:14" ht="15.75">
      <c r="A35" s="728"/>
      <c r="B35" s="42">
        <v>0.05</v>
      </c>
      <c r="C35" s="41" t="s">
        <v>9</v>
      </c>
      <c r="D35" s="394" t="s">
        <v>7</v>
      </c>
      <c r="E35" s="395"/>
      <c r="F35" s="395"/>
      <c r="G35" s="402">
        <f>(B35/B26)*G26</f>
        <v>0.125</v>
      </c>
      <c r="H35" s="404" t="str">
        <f t="shared" si="1"/>
        <v>Kg</v>
      </c>
      <c r="I35" s="156" t="s">
        <v>17</v>
      </c>
      <c r="J35" s="4"/>
      <c r="K35" s="4"/>
      <c r="L35" s="4"/>
      <c r="M35" s="4"/>
      <c r="N35" s="391"/>
    </row>
    <row r="36" spans="1:14" ht="15.75">
      <c r="A36" s="728"/>
      <c r="B36" s="41"/>
      <c r="C36" s="41" t="s">
        <v>85</v>
      </c>
      <c r="D36" s="394" t="s">
        <v>8</v>
      </c>
      <c r="E36" s="395"/>
      <c r="F36" s="395"/>
      <c r="G36" s="400">
        <f>(B36/B26)*G26</f>
        <v>0</v>
      </c>
      <c r="H36" s="404" t="str">
        <f t="shared" si="1"/>
        <v>Pm</v>
      </c>
      <c r="I36" s="392" t="s">
        <v>18</v>
      </c>
      <c r="J36" s="392"/>
      <c r="K36" s="392"/>
      <c r="L36" s="392"/>
      <c r="M36" s="392"/>
      <c r="N36" s="393"/>
    </row>
    <row r="37" spans="1:14" ht="15">
      <c r="A37" s="728"/>
      <c r="B37" s="397"/>
      <c r="C37" s="398"/>
      <c r="D37" s="396"/>
      <c r="E37" s="396"/>
      <c r="F37" s="396"/>
      <c r="G37" s="399"/>
      <c r="H37" s="396"/>
      <c r="I37" s="403" t="s">
        <v>19</v>
      </c>
      <c r="J37" s="11"/>
      <c r="K37" s="11"/>
      <c r="L37" s="11"/>
      <c r="M37" s="11"/>
      <c r="N37" s="384"/>
    </row>
    <row r="38" spans="1:14" ht="15">
      <c r="A38" s="728"/>
      <c r="B38" s="397"/>
      <c r="C38" s="398"/>
      <c r="D38" s="396"/>
      <c r="E38" s="396"/>
      <c r="F38" s="396"/>
      <c r="G38" s="399"/>
      <c r="H38" s="396"/>
      <c r="I38" s="11" t="s">
        <v>20</v>
      </c>
      <c r="J38" s="11"/>
      <c r="K38" s="11"/>
      <c r="L38" s="11"/>
      <c r="M38" s="11"/>
      <c r="N38" s="384"/>
    </row>
    <row r="39" spans="1:14" ht="15">
      <c r="A39" s="728"/>
      <c r="B39" s="155" t="s">
        <v>83</v>
      </c>
      <c r="C39" s="377"/>
      <c r="D39" s="378" t="s">
        <v>10</v>
      </c>
      <c r="E39" s="158"/>
      <c r="F39" s="158"/>
      <c r="G39" s="387"/>
      <c r="H39" s="387"/>
      <c r="I39" s="387"/>
      <c r="J39" s="387"/>
      <c r="K39" s="387"/>
      <c r="L39" s="387"/>
      <c r="M39" s="387"/>
      <c r="N39" s="388"/>
    </row>
    <row r="40" spans="1:14" ht="15">
      <c r="A40" s="728"/>
      <c r="B40" s="724" t="str">
        <f ca="1">CELL("nomfichier")</f>
        <v>D:\1 UPRT SITE WEB\uprt.fr\re-recettes\re-desserts-maj-02-2015\[ff-17-P-accacia.xls]beignets acacia Postit</v>
      </c>
      <c r="C40" s="724"/>
      <c r="D40" s="724"/>
      <c r="E40" s="724"/>
      <c r="F40" s="724"/>
      <c r="G40" s="724"/>
      <c r="H40" s="724"/>
      <c r="I40" s="724"/>
      <c r="J40" s="724"/>
      <c r="K40" s="724"/>
      <c r="L40" s="724"/>
      <c r="M40" s="724"/>
      <c r="N40" s="725"/>
    </row>
    <row r="41" spans="1:14" ht="15.75" thickBot="1">
      <c r="A41" s="728"/>
      <c r="B41" s="726" t="s">
        <v>186</v>
      </c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7"/>
    </row>
    <row r="42" ht="15.75" thickBot="1"/>
    <row r="43" spans="1:14" ht="18.75">
      <c r="A43" s="12" t="s">
        <v>160</v>
      </c>
      <c r="B43" s="733" t="s">
        <v>87</v>
      </c>
      <c r="C43" s="733"/>
      <c r="D43" s="733"/>
      <c r="E43" s="733"/>
      <c r="F43" s="733"/>
      <c r="G43" s="733"/>
      <c r="H43" s="733"/>
      <c r="I43" s="376" t="str">
        <f>B43</f>
        <v>Journal des Femmes</v>
      </c>
      <c r="J43" s="376"/>
      <c r="K43" s="376"/>
      <c r="L43" s="376"/>
      <c r="M43" s="376"/>
      <c r="N43" s="379"/>
    </row>
    <row r="44" spans="1:14" ht="23.25" customHeight="1">
      <c r="A44" s="728"/>
      <c r="B44" s="656" t="s">
        <v>82</v>
      </c>
      <c r="C44" s="656"/>
      <c r="D44" s="656"/>
      <c r="E44" s="656"/>
      <c r="F44" s="656"/>
      <c r="G44" s="637" t="s">
        <v>81</v>
      </c>
      <c r="H44" s="637"/>
      <c r="I44" s="156" t="s">
        <v>76</v>
      </c>
      <c r="J44" s="4"/>
      <c r="K44" s="4"/>
      <c r="L44" s="4"/>
      <c r="M44" s="4"/>
      <c r="N44" s="391"/>
    </row>
    <row r="45" spans="1:14" ht="15">
      <c r="A45" s="728"/>
      <c r="B45" s="156">
        <v>4</v>
      </c>
      <c r="C45" s="156" t="s">
        <v>75</v>
      </c>
      <c r="D45" s="23" t="s">
        <v>54</v>
      </c>
      <c r="E45" s="24"/>
      <c r="F45" s="24"/>
      <c r="G45" s="637">
        <v>10</v>
      </c>
      <c r="H45" s="637"/>
      <c r="I45" s="4" t="s">
        <v>77</v>
      </c>
      <c r="J45" s="4"/>
      <c r="K45" s="4"/>
      <c r="L45" s="4"/>
      <c r="M45" s="4"/>
      <c r="N45" s="391"/>
    </row>
    <row r="46" spans="1:14" ht="15" customHeight="1">
      <c r="A46" s="728"/>
      <c r="B46" s="408"/>
      <c r="C46" s="408"/>
      <c r="D46" s="23"/>
      <c r="E46" s="24"/>
      <c r="F46" s="24"/>
      <c r="G46" s="47"/>
      <c r="H46" s="46"/>
      <c r="I46" s="730" t="s">
        <v>78</v>
      </c>
      <c r="J46" s="730"/>
      <c r="K46" s="730"/>
      <c r="L46" s="730"/>
      <c r="M46" s="730"/>
      <c r="N46" s="731"/>
    </row>
    <row r="47" spans="1:14" ht="15.75">
      <c r="A47" s="728"/>
      <c r="B47" s="55">
        <v>0.25</v>
      </c>
      <c r="C47" s="45" t="s">
        <v>70</v>
      </c>
      <c r="D47" s="23" t="s">
        <v>25</v>
      </c>
      <c r="E47" s="24"/>
      <c r="F47" s="24"/>
      <c r="G47" s="409">
        <f>(B47/B45)*G45</f>
        <v>0.625</v>
      </c>
      <c r="H47" s="181" t="str">
        <f aca="true" t="shared" si="2" ref="H47:H55">C47</f>
        <v>kg</v>
      </c>
      <c r="I47" s="730"/>
      <c r="J47" s="730"/>
      <c r="K47" s="730"/>
      <c r="L47" s="730"/>
      <c r="M47" s="730"/>
      <c r="N47" s="731"/>
    </row>
    <row r="48" spans="1:14" ht="15.75">
      <c r="A48" s="728"/>
      <c r="B48" s="45">
        <v>3</v>
      </c>
      <c r="C48" s="45" t="s">
        <v>74</v>
      </c>
      <c r="D48" s="23" t="s">
        <v>26</v>
      </c>
      <c r="E48" s="24"/>
      <c r="F48" s="24"/>
      <c r="G48" s="410">
        <f>(B48/B45)*G45</f>
        <v>7.5</v>
      </c>
      <c r="H48" s="181" t="str">
        <f t="shared" si="2"/>
        <v>pièces</v>
      </c>
      <c r="I48" s="4" t="s">
        <v>79</v>
      </c>
      <c r="J48" s="392"/>
      <c r="K48" s="392"/>
      <c r="L48" s="392"/>
      <c r="M48" s="392"/>
      <c r="N48" s="393"/>
    </row>
    <row r="49" spans="1:14" ht="15.75">
      <c r="A49" s="728"/>
      <c r="B49" s="55">
        <v>0.3</v>
      </c>
      <c r="C49" s="45" t="s">
        <v>70</v>
      </c>
      <c r="D49" s="23" t="s">
        <v>23</v>
      </c>
      <c r="E49" s="24"/>
      <c r="F49" s="24"/>
      <c r="G49" s="409">
        <f>(B49/B45)*G45</f>
        <v>0.75</v>
      </c>
      <c r="H49" s="181" t="str">
        <f t="shared" si="2"/>
        <v>kg</v>
      </c>
      <c r="I49" s="156" t="s">
        <v>119</v>
      </c>
      <c r="J49" s="392"/>
      <c r="K49" s="392"/>
      <c r="L49" s="392"/>
      <c r="M49" s="392"/>
      <c r="N49" s="393"/>
    </row>
    <row r="50" spans="1:14" ht="15.75" customHeight="1">
      <c r="A50" s="728"/>
      <c r="B50" s="55">
        <v>0.2</v>
      </c>
      <c r="C50" s="45" t="s">
        <v>70</v>
      </c>
      <c r="D50" s="23" t="s">
        <v>27</v>
      </c>
      <c r="E50" s="24"/>
      <c r="F50" s="24"/>
      <c r="G50" s="409">
        <f>(B50/B45)*G45</f>
        <v>0.5</v>
      </c>
      <c r="H50" s="181" t="str">
        <f t="shared" si="2"/>
        <v>kg</v>
      </c>
      <c r="I50" s="4" t="s">
        <v>118</v>
      </c>
      <c r="J50" s="4"/>
      <c r="K50" s="4"/>
      <c r="L50" s="4"/>
      <c r="M50" s="4"/>
      <c r="N50" s="391"/>
    </row>
    <row r="51" spans="1:14" ht="15.75">
      <c r="A51" s="728"/>
      <c r="B51" s="45">
        <v>1</v>
      </c>
      <c r="C51" s="45" t="s">
        <v>84</v>
      </c>
      <c r="D51" s="23" t="s">
        <v>28</v>
      </c>
      <c r="E51" s="24"/>
      <c r="F51" s="24"/>
      <c r="G51" s="410">
        <f>(B51/B45)*G45</f>
        <v>2.5</v>
      </c>
      <c r="H51" s="181" t="str">
        <f t="shared" si="2"/>
        <v>C à C</v>
      </c>
      <c r="I51" s="156" t="s">
        <v>80</v>
      </c>
      <c r="J51" s="4"/>
      <c r="K51" s="4"/>
      <c r="L51" s="4"/>
      <c r="M51" s="4"/>
      <c r="N51" s="391"/>
    </row>
    <row r="52" spans="1:14" ht="15.75" customHeight="1">
      <c r="A52" s="728"/>
      <c r="B52" s="45"/>
      <c r="C52" s="45" t="s">
        <v>71</v>
      </c>
      <c r="D52" s="23" t="s">
        <v>29</v>
      </c>
      <c r="E52" s="24"/>
      <c r="F52" s="24"/>
      <c r="G52" s="410">
        <f>(B52/B45)*G45</f>
        <v>0</v>
      </c>
      <c r="H52" s="181" t="str">
        <f t="shared" si="2"/>
        <v>pm</v>
      </c>
      <c r="I52" s="730" t="s">
        <v>120</v>
      </c>
      <c r="J52" s="730"/>
      <c r="K52" s="730"/>
      <c r="L52" s="730"/>
      <c r="M52" s="730"/>
      <c r="N52" s="731"/>
    </row>
    <row r="53" spans="1:14" ht="15.75" customHeight="1">
      <c r="A53" s="728"/>
      <c r="B53" s="45">
        <v>1</v>
      </c>
      <c r="C53" s="45" t="s">
        <v>73</v>
      </c>
      <c r="D53" s="23" t="s">
        <v>30</v>
      </c>
      <c r="E53" s="24"/>
      <c r="F53" s="24"/>
      <c r="G53" s="410">
        <f>(B53/B45)*G45</f>
        <v>2.5</v>
      </c>
      <c r="H53" s="181" t="str">
        <f t="shared" si="2"/>
        <v>pincées</v>
      </c>
      <c r="I53" s="730"/>
      <c r="J53" s="730"/>
      <c r="K53" s="730"/>
      <c r="L53" s="730"/>
      <c r="M53" s="730"/>
      <c r="N53" s="731"/>
    </row>
    <row r="54" spans="1:14" ht="15.75">
      <c r="A54" s="728"/>
      <c r="B54" s="45"/>
      <c r="C54" s="45" t="s">
        <v>71</v>
      </c>
      <c r="D54" s="23" t="s">
        <v>31</v>
      </c>
      <c r="E54" s="24"/>
      <c r="F54" s="24"/>
      <c r="G54" s="411">
        <f>(B54/B45)*G45</f>
        <v>0</v>
      </c>
      <c r="H54" s="181" t="str">
        <f t="shared" si="2"/>
        <v>pm</v>
      </c>
      <c r="I54" s="4" t="s">
        <v>121</v>
      </c>
      <c r="J54" s="4"/>
      <c r="K54" s="4"/>
      <c r="L54" s="4"/>
      <c r="M54" s="4"/>
      <c r="N54" s="391"/>
    </row>
    <row r="55" spans="1:14" ht="15.75">
      <c r="A55" s="728"/>
      <c r="B55" s="45"/>
      <c r="C55" s="45"/>
      <c r="D55" s="23"/>
      <c r="E55" s="24"/>
      <c r="F55" s="24"/>
      <c r="G55" s="411">
        <f>(B55/B45)*G45</f>
        <v>0</v>
      </c>
      <c r="H55" s="181">
        <f t="shared" si="2"/>
        <v>0</v>
      </c>
      <c r="I55" s="392"/>
      <c r="J55" s="392"/>
      <c r="K55" s="392"/>
      <c r="L55" s="392"/>
      <c r="M55" s="392"/>
      <c r="N55" s="393"/>
    </row>
    <row r="56" spans="1:14" ht="15">
      <c r="A56" s="728"/>
      <c r="B56" s="45"/>
      <c r="C56" s="45"/>
      <c r="D56" s="46"/>
      <c r="E56" s="46"/>
      <c r="F56" s="46"/>
      <c r="G56" s="47"/>
      <c r="H56" s="46"/>
      <c r="I56" s="407"/>
      <c r="J56" s="392"/>
      <c r="K56" s="392"/>
      <c r="L56" s="392"/>
      <c r="M56" s="392"/>
      <c r="N56" s="393"/>
    </row>
    <row r="57" spans="1:14" ht="15">
      <c r="A57" s="728"/>
      <c r="B57" s="412"/>
      <c r="C57" s="413"/>
      <c r="D57" s="46"/>
      <c r="E57" s="46"/>
      <c r="F57" s="46"/>
      <c r="G57" s="47"/>
      <c r="H57" s="46"/>
      <c r="I57" s="392"/>
      <c r="J57" s="392"/>
      <c r="K57" s="392"/>
      <c r="L57" s="392"/>
      <c r="M57" s="392"/>
      <c r="N57" s="393"/>
    </row>
    <row r="58" spans="1:14" ht="15.75" thickBot="1">
      <c r="A58" s="728"/>
      <c r="B58" s="5" t="s">
        <v>83</v>
      </c>
      <c r="C58" s="6"/>
      <c r="D58" s="7" t="s">
        <v>24</v>
      </c>
      <c r="E58" s="158"/>
      <c r="F58" s="158"/>
      <c r="G58" s="387"/>
      <c r="H58" s="387"/>
      <c r="I58" s="387"/>
      <c r="J58" s="387"/>
      <c r="K58" s="387"/>
      <c r="L58" s="387"/>
      <c r="M58" s="387"/>
      <c r="N58" s="388"/>
    </row>
    <row r="59" spans="1:14" ht="15">
      <c r="A59" s="728"/>
      <c r="B59" s="724" t="str">
        <f ca="1">CELL("nomfichier")</f>
        <v>D:\1 UPRT SITE WEB\uprt.fr\re-recettes\re-desserts-maj-02-2015\[ff-17-P-accacia.xls]beignets acacia Postit</v>
      </c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5"/>
    </row>
    <row r="60" spans="1:14" ht="15.75" thickBot="1">
      <c r="A60" s="728"/>
      <c r="B60" s="726" t="s">
        <v>186</v>
      </c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7"/>
    </row>
    <row r="61" ht="15.75" thickBot="1"/>
    <row r="62" spans="1:19" ht="18.75">
      <c r="A62" s="12" t="s">
        <v>160</v>
      </c>
      <c r="B62" s="732" t="s">
        <v>349</v>
      </c>
      <c r="C62" s="732"/>
      <c r="D62" s="732"/>
      <c r="E62" s="732"/>
      <c r="F62" s="732"/>
      <c r="G62" s="732"/>
      <c r="H62" s="732"/>
      <c r="I62" s="376" t="str">
        <f>B62</f>
        <v>France 3 Carnets de Julie</v>
      </c>
      <c r="J62" s="376"/>
      <c r="K62" s="376"/>
      <c r="L62" s="376"/>
      <c r="M62" s="376"/>
      <c r="N62" s="379"/>
      <c r="P62" s="712" t="s">
        <v>364</v>
      </c>
      <c r="Q62" s="713"/>
      <c r="R62" s="713"/>
      <c r="S62" s="714"/>
    </row>
    <row r="63" spans="1:19" ht="23.25" customHeight="1">
      <c r="A63" s="728"/>
      <c r="B63" s="651" t="s">
        <v>82</v>
      </c>
      <c r="C63" s="651"/>
      <c r="D63" s="651"/>
      <c r="E63" s="651"/>
      <c r="F63" s="651"/>
      <c r="G63" s="637" t="s">
        <v>81</v>
      </c>
      <c r="H63" s="637"/>
      <c r="I63" s="156" t="s">
        <v>89</v>
      </c>
      <c r="J63" s="4"/>
      <c r="K63" s="4"/>
      <c r="L63" s="4"/>
      <c r="M63" s="4"/>
      <c r="N63" s="391"/>
      <c r="P63" s="715"/>
      <c r="Q63" s="716"/>
      <c r="R63" s="716"/>
      <c r="S63" s="717"/>
    </row>
    <row r="64" spans="1:19" ht="15">
      <c r="A64" s="728"/>
      <c r="B64" s="156">
        <v>6</v>
      </c>
      <c r="C64" s="156" t="s">
        <v>75</v>
      </c>
      <c r="D64" s="203" t="s">
        <v>54</v>
      </c>
      <c r="E64" s="415"/>
      <c r="F64" s="415"/>
      <c r="G64" s="637">
        <v>10</v>
      </c>
      <c r="H64" s="637"/>
      <c r="I64" s="4" t="s">
        <v>90</v>
      </c>
      <c r="J64" s="4"/>
      <c r="K64" s="4"/>
      <c r="L64" s="4"/>
      <c r="M64" s="4"/>
      <c r="N64" s="391"/>
      <c r="P64" s="715"/>
      <c r="Q64" s="716"/>
      <c r="R64" s="716"/>
      <c r="S64" s="717"/>
    </row>
    <row r="65" spans="1:19" ht="15" customHeight="1">
      <c r="A65" s="728"/>
      <c r="B65" s="26"/>
      <c r="C65" s="26"/>
      <c r="D65" s="203"/>
      <c r="E65" s="415"/>
      <c r="F65" s="415"/>
      <c r="G65" s="53"/>
      <c r="H65" s="48"/>
      <c r="I65" s="730" t="s">
        <v>279</v>
      </c>
      <c r="J65" s="730"/>
      <c r="K65" s="730"/>
      <c r="L65" s="730"/>
      <c r="M65" s="730"/>
      <c r="N65" s="731"/>
      <c r="P65" s="715"/>
      <c r="Q65" s="716"/>
      <c r="R65" s="716"/>
      <c r="S65" s="717"/>
    </row>
    <row r="66" spans="1:19" ht="15.75">
      <c r="A66" s="728"/>
      <c r="B66" s="55">
        <v>0.1</v>
      </c>
      <c r="C66" s="45" t="s">
        <v>70</v>
      </c>
      <c r="D66" s="203" t="s">
        <v>33</v>
      </c>
      <c r="E66" s="415"/>
      <c r="F66" s="415"/>
      <c r="G66" s="416">
        <f>(B66/B64)*G64</f>
        <v>0.16666666666666666</v>
      </c>
      <c r="H66" s="206" t="str">
        <f aca="true" t="shared" si="3" ref="H66:H74">C66</f>
        <v>kg</v>
      </c>
      <c r="I66" s="730"/>
      <c r="J66" s="730"/>
      <c r="K66" s="730"/>
      <c r="L66" s="730"/>
      <c r="M66" s="730"/>
      <c r="N66" s="731"/>
      <c r="P66" s="715"/>
      <c r="Q66" s="716"/>
      <c r="R66" s="716"/>
      <c r="S66" s="717"/>
    </row>
    <row r="67" spans="1:19" ht="15.75">
      <c r="A67" s="728"/>
      <c r="B67" s="45">
        <v>1</v>
      </c>
      <c r="C67" s="45" t="s">
        <v>74</v>
      </c>
      <c r="D67" s="203" t="s">
        <v>34</v>
      </c>
      <c r="E67" s="415"/>
      <c r="F67" s="415"/>
      <c r="G67" s="417">
        <f>(B67/B64)*G64</f>
        <v>1.6666666666666665</v>
      </c>
      <c r="H67" s="206" t="str">
        <f t="shared" si="3"/>
        <v>pièces</v>
      </c>
      <c r="I67" s="3" t="s">
        <v>95</v>
      </c>
      <c r="J67" s="392"/>
      <c r="K67" s="392"/>
      <c r="L67" s="392"/>
      <c r="M67" s="392"/>
      <c r="N67" s="393"/>
      <c r="P67" s="715"/>
      <c r="Q67" s="716"/>
      <c r="R67" s="716"/>
      <c r="S67" s="717"/>
    </row>
    <row r="68" spans="1:19" ht="15.75">
      <c r="A68" s="728"/>
      <c r="B68" s="55">
        <v>0.125</v>
      </c>
      <c r="C68" s="45" t="s">
        <v>70</v>
      </c>
      <c r="D68" s="203" t="s">
        <v>35</v>
      </c>
      <c r="E68" s="415"/>
      <c r="F68" s="415"/>
      <c r="G68" s="416">
        <f>(B68/B64)*G64</f>
        <v>0.20833333333333331</v>
      </c>
      <c r="H68" s="206" t="str">
        <f t="shared" si="3"/>
        <v>kg</v>
      </c>
      <c r="I68" s="730" t="s">
        <v>96</v>
      </c>
      <c r="J68" s="730"/>
      <c r="K68" s="730"/>
      <c r="L68" s="730"/>
      <c r="M68" s="730"/>
      <c r="N68" s="731"/>
      <c r="P68" s="715"/>
      <c r="Q68" s="716"/>
      <c r="R68" s="716"/>
      <c r="S68" s="717"/>
    </row>
    <row r="69" spans="1:19" ht="15.75" customHeight="1">
      <c r="A69" s="728"/>
      <c r="B69" s="55">
        <v>1</v>
      </c>
      <c r="C69" s="45" t="s">
        <v>65</v>
      </c>
      <c r="D69" s="203" t="s">
        <v>22</v>
      </c>
      <c r="E69" s="415"/>
      <c r="F69" s="415"/>
      <c r="G69" s="416">
        <f>(B69/B64)*G64</f>
        <v>1.6666666666666665</v>
      </c>
      <c r="H69" s="206" t="str">
        <f t="shared" si="3"/>
        <v>pincée</v>
      </c>
      <c r="I69" s="730"/>
      <c r="J69" s="730"/>
      <c r="K69" s="730"/>
      <c r="L69" s="730"/>
      <c r="M69" s="730"/>
      <c r="N69" s="731"/>
      <c r="P69" s="715"/>
      <c r="Q69" s="716"/>
      <c r="R69" s="716"/>
      <c r="S69" s="717"/>
    </row>
    <row r="70" spans="1:19" ht="15.75">
      <c r="A70" s="728"/>
      <c r="B70" s="45">
        <v>1</v>
      </c>
      <c r="C70" s="45" t="s">
        <v>65</v>
      </c>
      <c r="D70" s="203" t="s">
        <v>36</v>
      </c>
      <c r="E70" s="415"/>
      <c r="F70" s="415"/>
      <c r="G70" s="417">
        <f>(B70/B64)*G64</f>
        <v>1.6666666666666665</v>
      </c>
      <c r="H70" s="206" t="str">
        <f t="shared" si="3"/>
        <v>pincée</v>
      </c>
      <c r="I70" s="730" t="s">
        <v>97</v>
      </c>
      <c r="J70" s="730"/>
      <c r="K70" s="730"/>
      <c r="L70" s="730"/>
      <c r="M70" s="730"/>
      <c r="N70" s="731"/>
      <c r="P70" s="715"/>
      <c r="Q70" s="716"/>
      <c r="R70" s="716"/>
      <c r="S70" s="717"/>
    </row>
    <row r="71" spans="1:19" ht="15.75" customHeight="1">
      <c r="A71" s="728"/>
      <c r="B71" s="45">
        <v>1</v>
      </c>
      <c r="C71" s="45" t="s">
        <v>86</v>
      </c>
      <c r="D71" s="203" t="s">
        <v>37</v>
      </c>
      <c r="E71" s="415"/>
      <c r="F71" s="415"/>
      <c r="G71" s="417">
        <f>(B71/B64)*G64</f>
        <v>1.6666666666666665</v>
      </c>
      <c r="H71" s="206" t="str">
        <f t="shared" si="3"/>
        <v>C à S</v>
      </c>
      <c r="I71" s="730"/>
      <c r="J71" s="730"/>
      <c r="K71" s="730"/>
      <c r="L71" s="730"/>
      <c r="M71" s="730"/>
      <c r="N71" s="731"/>
      <c r="P71" s="715"/>
      <c r="Q71" s="716"/>
      <c r="R71" s="716"/>
      <c r="S71" s="717"/>
    </row>
    <row r="72" spans="1:19" ht="15.75" customHeight="1">
      <c r="A72" s="728"/>
      <c r="B72" s="45">
        <v>0.03</v>
      </c>
      <c r="C72" s="45" t="s">
        <v>9</v>
      </c>
      <c r="D72" s="203" t="s">
        <v>38</v>
      </c>
      <c r="E72" s="415"/>
      <c r="F72" s="415"/>
      <c r="G72" s="417">
        <f>(B72/B64)*G64</f>
        <v>0.05</v>
      </c>
      <c r="H72" s="206" t="str">
        <f t="shared" si="3"/>
        <v>Kg</v>
      </c>
      <c r="I72" s="4" t="s">
        <v>98</v>
      </c>
      <c r="J72" s="4"/>
      <c r="K72" s="4"/>
      <c r="L72" s="4"/>
      <c r="M72" s="4"/>
      <c r="N72" s="391"/>
      <c r="P72" s="715"/>
      <c r="Q72" s="716"/>
      <c r="R72" s="716"/>
      <c r="S72" s="717"/>
    </row>
    <row r="73" spans="1:19" ht="15.75">
      <c r="A73" s="728"/>
      <c r="B73" s="45">
        <v>2</v>
      </c>
      <c r="C73" s="45" t="s">
        <v>86</v>
      </c>
      <c r="D73" s="203" t="s">
        <v>39</v>
      </c>
      <c r="E73" s="415"/>
      <c r="F73" s="415"/>
      <c r="G73" s="418">
        <f>(B73/B64)*G64</f>
        <v>3.333333333333333</v>
      </c>
      <c r="H73" s="206" t="str">
        <f t="shared" si="3"/>
        <v>C à S</v>
      </c>
      <c r="I73" s="156" t="s">
        <v>91</v>
      </c>
      <c r="J73" s="4"/>
      <c r="K73" s="4"/>
      <c r="L73" s="4"/>
      <c r="M73" s="4"/>
      <c r="N73" s="391"/>
      <c r="P73" s="715"/>
      <c r="Q73" s="716"/>
      <c r="R73" s="716"/>
      <c r="S73" s="717"/>
    </row>
    <row r="74" spans="1:19" ht="15.75">
      <c r="A74" s="728"/>
      <c r="B74" s="45"/>
      <c r="C74" s="45"/>
      <c r="D74" s="203"/>
      <c r="E74" s="415"/>
      <c r="F74" s="415"/>
      <c r="G74" s="418">
        <f>(B74/B64)*G64</f>
        <v>0</v>
      </c>
      <c r="H74" s="206">
        <f t="shared" si="3"/>
        <v>0</v>
      </c>
      <c r="I74" s="730" t="s">
        <v>92</v>
      </c>
      <c r="J74" s="730"/>
      <c r="K74" s="730"/>
      <c r="L74" s="730"/>
      <c r="M74" s="730"/>
      <c r="N74" s="731"/>
      <c r="P74" s="715"/>
      <c r="Q74" s="716"/>
      <c r="R74" s="716"/>
      <c r="S74" s="717"/>
    </row>
    <row r="75" spans="1:19" ht="15">
      <c r="A75" s="728"/>
      <c r="B75" s="45"/>
      <c r="C75" s="45"/>
      <c r="D75" s="48"/>
      <c r="E75" s="48"/>
      <c r="F75" s="48"/>
      <c r="G75" s="53"/>
      <c r="H75" s="48"/>
      <c r="I75" s="730"/>
      <c r="J75" s="730"/>
      <c r="K75" s="730"/>
      <c r="L75" s="730"/>
      <c r="M75" s="730"/>
      <c r="N75" s="731"/>
      <c r="P75" s="715"/>
      <c r="Q75" s="716"/>
      <c r="R75" s="716"/>
      <c r="S75" s="717"/>
    </row>
    <row r="76" spans="1:19" ht="15">
      <c r="A76" s="728"/>
      <c r="B76" s="419"/>
      <c r="C76" s="25"/>
      <c r="D76" s="48"/>
      <c r="E76" s="48"/>
      <c r="F76" s="48"/>
      <c r="G76" s="53"/>
      <c r="H76" s="48"/>
      <c r="I76" s="392" t="s">
        <v>93</v>
      </c>
      <c r="J76" s="392"/>
      <c r="K76" s="392"/>
      <c r="L76" s="392"/>
      <c r="M76" s="392"/>
      <c r="N76" s="393"/>
      <c r="P76" s="715"/>
      <c r="Q76" s="716"/>
      <c r="R76" s="716"/>
      <c r="S76" s="717"/>
    </row>
    <row r="77" spans="1:19" ht="15">
      <c r="A77" s="728"/>
      <c r="B77" s="419"/>
      <c r="C77" s="25"/>
      <c r="D77" s="48"/>
      <c r="E77" s="48"/>
      <c r="F77" s="48"/>
      <c r="G77" s="53"/>
      <c r="H77" s="48"/>
      <c r="I77" s="392" t="s">
        <v>99</v>
      </c>
      <c r="J77" s="392"/>
      <c r="K77" s="392"/>
      <c r="L77" s="392"/>
      <c r="M77" s="392"/>
      <c r="N77" s="393"/>
      <c r="P77" s="718"/>
      <c r="Q77" s="719"/>
      <c r="R77" s="719"/>
      <c r="S77" s="720"/>
    </row>
    <row r="78" spans="1:14" ht="15">
      <c r="A78" s="728"/>
      <c r="B78" s="419"/>
      <c r="C78" s="25"/>
      <c r="D78" s="48"/>
      <c r="E78" s="48"/>
      <c r="F78" s="48"/>
      <c r="G78" s="53"/>
      <c r="H78" s="48"/>
      <c r="I78" s="392" t="s">
        <v>100</v>
      </c>
      <c r="J78" s="392"/>
      <c r="K78" s="392"/>
      <c r="L78" s="392"/>
      <c r="M78" s="392"/>
      <c r="N78" s="393"/>
    </row>
    <row r="79" spans="1:14" ht="15">
      <c r="A79" s="728"/>
      <c r="B79" s="419"/>
      <c r="C79" s="25"/>
      <c r="D79" s="48"/>
      <c r="E79" s="48"/>
      <c r="F79" s="48"/>
      <c r="G79" s="53"/>
      <c r="H79" s="48"/>
      <c r="I79" s="392" t="s">
        <v>101</v>
      </c>
      <c r="J79" s="392"/>
      <c r="K79" s="392"/>
      <c r="L79" s="392"/>
      <c r="M79" s="392"/>
      <c r="N79" s="393"/>
    </row>
    <row r="80" spans="1:14" ht="15.75" thickBot="1">
      <c r="A80" s="728"/>
      <c r="B80" s="5" t="s">
        <v>83</v>
      </c>
      <c r="C80" s="6"/>
      <c r="D80" s="7" t="s">
        <v>32</v>
      </c>
      <c r="E80" s="158"/>
      <c r="F80" s="158"/>
      <c r="G80" s="387"/>
      <c r="H80" s="387"/>
      <c r="I80" s="387"/>
      <c r="J80" s="387"/>
      <c r="K80" s="387"/>
      <c r="L80" s="387"/>
      <c r="M80" s="387"/>
      <c r="N80" s="388"/>
    </row>
    <row r="81" spans="1:14" ht="15">
      <c r="A81" s="728"/>
      <c r="B81" s="724" t="str">
        <f ca="1">CELL("nomfichier")</f>
        <v>D:\1 UPRT SITE WEB\uprt.fr\re-recettes\re-desserts-maj-02-2015\[ff-17-P-accacia.xls]beignets acacia Postit</v>
      </c>
      <c r="C81" s="724"/>
      <c r="D81" s="724"/>
      <c r="E81" s="724"/>
      <c r="F81" s="724"/>
      <c r="G81" s="724"/>
      <c r="H81" s="724"/>
      <c r="I81" s="724"/>
      <c r="J81" s="724"/>
      <c r="K81" s="724"/>
      <c r="L81" s="724"/>
      <c r="M81" s="724"/>
      <c r="N81" s="725"/>
    </row>
    <row r="82" spans="1:14" ht="15.75" thickBot="1">
      <c r="A82" s="728"/>
      <c r="B82" s="726" t="s">
        <v>186</v>
      </c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  <c r="N82" s="727"/>
    </row>
    <row r="83" ht="15.75" thickBot="1"/>
    <row r="84" spans="1:14" ht="18.75">
      <c r="A84" s="12" t="s">
        <v>160</v>
      </c>
      <c r="B84" s="736" t="s">
        <v>102</v>
      </c>
      <c r="C84" s="736"/>
      <c r="D84" s="736"/>
      <c r="E84" s="736"/>
      <c r="F84" s="736"/>
      <c r="G84" s="736"/>
      <c r="H84" s="736"/>
      <c r="I84" s="376" t="str">
        <f>B84</f>
        <v>Supertoinette</v>
      </c>
      <c r="J84" s="376"/>
      <c r="K84" s="376"/>
      <c r="L84" s="376"/>
      <c r="M84" s="376"/>
      <c r="N84" s="379"/>
    </row>
    <row r="85" spans="1:14" ht="23.25" customHeight="1">
      <c r="A85" s="728"/>
      <c r="B85" s="648" t="s">
        <v>82</v>
      </c>
      <c r="C85" s="648"/>
      <c r="D85" s="648"/>
      <c r="E85" s="648"/>
      <c r="F85" s="648"/>
      <c r="G85" s="637" t="s">
        <v>81</v>
      </c>
      <c r="H85" s="637"/>
      <c r="I85" s="721" t="s">
        <v>117</v>
      </c>
      <c r="J85" s="721"/>
      <c r="K85" s="721"/>
      <c r="L85" s="721"/>
      <c r="M85" s="721"/>
      <c r="N85" s="722"/>
    </row>
    <row r="86" spans="1:14" ht="15">
      <c r="A86" s="728"/>
      <c r="B86" s="156">
        <v>6</v>
      </c>
      <c r="C86" s="156" t="s">
        <v>75</v>
      </c>
      <c r="D86" s="29" t="s">
        <v>54</v>
      </c>
      <c r="E86" s="30"/>
      <c r="F86" s="30"/>
      <c r="G86" s="637">
        <v>10</v>
      </c>
      <c r="H86" s="637"/>
      <c r="I86" s="721"/>
      <c r="J86" s="721"/>
      <c r="K86" s="721"/>
      <c r="L86" s="721"/>
      <c r="M86" s="721"/>
      <c r="N86" s="722"/>
    </row>
    <row r="87" spans="1:14" ht="15" customHeight="1">
      <c r="A87" s="728"/>
      <c r="B87" s="239"/>
      <c r="C87" s="239"/>
      <c r="D87" s="29"/>
      <c r="E87" s="30"/>
      <c r="F87" s="30"/>
      <c r="G87" s="50"/>
      <c r="H87" s="49"/>
      <c r="I87" s="4" t="s">
        <v>108</v>
      </c>
      <c r="J87" s="389"/>
      <c r="K87" s="389"/>
      <c r="L87" s="389"/>
      <c r="M87" s="389"/>
      <c r="N87" s="390"/>
    </row>
    <row r="88" spans="1:14" ht="15.75">
      <c r="A88" s="728"/>
      <c r="B88" s="55">
        <v>0.25</v>
      </c>
      <c r="C88" s="45" t="s">
        <v>70</v>
      </c>
      <c r="D88" s="29" t="s">
        <v>25</v>
      </c>
      <c r="E88" s="30"/>
      <c r="F88" s="30"/>
      <c r="G88" s="420">
        <f>(B88/B86)*G86</f>
        <v>0.41666666666666663</v>
      </c>
      <c r="H88" s="229" t="str">
        <f aca="true" t="shared" si="4" ref="H88:H96">C88</f>
        <v>kg</v>
      </c>
      <c r="I88" s="721" t="s">
        <v>109</v>
      </c>
      <c r="J88" s="721"/>
      <c r="K88" s="721"/>
      <c r="L88" s="721"/>
      <c r="M88" s="721"/>
      <c r="N88" s="722"/>
    </row>
    <row r="89" spans="1:14" ht="15.75">
      <c r="A89" s="728"/>
      <c r="B89" s="45">
        <v>1</v>
      </c>
      <c r="C89" s="45" t="s">
        <v>62</v>
      </c>
      <c r="D89" s="29" t="s">
        <v>41</v>
      </c>
      <c r="E89" s="30"/>
      <c r="F89" s="30"/>
      <c r="G89" s="421">
        <f>(B89/B86)*G86</f>
        <v>1.6666666666666665</v>
      </c>
      <c r="H89" s="229" t="str">
        <f t="shared" si="4"/>
        <v>œufs</v>
      </c>
      <c r="I89" s="721"/>
      <c r="J89" s="721"/>
      <c r="K89" s="721"/>
      <c r="L89" s="721"/>
      <c r="M89" s="721"/>
      <c r="N89" s="722"/>
    </row>
    <row r="90" spans="1:14" ht="15.75">
      <c r="A90" s="728"/>
      <c r="B90" s="55">
        <v>0.0012</v>
      </c>
      <c r="C90" s="45" t="s">
        <v>70</v>
      </c>
      <c r="D90" s="29" t="s">
        <v>42</v>
      </c>
      <c r="E90" s="30"/>
      <c r="F90" s="30"/>
      <c r="G90" s="420">
        <f>(B90/B86)*G86</f>
        <v>0.002</v>
      </c>
      <c r="H90" s="229" t="str">
        <f t="shared" si="4"/>
        <v>kg</v>
      </c>
      <c r="I90" s="4" t="s">
        <v>110</v>
      </c>
      <c r="J90" s="389"/>
      <c r="K90" s="389"/>
      <c r="L90" s="389"/>
      <c r="M90" s="389"/>
      <c r="N90" s="390"/>
    </row>
    <row r="91" spans="1:14" ht="15.75" customHeight="1">
      <c r="A91" s="728"/>
      <c r="B91" s="55">
        <v>0.006</v>
      </c>
      <c r="C91" s="45" t="s">
        <v>70</v>
      </c>
      <c r="D91" s="29" t="s">
        <v>43</v>
      </c>
      <c r="E91" s="30"/>
      <c r="F91" s="30"/>
      <c r="G91" s="420">
        <f>(B91/B86)*G86</f>
        <v>0.01</v>
      </c>
      <c r="H91" s="229" t="str">
        <f t="shared" si="4"/>
        <v>kg</v>
      </c>
      <c r="I91" s="721" t="s">
        <v>111</v>
      </c>
      <c r="J91" s="721"/>
      <c r="K91" s="721"/>
      <c r="L91" s="721"/>
      <c r="M91" s="721"/>
      <c r="N91" s="722"/>
    </row>
    <row r="92" spans="1:14" ht="15.75">
      <c r="A92" s="728"/>
      <c r="B92" s="45">
        <v>0.015</v>
      </c>
      <c r="C92" s="45" t="s">
        <v>70</v>
      </c>
      <c r="D92" s="29" t="s">
        <v>44</v>
      </c>
      <c r="E92" s="30"/>
      <c r="F92" s="30"/>
      <c r="G92" s="420">
        <f>(B92/B86)*G86</f>
        <v>0.025</v>
      </c>
      <c r="H92" s="229" t="str">
        <f t="shared" si="4"/>
        <v>kg</v>
      </c>
      <c r="I92" s="721"/>
      <c r="J92" s="721"/>
      <c r="K92" s="721"/>
      <c r="L92" s="721"/>
      <c r="M92" s="721"/>
      <c r="N92" s="722"/>
    </row>
    <row r="93" spans="1:14" ht="15.75" customHeight="1">
      <c r="A93" s="728"/>
      <c r="B93" s="45">
        <v>0.25</v>
      </c>
      <c r="C93" s="45" t="s">
        <v>70</v>
      </c>
      <c r="D93" s="29" t="s">
        <v>45</v>
      </c>
      <c r="E93" s="30"/>
      <c r="F93" s="30"/>
      <c r="G93" s="420">
        <f>(B93/B86)*G86</f>
        <v>0.41666666666666663</v>
      </c>
      <c r="H93" s="229" t="str">
        <f t="shared" si="4"/>
        <v>kg</v>
      </c>
      <c r="I93" s="4" t="s">
        <v>112</v>
      </c>
      <c r="J93" s="389"/>
      <c r="K93" s="389"/>
      <c r="L93" s="389"/>
      <c r="M93" s="389"/>
      <c r="N93" s="390"/>
    </row>
    <row r="94" spans="1:14" ht="15.75" customHeight="1">
      <c r="A94" s="728"/>
      <c r="B94" s="45">
        <v>0.02</v>
      </c>
      <c r="C94" s="45" t="s">
        <v>70</v>
      </c>
      <c r="D94" s="29" t="s">
        <v>46</v>
      </c>
      <c r="E94" s="30"/>
      <c r="F94" s="30"/>
      <c r="G94" s="420">
        <f>(B94/B86)*G86</f>
        <v>0.03333333333333333</v>
      </c>
      <c r="H94" s="229" t="str">
        <f t="shared" si="4"/>
        <v>kg</v>
      </c>
      <c r="I94" s="721" t="s">
        <v>113</v>
      </c>
      <c r="J94" s="721"/>
      <c r="K94" s="721"/>
      <c r="L94" s="721"/>
      <c r="M94" s="721"/>
      <c r="N94" s="722"/>
    </row>
    <row r="95" spans="1:14" ht="15.75">
      <c r="A95" s="728"/>
      <c r="B95" s="45">
        <v>0.12</v>
      </c>
      <c r="C95" s="45" t="s">
        <v>70</v>
      </c>
      <c r="D95" s="29" t="s">
        <v>47</v>
      </c>
      <c r="E95" s="30"/>
      <c r="F95" s="30"/>
      <c r="G95" s="420">
        <f>(B95/B86)*G86</f>
        <v>0.2</v>
      </c>
      <c r="H95" s="229" t="str">
        <f t="shared" si="4"/>
        <v>kg</v>
      </c>
      <c r="I95" s="721"/>
      <c r="J95" s="721"/>
      <c r="K95" s="721"/>
      <c r="L95" s="721"/>
      <c r="M95" s="721"/>
      <c r="N95" s="722"/>
    </row>
    <row r="96" spans="1:14" ht="15.75">
      <c r="A96" s="728"/>
      <c r="B96" s="45">
        <v>0.02</v>
      </c>
      <c r="C96" s="45" t="s">
        <v>70</v>
      </c>
      <c r="D96" s="29" t="s">
        <v>48</v>
      </c>
      <c r="E96" s="30"/>
      <c r="F96" s="30"/>
      <c r="G96" s="420">
        <f>(B96/B86)*G86</f>
        <v>0.03333333333333333</v>
      </c>
      <c r="H96" s="229" t="str">
        <f t="shared" si="4"/>
        <v>kg</v>
      </c>
      <c r="I96" s="4" t="s">
        <v>114</v>
      </c>
      <c r="J96" s="389"/>
      <c r="K96" s="389"/>
      <c r="L96" s="389"/>
      <c r="M96" s="389"/>
      <c r="N96" s="390"/>
    </row>
    <row r="97" spans="1:14" ht="15">
      <c r="A97" s="728"/>
      <c r="B97" s="45"/>
      <c r="C97" s="45"/>
      <c r="D97" s="49"/>
      <c r="E97" s="49"/>
      <c r="F97" s="49"/>
      <c r="G97" s="50"/>
      <c r="H97" s="49"/>
      <c r="I97" s="4" t="s">
        <v>115</v>
      </c>
      <c r="J97" s="389"/>
      <c r="K97" s="389"/>
      <c r="L97" s="389"/>
      <c r="M97" s="389"/>
      <c r="N97" s="390"/>
    </row>
    <row r="98" spans="1:14" ht="15">
      <c r="A98" s="728"/>
      <c r="B98" s="422"/>
      <c r="C98" s="423"/>
      <c r="D98" s="49"/>
      <c r="E98" s="49"/>
      <c r="F98" s="49"/>
      <c r="G98" s="50"/>
      <c r="H98" s="49"/>
      <c r="I98" s="721" t="s">
        <v>116</v>
      </c>
      <c r="J98" s="721"/>
      <c r="K98" s="721"/>
      <c r="L98" s="721"/>
      <c r="M98" s="721"/>
      <c r="N98" s="722"/>
    </row>
    <row r="99" spans="1:14" ht="15">
      <c r="A99" s="728"/>
      <c r="B99" s="422"/>
      <c r="C99" s="423"/>
      <c r="D99" s="49"/>
      <c r="E99" s="49"/>
      <c r="F99" s="49"/>
      <c r="G99" s="50"/>
      <c r="H99" s="49"/>
      <c r="I99" s="721"/>
      <c r="J99" s="721"/>
      <c r="K99" s="721"/>
      <c r="L99" s="721"/>
      <c r="M99" s="721"/>
      <c r="N99" s="722"/>
    </row>
    <row r="100" spans="1:14" ht="15">
      <c r="A100" s="728"/>
      <c r="B100" s="422"/>
      <c r="C100" s="423"/>
      <c r="D100" s="49"/>
      <c r="E100" s="49"/>
      <c r="F100" s="49"/>
      <c r="G100" s="50"/>
      <c r="H100" s="49"/>
      <c r="I100" s="4" t="s">
        <v>103</v>
      </c>
      <c r="J100" s="405"/>
      <c r="K100" s="405"/>
      <c r="L100" s="405"/>
      <c r="M100" s="405"/>
      <c r="N100" s="406"/>
    </row>
    <row r="101" spans="1:14" ht="15">
      <c r="A101" s="728"/>
      <c r="B101" s="422"/>
      <c r="C101" s="423"/>
      <c r="D101" s="49"/>
      <c r="E101" s="49"/>
      <c r="F101" s="49"/>
      <c r="G101" s="50"/>
      <c r="H101" s="49"/>
      <c r="I101" s="4" t="s">
        <v>104</v>
      </c>
      <c r="J101" s="405"/>
      <c r="K101" s="405"/>
      <c r="L101" s="405"/>
      <c r="M101" s="405"/>
      <c r="N101" s="406"/>
    </row>
    <row r="102" spans="1:14" ht="15">
      <c r="A102" s="728"/>
      <c r="B102" s="422"/>
      <c r="C102" s="423"/>
      <c r="D102" s="49"/>
      <c r="E102" s="49"/>
      <c r="F102" s="49"/>
      <c r="G102" s="50"/>
      <c r="H102" s="49"/>
      <c r="I102" s="721" t="s">
        <v>105</v>
      </c>
      <c r="J102" s="721"/>
      <c r="K102" s="721"/>
      <c r="L102" s="721"/>
      <c r="M102" s="721"/>
      <c r="N102" s="722"/>
    </row>
    <row r="103" spans="1:14" ht="15">
      <c r="A103" s="728"/>
      <c r="B103" s="422"/>
      <c r="C103" s="423"/>
      <c r="D103" s="49"/>
      <c r="E103" s="49"/>
      <c r="F103" s="49"/>
      <c r="G103" s="50"/>
      <c r="H103" s="49"/>
      <c r="I103" s="721"/>
      <c r="J103" s="721"/>
      <c r="K103" s="721"/>
      <c r="L103" s="721"/>
      <c r="M103" s="721"/>
      <c r="N103" s="722"/>
    </row>
    <row r="104" spans="1:14" ht="15">
      <c r="A104" s="728"/>
      <c r="B104" s="422"/>
      <c r="C104" s="423"/>
      <c r="D104" s="49"/>
      <c r="E104" s="49"/>
      <c r="F104" s="49"/>
      <c r="G104" s="50"/>
      <c r="H104" s="49"/>
      <c r="I104" s="721" t="s">
        <v>106</v>
      </c>
      <c r="J104" s="721"/>
      <c r="K104" s="721"/>
      <c r="L104" s="721"/>
      <c r="M104" s="721"/>
      <c r="N104" s="722"/>
    </row>
    <row r="105" spans="1:14" ht="15">
      <c r="A105" s="728"/>
      <c r="B105" s="422"/>
      <c r="C105" s="423"/>
      <c r="D105" s="49"/>
      <c r="E105" s="49"/>
      <c r="F105" s="49"/>
      <c r="G105" s="50"/>
      <c r="H105" s="49"/>
      <c r="I105" s="721"/>
      <c r="J105" s="721"/>
      <c r="K105" s="721"/>
      <c r="L105" s="721"/>
      <c r="M105" s="721"/>
      <c r="N105" s="722"/>
    </row>
    <row r="106" spans="1:14" ht="15">
      <c r="A106" s="728"/>
      <c r="B106" s="422"/>
      <c r="C106" s="423"/>
      <c r="D106" s="49"/>
      <c r="E106" s="49"/>
      <c r="F106" s="49"/>
      <c r="G106" s="50"/>
      <c r="H106" s="49"/>
      <c r="I106" s="4" t="s">
        <v>107</v>
      </c>
      <c r="J106" s="405"/>
      <c r="K106" s="405"/>
      <c r="L106" s="405"/>
      <c r="M106" s="405"/>
      <c r="N106" s="406"/>
    </row>
    <row r="107" spans="1:14" ht="15.75" thickBot="1">
      <c r="A107" s="728"/>
      <c r="B107" s="5" t="s">
        <v>83</v>
      </c>
      <c r="C107" s="6"/>
      <c r="D107" s="7" t="s">
        <v>40</v>
      </c>
      <c r="E107" s="2"/>
      <c r="F107" s="158"/>
      <c r="G107" s="387"/>
      <c r="H107" s="387"/>
      <c r="I107" s="387"/>
      <c r="J107" s="387"/>
      <c r="K107" s="387"/>
      <c r="L107" s="387"/>
      <c r="M107" s="387"/>
      <c r="N107" s="388"/>
    </row>
    <row r="108" spans="1:14" ht="15">
      <c r="A108" s="728"/>
      <c r="B108" s="724" t="str">
        <f ca="1">CELL("nomfichier")</f>
        <v>D:\1 UPRT SITE WEB\uprt.fr\re-recettes\re-desserts-maj-02-2015\[ff-17-P-accacia.xls]beignets acacia Postit</v>
      </c>
      <c r="C108" s="724"/>
      <c r="D108" s="724"/>
      <c r="E108" s="724"/>
      <c r="F108" s="724"/>
      <c r="G108" s="724"/>
      <c r="H108" s="724"/>
      <c r="I108" s="724"/>
      <c r="J108" s="724"/>
      <c r="K108" s="724"/>
      <c r="L108" s="724"/>
      <c r="M108" s="724"/>
      <c r="N108" s="725"/>
    </row>
    <row r="109" spans="1:14" ht="15.75" thickBot="1">
      <c r="A109" s="728"/>
      <c r="B109" s="726" t="s">
        <v>186</v>
      </c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7"/>
    </row>
    <row r="110" ht="15.75" thickBot="1"/>
    <row r="111" spans="1:14" ht="18.75">
      <c r="A111" s="12" t="s">
        <v>160</v>
      </c>
      <c r="B111" s="737" t="s">
        <v>122</v>
      </c>
      <c r="C111" s="737"/>
      <c r="D111" s="737"/>
      <c r="E111" s="737"/>
      <c r="F111" s="737"/>
      <c r="G111" s="737"/>
      <c r="H111" s="737"/>
      <c r="I111" s="376" t="str">
        <f>B111</f>
        <v>Au Féminin.com</v>
      </c>
      <c r="J111" s="376"/>
      <c r="K111" s="376"/>
      <c r="L111" s="376"/>
      <c r="M111" s="376"/>
      <c r="N111" s="379"/>
    </row>
    <row r="112" spans="1:14" ht="23.25" customHeight="1">
      <c r="A112" s="728"/>
      <c r="B112" s="644" t="s">
        <v>82</v>
      </c>
      <c r="C112" s="644"/>
      <c r="D112" s="644"/>
      <c r="E112" s="644"/>
      <c r="F112" s="644"/>
      <c r="G112" s="637" t="s">
        <v>81</v>
      </c>
      <c r="H112" s="637"/>
      <c r="I112" s="17" t="s">
        <v>129</v>
      </c>
      <c r="J112" s="17"/>
      <c r="K112" s="17"/>
      <c r="L112" s="17"/>
      <c r="M112" s="17"/>
      <c r="N112" s="414"/>
    </row>
    <row r="113" spans="1:14" ht="15">
      <c r="A113" s="728"/>
      <c r="B113" s="156">
        <v>6</v>
      </c>
      <c r="C113" s="156" t="s">
        <v>75</v>
      </c>
      <c r="D113" s="34" t="s">
        <v>54</v>
      </c>
      <c r="E113" s="424"/>
      <c r="F113" s="424"/>
      <c r="G113" s="637">
        <v>10</v>
      </c>
      <c r="H113" s="637"/>
      <c r="I113" s="17" t="s">
        <v>130</v>
      </c>
      <c r="J113" s="17"/>
      <c r="K113" s="17"/>
      <c r="L113" s="17"/>
      <c r="M113" s="17"/>
      <c r="N113" s="414"/>
    </row>
    <row r="114" spans="1:14" ht="15" customHeight="1">
      <c r="A114" s="728"/>
      <c r="B114" s="35"/>
      <c r="C114" s="35"/>
      <c r="D114" s="34"/>
      <c r="E114" s="424"/>
      <c r="F114" s="424"/>
      <c r="G114" s="52"/>
      <c r="H114" s="51"/>
      <c r="I114" s="4" t="s">
        <v>131</v>
      </c>
      <c r="J114" s="4"/>
      <c r="K114" s="4"/>
      <c r="L114" s="4"/>
      <c r="M114" s="4"/>
      <c r="N114" s="391"/>
    </row>
    <row r="115" spans="1:14" ht="15.75" customHeight="1">
      <c r="A115" s="728"/>
      <c r="B115" s="55">
        <v>0.15</v>
      </c>
      <c r="C115" s="45" t="s">
        <v>70</v>
      </c>
      <c r="D115" s="34" t="s">
        <v>123</v>
      </c>
      <c r="E115" s="424"/>
      <c r="F115" s="424"/>
      <c r="G115" s="425">
        <f>(B115/B113)*G113</f>
        <v>0.24999999999999997</v>
      </c>
      <c r="H115" s="254" t="str">
        <f aca="true" t="shared" si="5" ref="H115:H123">C115</f>
        <v>kg</v>
      </c>
      <c r="I115" s="17" t="s">
        <v>132</v>
      </c>
      <c r="J115" s="17"/>
      <c r="K115" s="17"/>
      <c r="L115" s="17"/>
      <c r="M115" s="17"/>
      <c r="N115" s="414"/>
    </row>
    <row r="116" spans="1:14" ht="15.75">
      <c r="A116" s="728"/>
      <c r="B116" s="45">
        <v>0.1</v>
      </c>
      <c r="C116" s="45" t="s">
        <v>70</v>
      </c>
      <c r="D116" s="34" t="s">
        <v>124</v>
      </c>
      <c r="E116" s="424"/>
      <c r="F116" s="424"/>
      <c r="G116" s="425">
        <f>(B116/B113)*G113</f>
        <v>0.16666666666666666</v>
      </c>
      <c r="H116" s="254" t="str">
        <f t="shared" si="5"/>
        <v>kg</v>
      </c>
      <c r="I116" s="721" t="s">
        <v>135</v>
      </c>
      <c r="J116" s="721"/>
      <c r="K116" s="721"/>
      <c r="L116" s="721"/>
      <c r="M116" s="721"/>
      <c r="N116" s="722"/>
    </row>
    <row r="117" spans="1:14" ht="15.75">
      <c r="A117" s="728"/>
      <c r="B117" s="55">
        <v>1</v>
      </c>
      <c r="C117" s="45" t="s">
        <v>69</v>
      </c>
      <c r="D117" s="34" t="s">
        <v>125</v>
      </c>
      <c r="E117" s="424"/>
      <c r="F117" s="424"/>
      <c r="G117" s="425">
        <f>(B117/B113)*G113</f>
        <v>1.6666666666666665</v>
      </c>
      <c r="H117" s="254" t="str">
        <f t="shared" si="5"/>
        <v>l</v>
      </c>
      <c r="I117" s="721"/>
      <c r="J117" s="721"/>
      <c r="K117" s="721"/>
      <c r="L117" s="721"/>
      <c r="M117" s="721"/>
      <c r="N117" s="722"/>
    </row>
    <row r="118" spans="1:14" ht="15.75" customHeight="1">
      <c r="A118" s="728"/>
      <c r="B118" s="55">
        <v>2</v>
      </c>
      <c r="C118" s="45" t="s">
        <v>74</v>
      </c>
      <c r="D118" s="34" t="s">
        <v>126</v>
      </c>
      <c r="E118" s="424"/>
      <c r="F118" s="424"/>
      <c r="G118" s="426">
        <f>(B118/B113)*G113</f>
        <v>3.333333333333333</v>
      </c>
      <c r="H118" s="254" t="str">
        <f t="shared" si="5"/>
        <v>pièces</v>
      </c>
      <c r="I118" s="721" t="s">
        <v>136</v>
      </c>
      <c r="J118" s="721"/>
      <c r="K118" s="721"/>
      <c r="L118" s="721"/>
      <c r="M118" s="721"/>
      <c r="N118" s="722"/>
    </row>
    <row r="119" spans="1:14" ht="15.75">
      <c r="A119" s="728"/>
      <c r="B119" s="45">
        <v>3</v>
      </c>
      <c r="C119" s="45" t="s">
        <v>86</v>
      </c>
      <c r="D119" s="34" t="s">
        <v>127</v>
      </c>
      <c r="E119" s="424"/>
      <c r="F119" s="424"/>
      <c r="G119" s="426">
        <f>(B119/B113)*G113</f>
        <v>5</v>
      </c>
      <c r="H119" s="254" t="str">
        <f t="shared" si="5"/>
        <v>C à S</v>
      </c>
      <c r="I119" s="721"/>
      <c r="J119" s="721"/>
      <c r="K119" s="721"/>
      <c r="L119" s="721"/>
      <c r="M119" s="721"/>
      <c r="N119" s="722"/>
    </row>
    <row r="120" spans="1:14" ht="15.75" customHeight="1">
      <c r="A120" s="728"/>
      <c r="B120" s="45"/>
      <c r="C120" s="45"/>
      <c r="D120" s="34" t="s">
        <v>128</v>
      </c>
      <c r="E120" s="424"/>
      <c r="F120" s="424"/>
      <c r="G120" s="427">
        <f>(B120/B113)*G113</f>
        <v>0</v>
      </c>
      <c r="H120" s="254">
        <f t="shared" si="5"/>
        <v>0</v>
      </c>
      <c r="I120" s="4" t="s">
        <v>137</v>
      </c>
      <c r="J120" s="4"/>
      <c r="K120" s="4"/>
      <c r="L120" s="4"/>
      <c r="M120" s="4"/>
      <c r="N120" s="391"/>
    </row>
    <row r="121" spans="1:14" ht="15.75" customHeight="1">
      <c r="A121" s="728"/>
      <c r="B121" s="45">
        <v>2</v>
      </c>
      <c r="C121" s="45" t="s">
        <v>86</v>
      </c>
      <c r="D121" s="34" t="s">
        <v>66</v>
      </c>
      <c r="E121" s="424"/>
      <c r="F121" s="424"/>
      <c r="G121" s="426">
        <f>(B121/B113)*G113</f>
        <v>3.333333333333333</v>
      </c>
      <c r="H121" s="254" t="str">
        <f t="shared" si="5"/>
        <v>C à S</v>
      </c>
      <c r="I121" s="721" t="s">
        <v>133</v>
      </c>
      <c r="J121" s="721"/>
      <c r="K121" s="721"/>
      <c r="L121" s="721"/>
      <c r="M121" s="721"/>
      <c r="N121" s="722"/>
    </row>
    <row r="122" spans="1:14" ht="15.75">
      <c r="A122" s="728"/>
      <c r="B122" s="45"/>
      <c r="C122" s="45"/>
      <c r="D122" s="34"/>
      <c r="E122" s="424"/>
      <c r="F122" s="424"/>
      <c r="G122" s="425">
        <f>(B122/B113)*G113</f>
        <v>0</v>
      </c>
      <c r="H122" s="254">
        <f t="shared" si="5"/>
        <v>0</v>
      </c>
      <c r="I122" s="721"/>
      <c r="J122" s="721"/>
      <c r="K122" s="721"/>
      <c r="L122" s="721"/>
      <c r="M122" s="721"/>
      <c r="N122" s="722"/>
    </row>
    <row r="123" spans="1:14" ht="15.75">
      <c r="A123" s="728"/>
      <c r="B123" s="45"/>
      <c r="C123" s="45"/>
      <c r="D123" s="34"/>
      <c r="E123" s="424"/>
      <c r="F123" s="424"/>
      <c r="G123" s="425">
        <f>(B123/B113)*G113</f>
        <v>0</v>
      </c>
      <c r="H123" s="254">
        <f t="shared" si="5"/>
        <v>0</v>
      </c>
      <c r="I123" s="721" t="s">
        <v>134</v>
      </c>
      <c r="J123" s="721"/>
      <c r="K123" s="721"/>
      <c r="L123" s="721"/>
      <c r="M123" s="721"/>
      <c r="N123" s="722"/>
    </row>
    <row r="124" spans="1:14" ht="15">
      <c r="A124" s="728"/>
      <c r="B124" s="45"/>
      <c r="C124" s="45"/>
      <c r="D124" s="51"/>
      <c r="E124" s="51"/>
      <c r="F124" s="51"/>
      <c r="G124" s="52"/>
      <c r="H124" s="51"/>
      <c r="I124" s="721"/>
      <c r="J124" s="721"/>
      <c r="K124" s="721"/>
      <c r="L124" s="721"/>
      <c r="M124" s="721"/>
      <c r="N124" s="722"/>
    </row>
    <row r="125" spans="1:14" ht="15" customHeight="1">
      <c r="A125" s="728"/>
      <c r="B125" s="428"/>
      <c r="C125" s="33"/>
      <c r="D125" s="51"/>
      <c r="E125" s="51"/>
      <c r="F125" s="51"/>
      <c r="G125" s="52"/>
      <c r="H125" s="51"/>
      <c r="I125" s="721" t="s">
        <v>352</v>
      </c>
      <c r="J125" s="721"/>
      <c r="K125" s="721"/>
      <c r="L125" s="721"/>
      <c r="M125" s="721"/>
      <c r="N125" s="722"/>
    </row>
    <row r="126" spans="1:14" ht="15">
      <c r="A126" s="728"/>
      <c r="B126" s="428"/>
      <c r="C126" s="33"/>
      <c r="D126" s="51"/>
      <c r="E126" s="51"/>
      <c r="F126" s="51"/>
      <c r="G126" s="52"/>
      <c r="H126" s="51"/>
      <c r="I126" s="721"/>
      <c r="J126" s="721"/>
      <c r="K126" s="721"/>
      <c r="L126" s="721"/>
      <c r="M126" s="721"/>
      <c r="N126" s="722"/>
    </row>
    <row r="127" spans="1:14" ht="15">
      <c r="A127" s="728"/>
      <c r="B127" s="428"/>
      <c r="C127" s="33"/>
      <c r="D127" s="51"/>
      <c r="E127" s="51"/>
      <c r="F127" s="51"/>
      <c r="G127" s="52"/>
      <c r="H127" s="51"/>
      <c r="I127" s="4" t="s">
        <v>138</v>
      </c>
      <c r="J127" s="392"/>
      <c r="K127" s="392"/>
      <c r="L127" s="392"/>
      <c r="M127" s="392"/>
      <c r="N127" s="393"/>
    </row>
    <row r="128" spans="1:14" ht="15">
      <c r="A128" s="728"/>
      <c r="B128" s="428"/>
      <c r="C128" s="33"/>
      <c r="D128" s="51"/>
      <c r="E128" s="51"/>
      <c r="F128" s="51"/>
      <c r="G128" s="52"/>
      <c r="H128" s="51"/>
      <c r="I128" s="4" t="s">
        <v>139</v>
      </c>
      <c r="J128" s="392"/>
      <c r="K128" s="392"/>
      <c r="L128" s="392"/>
      <c r="M128" s="392"/>
      <c r="N128" s="393"/>
    </row>
    <row r="129" spans="1:14" ht="15.75" thickBot="1">
      <c r="A129" s="728"/>
      <c r="B129" s="5" t="s">
        <v>83</v>
      </c>
      <c r="C129" s="6"/>
      <c r="D129" s="7" t="s">
        <v>49</v>
      </c>
      <c r="E129" s="6"/>
      <c r="F129" s="158"/>
      <c r="G129" s="387"/>
      <c r="H129" s="387"/>
      <c r="I129" s="387"/>
      <c r="J129" s="387"/>
      <c r="K129" s="387"/>
      <c r="L129" s="387"/>
      <c r="M129" s="387"/>
      <c r="N129" s="388"/>
    </row>
    <row r="130" spans="1:14" ht="15">
      <c r="A130" s="728"/>
      <c r="B130" s="724" t="str">
        <f ca="1">CELL("nomfichier")</f>
        <v>D:\1 UPRT SITE WEB\uprt.fr\re-recettes\re-desserts-maj-02-2015\[ff-17-P-accacia.xls]beignets acacia Postit</v>
      </c>
      <c r="C130" s="724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5"/>
    </row>
    <row r="131" spans="1:14" ht="15.75" thickBot="1">
      <c r="A131" s="728"/>
      <c r="B131" s="726" t="s">
        <v>186</v>
      </c>
      <c r="C131" s="726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7"/>
    </row>
    <row r="132" ht="16.5" customHeight="1" thickBot="1"/>
    <row r="133" spans="1:19" ht="18.75" customHeight="1">
      <c r="A133" s="12" t="s">
        <v>160</v>
      </c>
      <c r="B133" s="729" t="s">
        <v>140</v>
      </c>
      <c r="C133" s="729"/>
      <c r="D133" s="729"/>
      <c r="E133" s="729"/>
      <c r="F133" s="729"/>
      <c r="G133" s="729"/>
      <c r="H133" s="729"/>
      <c r="I133" s="376" t="str">
        <f>B133</f>
        <v>Délice de Celeste</v>
      </c>
      <c r="J133" s="376"/>
      <c r="K133" s="376"/>
      <c r="L133" s="376"/>
      <c r="M133" s="376"/>
      <c r="N133" s="379"/>
      <c r="P133" s="712" t="s">
        <v>364</v>
      </c>
      <c r="Q133" s="713"/>
      <c r="R133" s="713"/>
      <c r="S133" s="714"/>
    </row>
    <row r="134" spans="1:19" ht="23.25" customHeight="1">
      <c r="A134" s="728"/>
      <c r="B134" s="639" t="s">
        <v>82</v>
      </c>
      <c r="C134" s="639"/>
      <c r="D134" s="639"/>
      <c r="E134" s="639"/>
      <c r="F134" s="639"/>
      <c r="G134" s="637" t="s">
        <v>81</v>
      </c>
      <c r="H134" s="637"/>
      <c r="I134" s="17" t="s">
        <v>147</v>
      </c>
      <c r="J134" s="17"/>
      <c r="K134" s="17"/>
      <c r="L134" s="17"/>
      <c r="M134" s="17"/>
      <c r="N134" s="414"/>
      <c r="P134" s="715"/>
      <c r="Q134" s="716"/>
      <c r="R134" s="716"/>
      <c r="S134" s="717"/>
    </row>
    <row r="135" spans="1:19" ht="15" customHeight="1">
      <c r="A135" s="728"/>
      <c r="B135" s="156">
        <v>6</v>
      </c>
      <c r="C135" s="156" t="s">
        <v>75</v>
      </c>
      <c r="D135" s="38" t="s">
        <v>54</v>
      </c>
      <c r="E135" s="37"/>
      <c r="F135" s="37"/>
      <c r="G135" s="637">
        <v>10</v>
      </c>
      <c r="H135" s="637"/>
      <c r="I135" s="17" t="s">
        <v>148</v>
      </c>
      <c r="J135" s="17"/>
      <c r="K135" s="17"/>
      <c r="L135" s="17"/>
      <c r="M135" s="17"/>
      <c r="N135" s="414"/>
      <c r="P135" s="715"/>
      <c r="Q135" s="716"/>
      <c r="R135" s="716"/>
      <c r="S135" s="717"/>
    </row>
    <row r="136" spans="1:19" ht="15" customHeight="1">
      <c r="A136" s="728"/>
      <c r="B136" s="38"/>
      <c r="C136" s="38"/>
      <c r="D136" s="38"/>
      <c r="E136" s="37"/>
      <c r="F136" s="37"/>
      <c r="G136" s="288"/>
      <c r="H136" s="276"/>
      <c r="I136" s="730" t="s">
        <v>280</v>
      </c>
      <c r="J136" s="730"/>
      <c r="K136" s="730"/>
      <c r="L136" s="730"/>
      <c r="M136" s="730"/>
      <c r="N136" s="731"/>
      <c r="P136" s="715"/>
      <c r="Q136" s="716"/>
      <c r="R136" s="716"/>
      <c r="S136" s="717"/>
    </row>
    <row r="137" spans="1:19" ht="15.75" customHeight="1">
      <c r="A137" s="728"/>
      <c r="B137" s="55">
        <v>0.18</v>
      </c>
      <c r="C137" s="45" t="s">
        <v>70</v>
      </c>
      <c r="D137" s="38" t="s">
        <v>357</v>
      </c>
      <c r="E137" s="37"/>
      <c r="F137" s="37"/>
      <c r="G137" s="430">
        <f>(B137/B135)*G135</f>
        <v>0.3</v>
      </c>
      <c r="H137" s="291" t="str">
        <f aca="true" t="shared" si="6" ref="H137:H145">C137</f>
        <v>kg</v>
      </c>
      <c r="I137" s="730"/>
      <c r="J137" s="730"/>
      <c r="K137" s="730"/>
      <c r="L137" s="730"/>
      <c r="M137" s="730"/>
      <c r="N137" s="731"/>
      <c r="P137" s="715"/>
      <c r="Q137" s="716"/>
      <c r="R137" s="716"/>
      <c r="S137" s="717"/>
    </row>
    <row r="138" spans="1:19" ht="15.75" customHeight="1">
      <c r="A138" s="728"/>
      <c r="B138" s="45">
        <v>1</v>
      </c>
      <c r="C138" s="45" t="s">
        <v>62</v>
      </c>
      <c r="D138" s="38" t="s">
        <v>359</v>
      </c>
      <c r="E138" s="37"/>
      <c r="F138" s="37"/>
      <c r="G138" s="431">
        <f>(B138/B135)*G135</f>
        <v>1.6666666666666665</v>
      </c>
      <c r="H138" s="291" t="str">
        <f t="shared" si="6"/>
        <v>œufs</v>
      </c>
      <c r="I138" s="17" t="s">
        <v>151</v>
      </c>
      <c r="J138" s="17"/>
      <c r="K138" s="17"/>
      <c r="L138" s="17"/>
      <c r="M138" s="17"/>
      <c r="N138" s="414"/>
      <c r="P138" s="715"/>
      <c r="Q138" s="716"/>
      <c r="R138" s="716"/>
      <c r="S138" s="717"/>
    </row>
    <row r="139" spans="1:19" ht="15.75" customHeight="1">
      <c r="A139" s="728"/>
      <c r="B139" s="55">
        <v>0.05</v>
      </c>
      <c r="C139" s="45" t="s">
        <v>70</v>
      </c>
      <c r="D139" s="38" t="s">
        <v>362</v>
      </c>
      <c r="E139" s="37"/>
      <c r="F139" s="37"/>
      <c r="G139" s="430">
        <f>(B139/B135)*G135</f>
        <v>0.08333333333333333</v>
      </c>
      <c r="H139" s="291" t="str">
        <f t="shared" si="6"/>
        <v>kg</v>
      </c>
      <c r="I139" s="730" t="s">
        <v>152</v>
      </c>
      <c r="J139" s="730"/>
      <c r="K139" s="730"/>
      <c r="L139" s="730"/>
      <c r="M139" s="730"/>
      <c r="N139" s="731"/>
      <c r="P139" s="715"/>
      <c r="Q139" s="716"/>
      <c r="R139" s="716"/>
      <c r="S139" s="717"/>
    </row>
    <row r="140" spans="1:19" ht="15.75" customHeight="1">
      <c r="A140" s="728"/>
      <c r="B140" s="55">
        <v>0.1</v>
      </c>
      <c r="C140" s="45" t="s">
        <v>70</v>
      </c>
      <c r="D140" s="38" t="s">
        <v>360</v>
      </c>
      <c r="E140" s="37"/>
      <c r="F140" s="37"/>
      <c r="G140" s="430">
        <f>(B140/B135)*G135</f>
        <v>0.16666666666666666</v>
      </c>
      <c r="H140" s="291" t="str">
        <f t="shared" si="6"/>
        <v>kg</v>
      </c>
      <c r="I140" s="730"/>
      <c r="J140" s="730"/>
      <c r="K140" s="730"/>
      <c r="L140" s="730"/>
      <c r="M140" s="730"/>
      <c r="N140" s="731"/>
      <c r="P140" s="715"/>
      <c r="Q140" s="716"/>
      <c r="R140" s="716"/>
      <c r="S140" s="717"/>
    </row>
    <row r="141" spans="1:19" ht="15.75" customHeight="1">
      <c r="A141" s="728"/>
      <c r="B141" s="45">
        <v>0.15</v>
      </c>
      <c r="C141" s="45" t="s">
        <v>70</v>
      </c>
      <c r="D141" s="38" t="s">
        <v>361</v>
      </c>
      <c r="E141" s="37"/>
      <c r="F141" s="37"/>
      <c r="G141" s="430">
        <f>(B141/B135)*G135</f>
        <v>0.24999999999999997</v>
      </c>
      <c r="H141" s="291" t="str">
        <f t="shared" si="6"/>
        <v>kg</v>
      </c>
      <c r="I141" s="1" t="s">
        <v>281</v>
      </c>
      <c r="J141" s="17"/>
      <c r="K141" s="17"/>
      <c r="L141" s="17"/>
      <c r="M141" s="17"/>
      <c r="N141" s="414"/>
      <c r="P141" s="715"/>
      <c r="Q141" s="716"/>
      <c r="R141" s="716"/>
      <c r="S141" s="717"/>
    </row>
    <row r="142" spans="1:19" ht="15.75" customHeight="1">
      <c r="A142" s="728"/>
      <c r="B142" s="45">
        <v>1</v>
      </c>
      <c r="C142" s="45" t="s">
        <v>141</v>
      </c>
      <c r="D142" s="38" t="s">
        <v>363</v>
      </c>
      <c r="E142" s="37"/>
      <c r="F142" s="37"/>
      <c r="G142" s="431">
        <f>(B142/B135)*G135</f>
        <v>1.6666666666666665</v>
      </c>
      <c r="H142" s="291" t="str">
        <f t="shared" si="6"/>
        <v>sachets</v>
      </c>
      <c r="I142" s="730" t="s">
        <v>282</v>
      </c>
      <c r="J142" s="730"/>
      <c r="K142" s="730"/>
      <c r="L142" s="730"/>
      <c r="M142" s="730"/>
      <c r="N142" s="731"/>
      <c r="P142" s="715"/>
      <c r="Q142" s="716"/>
      <c r="R142" s="716"/>
      <c r="S142" s="717"/>
    </row>
    <row r="143" spans="1:19" ht="15.75" customHeight="1">
      <c r="A143" s="728"/>
      <c r="B143" s="45">
        <v>1</v>
      </c>
      <c r="C143" s="45" t="s">
        <v>73</v>
      </c>
      <c r="D143" s="38" t="s">
        <v>358</v>
      </c>
      <c r="E143" s="37"/>
      <c r="F143" s="37"/>
      <c r="G143" s="431">
        <f>(B143/B135)*G135</f>
        <v>1.6666666666666665</v>
      </c>
      <c r="H143" s="291" t="str">
        <f t="shared" si="6"/>
        <v>pincées</v>
      </c>
      <c r="I143" s="730"/>
      <c r="J143" s="730"/>
      <c r="K143" s="730"/>
      <c r="L143" s="730"/>
      <c r="M143" s="730"/>
      <c r="N143" s="731"/>
      <c r="P143" s="715"/>
      <c r="Q143" s="716"/>
      <c r="R143" s="716"/>
      <c r="S143" s="717"/>
    </row>
    <row r="144" spans="1:19" ht="15.75" customHeight="1">
      <c r="A144" s="728"/>
      <c r="B144" s="45"/>
      <c r="C144" s="45" t="s">
        <v>63</v>
      </c>
      <c r="D144" s="38" t="s">
        <v>52</v>
      </c>
      <c r="E144" s="37"/>
      <c r="F144" s="37"/>
      <c r="G144" s="430">
        <f>(B144/B135)*G135</f>
        <v>0</v>
      </c>
      <c r="H144" s="291" t="str">
        <f t="shared" si="6"/>
        <v>fleurs</v>
      </c>
      <c r="I144" s="17" t="s">
        <v>154</v>
      </c>
      <c r="J144" s="17"/>
      <c r="K144" s="17"/>
      <c r="L144" s="17"/>
      <c r="M144" s="17"/>
      <c r="N144" s="414"/>
      <c r="P144" s="715"/>
      <c r="Q144" s="716"/>
      <c r="R144" s="716"/>
      <c r="S144" s="717"/>
    </row>
    <row r="145" spans="1:19" ht="15.75" customHeight="1">
      <c r="A145" s="728"/>
      <c r="B145" s="45"/>
      <c r="C145" s="45"/>
      <c r="D145" s="38"/>
      <c r="E145" s="37"/>
      <c r="F145" s="37"/>
      <c r="G145" s="430">
        <f>(B145/B135)*G135</f>
        <v>0</v>
      </c>
      <c r="H145" s="291">
        <f t="shared" si="6"/>
        <v>0</v>
      </c>
      <c r="I145" s="17" t="s">
        <v>155</v>
      </c>
      <c r="J145" s="17"/>
      <c r="K145" s="17"/>
      <c r="L145" s="17"/>
      <c r="M145" s="17"/>
      <c r="N145" s="414"/>
      <c r="P145" s="715"/>
      <c r="Q145" s="716"/>
      <c r="R145" s="716"/>
      <c r="S145" s="717"/>
    </row>
    <row r="146" spans="1:19" ht="15" customHeight="1">
      <c r="A146" s="728"/>
      <c r="B146" s="45"/>
      <c r="C146" s="45"/>
      <c r="D146" s="276"/>
      <c r="E146" s="276"/>
      <c r="F146" s="276"/>
      <c r="G146" s="288"/>
      <c r="H146" s="276"/>
      <c r="I146" s="17" t="s">
        <v>156</v>
      </c>
      <c r="J146" s="17"/>
      <c r="K146" s="17"/>
      <c r="L146" s="17"/>
      <c r="M146" s="17"/>
      <c r="N146" s="414"/>
      <c r="P146" s="715"/>
      <c r="Q146" s="716"/>
      <c r="R146" s="716"/>
      <c r="S146" s="717"/>
    </row>
    <row r="147" spans="1:19" ht="15" customHeight="1">
      <c r="A147" s="728"/>
      <c r="B147" s="429"/>
      <c r="C147" s="36"/>
      <c r="D147" s="276"/>
      <c r="E147" s="276"/>
      <c r="F147" s="276"/>
      <c r="G147" s="288"/>
      <c r="H147" s="276"/>
      <c r="I147" s="17"/>
      <c r="J147" s="17"/>
      <c r="K147" s="17"/>
      <c r="L147" s="17"/>
      <c r="M147" s="17"/>
      <c r="N147" s="414"/>
      <c r="P147" s="715"/>
      <c r="Q147" s="716"/>
      <c r="R147" s="716"/>
      <c r="S147" s="717"/>
    </row>
    <row r="148" spans="1:19" ht="15.75" customHeight="1" thickBot="1">
      <c r="A148" s="728"/>
      <c r="B148" s="5" t="s">
        <v>83</v>
      </c>
      <c r="C148" s="6"/>
      <c r="D148" s="8" t="s">
        <v>51</v>
      </c>
      <c r="E148" s="6"/>
      <c r="F148" s="158"/>
      <c r="G148" s="387"/>
      <c r="H148" s="387"/>
      <c r="I148" s="387"/>
      <c r="J148" s="387"/>
      <c r="K148" s="387"/>
      <c r="L148" s="387"/>
      <c r="M148" s="387"/>
      <c r="N148" s="388"/>
      <c r="P148" s="718"/>
      <c r="Q148" s="719"/>
      <c r="R148" s="719"/>
      <c r="S148" s="720"/>
    </row>
    <row r="149" spans="1:14" ht="15">
      <c r="A149" s="728"/>
      <c r="B149" s="724" t="str">
        <f ca="1">CELL("nomfichier")</f>
        <v>D:\1 UPRT SITE WEB\uprt.fr\re-recettes\re-desserts-maj-02-2015\[ff-17-P-accacia.xls]beignets acacia Postit</v>
      </c>
      <c r="C149" s="724"/>
      <c r="D149" s="724"/>
      <c r="E149" s="724"/>
      <c r="F149" s="724"/>
      <c r="G149" s="724"/>
      <c r="H149" s="724"/>
      <c r="I149" s="724"/>
      <c r="J149" s="724"/>
      <c r="K149" s="724"/>
      <c r="L149" s="724"/>
      <c r="M149" s="724"/>
      <c r="N149" s="725"/>
    </row>
    <row r="150" spans="1:14" ht="15.75" thickBot="1">
      <c r="A150" s="728"/>
      <c r="B150" s="726" t="s">
        <v>186</v>
      </c>
      <c r="C150" s="726"/>
      <c r="D150" s="726"/>
      <c r="E150" s="726"/>
      <c r="F150" s="726"/>
      <c r="G150" s="726"/>
      <c r="H150" s="726"/>
      <c r="I150" s="726"/>
      <c r="J150" s="726"/>
      <c r="K150" s="726"/>
      <c r="L150" s="726"/>
      <c r="M150" s="726"/>
      <c r="N150" s="727"/>
    </row>
    <row r="151" ht="15.75" thickBot="1"/>
    <row r="152" spans="1:14" ht="18.75">
      <c r="A152" s="12" t="s">
        <v>160</v>
      </c>
      <c r="B152" s="723" t="s">
        <v>142</v>
      </c>
      <c r="C152" s="723"/>
      <c r="D152" s="723"/>
      <c r="E152" s="723"/>
      <c r="F152" s="723"/>
      <c r="G152" s="723"/>
      <c r="H152" s="723"/>
      <c r="I152" s="376" t="str">
        <f>B152</f>
        <v>Cuisine Actuelle</v>
      </c>
      <c r="J152" s="376"/>
      <c r="K152" s="376"/>
      <c r="L152" s="376"/>
      <c r="M152" s="376"/>
      <c r="N152" s="379"/>
    </row>
    <row r="153" spans="1:14" ht="23.25" customHeight="1">
      <c r="A153" s="728"/>
      <c r="B153" s="633" t="s">
        <v>82</v>
      </c>
      <c r="C153" s="633"/>
      <c r="D153" s="633"/>
      <c r="E153" s="633"/>
      <c r="F153" s="633"/>
      <c r="G153" s="637" t="s">
        <v>81</v>
      </c>
      <c r="H153" s="637"/>
      <c r="I153" s="721" t="s">
        <v>144</v>
      </c>
      <c r="J153" s="721"/>
      <c r="K153" s="721"/>
      <c r="L153" s="721"/>
      <c r="M153" s="721"/>
      <c r="N153" s="722"/>
    </row>
    <row r="154" spans="1:14" ht="15">
      <c r="A154" s="728"/>
      <c r="B154" s="156">
        <v>4</v>
      </c>
      <c r="C154" s="156" t="s">
        <v>75</v>
      </c>
      <c r="D154" s="303" t="s">
        <v>54</v>
      </c>
      <c r="E154" s="380"/>
      <c r="F154" s="380"/>
      <c r="G154" s="637">
        <v>10</v>
      </c>
      <c r="H154" s="637"/>
      <c r="I154" s="721"/>
      <c r="J154" s="721"/>
      <c r="K154" s="721"/>
      <c r="L154" s="721"/>
      <c r="M154" s="721"/>
      <c r="N154" s="722"/>
    </row>
    <row r="155" spans="1:14" ht="15" customHeight="1">
      <c r="A155" s="728"/>
      <c r="B155" s="303"/>
      <c r="C155" s="303"/>
      <c r="D155" s="303"/>
      <c r="E155" s="380"/>
      <c r="F155" s="380"/>
      <c r="G155" s="310"/>
      <c r="H155" s="307"/>
      <c r="I155" s="721" t="s">
        <v>145</v>
      </c>
      <c r="J155" s="721"/>
      <c r="K155" s="721"/>
      <c r="L155" s="721"/>
      <c r="M155" s="721"/>
      <c r="N155" s="722"/>
    </row>
    <row r="156" spans="1:14" ht="15.75" customHeight="1">
      <c r="A156" s="728"/>
      <c r="B156" s="55">
        <v>4</v>
      </c>
      <c r="C156" s="45" t="s">
        <v>72</v>
      </c>
      <c r="D156" s="303" t="s">
        <v>55</v>
      </c>
      <c r="E156" s="380"/>
      <c r="F156" s="380"/>
      <c r="G156" s="383">
        <f>(B156/B154)*G154</f>
        <v>10</v>
      </c>
      <c r="H156" s="309" t="str">
        <f aca="true" t="shared" si="7" ref="H156:H164">C156</f>
        <v>grappes</v>
      </c>
      <c r="I156" s="721"/>
      <c r="J156" s="721"/>
      <c r="K156" s="721"/>
      <c r="L156" s="721"/>
      <c r="M156" s="721"/>
      <c r="N156" s="722"/>
    </row>
    <row r="157" spans="1:14" ht="15.75" customHeight="1">
      <c r="A157" s="728"/>
      <c r="B157" s="45">
        <v>1</v>
      </c>
      <c r="C157" s="45" t="s">
        <v>64</v>
      </c>
      <c r="D157" s="303" t="s">
        <v>67</v>
      </c>
      <c r="E157" s="380"/>
      <c r="F157" s="380"/>
      <c r="G157" s="383">
        <f>(B157/B154)*G154</f>
        <v>2.5</v>
      </c>
      <c r="H157" s="309" t="str">
        <f t="shared" si="7"/>
        <v>œuf</v>
      </c>
      <c r="I157" s="17" t="s">
        <v>157</v>
      </c>
      <c r="J157" s="17"/>
      <c r="K157" s="17"/>
      <c r="L157" s="17"/>
      <c r="M157" s="17"/>
      <c r="N157" s="414"/>
    </row>
    <row r="158" spans="1:14" ht="15.75" customHeight="1">
      <c r="A158" s="728"/>
      <c r="B158" s="55">
        <v>0.1</v>
      </c>
      <c r="C158" s="45" t="s">
        <v>70</v>
      </c>
      <c r="D158" s="303" t="s">
        <v>61</v>
      </c>
      <c r="E158" s="380"/>
      <c r="F158" s="380"/>
      <c r="G158" s="385">
        <f>(B158/B154)*G154</f>
        <v>0.25</v>
      </c>
      <c r="H158" s="309" t="str">
        <f t="shared" si="7"/>
        <v>kg</v>
      </c>
      <c r="I158" s="4" t="s">
        <v>283</v>
      </c>
      <c r="J158" s="4"/>
      <c r="K158" s="4"/>
      <c r="L158" s="4"/>
      <c r="M158" s="4"/>
      <c r="N158" s="391"/>
    </row>
    <row r="159" spans="1:14" ht="15.75" customHeight="1">
      <c r="A159" s="728"/>
      <c r="B159" s="55">
        <v>1</v>
      </c>
      <c r="C159" s="45" t="s">
        <v>68</v>
      </c>
      <c r="D159" s="303" t="s">
        <v>169</v>
      </c>
      <c r="E159" s="380"/>
      <c r="F159" s="380"/>
      <c r="G159" s="383">
        <f>(B159/B154)*G154</f>
        <v>2.5</v>
      </c>
      <c r="H159" s="309" t="str">
        <f t="shared" si="7"/>
        <v>blanc</v>
      </c>
      <c r="I159" s="721" t="s">
        <v>146</v>
      </c>
      <c r="J159" s="721"/>
      <c r="K159" s="721"/>
      <c r="L159" s="721"/>
      <c r="M159" s="721"/>
      <c r="N159" s="722"/>
    </row>
    <row r="160" spans="1:14" ht="15.75">
      <c r="A160" s="728"/>
      <c r="B160" s="45">
        <v>0.125</v>
      </c>
      <c r="C160" s="45" t="s">
        <v>70</v>
      </c>
      <c r="D160" s="303" t="s">
        <v>56</v>
      </c>
      <c r="E160" s="380"/>
      <c r="F160" s="380"/>
      <c r="G160" s="385">
        <f>(B160/B154)*G154</f>
        <v>0.3125</v>
      </c>
      <c r="H160" s="309" t="str">
        <f t="shared" si="7"/>
        <v>kg</v>
      </c>
      <c r="I160" s="721"/>
      <c r="J160" s="721"/>
      <c r="K160" s="721"/>
      <c r="L160" s="721"/>
      <c r="M160" s="721"/>
      <c r="N160" s="722"/>
    </row>
    <row r="161" spans="1:14" ht="15.75" customHeight="1">
      <c r="A161" s="728"/>
      <c r="B161" s="45">
        <v>1</v>
      </c>
      <c r="C161" s="45" t="s">
        <v>86</v>
      </c>
      <c r="D161" s="303" t="s">
        <v>57</v>
      </c>
      <c r="E161" s="380"/>
      <c r="F161" s="380"/>
      <c r="G161" s="383">
        <f>(B161/B154)*G154</f>
        <v>2.5</v>
      </c>
      <c r="H161" s="309" t="str">
        <f t="shared" si="7"/>
        <v>C à S</v>
      </c>
      <c r="I161" s="721" t="s">
        <v>143</v>
      </c>
      <c r="J161" s="721"/>
      <c r="K161" s="721"/>
      <c r="L161" s="721"/>
      <c r="M161" s="721"/>
      <c r="N161" s="722"/>
    </row>
    <row r="162" spans="1:14" ht="15.75" customHeight="1">
      <c r="A162" s="728"/>
      <c r="B162" s="45">
        <v>0.08</v>
      </c>
      <c r="C162" s="45" t="s">
        <v>70</v>
      </c>
      <c r="D162" s="303" t="s">
        <v>58</v>
      </c>
      <c r="E162" s="380"/>
      <c r="F162" s="380"/>
      <c r="G162" s="385">
        <f>(B162/B154)*G154</f>
        <v>0.2</v>
      </c>
      <c r="H162" s="309" t="str">
        <f t="shared" si="7"/>
        <v>kg</v>
      </c>
      <c r="I162" s="721"/>
      <c r="J162" s="721"/>
      <c r="K162" s="721"/>
      <c r="L162" s="721"/>
      <c r="M162" s="721"/>
      <c r="N162" s="722"/>
    </row>
    <row r="163" spans="1:14" ht="15.75">
      <c r="A163" s="728"/>
      <c r="B163" s="45"/>
      <c r="C163" s="45"/>
      <c r="D163" s="303" t="s">
        <v>59</v>
      </c>
      <c r="E163" s="380"/>
      <c r="F163" s="380"/>
      <c r="G163" s="385">
        <f>(B163/B154)*G154</f>
        <v>0</v>
      </c>
      <c r="H163" s="309">
        <f t="shared" si="7"/>
        <v>0</v>
      </c>
      <c r="I163" s="17"/>
      <c r="J163" s="17"/>
      <c r="K163" s="17"/>
      <c r="L163" s="17"/>
      <c r="M163" s="17"/>
      <c r="N163" s="414"/>
    </row>
    <row r="164" spans="1:14" ht="15.75" customHeight="1">
      <c r="A164" s="728"/>
      <c r="B164" s="45">
        <v>2</v>
      </c>
      <c r="C164" s="45" t="s">
        <v>73</v>
      </c>
      <c r="D164" s="303" t="s">
        <v>60</v>
      </c>
      <c r="E164" s="380"/>
      <c r="F164" s="380"/>
      <c r="G164" s="383">
        <f>(B164/B154)*G154</f>
        <v>5</v>
      </c>
      <c r="H164" s="309" t="str">
        <f t="shared" si="7"/>
        <v>pincées</v>
      </c>
      <c r="I164" s="17"/>
      <c r="J164" s="17"/>
      <c r="K164" s="17"/>
      <c r="L164" s="17"/>
      <c r="M164" s="17"/>
      <c r="N164" s="414"/>
    </row>
    <row r="165" spans="1:14" ht="15">
      <c r="A165" s="728"/>
      <c r="B165" s="45"/>
      <c r="C165" s="45"/>
      <c r="D165" s="307"/>
      <c r="E165" s="307"/>
      <c r="F165" s="307"/>
      <c r="G165" s="310"/>
      <c r="H165" s="307"/>
      <c r="I165" s="17"/>
      <c r="J165" s="17"/>
      <c r="K165" s="17"/>
      <c r="L165" s="17"/>
      <c r="M165" s="17"/>
      <c r="N165" s="414"/>
    </row>
    <row r="166" spans="1:14" ht="15" customHeight="1">
      <c r="A166" s="728"/>
      <c r="B166" s="386"/>
      <c r="C166" s="54"/>
      <c r="D166" s="307"/>
      <c r="E166" s="307"/>
      <c r="F166" s="307"/>
      <c r="G166" s="310"/>
      <c r="H166" s="307"/>
      <c r="I166" s="17"/>
      <c r="J166" s="17"/>
      <c r="K166" s="17"/>
      <c r="L166" s="17"/>
      <c r="M166" s="17"/>
      <c r="N166" s="414"/>
    </row>
    <row r="167" spans="1:14" ht="15.75" thickBot="1">
      <c r="A167" s="728"/>
      <c r="B167" s="5" t="s">
        <v>83</v>
      </c>
      <c r="C167" s="6"/>
      <c r="D167" s="7" t="s">
        <v>53</v>
      </c>
      <c r="E167" s="6"/>
      <c r="F167" s="158"/>
      <c r="G167" s="387"/>
      <c r="H167" s="387"/>
      <c r="I167" s="387"/>
      <c r="J167" s="387"/>
      <c r="K167" s="387"/>
      <c r="L167" s="387"/>
      <c r="M167" s="387"/>
      <c r="N167" s="388"/>
    </row>
    <row r="168" spans="1:14" ht="15">
      <c r="A168" s="728"/>
      <c r="B168" s="724" t="str">
        <f ca="1">CELL("nomfichier")</f>
        <v>D:\1 UPRT SITE WEB\uprt.fr\re-recettes\re-desserts-maj-02-2015\[ff-17-P-accacia.xls]beignets acacia Postit</v>
      </c>
      <c r="C168" s="724"/>
      <c r="D168" s="724"/>
      <c r="E168" s="724"/>
      <c r="F168" s="724"/>
      <c r="G168" s="724"/>
      <c r="H168" s="724"/>
      <c r="I168" s="724"/>
      <c r="J168" s="724"/>
      <c r="K168" s="724"/>
      <c r="L168" s="724"/>
      <c r="M168" s="724"/>
      <c r="N168" s="725"/>
    </row>
    <row r="169" spans="1:14" ht="15.75" thickBot="1">
      <c r="A169" s="728"/>
      <c r="B169" s="726" t="s">
        <v>186</v>
      </c>
      <c r="C169" s="726"/>
      <c r="D169" s="726"/>
      <c r="E169" s="726"/>
      <c r="F169" s="726"/>
      <c r="G169" s="726"/>
      <c r="H169" s="726"/>
      <c r="I169" s="726"/>
      <c r="J169" s="726"/>
      <c r="K169" s="726"/>
      <c r="L169" s="726"/>
      <c r="M169" s="726"/>
      <c r="N169" s="727"/>
    </row>
  </sheetData>
  <sheetProtection/>
  <mergeCells count="91">
    <mergeCell ref="A112:A131"/>
    <mergeCell ref="B112:F112"/>
    <mergeCell ref="G112:H112"/>
    <mergeCell ref="G113:H113"/>
    <mergeCell ref="I118:N119"/>
    <mergeCell ref="I121:N122"/>
    <mergeCell ref="I125:N126"/>
    <mergeCell ref="I116:N117"/>
    <mergeCell ref="I123:N124"/>
    <mergeCell ref="I102:N103"/>
    <mergeCell ref="I104:N105"/>
    <mergeCell ref="B109:N109"/>
    <mergeCell ref="I85:N86"/>
    <mergeCell ref="I88:N89"/>
    <mergeCell ref="B111:H111"/>
    <mergeCell ref="I91:N92"/>
    <mergeCell ref="I94:N95"/>
    <mergeCell ref="I98:N99"/>
    <mergeCell ref="B82:N82"/>
    <mergeCell ref="I68:N69"/>
    <mergeCell ref="I70:N71"/>
    <mergeCell ref="I74:N75"/>
    <mergeCell ref="B84:H84"/>
    <mergeCell ref="A85:A109"/>
    <mergeCell ref="B85:F85"/>
    <mergeCell ref="G85:H85"/>
    <mergeCell ref="G86:H86"/>
    <mergeCell ref="B108:N108"/>
    <mergeCell ref="B6:H6"/>
    <mergeCell ref="A7:A22"/>
    <mergeCell ref="B7:F7"/>
    <mergeCell ref="G7:H7"/>
    <mergeCell ref="I7:N8"/>
    <mergeCell ref="G8:H8"/>
    <mergeCell ref="I9:N10"/>
    <mergeCell ref="I13:N14"/>
    <mergeCell ref="I16:N17"/>
    <mergeCell ref="B21:N21"/>
    <mergeCell ref="B22:N22"/>
    <mergeCell ref="B24:H24"/>
    <mergeCell ref="A25:A41"/>
    <mergeCell ref="B25:F25"/>
    <mergeCell ref="G25:H25"/>
    <mergeCell ref="G26:H26"/>
    <mergeCell ref="I27:N28"/>
    <mergeCell ref="B40:N40"/>
    <mergeCell ref="B41:N41"/>
    <mergeCell ref="B3:M3"/>
    <mergeCell ref="B62:H62"/>
    <mergeCell ref="A63:A82"/>
    <mergeCell ref="B63:F63"/>
    <mergeCell ref="G63:H63"/>
    <mergeCell ref="G64:H64"/>
    <mergeCell ref="I65:N66"/>
    <mergeCell ref="I33:N34"/>
    <mergeCell ref="B43:H43"/>
    <mergeCell ref="A44:A60"/>
    <mergeCell ref="B44:F44"/>
    <mergeCell ref="G44:H44"/>
    <mergeCell ref="G45:H45"/>
    <mergeCell ref="I46:N47"/>
    <mergeCell ref="I52:N53"/>
    <mergeCell ref="B59:N59"/>
    <mergeCell ref="B60:N60"/>
    <mergeCell ref="B133:H133"/>
    <mergeCell ref="A134:A150"/>
    <mergeCell ref="B134:F134"/>
    <mergeCell ref="G134:H134"/>
    <mergeCell ref="G135:H135"/>
    <mergeCell ref="I136:N137"/>
    <mergeCell ref="I139:N140"/>
    <mergeCell ref="I142:N143"/>
    <mergeCell ref="B81:N81"/>
    <mergeCell ref="A153:A169"/>
    <mergeCell ref="B153:F153"/>
    <mergeCell ref="G153:H153"/>
    <mergeCell ref="G154:H154"/>
    <mergeCell ref="I155:N156"/>
    <mergeCell ref="I161:N162"/>
    <mergeCell ref="B168:N168"/>
    <mergeCell ref="B169:N169"/>
    <mergeCell ref="P6:S21"/>
    <mergeCell ref="P62:S77"/>
    <mergeCell ref="P133:S148"/>
    <mergeCell ref="I153:N154"/>
    <mergeCell ref="I159:N160"/>
    <mergeCell ref="B152:H152"/>
    <mergeCell ref="B149:N149"/>
    <mergeCell ref="B150:N150"/>
    <mergeCell ref="B130:N130"/>
    <mergeCell ref="B131:N131"/>
  </mergeCells>
  <hyperlinks>
    <hyperlink ref="D20" r:id="rId1" display="http://www.cuisineactuelle.fr/recettes/beignets-de-fleurs-d-acacia-11382"/>
    <hyperlink ref="D39" r:id="rId2" display="http://www.750g.com/recettes_beignets_de_fleurs_d_acacia.htm"/>
    <hyperlink ref="D58" r:id="rId3" display="http://cuisine.journaldesfemmes.com/recette/311699-beignets-de-fleurs-d-acacia"/>
    <hyperlink ref="D80" r:id="rId4" display="http://www.france3.fr/emissions/les-carnets-de-julie/recettes/beignets-de-fleurs-d-acacias-de-catherine_320357"/>
    <hyperlink ref="D107" r:id="rId5" display="http://www.supertoinette.com/recette/721/beignets_acacia_to_de.html"/>
    <hyperlink ref="D129" r:id="rId6" display="http://recette-de-cuisine.aufeminin.com/w/recette/r3470/beignets-de-fleurs-d-acacia.html"/>
    <hyperlink ref="D148" r:id="rId7" display="http://www.delice-celeste.com/beignets-fleurs-dacacia/"/>
    <hyperlink ref="D167" r:id="rId8" display="http://www.cuisineactuelle.fr/recettes/beignets-de-fleurs-d-acacia-11382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29"/>
  <sheetViews>
    <sheetView showZeros="0" zoomScale="75" zoomScaleNormal="75" zoomScalePageLayoutView="0" workbookViewId="0" topLeftCell="B1">
      <selection activeCell="BA23" sqref="BA23"/>
    </sheetView>
  </sheetViews>
  <sheetFormatPr defaultColWidth="11.421875" defaultRowHeight="15"/>
  <cols>
    <col min="1" max="1" width="2.7109375" style="69" customWidth="1"/>
    <col min="2" max="2" width="35.421875" style="69" customWidth="1"/>
    <col min="3" max="3" width="11.421875" style="69" customWidth="1"/>
    <col min="4" max="4" width="11.7109375" style="69" customWidth="1"/>
    <col min="5" max="6" width="7.7109375" style="69" customWidth="1"/>
    <col min="7" max="7" width="11.7109375" style="69" customWidth="1"/>
    <col min="8" max="9" width="7.7109375" style="69" customWidth="1"/>
    <col min="10" max="10" width="11.7109375" style="69" customWidth="1"/>
    <col min="11" max="12" width="7.7109375" style="69" customWidth="1"/>
    <col min="13" max="13" width="11.7109375" style="69" customWidth="1"/>
    <col min="14" max="15" width="7.7109375" style="69" customWidth="1"/>
    <col min="16" max="16" width="11.7109375" style="69" customWidth="1"/>
    <col min="17" max="18" width="7.7109375" style="69" customWidth="1"/>
    <col min="19" max="19" width="11.7109375" style="69" customWidth="1"/>
    <col min="20" max="21" width="7.7109375" style="69" customWidth="1"/>
    <col min="22" max="22" width="11.7109375" style="69" customWidth="1"/>
    <col min="23" max="24" width="7.7109375" style="69" customWidth="1"/>
    <col min="25" max="25" width="11.7109375" style="69" customWidth="1"/>
    <col min="26" max="27" width="7.7109375" style="69" customWidth="1"/>
    <col min="28" max="28" width="11.7109375" style="69" customWidth="1"/>
    <col min="29" max="30" width="7.7109375" style="69" customWidth="1"/>
    <col min="31" max="31" width="11.7109375" style="69" customWidth="1"/>
    <col min="32" max="33" width="7.7109375" style="69" customWidth="1"/>
    <col min="34" max="34" width="11.7109375" style="69" customWidth="1"/>
    <col min="35" max="36" width="7.7109375" style="69" customWidth="1"/>
    <col min="37" max="37" width="11.7109375" style="69" customWidth="1"/>
    <col min="38" max="39" width="7.7109375" style="69" customWidth="1"/>
    <col min="40" max="40" width="11.7109375" style="69" customWidth="1"/>
    <col min="41" max="42" width="7.7109375" style="69" customWidth="1"/>
    <col min="43" max="43" width="11.7109375" style="69" customWidth="1"/>
    <col min="44" max="45" width="7.7109375" style="69" customWidth="1"/>
    <col min="46" max="46" width="11.7109375" style="69" customWidth="1"/>
    <col min="47" max="48" width="7.7109375" style="69" customWidth="1"/>
    <col min="49" max="49" width="35.421875" style="69" customWidth="1"/>
    <col min="50" max="50" width="12.8515625" style="69" customWidth="1"/>
    <col min="51" max="79" width="11.421875" style="69" customWidth="1"/>
    <col min="80" max="80" width="12.421875" style="69" bestFit="1" customWidth="1"/>
    <col min="81" max="82" width="11.421875" style="69" customWidth="1"/>
    <col min="83" max="83" width="12.421875" style="69" bestFit="1" customWidth="1"/>
    <col min="84" max="85" width="11.421875" style="69" customWidth="1"/>
    <col min="86" max="86" width="12.421875" style="69" bestFit="1" customWidth="1"/>
    <col min="87" max="88" width="11.421875" style="69" customWidth="1"/>
    <col min="89" max="89" width="12.421875" style="69" bestFit="1" customWidth="1"/>
    <col min="90" max="91" width="11.421875" style="69" customWidth="1"/>
    <col min="92" max="92" width="12.421875" style="69" bestFit="1" customWidth="1"/>
    <col min="93" max="94" width="11.421875" style="69" customWidth="1"/>
    <col min="95" max="95" width="12.421875" style="69" bestFit="1" customWidth="1"/>
    <col min="96" max="16384" width="11.421875" style="69" customWidth="1"/>
  </cols>
  <sheetData>
    <row r="1" spans="1:94" ht="15.75" thickBot="1">
      <c r="A1" s="433">
        <v>2</v>
      </c>
      <c r="B1" s="433">
        <v>11</v>
      </c>
      <c r="C1" s="433">
        <v>11</v>
      </c>
      <c r="D1" s="433">
        <v>11</v>
      </c>
      <c r="E1" s="433"/>
      <c r="F1" s="433"/>
      <c r="G1" s="433">
        <v>11</v>
      </c>
      <c r="H1" s="433"/>
      <c r="I1" s="433"/>
      <c r="J1" s="433">
        <v>11</v>
      </c>
      <c r="K1" s="433"/>
      <c r="L1" s="433"/>
      <c r="M1" s="433">
        <v>11</v>
      </c>
      <c r="N1" s="433"/>
      <c r="O1" s="433"/>
      <c r="P1" s="433">
        <v>11</v>
      </c>
      <c r="Q1" s="433"/>
      <c r="R1" s="433"/>
      <c r="S1" s="433">
        <v>11</v>
      </c>
      <c r="T1" s="433"/>
      <c r="U1" s="433"/>
      <c r="V1" s="433">
        <v>11</v>
      </c>
      <c r="W1" s="433"/>
      <c r="X1" s="433"/>
      <c r="Y1" s="433">
        <v>11</v>
      </c>
      <c r="Z1" s="433"/>
      <c r="AA1" s="433"/>
      <c r="AB1" s="433">
        <v>11</v>
      </c>
      <c r="AC1" s="433"/>
      <c r="AD1" s="433"/>
      <c r="AE1" s="433">
        <v>11</v>
      </c>
      <c r="AF1" s="433"/>
      <c r="AG1" s="433"/>
      <c r="AH1" s="433">
        <v>11</v>
      </c>
      <c r="AI1" s="433"/>
      <c r="AJ1" s="433"/>
      <c r="AK1" s="433">
        <v>11</v>
      </c>
      <c r="AL1" s="433"/>
      <c r="AM1" s="433"/>
      <c r="AN1" s="433">
        <v>11</v>
      </c>
      <c r="AO1" s="433"/>
      <c r="AP1" s="433"/>
      <c r="AQ1" s="433">
        <v>11</v>
      </c>
      <c r="AR1" s="433"/>
      <c r="AS1" s="433"/>
      <c r="AT1" s="433">
        <v>35</v>
      </c>
      <c r="AU1" s="433"/>
      <c r="AV1" s="433"/>
      <c r="AW1" s="433">
        <v>11</v>
      </c>
      <c r="AX1" s="433">
        <v>11</v>
      </c>
      <c r="AY1" s="433">
        <v>11</v>
      </c>
      <c r="AZ1" s="433"/>
      <c r="BA1" s="433"/>
      <c r="BB1" s="433">
        <v>11</v>
      </c>
      <c r="BC1" s="433"/>
      <c r="BD1" s="433"/>
      <c r="BE1" s="433">
        <v>11</v>
      </c>
      <c r="BF1" s="433"/>
      <c r="BG1" s="433"/>
      <c r="BH1" s="433">
        <v>11</v>
      </c>
      <c r="BI1" s="433"/>
      <c r="BJ1" s="433"/>
      <c r="BK1" s="433">
        <v>11</v>
      </c>
      <c r="BL1" s="433"/>
      <c r="BM1" s="433"/>
      <c r="BN1" s="433">
        <v>11</v>
      </c>
      <c r="BO1" s="433"/>
      <c r="BP1" s="433"/>
      <c r="BQ1" s="433">
        <v>11</v>
      </c>
      <c r="BR1" s="433"/>
      <c r="BS1" s="433"/>
      <c r="BT1" s="433">
        <v>11</v>
      </c>
      <c r="BU1" s="433"/>
      <c r="BV1" s="433"/>
      <c r="BW1" s="433">
        <v>11</v>
      </c>
      <c r="BX1" s="433"/>
      <c r="BY1" s="433"/>
      <c r="BZ1" s="433">
        <v>11</v>
      </c>
      <c r="CA1" s="433"/>
      <c r="CB1" s="433">
        <v>11</v>
      </c>
      <c r="CC1" s="433">
        <v>11</v>
      </c>
      <c r="CD1" s="433"/>
      <c r="CE1" s="433">
        <v>11</v>
      </c>
      <c r="CF1" s="434" t="s">
        <v>199</v>
      </c>
      <c r="CG1" s="434"/>
      <c r="CI1" s="434" t="s">
        <v>199</v>
      </c>
      <c r="CJ1" s="434"/>
      <c r="CL1" s="434" t="s">
        <v>199</v>
      </c>
      <c r="CM1" s="434"/>
      <c r="CO1" s="434" t="s">
        <v>199</v>
      </c>
      <c r="CP1" s="434"/>
    </row>
    <row r="2" spans="1:95" ht="15.75" customHeight="1">
      <c r="A2" s="435"/>
      <c r="B2" s="832" t="s">
        <v>321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833"/>
      <c r="AN2" s="833"/>
      <c r="AO2" s="833"/>
      <c r="AP2" s="833"/>
      <c r="AQ2" s="833"/>
      <c r="AR2" s="833"/>
      <c r="AS2" s="833"/>
      <c r="AT2" s="833"/>
      <c r="AU2" s="833"/>
      <c r="AV2" s="833"/>
      <c r="AW2" s="836" t="s">
        <v>365</v>
      </c>
      <c r="AX2" s="837"/>
      <c r="AY2" s="837"/>
      <c r="AZ2" s="837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7"/>
      <c r="BO2" s="837"/>
      <c r="BP2" s="837"/>
      <c r="BQ2" s="837"/>
      <c r="BR2" s="837"/>
      <c r="BS2" s="837"/>
      <c r="BT2" s="837"/>
      <c r="BU2" s="837"/>
      <c r="BV2" s="837"/>
      <c r="BW2" s="837"/>
      <c r="BX2" s="837"/>
      <c r="BY2" s="837"/>
      <c r="BZ2" s="837"/>
      <c r="CA2" s="837"/>
      <c r="CB2" s="837"/>
      <c r="CC2" s="837"/>
      <c r="CD2" s="837"/>
      <c r="CE2" s="837"/>
      <c r="CF2" s="837"/>
      <c r="CG2" s="837"/>
      <c r="CH2" s="837"/>
      <c r="CI2" s="837"/>
      <c r="CJ2" s="837"/>
      <c r="CK2" s="837"/>
      <c r="CL2" s="837"/>
      <c r="CM2" s="837"/>
      <c r="CN2" s="837"/>
      <c r="CO2" s="837"/>
      <c r="CP2" s="837"/>
      <c r="CQ2" s="838"/>
    </row>
    <row r="3" spans="1:95" ht="15" customHeight="1">
      <c r="A3" s="435"/>
      <c r="B3" s="834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9"/>
      <c r="AX3" s="840"/>
      <c r="AY3" s="840"/>
      <c r="AZ3" s="840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0"/>
      <c r="BO3" s="840"/>
      <c r="BP3" s="840"/>
      <c r="BQ3" s="840"/>
      <c r="BR3" s="840"/>
      <c r="BS3" s="840"/>
      <c r="BT3" s="840"/>
      <c r="BU3" s="840"/>
      <c r="BV3" s="840"/>
      <c r="BW3" s="840"/>
      <c r="BX3" s="840"/>
      <c r="BY3" s="840"/>
      <c r="BZ3" s="840"/>
      <c r="CA3" s="840"/>
      <c r="CB3" s="840"/>
      <c r="CC3" s="840"/>
      <c r="CD3" s="840"/>
      <c r="CE3" s="840"/>
      <c r="CF3" s="840"/>
      <c r="CG3" s="840"/>
      <c r="CH3" s="840"/>
      <c r="CI3" s="840"/>
      <c r="CJ3" s="840"/>
      <c r="CK3" s="840"/>
      <c r="CL3" s="840"/>
      <c r="CM3" s="840"/>
      <c r="CN3" s="840"/>
      <c r="CO3" s="840"/>
      <c r="CP3" s="840"/>
      <c r="CQ3" s="841"/>
    </row>
    <row r="4" spans="1:95" ht="15" customHeight="1">
      <c r="A4" s="435"/>
      <c r="B4" s="834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9"/>
      <c r="AX4" s="840"/>
      <c r="AY4" s="840"/>
      <c r="AZ4" s="840"/>
      <c r="BA4" s="840"/>
      <c r="BB4" s="840"/>
      <c r="BC4" s="840"/>
      <c r="BD4" s="840"/>
      <c r="BE4" s="840"/>
      <c r="BF4" s="840"/>
      <c r="BG4" s="840"/>
      <c r="BH4" s="840"/>
      <c r="BI4" s="840"/>
      <c r="BJ4" s="840"/>
      <c r="BK4" s="840"/>
      <c r="BL4" s="840"/>
      <c r="BM4" s="840"/>
      <c r="BN4" s="840"/>
      <c r="BO4" s="840"/>
      <c r="BP4" s="840"/>
      <c r="BQ4" s="840"/>
      <c r="BR4" s="840"/>
      <c r="BS4" s="840"/>
      <c r="BT4" s="840"/>
      <c r="BU4" s="840"/>
      <c r="BV4" s="840"/>
      <c r="BW4" s="840"/>
      <c r="BX4" s="840"/>
      <c r="BY4" s="840"/>
      <c r="BZ4" s="840"/>
      <c r="CA4" s="840"/>
      <c r="CB4" s="840"/>
      <c r="CC4" s="840"/>
      <c r="CD4" s="840"/>
      <c r="CE4" s="840"/>
      <c r="CF4" s="840"/>
      <c r="CG4" s="840"/>
      <c r="CH4" s="840"/>
      <c r="CI4" s="840"/>
      <c r="CJ4" s="840"/>
      <c r="CK4" s="840"/>
      <c r="CL4" s="840"/>
      <c r="CM4" s="840"/>
      <c r="CN4" s="840"/>
      <c r="CO4" s="840"/>
      <c r="CP4" s="840"/>
      <c r="CQ4" s="841"/>
    </row>
    <row r="5" spans="1:95" ht="15" customHeight="1">
      <c r="A5" s="435"/>
      <c r="B5" s="842" t="str">
        <f>AW5</f>
        <v>BEIGNETS D'ACACIA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 t="str">
        <f>AW5</f>
        <v>BEIGNETS D'ACACIA</v>
      </c>
      <c r="W5" s="842"/>
      <c r="X5" s="842"/>
      <c r="Y5" s="842"/>
      <c r="Z5" s="842"/>
      <c r="AA5" s="842"/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4"/>
      <c r="AW5" s="846" t="s">
        <v>320</v>
      </c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47"/>
      <c r="BI5" s="847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47"/>
      <c r="BX5" s="847"/>
      <c r="BY5" s="847"/>
      <c r="BZ5" s="847"/>
      <c r="CA5" s="847"/>
      <c r="CB5" s="847"/>
      <c r="CC5" s="847"/>
      <c r="CD5" s="847"/>
      <c r="CE5" s="847"/>
      <c r="CF5" s="847"/>
      <c r="CG5" s="847"/>
      <c r="CH5" s="847"/>
      <c r="CI5" s="847"/>
      <c r="CJ5" s="847"/>
      <c r="CK5" s="847"/>
      <c r="CL5" s="847"/>
      <c r="CM5" s="847"/>
      <c r="CN5" s="847"/>
      <c r="CO5" s="847"/>
      <c r="CP5" s="847"/>
      <c r="CQ5" s="847"/>
    </row>
    <row r="6" spans="1:95" ht="18" customHeight="1">
      <c r="A6" s="435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842"/>
      <c r="AJ6" s="842"/>
      <c r="AK6" s="842"/>
      <c r="AL6" s="842"/>
      <c r="AM6" s="842"/>
      <c r="AN6" s="842"/>
      <c r="AO6" s="842"/>
      <c r="AP6" s="842"/>
      <c r="AQ6" s="842"/>
      <c r="AR6" s="842"/>
      <c r="AS6" s="842"/>
      <c r="AT6" s="842"/>
      <c r="AU6" s="842"/>
      <c r="AV6" s="844"/>
      <c r="AW6" s="846"/>
      <c r="AX6" s="847"/>
      <c r="AY6" s="847"/>
      <c r="AZ6" s="847"/>
      <c r="BA6" s="847"/>
      <c r="BB6" s="847"/>
      <c r="BC6" s="847"/>
      <c r="BD6" s="847"/>
      <c r="BE6" s="847"/>
      <c r="BF6" s="847"/>
      <c r="BG6" s="847"/>
      <c r="BH6" s="847"/>
      <c r="BI6" s="847"/>
      <c r="BJ6" s="847"/>
      <c r="BK6" s="847"/>
      <c r="BL6" s="847"/>
      <c r="BM6" s="847"/>
      <c r="BN6" s="847"/>
      <c r="BO6" s="847"/>
      <c r="BP6" s="847"/>
      <c r="BQ6" s="847"/>
      <c r="BR6" s="847"/>
      <c r="BS6" s="847"/>
      <c r="BT6" s="847"/>
      <c r="BU6" s="847"/>
      <c r="BV6" s="847"/>
      <c r="BW6" s="847"/>
      <c r="BX6" s="847"/>
      <c r="BY6" s="847"/>
      <c r="BZ6" s="847"/>
      <c r="CA6" s="847"/>
      <c r="CB6" s="847"/>
      <c r="CC6" s="847"/>
      <c r="CD6" s="847"/>
      <c r="CE6" s="847"/>
      <c r="CF6" s="847"/>
      <c r="CG6" s="847"/>
      <c r="CH6" s="847"/>
      <c r="CI6" s="847"/>
      <c r="CJ6" s="847"/>
      <c r="CK6" s="847"/>
      <c r="CL6" s="847"/>
      <c r="CM6" s="847"/>
      <c r="CN6" s="847"/>
      <c r="CO6" s="847"/>
      <c r="CP6" s="847"/>
      <c r="CQ6" s="847"/>
    </row>
    <row r="7" spans="1:95" ht="18.75" customHeight="1">
      <c r="A7" s="435"/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2"/>
      <c r="AN7" s="842"/>
      <c r="AO7" s="842"/>
      <c r="AP7" s="842"/>
      <c r="AQ7" s="842"/>
      <c r="AR7" s="842"/>
      <c r="AS7" s="842"/>
      <c r="AT7" s="842"/>
      <c r="AU7" s="842"/>
      <c r="AV7" s="844"/>
      <c r="AW7" s="846"/>
      <c r="AX7" s="847"/>
      <c r="AY7" s="847"/>
      <c r="AZ7" s="847"/>
      <c r="BA7" s="847"/>
      <c r="BB7" s="847"/>
      <c r="BC7" s="847"/>
      <c r="BD7" s="847"/>
      <c r="BE7" s="847"/>
      <c r="BF7" s="847"/>
      <c r="BG7" s="847"/>
      <c r="BH7" s="847"/>
      <c r="BI7" s="847"/>
      <c r="BJ7" s="847"/>
      <c r="BK7" s="847"/>
      <c r="BL7" s="847"/>
      <c r="BM7" s="847"/>
      <c r="BN7" s="847"/>
      <c r="BO7" s="847"/>
      <c r="BP7" s="847"/>
      <c r="BQ7" s="847"/>
      <c r="BR7" s="847"/>
      <c r="BS7" s="847"/>
      <c r="BT7" s="847"/>
      <c r="BU7" s="847"/>
      <c r="BV7" s="847"/>
      <c r="BW7" s="847"/>
      <c r="BX7" s="847"/>
      <c r="BY7" s="847"/>
      <c r="BZ7" s="847"/>
      <c r="CA7" s="847"/>
      <c r="CB7" s="847"/>
      <c r="CC7" s="847"/>
      <c r="CD7" s="847"/>
      <c r="CE7" s="847"/>
      <c r="CF7" s="847"/>
      <c r="CG7" s="847"/>
      <c r="CH7" s="847"/>
      <c r="CI7" s="847"/>
      <c r="CJ7" s="847"/>
      <c r="CK7" s="847"/>
      <c r="CL7" s="847"/>
      <c r="CM7" s="847"/>
      <c r="CN7" s="847"/>
      <c r="CO7" s="847"/>
      <c r="CP7" s="847"/>
      <c r="CQ7" s="847"/>
    </row>
    <row r="8" spans="1:95" ht="15.75" customHeight="1">
      <c r="A8" s="435"/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2"/>
      <c r="S8" s="842"/>
      <c r="T8" s="842"/>
      <c r="U8" s="842"/>
      <c r="V8" s="842"/>
      <c r="W8" s="842"/>
      <c r="X8" s="842"/>
      <c r="Y8" s="842"/>
      <c r="Z8" s="842"/>
      <c r="AA8" s="842"/>
      <c r="AB8" s="842"/>
      <c r="AC8" s="842"/>
      <c r="AD8" s="842"/>
      <c r="AE8" s="842"/>
      <c r="AF8" s="842"/>
      <c r="AG8" s="842"/>
      <c r="AH8" s="842"/>
      <c r="AI8" s="842"/>
      <c r="AJ8" s="842"/>
      <c r="AK8" s="842"/>
      <c r="AL8" s="842"/>
      <c r="AM8" s="842"/>
      <c r="AN8" s="842"/>
      <c r="AO8" s="842"/>
      <c r="AP8" s="842"/>
      <c r="AQ8" s="842"/>
      <c r="AR8" s="842"/>
      <c r="AS8" s="842"/>
      <c r="AT8" s="842"/>
      <c r="AU8" s="842"/>
      <c r="AV8" s="844"/>
      <c r="AW8" s="846"/>
      <c r="AX8" s="847"/>
      <c r="AY8" s="847"/>
      <c r="AZ8" s="847"/>
      <c r="BA8" s="847"/>
      <c r="BB8" s="847"/>
      <c r="BC8" s="847"/>
      <c r="BD8" s="847"/>
      <c r="BE8" s="847"/>
      <c r="BF8" s="847"/>
      <c r="BG8" s="847"/>
      <c r="BH8" s="847"/>
      <c r="BI8" s="847"/>
      <c r="BJ8" s="847"/>
      <c r="BK8" s="847"/>
      <c r="BL8" s="847"/>
      <c r="BM8" s="847"/>
      <c r="BN8" s="847"/>
      <c r="BO8" s="847"/>
      <c r="BP8" s="847"/>
      <c r="BQ8" s="847"/>
      <c r="BR8" s="847"/>
      <c r="BS8" s="847"/>
      <c r="BT8" s="847"/>
      <c r="BU8" s="847"/>
      <c r="BV8" s="847"/>
      <c r="BW8" s="847"/>
      <c r="BX8" s="847"/>
      <c r="BY8" s="847"/>
      <c r="BZ8" s="847"/>
      <c r="CA8" s="847"/>
      <c r="CB8" s="847"/>
      <c r="CC8" s="847"/>
      <c r="CD8" s="847"/>
      <c r="CE8" s="847"/>
      <c r="CF8" s="847"/>
      <c r="CG8" s="847"/>
      <c r="CH8" s="847"/>
      <c r="CI8" s="847"/>
      <c r="CJ8" s="847"/>
      <c r="CK8" s="847"/>
      <c r="CL8" s="847"/>
      <c r="CM8" s="847"/>
      <c r="CN8" s="847"/>
      <c r="CO8" s="847"/>
      <c r="CP8" s="847"/>
      <c r="CQ8" s="847"/>
    </row>
    <row r="9" spans="1:95" ht="15" customHeight="1">
      <c r="A9" s="435"/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43"/>
      <c r="AG9" s="843"/>
      <c r="AH9" s="843"/>
      <c r="AI9" s="843"/>
      <c r="AJ9" s="843"/>
      <c r="AK9" s="843"/>
      <c r="AL9" s="843"/>
      <c r="AM9" s="843"/>
      <c r="AN9" s="843"/>
      <c r="AO9" s="843"/>
      <c r="AP9" s="843"/>
      <c r="AQ9" s="843"/>
      <c r="AR9" s="843"/>
      <c r="AS9" s="843"/>
      <c r="AT9" s="843"/>
      <c r="AU9" s="843"/>
      <c r="AV9" s="845"/>
      <c r="AW9" s="848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  <c r="CH9" s="849"/>
      <c r="CI9" s="849"/>
      <c r="CJ9" s="849"/>
      <c r="CK9" s="849"/>
      <c r="CL9" s="849"/>
      <c r="CM9" s="849"/>
      <c r="CN9" s="849"/>
      <c r="CO9" s="849"/>
      <c r="CP9" s="849"/>
      <c r="CQ9" s="849"/>
    </row>
    <row r="10" spans="1:95" ht="15.75" customHeight="1">
      <c r="A10" s="435"/>
      <c r="B10" s="850" t="s">
        <v>329</v>
      </c>
      <c r="C10" s="850"/>
      <c r="D10" s="852">
        <v>1</v>
      </c>
      <c r="E10" s="852"/>
      <c r="F10" s="852"/>
      <c r="G10" s="802" t="str">
        <f>BB10</f>
        <v>Alain DUCASSE</v>
      </c>
      <c r="H10" s="802"/>
      <c r="I10" s="802"/>
      <c r="J10" s="802"/>
      <c r="K10" s="802"/>
      <c r="L10" s="802"/>
      <c r="M10" s="802"/>
      <c r="N10" s="436"/>
      <c r="O10" s="436"/>
      <c r="P10" s="510" t="s">
        <v>191</v>
      </c>
      <c r="Q10" s="805" t="s">
        <v>344</v>
      </c>
      <c r="R10" s="806"/>
      <c r="S10" s="853">
        <v>6</v>
      </c>
      <c r="T10" s="853"/>
      <c r="U10" s="853"/>
      <c r="V10" s="802" t="str">
        <f>BQ10</f>
        <v>Supertoinette</v>
      </c>
      <c r="W10" s="802"/>
      <c r="X10" s="802"/>
      <c r="Y10" s="802"/>
      <c r="Z10" s="802"/>
      <c r="AA10" s="802"/>
      <c r="AB10" s="802"/>
      <c r="AC10" s="436"/>
      <c r="AD10" s="436"/>
      <c r="AE10" s="803">
        <v>11</v>
      </c>
      <c r="AF10" s="803"/>
      <c r="AG10" s="803"/>
      <c r="AH10" s="802" t="str">
        <f>CD10</f>
        <v>Auteur N° 11</v>
      </c>
      <c r="AI10" s="802"/>
      <c r="AJ10" s="802"/>
      <c r="AK10" s="802"/>
      <c r="AL10" s="802"/>
      <c r="AM10" s="802"/>
      <c r="AN10" s="802"/>
      <c r="AO10" s="447"/>
      <c r="AP10" s="447"/>
      <c r="AQ10" s="436"/>
      <c r="AR10" s="436"/>
      <c r="AS10" s="436"/>
      <c r="AT10" s="436"/>
      <c r="AU10" s="436"/>
      <c r="AV10" s="436"/>
      <c r="AW10" s="824" t="s">
        <v>364</v>
      </c>
      <c r="AX10" s="825"/>
      <c r="AY10" s="826">
        <v>1</v>
      </c>
      <c r="AZ10" s="826"/>
      <c r="BA10" s="826"/>
      <c r="BB10" s="799" t="s">
        <v>242</v>
      </c>
      <c r="BC10" s="799"/>
      <c r="BD10" s="799"/>
      <c r="BE10" s="799"/>
      <c r="BF10" s="799"/>
      <c r="BG10" s="799"/>
      <c r="BH10" s="799"/>
      <c r="BI10" s="827" t="s">
        <v>364</v>
      </c>
      <c r="BJ10" s="827"/>
      <c r="BK10" s="827"/>
      <c r="BL10" s="827"/>
      <c r="BM10" s="827"/>
      <c r="BN10" s="816">
        <v>6</v>
      </c>
      <c r="BO10" s="816"/>
      <c r="BP10" s="816"/>
      <c r="BQ10" s="799" t="s">
        <v>102</v>
      </c>
      <c r="BR10" s="799"/>
      <c r="BS10" s="799"/>
      <c r="BT10" s="799"/>
      <c r="BU10" s="799"/>
      <c r="BV10" s="799"/>
      <c r="BW10" s="799"/>
      <c r="BX10" s="817" t="s">
        <v>364</v>
      </c>
      <c r="BY10" s="817"/>
      <c r="BZ10" s="817"/>
      <c r="CA10" s="817"/>
      <c r="CB10" s="800">
        <v>11</v>
      </c>
      <c r="CC10" s="800"/>
      <c r="CD10" s="799" t="s">
        <v>323</v>
      </c>
      <c r="CE10" s="799"/>
      <c r="CF10" s="799"/>
      <c r="CG10" s="799"/>
      <c r="CH10" s="799"/>
      <c r="CI10" s="799"/>
      <c r="CJ10" s="799"/>
      <c r="CK10" s="820" t="s">
        <v>364</v>
      </c>
      <c r="CL10" s="820"/>
      <c r="CM10" s="820"/>
      <c r="CN10" s="820"/>
      <c r="CO10" s="820"/>
      <c r="CP10" s="820"/>
      <c r="CQ10" s="820"/>
    </row>
    <row r="11" spans="1:95" ht="15.75" customHeight="1">
      <c r="A11" s="435"/>
      <c r="B11" s="851"/>
      <c r="C11" s="851"/>
      <c r="D11" s="814">
        <v>2</v>
      </c>
      <c r="E11" s="814"/>
      <c r="F11" s="814"/>
      <c r="G11" s="802" t="str">
        <f>BB11</f>
        <v>Cuisine Actuelle</v>
      </c>
      <c r="H11" s="802"/>
      <c r="I11" s="802"/>
      <c r="J11" s="802"/>
      <c r="K11" s="802"/>
      <c r="L11" s="802"/>
      <c r="M11" s="802"/>
      <c r="N11" s="436"/>
      <c r="O11" s="436"/>
      <c r="P11" s="509" t="s">
        <v>192</v>
      </c>
      <c r="Q11" s="805"/>
      <c r="R11" s="806"/>
      <c r="S11" s="815">
        <v>7</v>
      </c>
      <c r="T11" s="815"/>
      <c r="U11" s="815"/>
      <c r="V11" s="802" t="str">
        <f>BQ11</f>
        <v>Au Féminin.com</v>
      </c>
      <c r="W11" s="802"/>
      <c r="X11" s="802"/>
      <c r="Y11" s="802"/>
      <c r="Z11" s="802"/>
      <c r="AA11" s="802"/>
      <c r="AB11" s="802"/>
      <c r="AC11" s="436"/>
      <c r="AD11" s="436"/>
      <c r="AE11" s="803">
        <v>12</v>
      </c>
      <c r="AF11" s="803"/>
      <c r="AG11" s="803"/>
      <c r="AH11" s="802" t="str">
        <f>CD11</f>
        <v>Auteur N° 12</v>
      </c>
      <c r="AI11" s="802"/>
      <c r="AJ11" s="802"/>
      <c r="AK11" s="802"/>
      <c r="AL11" s="802"/>
      <c r="AM11" s="802"/>
      <c r="AN11" s="802"/>
      <c r="AO11" s="447"/>
      <c r="AP11" s="447"/>
      <c r="AQ11" s="436"/>
      <c r="AR11" s="436"/>
      <c r="AS11" s="436"/>
      <c r="AT11" s="436"/>
      <c r="AU11" s="436"/>
      <c r="AV11" s="436"/>
      <c r="AW11" s="824"/>
      <c r="AX11" s="825"/>
      <c r="AY11" s="830">
        <v>2</v>
      </c>
      <c r="AZ11" s="830"/>
      <c r="BA11" s="830"/>
      <c r="BB11" s="799" t="s">
        <v>142</v>
      </c>
      <c r="BC11" s="799"/>
      <c r="BD11" s="799"/>
      <c r="BE11" s="799"/>
      <c r="BF11" s="799"/>
      <c r="BG11" s="799"/>
      <c r="BH11" s="799"/>
      <c r="BI11" s="828"/>
      <c r="BJ11" s="828"/>
      <c r="BK11" s="828"/>
      <c r="BL11" s="828"/>
      <c r="BM11" s="828"/>
      <c r="BN11" s="823">
        <v>7</v>
      </c>
      <c r="BO11" s="823"/>
      <c r="BP11" s="823"/>
      <c r="BQ11" s="799" t="s">
        <v>122</v>
      </c>
      <c r="BR11" s="799"/>
      <c r="BS11" s="799"/>
      <c r="BT11" s="799"/>
      <c r="BU11" s="799"/>
      <c r="BV11" s="799"/>
      <c r="BW11" s="799"/>
      <c r="BX11" s="818"/>
      <c r="BY11" s="818"/>
      <c r="BZ11" s="818"/>
      <c r="CA11" s="818"/>
      <c r="CB11" s="800">
        <v>12</v>
      </c>
      <c r="CC11" s="800"/>
      <c r="CD11" s="799" t="s">
        <v>324</v>
      </c>
      <c r="CE11" s="799"/>
      <c r="CF11" s="799"/>
      <c r="CG11" s="799"/>
      <c r="CH11" s="799"/>
      <c r="CI11" s="799"/>
      <c r="CJ11" s="799"/>
      <c r="CK11" s="821"/>
      <c r="CL11" s="821"/>
      <c r="CM11" s="821"/>
      <c r="CN11" s="821"/>
      <c r="CO11" s="821"/>
      <c r="CP11" s="821"/>
      <c r="CQ11" s="821"/>
    </row>
    <row r="12" spans="1:95" ht="15.75" customHeight="1">
      <c r="A12" s="435"/>
      <c r="B12" s="851"/>
      <c r="C12" s="851"/>
      <c r="D12" s="807">
        <v>3</v>
      </c>
      <c r="E12" s="807"/>
      <c r="F12" s="807"/>
      <c r="G12" s="802" t="str">
        <f>BB12</f>
        <v>750 Grammes</v>
      </c>
      <c r="H12" s="802"/>
      <c r="I12" s="802"/>
      <c r="J12" s="802"/>
      <c r="K12" s="802"/>
      <c r="L12" s="802"/>
      <c r="M12" s="802"/>
      <c r="N12" s="436"/>
      <c r="O12" s="436"/>
      <c r="P12" s="508" t="s">
        <v>273</v>
      </c>
      <c r="Q12" s="805"/>
      <c r="R12" s="806"/>
      <c r="S12" s="808">
        <v>8</v>
      </c>
      <c r="T12" s="808"/>
      <c r="U12" s="808"/>
      <c r="V12" s="802" t="str">
        <f>BQ12</f>
        <v>Délice de Celeste</v>
      </c>
      <c r="W12" s="802"/>
      <c r="X12" s="802"/>
      <c r="Y12" s="802"/>
      <c r="Z12" s="802"/>
      <c r="AA12" s="802"/>
      <c r="AB12" s="802"/>
      <c r="AC12" s="436"/>
      <c r="AD12" s="436"/>
      <c r="AE12" s="803">
        <v>13</v>
      </c>
      <c r="AF12" s="803"/>
      <c r="AG12" s="803"/>
      <c r="AH12" s="802" t="str">
        <f>CD12</f>
        <v>Auteur N° 13</v>
      </c>
      <c r="AI12" s="802"/>
      <c r="AJ12" s="802"/>
      <c r="AK12" s="802"/>
      <c r="AL12" s="802"/>
      <c r="AM12" s="802"/>
      <c r="AN12" s="802"/>
      <c r="AO12" s="447"/>
      <c r="AP12" s="447"/>
      <c r="AQ12" s="436"/>
      <c r="AR12" s="436"/>
      <c r="AS12" s="436"/>
      <c r="AT12" s="436"/>
      <c r="AU12" s="436"/>
      <c r="AV12" s="436"/>
      <c r="AW12" s="824"/>
      <c r="AX12" s="825"/>
      <c r="AY12" s="831">
        <v>3</v>
      </c>
      <c r="AZ12" s="831"/>
      <c r="BA12" s="831"/>
      <c r="BB12" s="799" t="s">
        <v>88</v>
      </c>
      <c r="BC12" s="799"/>
      <c r="BD12" s="799"/>
      <c r="BE12" s="799"/>
      <c r="BF12" s="799"/>
      <c r="BG12" s="799"/>
      <c r="BH12" s="799"/>
      <c r="BI12" s="828"/>
      <c r="BJ12" s="828"/>
      <c r="BK12" s="828"/>
      <c r="BL12" s="828"/>
      <c r="BM12" s="828"/>
      <c r="BN12" s="811">
        <v>8</v>
      </c>
      <c r="BO12" s="811"/>
      <c r="BP12" s="811"/>
      <c r="BQ12" s="799" t="s">
        <v>140</v>
      </c>
      <c r="BR12" s="799"/>
      <c r="BS12" s="799"/>
      <c r="BT12" s="799"/>
      <c r="BU12" s="799"/>
      <c r="BV12" s="799"/>
      <c r="BW12" s="799"/>
      <c r="BX12" s="818"/>
      <c r="BY12" s="818"/>
      <c r="BZ12" s="818"/>
      <c r="CA12" s="818"/>
      <c r="CB12" s="800">
        <v>13</v>
      </c>
      <c r="CC12" s="800"/>
      <c r="CD12" s="799" t="s">
        <v>325</v>
      </c>
      <c r="CE12" s="799"/>
      <c r="CF12" s="799"/>
      <c r="CG12" s="799"/>
      <c r="CH12" s="799"/>
      <c r="CI12" s="799"/>
      <c r="CJ12" s="799"/>
      <c r="CK12" s="821"/>
      <c r="CL12" s="821"/>
      <c r="CM12" s="821"/>
      <c r="CN12" s="821"/>
      <c r="CO12" s="821"/>
      <c r="CP12" s="821"/>
      <c r="CQ12" s="821"/>
    </row>
    <row r="13" spans="1:95" ht="15.75" customHeight="1">
      <c r="A13" s="435"/>
      <c r="B13" s="851"/>
      <c r="C13" s="851"/>
      <c r="D13" s="812">
        <v>4</v>
      </c>
      <c r="E13" s="812"/>
      <c r="F13" s="812"/>
      <c r="G13" s="802" t="str">
        <f>BB13</f>
        <v>Journal des Femmes</v>
      </c>
      <c r="H13" s="802"/>
      <c r="I13" s="802"/>
      <c r="J13" s="802"/>
      <c r="K13" s="802"/>
      <c r="L13" s="802"/>
      <c r="M13" s="802"/>
      <c r="N13" s="436"/>
      <c r="O13" s="436"/>
      <c r="P13" s="610" t="s">
        <v>297</v>
      </c>
      <c r="Q13" s="805"/>
      <c r="R13" s="806"/>
      <c r="S13" s="813">
        <v>9</v>
      </c>
      <c r="T13" s="813"/>
      <c r="U13" s="813"/>
      <c r="V13" s="802" t="str">
        <f>BQ13</f>
        <v>Auteur N° 9</v>
      </c>
      <c r="W13" s="802"/>
      <c r="X13" s="802"/>
      <c r="Y13" s="802"/>
      <c r="Z13" s="802"/>
      <c r="AA13" s="802"/>
      <c r="AB13" s="802"/>
      <c r="AC13" s="436"/>
      <c r="AD13" s="436"/>
      <c r="AE13" s="803">
        <v>14</v>
      </c>
      <c r="AF13" s="803"/>
      <c r="AG13" s="803"/>
      <c r="AH13" s="802" t="str">
        <f>CD13</f>
        <v>Auteur N° 14</v>
      </c>
      <c r="AI13" s="802"/>
      <c r="AJ13" s="802"/>
      <c r="AK13" s="802"/>
      <c r="AL13" s="802"/>
      <c r="AM13" s="802"/>
      <c r="AN13" s="802"/>
      <c r="AO13" s="447"/>
      <c r="AP13" s="447"/>
      <c r="AQ13" s="436"/>
      <c r="AR13" s="436"/>
      <c r="AS13" s="436"/>
      <c r="AT13" s="436"/>
      <c r="AU13" s="436"/>
      <c r="AV13" s="436"/>
      <c r="AW13" s="824"/>
      <c r="AX13" s="825"/>
      <c r="AY13" s="809">
        <v>4</v>
      </c>
      <c r="AZ13" s="809"/>
      <c r="BA13" s="809"/>
      <c r="BB13" s="799" t="s">
        <v>87</v>
      </c>
      <c r="BC13" s="799"/>
      <c r="BD13" s="799"/>
      <c r="BE13" s="799"/>
      <c r="BF13" s="799"/>
      <c r="BG13" s="799"/>
      <c r="BH13" s="799"/>
      <c r="BI13" s="828"/>
      <c r="BJ13" s="828"/>
      <c r="BK13" s="828"/>
      <c r="BL13" s="828"/>
      <c r="BM13" s="828"/>
      <c r="BN13" s="810">
        <v>9</v>
      </c>
      <c r="BO13" s="810"/>
      <c r="BP13" s="810"/>
      <c r="BQ13" s="799" t="s">
        <v>328</v>
      </c>
      <c r="BR13" s="799"/>
      <c r="BS13" s="799"/>
      <c r="BT13" s="799"/>
      <c r="BU13" s="799"/>
      <c r="BV13" s="799"/>
      <c r="BW13" s="799"/>
      <c r="BX13" s="818"/>
      <c r="BY13" s="818"/>
      <c r="BZ13" s="818"/>
      <c r="CA13" s="818"/>
      <c r="CB13" s="800">
        <v>14</v>
      </c>
      <c r="CC13" s="800"/>
      <c r="CD13" s="799" t="s">
        <v>326</v>
      </c>
      <c r="CE13" s="799"/>
      <c r="CF13" s="799"/>
      <c r="CG13" s="799"/>
      <c r="CH13" s="799"/>
      <c r="CI13" s="799"/>
      <c r="CJ13" s="799"/>
      <c r="CK13" s="821"/>
      <c r="CL13" s="821"/>
      <c r="CM13" s="821"/>
      <c r="CN13" s="821"/>
      <c r="CO13" s="821"/>
      <c r="CP13" s="821"/>
      <c r="CQ13" s="821"/>
    </row>
    <row r="14" spans="1:95" ht="15.75" customHeight="1">
      <c r="A14" s="435"/>
      <c r="B14" s="851"/>
      <c r="C14" s="851"/>
      <c r="D14" s="801">
        <v>5</v>
      </c>
      <c r="E14" s="801"/>
      <c r="F14" s="801"/>
      <c r="G14" s="802" t="str">
        <f>BB14</f>
        <v>France 3 Carnets de Julie</v>
      </c>
      <c r="H14" s="802"/>
      <c r="I14" s="802"/>
      <c r="J14" s="802"/>
      <c r="K14" s="802"/>
      <c r="L14" s="802"/>
      <c r="M14" s="802"/>
      <c r="N14" s="436"/>
      <c r="O14" s="436"/>
      <c r="P14" s="611" t="s">
        <v>298</v>
      </c>
      <c r="Q14" s="805"/>
      <c r="R14" s="806"/>
      <c r="S14" s="803">
        <v>10</v>
      </c>
      <c r="T14" s="803"/>
      <c r="U14" s="803"/>
      <c r="V14" s="802" t="str">
        <f>BQ14</f>
        <v>Auteur N° 10</v>
      </c>
      <c r="W14" s="802"/>
      <c r="X14" s="802"/>
      <c r="Y14" s="802"/>
      <c r="Z14" s="802"/>
      <c r="AA14" s="802"/>
      <c r="AB14" s="802"/>
      <c r="AC14" s="436"/>
      <c r="AD14" s="436"/>
      <c r="AE14" s="804">
        <v>15</v>
      </c>
      <c r="AF14" s="804"/>
      <c r="AG14" s="804"/>
      <c r="AH14" s="802" t="str">
        <f>CD14</f>
        <v>Auteur N° 15</v>
      </c>
      <c r="AI14" s="802"/>
      <c r="AJ14" s="802"/>
      <c r="AK14" s="802"/>
      <c r="AL14" s="802"/>
      <c r="AM14" s="802"/>
      <c r="AN14" s="802"/>
      <c r="AO14" s="447"/>
      <c r="AP14" s="447"/>
      <c r="AQ14" s="436"/>
      <c r="AR14" s="436"/>
      <c r="AS14" s="436"/>
      <c r="AT14" s="436"/>
      <c r="AU14" s="436"/>
      <c r="AV14" s="436"/>
      <c r="AW14" s="824"/>
      <c r="AX14" s="825"/>
      <c r="AY14" s="798">
        <v>5</v>
      </c>
      <c r="AZ14" s="798"/>
      <c r="BA14" s="798"/>
      <c r="BB14" s="799" t="s">
        <v>349</v>
      </c>
      <c r="BC14" s="799"/>
      <c r="BD14" s="799"/>
      <c r="BE14" s="799"/>
      <c r="BF14" s="799"/>
      <c r="BG14" s="799"/>
      <c r="BH14" s="799"/>
      <c r="BI14" s="829"/>
      <c r="BJ14" s="829"/>
      <c r="BK14" s="829"/>
      <c r="BL14" s="829"/>
      <c r="BM14" s="829"/>
      <c r="BN14" s="800">
        <v>10</v>
      </c>
      <c r="BO14" s="800"/>
      <c r="BP14" s="800"/>
      <c r="BQ14" s="799" t="s">
        <v>322</v>
      </c>
      <c r="BR14" s="799"/>
      <c r="BS14" s="799"/>
      <c r="BT14" s="799"/>
      <c r="BU14" s="799"/>
      <c r="BV14" s="799"/>
      <c r="BW14" s="799"/>
      <c r="BX14" s="819"/>
      <c r="BY14" s="819"/>
      <c r="BZ14" s="819"/>
      <c r="CA14" s="819"/>
      <c r="CB14" s="800">
        <v>15</v>
      </c>
      <c r="CC14" s="800"/>
      <c r="CD14" s="799" t="s">
        <v>327</v>
      </c>
      <c r="CE14" s="799"/>
      <c r="CF14" s="799"/>
      <c r="CG14" s="799"/>
      <c r="CH14" s="799"/>
      <c r="CI14" s="799"/>
      <c r="CJ14" s="799"/>
      <c r="CK14" s="822"/>
      <c r="CL14" s="822"/>
      <c r="CM14" s="822"/>
      <c r="CN14" s="822"/>
      <c r="CO14" s="822"/>
      <c r="CP14" s="822"/>
      <c r="CQ14" s="822"/>
    </row>
    <row r="15" spans="1:95" ht="15.75" customHeight="1">
      <c r="A15" s="435"/>
      <c r="B15" s="796" t="s">
        <v>314</v>
      </c>
      <c r="C15" s="796"/>
      <c r="D15" s="789" t="str">
        <f>G10</f>
        <v>Alain DUCASSE</v>
      </c>
      <c r="E15" s="790"/>
      <c r="F15" s="791"/>
      <c r="G15" s="789" t="str">
        <f>G11</f>
        <v>Cuisine Actuelle</v>
      </c>
      <c r="H15" s="790"/>
      <c r="I15" s="791"/>
      <c r="J15" s="789" t="str">
        <f>G12</f>
        <v>750 Grammes</v>
      </c>
      <c r="K15" s="790"/>
      <c r="L15" s="791"/>
      <c r="M15" s="789" t="str">
        <f>G13</f>
        <v>Journal des Femmes</v>
      </c>
      <c r="N15" s="790"/>
      <c r="O15" s="791"/>
      <c r="P15" s="789" t="str">
        <f>G14</f>
        <v>France 3 Carnets de Julie</v>
      </c>
      <c r="Q15" s="790"/>
      <c r="R15" s="791"/>
      <c r="S15" s="789" t="str">
        <f>V10</f>
        <v>Supertoinette</v>
      </c>
      <c r="T15" s="790"/>
      <c r="U15" s="791"/>
      <c r="V15" s="789" t="str">
        <f>V11</f>
        <v>Au Féminin.com</v>
      </c>
      <c r="W15" s="790"/>
      <c r="X15" s="791"/>
      <c r="Y15" s="789" t="str">
        <f>V12</f>
        <v>Délice de Celeste</v>
      </c>
      <c r="Z15" s="790"/>
      <c r="AA15" s="791"/>
      <c r="AB15" s="789" t="str">
        <f>V13</f>
        <v>Auteur N° 9</v>
      </c>
      <c r="AC15" s="790"/>
      <c r="AD15" s="791"/>
      <c r="AE15" s="789" t="str">
        <f>V14</f>
        <v>Auteur N° 10</v>
      </c>
      <c r="AF15" s="790"/>
      <c r="AG15" s="791"/>
      <c r="AH15" s="789" t="str">
        <f>AH10</f>
        <v>Auteur N° 11</v>
      </c>
      <c r="AI15" s="790"/>
      <c r="AJ15" s="791"/>
      <c r="AK15" s="789" t="str">
        <f>AH11</f>
        <v>Auteur N° 12</v>
      </c>
      <c r="AL15" s="790"/>
      <c r="AM15" s="791"/>
      <c r="AN15" s="789" t="str">
        <f>AH12</f>
        <v>Auteur N° 13</v>
      </c>
      <c r="AO15" s="790"/>
      <c r="AP15" s="791"/>
      <c r="AQ15" s="789" t="str">
        <f>AH13</f>
        <v>Auteur N° 14</v>
      </c>
      <c r="AR15" s="790"/>
      <c r="AS15" s="791"/>
      <c r="AT15" s="789" t="str">
        <f>AH14</f>
        <v>Auteur N° 15</v>
      </c>
      <c r="AU15" s="790"/>
      <c r="AV15" s="790"/>
      <c r="AW15" s="792" t="s">
        <v>313</v>
      </c>
      <c r="AX15" s="793"/>
      <c r="AY15" s="786" t="str">
        <f>BB10</f>
        <v>Alain DUCASSE</v>
      </c>
      <c r="AZ15" s="787"/>
      <c r="BA15" s="788"/>
      <c r="BB15" s="786" t="str">
        <f>BB11</f>
        <v>Cuisine Actuelle</v>
      </c>
      <c r="BC15" s="787"/>
      <c r="BD15" s="788"/>
      <c r="BE15" s="786" t="str">
        <f>BB12</f>
        <v>750 Grammes</v>
      </c>
      <c r="BF15" s="787"/>
      <c r="BG15" s="788"/>
      <c r="BH15" s="786" t="str">
        <f>BB13</f>
        <v>Journal des Femmes</v>
      </c>
      <c r="BI15" s="787"/>
      <c r="BJ15" s="788"/>
      <c r="BK15" s="786" t="str">
        <f>BB14</f>
        <v>France 3 Carnets de Julie</v>
      </c>
      <c r="BL15" s="787"/>
      <c r="BM15" s="788"/>
      <c r="BN15" s="786" t="str">
        <f>BQ10</f>
        <v>Supertoinette</v>
      </c>
      <c r="BO15" s="787"/>
      <c r="BP15" s="788"/>
      <c r="BQ15" s="786" t="str">
        <f>BQ11</f>
        <v>Au Féminin.com</v>
      </c>
      <c r="BR15" s="787"/>
      <c r="BS15" s="788"/>
      <c r="BT15" s="786" t="str">
        <f>BQ12</f>
        <v>Délice de Celeste</v>
      </c>
      <c r="BU15" s="787"/>
      <c r="BV15" s="788"/>
      <c r="BW15" s="786" t="str">
        <f>BQ13</f>
        <v>Auteur N° 9</v>
      </c>
      <c r="BX15" s="787"/>
      <c r="BY15" s="788"/>
      <c r="BZ15" s="786" t="str">
        <f>BQ14</f>
        <v>Auteur N° 10</v>
      </c>
      <c r="CA15" s="787"/>
      <c r="CB15" s="788"/>
      <c r="CC15" s="786" t="str">
        <f>CD10</f>
        <v>Auteur N° 11</v>
      </c>
      <c r="CD15" s="787"/>
      <c r="CE15" s="788"/>
      <c r="CF15" s="786" t="str">
        <f>CD11</f>
        <v>Auteur N° 12</v>
      </c>
      <c r="CG15" s="787"/>
      <c r="CH15" s="788"/>
      <c r="CI15" s="786" t="str">
        <f>CD12</f>
        <v>Auteur N° 13</v>
      </c>
      <c r="CJ15" s="787"/>
      <c r="CK15" s="788"/>
      <c r="CL15" s="786" t="str">
        <f>CD13</f>
        <v>Auteur N° 14</v>
      </c>
      <c r="CM15" s="787"/>
      <c r="CN15" s="788"/>
      <c r="CO15" s="786" t="str">
        <f>CD14</f>
        <v>Auteur N° 15</v>
      </c>
      <c r="CP15" s="787"/>
      <c r="CQ15" s="788"/>
    </row>
    <row r="16" spans="1:95" ht="15.75" customHeight="1">
      <c r="A16" s="435"/>
      <c r="B16" s="796"/>
      <c r="C16" s="796"/>
      <c r="D16" s="783">
        <v>10</v>
      </c>
      <c r="E16" s="784"/>
      <c r="F16" s="785"/>
      <c r="G16" s="783">
        <v>10</v>
      </c>
      <c r="H16" s="784"/>
      <c r="I16" s="785"/>
      <c r="J16" s="783">
        <v>10</v>
      </c>
      <c r="K16" s="784"/>
      <c r="L16" s="785"/>
      <c r="M16" s="783">
        <v>10</v>
      </c>
      <c r="N16" s="784"/>
      <c r="O16" s="785"/>
      <c r="P16" s="783">
        <v>10</v>
      </c>
      <c r="Q16" s="784"/>
      <c r="R16" s="785"/>
      <c r="S16" s="783">
        <v>10</v>
      </c>
      <c r="T16" s="784"/>
      <c r="U16" s="785"/>
      <c r="V16" s="783">
        <v>10</v>
      </c>
      <c r="W16" s="784"/>
      <c r="X16" s="785"/>
      <c r="Y16" s="783">
        <v>10</v>
      </c>
      <c r="Z16" s="784"/>
      <c r="AA16" s="785"/>
      <c r="AB16" s="783">
        <v>10</v>
      </c>
      <c r="AC16" s="784"/>
      <c r="AD16" s="785"/>
      <c r="AE16" s="783">
        <v>10</v>
      </c>
      <c r="AF16" s="784"/>
      <c r="AG16" s="785"/>
      <c r="AH16" s="783">
        <v>10</v>
      </c>
      <c r="AI16" s="784"/>
      <c r="AJ16" s="785"/>
      <c r="AK16" s="783">
        <v>10</v>
      </c>
      <c r="AL16" s="784"/>
      <c r="AM16" s="785"/>
      <c r="AN16" s="783">
        <v>10</v>
      </c>
      <c r="AO16" s="784"/>
      <c r="AP16" s="785"/>
      <c r="AQ16" s="783">
        <v>10</v>
      </c>
      <c r="AR16" s="784"/>
      <c r="AS16" s="785"/>
      <c r="AT16" s="783">
        <v>10</v>
      </c>
      <c r="AU16" s="784"/>
      <c r="AV16" s="785"/>
      <c r="AW16" s="792"/>
      <c r="AX16" s="793"/>
      <c r="AY16" s="778">
        <v>4</v>
      </c>
      <c r="AZ16" s="779"/>
      <c r="BA16" s="780"/>
      <c r="BB16" s="778">
        <v>4</v>
      </c>
      <c r="BC16" s="779"/>
      <c r="BD16" s="780"/>
      <c r="BE16" s="778">
        <v>4</v>
      </c>
      <c r="BF16" s="779"/>
      <c r="BG16" s="780"/>
      <c r="BH16" s="778">
        <v>4</v>
      </c>
      <c r="BI16" s="779"/>
      <c r="BJ16" s="780"/>
      <c r="BK16" s="778">
        <v>6</v>
      </c>
      <c r="BL16" s="779"/>
      <c r="BM16" s="780"/>
      <c r="BN16" s="778">
        <v>6</v>
      </c>
      <c r="BO16" s="779"/>
      <c r="BP16" s="780"/>
      <c r="BQ16" s="778">
        <v>6</v>
      </c>
      <c r="BR16" s="779"/>
      <c r="BS16" s="780"/>
      <c r="BT16" s="778">
        <v>6</v>
      </c>
      <c r="BU16" s="779"/>
      <c r="BV16" s="780"/>
      <c r="BW16" s="778">
        <v>6</v>
      </c>
      <c r="BX16" s="779"/>
      <c r="BY16" s="780"/>
      <c r="BZ16" s="778">
        <v>10</v>
      </c>
      <c r="CA16" s="779"/>
      <c r="CB16" s="780"/>
      <c r="CC16" s="778">
        <v>11</v>
      </c>
      <c r="CD16" s="779"/>
      <c r="CE16" s="780"/>
      <c r="CF16" s="778">
        <v>12</v>
      </c>
      <c r="CG16" s="779"/>
      <c r="CH16" s="780"/>
      <c r="CI16" s="778">
        <v>13</v>
      </c>
      <c r="CJ16" s="779"/>
      <c r="CK16" s="780"/>
      <c r="CL16" s="778">
        <v>14</v>
      </c>
      <c r="CM16" s="779"/>
      <c r="CN16" s="780"/>
      <c r="CO16" s="778">
        <v>15</v>
      </c>
      <c r="CP16" s="779"/>
      <c r="CQ16" s="780"/>
    </row>
    <row r="17" spans="1:95" ht="15.75" customHeight="1">
      <c r="A17" s="435"/>
      <c r="B17" s="796"/>
      <c r="C17" s="796"/>
      <c r="D17" s="783"/>
      <c r="E17" s="784"/>
      <c r="F17" s="785"/>
      <c r="G17" s="783"/>
      <c r="H17" s="784"/>
      <c r="I17" s="785"/>
      <c r="J17" s="783"/>
      <c r="K17" s="784"/>
      <c r="L17" s="785"/>
      <c r="M17" s="783"/>
      <c r="N17" s="784"/>
      <c r="O17" s="785"/>
      <c r="P17" s="783"/>
      <c r="Q17" s="784"/>
      <c r="R17" s="785"/>
      <c r="S17" s="783"/>
      <c r="T17" s="784"/>
      <c r="U17" s="785"/>
      <c r="V17" s="783"/>
      <c r="W17" s="784"/>
      <c r="X17" s="785"/>
      <c r="Y17" s="783"/>
      <c r="Z17" s="784"/>
      <c r="AA17" s="785"/>
      <c r="AB17" s="783"/>
      <c r="AC17" s="784"/>
      <c r="AD17" s="785"/>
      <c r="AE17" s="783"/>
      <c r="AF17" s="784"/>
      <c r="AG17" s="785"/>
      <c r="AH17" s="783"/>
      <c r="AI17" s="784"/>
      <c r="AJ17" s="785"/>
      <c r="AK17" s="783"/>
      <c r="AL17" s="784"/>
      <c r="AM17" s="785"/>
      <c r="AN17" s="783"/>
      <c r="AO17" s="784"/>
      <c r="AP17" s="785"/>
      <c r="AQ17" s="783"/>
      <c r="AR17" s="784"/>
      <c r="AS17" s="785"/>
      <c r="AT17" s="783"/>
      <c r="AU17" s="784"/>
      <c r="AV17" s="785"/>
      <c r="AW17" s="792"/>
      <c r="AX17" s="793"/>
      <c r="AY17" s="778"/>
      <c r="AZ17" s="779"/>
      <c r="BA17" s="780"/>
      <c r="BB17" s="778"/>
      <c r="BC17" s="779"/>
      <c r="BD17" s="780"/>
      <c r="BE17" s="778"/>
      <c r="BF17" s="779"/>
      <c r="BG17" s="780"/>
      <c r="BH17" s="778"/>
      <c r="BI17" s="779"/>
      <c r="BJ17" s="780"/>
      <c r="BK17" s="778"/>
      <c r="BL17" s="779"/>
      <c r="BM17" s="780"/>
      <c r="BN17" s="778"/>
      <c r="BO17" s="779"/>
      <c r="BP17" s="780"/>
      <c r="BQ17" s="778"/>
      <c r="BR17" s="779"/>
      <c r="BS17" s="780"/>
      <c r="BT17" s="778"/>
      <c r="BU17" s="779"/>
      <c r="BV17" s="780"/>
      <c r="BW17" s="778"/>
      <c r="BX17" s="779"/>
      <c r="BY17" s="780"/>
      <c r="BZ17" s="778"/>
      <c r="CA17" s="779"/>
      <c r="CB17" s="780"/>
      <c r="CC17" s="778"/>
      <c r="CD17" s="779"/>
      <c r="CE17" s="780"/>
      <c r="CF17" s="778"/>
      <c r="CG17" s="779"/>
      <c r="CH17" s="780"/>
      <c r="CI17" s="778"/>
      <c r="CJ17" s="779"/>
      <c r="CK17" s="780"/>
      <c r="CL17" s="778"/>
      <c r="CM17" s="779"/>
      <c r="CN17" s="780"/>
      <c r="CO17" s="778"/>
      <c r="CP17" s="779"/>
      <c r="CQ17" s="780"/>
    </row>
    <row r="18" spans="1:95" ht="15.75" customHeight="1">
      <c r="A18" s="435"/>
      <c r="B18" s="797"/>
      <c r="C18" s="797"/>
      <c r="D18" s="437">
        <v>1</v>
      </c>
      <c r="E18" s="446" t="s">
        <v>180</v>
      </c>
      <c r="F18" s="437" t="s">
        <v>319</v>
      </c>
      <c r="G18" s="437">
        <v>2</v>
      </c>
      <c r="H18" s="446" t="s">
        <v>180</v>
      </c>
      <c r="I18" s="437" t="s">
        <v>319</v>
      </c>
      <c r="J18" s="437">
        <v>3</v>
      </c>
      <c r="K18" s="446" t="s">
        <v>180</v>
      </c>
      <c r="L18" s="437" t="s">
        <v>319</v>
      </c>
      <c r="M18" s="437">
        <v>4</v>
      </c>
      <c r="N18" s="446" t="s">
        <v>180</v>
      </c>
      <c r="O18" s="437" t="s">
        <v>319</v>
      </c>
      <c r="P18" s="437">
        <v>5</v>
      </c>
      <c r="Q18" s="446" t="s">
        <v>180</v>
      </c>
      <c r="R18" s="437" t="s">
        <v>319</v>
      </c>
      <c r="S18" s="437">
        <v>6</v>
      </c>
      <c r="T18" s="446" t="s">
        <v>180</v>
      </c>
      <c r="U18" s="437" t="s">
        <v>319</v>
      </c>
      <c r="V18" s="437">
        <v>7</v>
      </c>
      <c r="W18" s="446" t="s">
        <v>180</v>
      </c>
      <c r="X18" s="437" t="s">
        <v>319</v>
      </c>
      <c r="Y18" s="437">
        <v>8</v>
      </c>
      <c r="Z18" s="446" t="s">
        <v>180</v>
      </c>
      <c r="AA18" s="437" t="s">
        <v>319</v>
      </c>
      <c r="AB18" s="437">
        <v>9</v>
      </c>
      <c r="AC18" s="446" t="s">
        <v>180</v>
      </c>
      <c r="AD18" s="437" t="s">
        <v>319</v>
      </c>
      <c r="AE18" s="437">
        <v>10</v>
      </c>
      <c r="AF18" s="446" t="s">
        <v>180</v>
      </c>
      <c r="AG18" s="437" t="s">
        <v>319</v>
      </c>
      <c r="AH18" s="437">
        <v>11</v>
      </c>
      <c r="AI18" s="446" t="s">
        <v>180</v>
      </c>
      <c r="AJ18" s="437" t="s">
        <v>319</v>
      </c>
      <c r="AK18" s="437">
        <v>12</v>
      </c>
      <c r="AL18" s="446" t="s">
        <v>180</v>
      </c>
      <c r="AM18" s="437" t="s">
        <v>319</v>
      </c>
      <c r="AN18" s="437">
        <v>12</v>
      </c>
      <c r="AO18" s="446" t="s">
        <v>180</v>
      </c>
      <c r="AP18" s="437" t="s">
        <v>319</v>
      </c>
      <c r="AQ18" s="437">
        <v>12</v>
      </c>
      <c r="AR18" s="446" t="s">
        <v>180</v>
      </c>
      <c r="AS18" s="437" t="s">
        <v>319</v>
      </c>
      <c r="AT18" s="437">
        <v>12</v>
      </c>
      <c r="AU18" s="446" t="s">
        <v>180</v>
      </c>
      <c r="AV18" s="437" t="s">
        <v>319</v>
      </c>
      <c r="AW18" s="794"/>
      <c r="AX18" s="795"/>
      <c r="AY18" s="448" t="s">
        <v>319</v>
      </c>
      <c r="AZ18" s="446" t="s">
        <v>180</v>
      </c>
      <c r="BA18" s="448">
        <v>1</v>
      </c>
      <c r="BB18" s="448" t="s">
        <v>319</v>
      </c>
      <c r="BC18" s="446" t="s">
        <v>180</v>
      </c>
      <c r="BD18" s="448">
        <v>2</v>
      </c>
      <c r="BE18" s="448" t="s">
        <v>319</v>
      </c>
      <c r="BF18" s="446" t="s">
        <v>180</v>
      </c>
      <c r="BG18" s="448">
        <v>3</v>
      </c>
      <c r="BH18" s="448" t="s">
        <v>319</v>
      </c>
      <c r="BI18" s="446" t="s">
        <v>180</v>
      </c>
      <c r="BJ18" s="448">
        <v>4</v>
      </c>
      <c r="BK18" s="448" t="s">
        <v>319</v>
      </c>
      <c r="BL18" s="446" t="s">
        <v>180</v>
      </c>
      <c r="BM18" s="448">
        <v>5</v>
      </c>
      <c r="BN18" s="448" t="s">
        <v>319</v>
      </c>
      <c r="BO18" s="446" t="s">
        <v>180</v>
      </c>
      <c r="BP18" s="448">
        <v>6</v>
      </c>
      <c r="BQ18" s="448" t="s">
        <v>319</v>
      </c>
      <c r="BR18" s="446" t="s">
        <v>180</v>
      </c>
      <c r="BS18" s="448">
        <v>7</v>
      </c>
      <c r="BT18" s="448" t="s">
        <v>319</v>
      </c>
      <c r="BU18" s="446" t="s">
        <v>180</v>
      </c>
      <c r="BV18" s="448">
        <v>8</v>
      </c>
      <c r="BW18" s="448" t="s">
        <v>319</v>
      </c>
      <c r="BX18" s="446" t="s">
        <v>180</v>
      </c>
      <c r="BY18" s="448">
        <v>9</v>
      </c>
      <c r="BZ18" s="448" t="s">
        <v>319</v>
      </c>
      <c r="CA18" s="446" t="s">
        <v>180</v>
      </c>
      <c r="CB18" s="448">
        <v>10</v>
      </c>
      <c r="CC18" s="448" t="s">
        <v>319</v>
      </c>
      <c r="CD18" s="446" t="s">
        <v>180</v>
      </c>
      <c r="CE18" s="448">
        <v>11</v>
      </c>
      <c r="CF18" s="448" t="s">
        <v>319</v>
      </c>
      <c r="CG18" s="446" t="s">
        <v>180</v>
      </c>
      <c r="CH18" s="448">
        <v>12</v>
      </c>
      <c r="CI18" s="448" t="s">
        <v>319</v>
      </c>
      <c r="CJ18" s="446" t="s">
        <v>180</v>
      </c>
      <c r="CK18" s="448">
        <v>13</v>
      </c>
      <c r="CL18" s="448" t="s">
        <v>319</v>
      </c>
      <c r="CM18" s="446" t="s">
        <v>180</v>
      </c>
      <c r="CN18" s="448">
        <v>14</v>
      </c>
      <c r="CO18" s="448" t="s">
        <v>319</v>
      </c>
      <c r="CP18" s="446" t="s">
        <v>180</v>
      </c>
      <c r="CQ18" s="448">
        <v>15</v>
      </c>
    </row>
    <row r="19" spans="1:95" ht="100.5" customHeight="1" thickBot="1">
      <c r="A19" s="435"/>
      <c r="B19" s="781" t="s">
        <v>364</v>
      </c>
      <c r="C19" s="782"/>
      <c r="D19" s="751" t="str">
        <f>G10</f>
        <v>Alain DUCASSE</v>
      </c>
      <c r="E19" s="752"/>
      <c r="F19" s="753"/>
      <c r="G19" s="772" t="str">
        <f>G11</f>
        <v>Cuisine Actuelle</v>
      </c>
      <c r="H19" s="773"/>
      <c r="I19" s="774"/>
      <c r="J19" s="775" t="str">
        <f>G12</f>
        <v>750 Grammes</v>
      </c>
      <c r="K19" s="776"/>
      <c r="L19" s="777"/>
      <c r="M19" s="754" t="str">
        <f>G13</f>
        <v>Journal des Femmes</v>
      </c>
      <c r="N19" s="755"/>
      <c r="O19" s="756"/>
      <c r="P19" s="757" t="str">
        <f>G14</f>
        <v>France 3 Carnets de Julie</v>
      </c>
      <c r="Q19" s="758"/>
      <c r="R19" s="759"/>
      <c r="S19" s="760" t="str">
        <f>V10</f>
        <v>Supertoinette</v>
      </c>
      <c r="T19" s="761"/>
      <c r="U19" s="762"/>
      <c r="V19" s="763" t="str">
        <f>V11</f>
        <v>Au Féminin.com</v>
      </c>
      <c r="W19" s="764"/>
      <c r="X19" s="765"/>
      <c r="Y19" s="766" t="str">
        <f>V12</f>
        <v>Délice de Celeste</v>
      </c>
      <c r="Z19" s="767"/>
      <c r="AA19" s="768"/>
      <c r="AB19" s="769" t="str">
        <f>V13</f>
        <v>Auteur N° 9</v>
      </c>
      <c r="AC19" s="770"/>
      <c r="AD19" s="771"/>
      <c r="AE19" s="746" t="str">
        <f>V14</f>
        <v>Auteur N° 10</v>
      </c>
      <c r="AF19" s="747"/>
      <c r="AG19" s="748"/>
      <c r="AH19" s="746" t="str">
        <f>AH10</f>
        <v>Auteur N° 11</v>
      </c>
      <c r="AI19" s="747"/>
      <c r="AJ19" s="748"/>
      <c r="AK19" s="746" t="str">
        <f>AH11</f>
        <v>Auteur N° 12</v>
      </c>
      <c r="AL19" s="747"/>
      <c r="AM19" s="748"/>
      <c r="AN19" s="746" t="str">
        <f>AH12</f>
        <v>Auteur N° 13</v>
      </c>
      <c r="AO19" s="747"/>
      <c r="AP19" s="748"/>
      <c r="AQ19" s="746" t="str">
        <f>AH13</f>
        <v>Auteur N° 14</v>
      </c>
      <c r="AR19" s="747"/>
      <c r="AS19" s="748">
        <f>CH19</f>
        <v>0</v>
      </c>
      <c r="AT19" s="746" t="str">
        <f>AH14</f>
        <v>Auteur N° 15</v>
      </c>
      <c r="AU19" s="747"/>
      <c r="AV19" s="747"/>
      <c r="AW19" s="749" t="s">
        <v>315</v>
      </c>
      <c r="AX19" s="750"/>
      <c r="AY19" s="751" t="str">
        <f>BB10</f>
        <v>Alain DUCASSE</v>
      </c>
      <c r="AZ19" s="752"/>
      <c r="BA19" s="753"/>
      <c r="BB19" s="772" t="str">
        <f>BB11</f>
        <v>Cuisine Actuelle</v>
      </c>
      <c r="BC19" s="773"/>
      <c r="BD19" s="774"/>
      <c r="BE19" s="775" t="str">
        <f>BB12</f>
        <v>750 Grammes</v>
      </c>
      <c r="BF19" s="776"/>
      <c r="BG19" s="777"/>
      <c r="BH19" s="754" t="str">
        <f>BB13</f>
        <v>Journal des Femmes</v>
      </c>
      <c r="BI19" s="755"/>
      <c r="BJ19" s="756"/>
      <c r="BK19" s="757" t="str">
        <f>BB14</f>
        <v>France 3 Carnets de Julie</v>
      </c>
      <c r="BL19" s="758"/>
      <c r="BM19" s="759"/>
      <c r="BN19" s="760" t="str">
        <f>BQ10</f>
        <v>Supertoinette</v>
      </c>
      <c r="BO19" s="761"/>
      <c r="BP19" s="762"/>
      <c r="BQ19" s="763" t="str">
        <f>BQ11</f>
        <v>Au Féminin.com</v>
      </c>
      <c r="BR19" s="764"/>
      <c r="BS19" s="765"/>
      <c r="BT19" s="766" t="str">
        <f>BQ12</f>
        <v>Délice de Celeste</v>
      </c>
      <c r="BU19" s="767"/>
      <c r="BV19" s="768"/>
      <c r="BW19" s="769" t="str">
        <f>BQ13</f>
        <v>Auteur N° 9</v>
      </c>
      <c r="BX19" s="770"/>
      <c r="BY19" s="771"/>
      <c r="BZ19" s="746" t="str">
        <f>BQ14</f>
        <v>Auteur N° 10</v>
      </c>
      <c r="CA19" s="747"/>
      <c r="CB19" s="748"/>
      <c r="CC19" s="746" t="str">
        <f>CD10</f>
        <v>Auteur N° 11</v>
      </c>
      <c r="CD19" s="747"/>
      <c r="CE19" s="748"/>
      <c r="CF19" s="746" t="str">
        <f>CD11</f>
        <v>Auteur N° 12</v>
      </c>
      <c r="CG19" s="747"/>
      <c r="CH19" s="748"/>
      <c r="CI19" s="746" t="str">
        <f>CD12</f>
        <v>Auteur N° 13</v>
      </c>
      <c r="CJ19" s="747"/>
      <c r="CK19" s="748"/>
      <c r="CL19" s="746" t="str">
        <f>CD13</f>
        <v>Auteur N° 14</v>
      </c>
      <c r="CM19" s="747"/>
      <c r="CN19" s="748"/>
      <c r="CO19" s="746" t="str">
        <f>CD14</f>
        <v>Auteur N° 15</v>
      </c>
      <c r="CP19" s="747"/>
      <c r="CQ19" s="748"/>
    </row>
    <row r="20" spans="1:95" ht="21">
      <c r="A20" s="435"/>
      <c r="B20" s="438">
        <f aca="true" t="shared" si="0" ref="B20:B51">AW20</f>
        <v>0</v>
      </c>
      <c r="C20" s="439">
        <f aca="true" t="shared" si="1" ref="C20:C51">AX20</f>
        <v>0</v>
      </c>
      <c r="D20" s="597">
        <f>IF(ISTEXT(AZ20),0,IF(ISBLANK(AZ20),0,(AZ20/AY16)*D16))</f>
        <v>0</v>
      </c>
      <c r="E20" s="607">
        <f aca="true" t="shared" si="2" ref="E20:E51">IF(D20=0,"",C20)</f>
      </c>
      <c r="F20" s="608">
        <f aca="true" t="shared" si="3" ref="F20:F51">AY20</f>
        <v>0</v>
      </c>
      <c r="G20" s="597">
        <f>IF(ISTEXT(BC20),0,IF(ISBLANK(BC20),0,(BC20/BB16)*G16))</f>
        <v>0</v>
      </c>
      <c r="H20" s="607">
        <f aca="true" t="shared" si="4" ref="H20:H51">IF(G20=0,"",C20)</f>
      </c>
      <c r="I20" s="608">
        <f aca="true" t="shared" si="5" ref="I20:I51">BB20</f>
        <v>0</v>
      </c>
      <c r="J20" s="597">
        <f>IF(ISTEXT(BF20),0,IF(ISBLANK(BF20),0,(BF20/J16)*BE16))</f>
        <v>0</v>
      </c>
      <c r="K20" s="607">
        <f aca="true" t="shared" si="6" ref="K20:K51">IF(J20=0,"",C20)</f>
      </c>
      <c r="L20" s="608">
        <f aca="true" t="shared" si="7" ref="L20:L51">BE20</f>
        <v>0</v>
      </c>
      <c r="M20" s="597">
        <f>IF(ISTEXT(BI20),0,IF(ISBLANK(BI20),0,(BI20/BH16*M16)))</f>
        <v>0</v>
      </c>
      <c r="N20" s="607">
        <f aca="true" t="shared" si="8" ref="N20:N51">IF(M20=0,"",C20)</f>
      </c>
      <c r="O20" s="608">
        <f aca="true" t="shared" si="9" ref="O20:O51">BH20</f>
        <v>0</v>
      </c>
      <c r="P20" s="597">
        <f>IF(ISTEXT(BL20),0,IF(ISBLANK(BL20),0,(BL20/BK16)*P16))</f>
        <v>0</v>
      </c>
      <c r="Q20" s="607">
        <f aca="true" t="shared" si="10" ref="Q20:Q51">IF(P20=0,"",C20)</f>
      </c>
      <c r="R20" s="608">
        <f aca="true" t="shared" si="11" ref="R20:R51">BK20</f>
        <v>0</v>
      </c>
      <c r="S20" s="597">
        <f>IF(ISTEXT(BO20),0,IF(ISBLANK(BO20),0,(BO20/BN16)*S16))</f>
        <v>0</v>
      </c>
      <c r="T20" s="607">
        <f aca="true" t="shared" si="12" ref="T20:T51">IF(S20=0,"",C20)</f>
      </c>
      <c r="U20" s="608">
        <f aca="true" t="shared" si="13" ref="U20:U51">BN20</f>
        <v>0</v>
      </c>
      <c r="V20" s="597">
        <f>IF(ISTEXT(BR20),0,IF(ISBLANK(BR20),0,(BR20/BQ16)*V16))</f>
        <v>0</v>
      </c>
      <c r="W20" s="607">
        <f aca="true" t="shared" si="14" ref="W20:W51">IF(V20=0,"",C20)</f>
      </c>
      <c r="X20" s="608">
        <f aca="true" t="shared" si="15" ref="X20:X51">BQ20</f>
        <v>0</v>
      </c>
      <c r="Y20" s="597">
        <f>IF(ISTEXT(BU20),0,IF(ISBLANK(BU20),0,(BU20/BT16)*Y16))</f>
        <v>0</v>
      </c>
      <c r="Z20" s="607">
        <f aca="true" t="shared" si="16" ref="Z20:Z51">IF(Y20=0,"",C20)</f>
      </c>
      <c r="AA20" s="608">
        <f aca="true" t="shared" si="17" ref="AA20:AA51">BT20</f>
        <v>0</v>
      </c>
      <c r="AB20" s="597">
        <f>IF(ISTEXT(BX20),0,IF(ISBLANK(BX20),0,(BX20/BW16)*AB16))</f>
        <v>0</v>
      </c>
      <c r="AC20" s="607">
        <f aca="true" t="shared" si="18" ref="AC20:AC51">IF(AB20=0,"",C20)</f>
      </c>
      <c r="AD20" s="603">
        <f aca="true" t="shared" si="19" ref="AD20:AD51">BW20</f>
        <v>0</v>
      </c>
      <c r="AE20" s="597">
        <f>IF(ISTEXT(CA20),0,IF(ISBLANK(CA20),0,(CA20/BZ16)*AE16))</f>
        <v>0</v>
      </c>
      <c r="AF20" s="607">
        <f aca="true" t="shared" si="20" ref="AF20:AF51">IF(AE20=0,"",C20)</f>
      </c>
      <c r="AG20" s="603">
        <f aca="true" t="shared" si="21" ref="AG20:AG51">BZ20</f>
        <v>0</v>
      </c>
      <c r="AH20" s="597">
        <f>IF(ISTEXT(CD20),0,IF(ISBLANK(CD20),0,(CD20/CC16)*AH16))</f>
        <v>0</v>
      </c>
      <c r="AI20" s="607">
        <f aca="true" t="shared" si="22" ref="AI20:AI51">IF(AH20=0,"",C20)</f>
      </c>
      <c r="AJ20" s="603">
        <f aca="true" t="shared" si="23" ref="AJ20:AJ51">CC20</f>
        <v>0</v>
      </c>
      <c r="AK20" s="597">
        <f>IF(ISTEXT(CG20),0,IF(ISBLANK(CG20),0,(CG20/CF16)*AK16))</f>
        <v>0</v>
      </c>
      <c r="AL20" s="607">
        <f aca="true" t="shared" si="24" ref="AL20:AL51">IF(AK20=0,"",C20)</f>
      </c>
      <c r="AM20" s="603">
        <f aca="true" t="shared" si="25" ref="AM20:AM51">CF20</f>
        <v>0</v>
      </c>
      <c r="AN20" s="597">
        <f>IF(ISTEXT(CJ20),0,IF(ISBLANK(CJ20),0,(CJ20/CI16)*AN16))</f>
        <v>0</v>
      </c>
      <c r="AO20" s="607">
        <f aca="true" t="shared" si="26" ref="AO20:AO51">IF(AN20=0,"",C20)</f>
      </c>
      <c r="AP20" s="603">
        <f aca="true" t="shared" si="27" ref="AP20:AP51">CI20</f>
        <v>0</v>
      </c>
      <c r="AQ20" s="597">
        <f>IF(ISTEXT(CM20),0,IF(ISBLANK(CM20),0,(CM20/CL16)*AQ16))</f>
        <v>0</v>
      </c>
      <c r="AR20" s="607">
        <f aca="true" t="shared" si="28" ref="AR20:AR51">IF(AQ20=0,"",C20)</f>
      </c>
      <c r="AS20" s="603">
        <f aca="true" t="shared" si="29" ref="AS20:AS51">CL20</f>
        <v>0</v>
      </c>
      <c r="AT20" s="597">
        <f>IF(ISTEXT(CP20),0,IF(ISBLANK(CP20),0,(CP20/CO16)*AT16))</f>
        <v>0</v>
      </c>
      <c r="AU20" s="607">
        <f aca="true" t="shared" si="30" ref="AU20:AU51">IF(AT20=0,"",C20)</f>
      </c>
      <c r="AV20" s="603">
        <f aca="true" t="shared" si="31" ref="AV20:AV51">CO20</f>
        <v>0</v>
      </c>
      <c r="AW20" s="584"/>
      <c r="AX20" s="585"/>
      <c r="AY20" s="586"/>
      <c r="AZ20" s="587"/>
      <c r="BA20" s="588">
        <f aca="true" t="shared" si="32" ref="BA20:BA25">IF(ISBLANK(AZ20),"",AX20)</f>
      </c>
      <c r="BB20" s="586"/>
      <c r="BC20" s="587"/>
      <c r="BD20" s="589">
        <f aca="true" t="shared" si="33" ref="BD20:BD26">IF(ISBLANK(BC20),"",AX20)</f>
      </c>
      <c r="BE20" s="586"/>
      <c r="BF20" s="587"/>
      <c r="BG20" s="590"/>
      <c r="BH20" s="586"/>
      <c r="BI20" s="587"/>
      <c r="BJ20" s="591">
        <f>IF(ISBLANK(BI20),"",AX20)</f>
      </c>
      <c r="BK20" s="586"/>
      <c r="BL20" s="587"/>
      <c r="BM20" s="592">
        <f>IF(ISBLANK(BL20),"",AX20)</f>
      </c>
      <c r="BN20" s="586"/>
      <c r="BO20" s="587"/>
      <c r="BP20" s="593">
        <f aca="true" t="shared" si="34" ref="BP20:BP26">IF(ISBLANK(BO20),"",AX20)</f>
      </c>
      <c r="BQ20" s="586"/>
      <c r="BR20" s="587"/>
      <c r="BS20" s="594">
        <f aca="true" t="shared" si="35" ref="BS20:BS28">IF(ISBLANK(BR20),"",AX20)</f>
      </c>
      <c r="BT20" s="586"/>
      <c r="BU20" s="587"/>
      <c r="BV20" s="595">
        <f>IF(ISBLANK(BU20),"",AX20)</f>
      </c>
      <c r="BW20" s="442"/>
      <c r="BX20" s="456"/>
      <c r="BY20" s="470">
        <f aca="true" t="shared" si="36" ref="BY20:BY51">IF(ISBLANK(BX20),"",AX20)</f>
      </c>
      <c r="BZ20" s="442"/>
      <c r="CA20" s="456"/>
      <c r="CB20" s="457">
        <f aca="true" t="shared" si="37" ref="CB20:CB51">IF(ISBLANK(CA20),"",AX20)</f>
      </c>
      <c r="CC20" s="442"/>
      <c r="CD20" s="456"/>
      <c r="CE20" s="457">
        <f aca="true" t="shared" si="38" ref="CE20:CE51">IF(ISBLANK(CD20),"",AX20)</f>
      </c>
      <c r="CF20" s="442"/>
      <c r="CG20" s="456"/>
      <c r="CH20" s="457">
        <f aca="true" t="shared" si="39" ref="CH20:CH51">IF(ISBLANK(CG20),"",AX20)</f>
      </c>
      <c r="CI20" s="442"/>
      <c r="CJ20" s="456"/>
      <c r="CK20" s="457">
        <f aca="true" t="shared" si="40" ref="CK20:CK51">IF(ISBLANK(CJ20),"",AX20)</f>
      </c>
      <c r="CL20" s="442"/>
      <c r="CM20" s="456"/>
      <c r="CN20" s="457">
        <f aca="true" t="shared" si="41" ref="CN20:CN51">IF(ISBLANK(CM20),"",AX20)</f>
      </c>
      <c r="CO20" s="442"/>
      <c r="CP20" s="456"/>
      <c r="CQ20" s="457">
        <f aca="true" t="shared" si="42" ref="CQ20:CQ51">IF(ISBLANK(CP20),"",AX20)</f>
      </c>
    </row>
    <row r="21" spans="1:95" ht="21">
      <c r="A21" s="435"/>
      <c r="B21" s="438" t="str">
        <f t="shared" si="0"/>
        <v>B</v>
      </c>
      <c r="C21" s="439">
        <f t="shared" si="1"/>
        <v>0</v>
      </c>
      <c r="D21" s="598">
        <f>IF(ISTEXT(AZ21),0,IF(ISBLANK(AZ21),0,(AZ21/AY16)*D16))</f>
        <v>0</v>
      </c>
      <c r="E21" s="607">
        <f t="shared" si="2"/>
      </c>
      <c r="F21" s="605">
        <f t="shared" si="3"/>
        <v>0</v>
      </c>
      <c r="G21" s="598">
        <f>IF(ISTEXT(BC21),0,IF(ISBLANK(BC21),0,(BC21/BB16)*G16))</f>
        <v>0</v>
      </c>
      <c r="H21" s="607">
        <f t="shared" si="4"/>
      </c>
      <c r="I21" s="605">
        <f t="shared" si="5"/>
        <v>0</v>
      </c>
      <c r="J21" s="598">
        <f>IF(ISTEXT(BF21),0,IF(ISBLANK(BF21),0,(BF21/J16)*BE16))</f>
        <v>0</v>
      </c>
      <c r="K21" s="607">
        <f t="shared" si="6"/>
      </c>
      <c r="L21" s="605">
        <f t="shared" si="7"/>
        <v>0</v>
      </c>
      <c r="M21" s="598">
        <f>IF(ISTEXT(BI21),0,IF(ISBLANK(BI21),0,(BI21/BH16*M16)))</f>
        <v>0</v>
      </c>
      <c r="N21" s="607">
        <f t="shared" si="8"/>
      </c>
      <c r="O21" s="605">
        <f t="shared" si="9"/>
        <v>0</v>
      </c>
      <c r="P21" s="598">
        <f>IF(ISTEXT(BL21),0,IF(ISBLANK(BL21),0,(BL21/BK16)*P16))</f>
        <v>0</v>
      </c>
      <c r="Q21" s="607">
        <f t="shared" si="10"/>
      </c>
      <c r="R21" s="605">
        <f t="shared" si="11"/>
        <v>0</v>
      </c>
      <c r="S21" s="598">
        <f>IF(ISTEXT(BO21),0,IF(ISBLANK(BO21),0,(BO21/BN16)*S16))</f>
        <v>0</v>
      </c>
      <c r="T21" s="607">
        <f t="shared" si="12"/>
      </c>
      <c r="U21" s="605">
        <f t="shared" si="13"/>
        <v>0</v>
      </c>
      <c r="V21" s="598">
        <f>IF(ISTEXT(BR21),0,IF(ISBLANK(BR21),0,(BR21/BQ16)*V16))</f>
        <v>0</v>
      </c>
      <c r="W21" s="607">
        <f t="shared" si="14"/>
      </c>
      <c r="X21" s="605">
        <f t="shared" si="15"/>
        <v>0</v>
      </c>
      <c r="Y21" s="598">
        <f>IF(ISTEXT(BU21),0,IF(ISBLANK(BU21),0,(BU21/BT16)*Y16))</f>
        <v>0</v>
      </c>
      <c r="Z21" s="607">
        <f t="shared" si="16"/>
      </c>
      <c r="AA21" s="605">
        <f t="shared" si="17"/>
        <v>0</v>
      </c>
      <c r="AB21" s="598">
        <f>IF(ISTEXT(BX21),0,IF(ISBLANK(BX21),0,(BX21/BW16)*AB16))</f>
        <v>0</v>
      </c>
      <c r="AC21" s="607">
        <f t="shared" si="18"/>
      </c>
      <c r="AD21" s="602">
        <f t="shared" si="19"/>
        <v>0</v>
      </c>
      <c r="AE21" s="598">
        <f>IF(ISTEXT(CA21),0,IF(ISBLANK(CA21),0,(CA21/BZ16)*AE16))</f>
        <v>0</v>
      </c>
      <c r="AF21" s="607">
        <f t="shared" si="20"/>
      </c>
      <c r="AG21" s="602">
        <f t="shared" si="21"/>
        <v>0</v>
      </c>
      <c r="AH21" s="598">
        <f>IF(ISTEXT(CD21),0,IF(ISBLANK(CD21),0,(CD21/CC16)*AH16))</f>
        <v>0</v>
      </c>
      <c r="AI21" s="607">
        <f t="shared" si="22"/>
      </c>
      <c r="AJ21" s="602">
        <f t="shared" si="23"/>
        <v>0</v>
      </c>
      <c r="AK21" s="598">
        <f>IF(ISTEXT(CG21),0,IF(ISBLANK(CG21),0,(CG21/CF16)*AK16))</f>
        <v>0</v>
      </c>
      <c r="AL21" s="607">
        <f t="shared" si="24"/>
      </c>
      <c r="AM21" s="602">
        <f t="shared" si="25"/>
        <v>0</v>
      </c>
      <c r="AN21" s="598">
        <f>IF(ISTEXT(CJ21),0,IF(ISBLANK(CJ21),0,(CJ21/CI16)*AN16))</f>
        <v>0</v>
      </c>
      <c r="AO21" s="607">
        <f t="shared" si="26"/>
      </c>
      <c r="AP21" s="602">
        <f t="shared" si="27"/>
        <v>0</v>
      </c>
      <c r="AQ21" s="598">
        <f>IF(ISTEXT(CM21),0,IF(ISBLANK(CM21),0,(CM21/CL16)*AQ16))</f>
        <v>0</v>
      </c>
      <c r="AR21" s="607">
        <f t="shared" si="28"/>
      </c>
      <c r="AS21" s="602">
        <f t="shared" si="29"/>
        <v>0</v>
      </c>
      <c r="AT21" s="598">
        <f>IF(ISTEXT(CP21),0,IF(ISBLANK(CP21),0,(CP21/CO16)*AT16))</f>
        <v>0</v>
      </c>
      <c r="AU21" s="607">
        <f t="shared" si="30"/>
      </c>
      <c r="AV21" s="602">
        <f t="shared" si="31"/>
        <v>0</v>
      </c>
      <c r="AW21" s="583" t="s">
        <v>192</v>
      </c>
      <c r="AX21" s="444"/>
      <c r="AY21" s="443"/>
      <c r="AZ21" s="463"/>
      <c r="BA21" s="506">
        <f t="shared" si="32"/>
      </c>
      <c r="BB21" s="443"/>
      <c r="BC21" s="463"/>
      <c r="BD21" s="502">
        <f t="shared" si="33"/>
      </c>
      <c r="BE21" s="443"/>
      <c r="BF21" s="463"/>
      <c r="BG21" s="498">
        <f aca="true" t="shared" si="43" ref="BG21:BG26">IF(ISBLANK(BF21),"",AX21)</f>
      </c>
      <c r="BH21" s="443"/>
      <c r="BI21" s="463"/>
      <c r="BJ21" s="494">
        <f>IF(ISBLANK(BI21),"",AX21)</f>
      </c>
      <c r="BK21" s="443"/>
      <c r="BL21" s="463"/>
      <c r="BM21" s="490">
        <f>IF(ISBLANK(BL21),"",AX21)</f>
      </c>
      <c r="BN21" s="443"/>
      <c r="BO21" s="463"/>
      <c r="BP21" s="486">
        <f t="shared" si="34"/>
      </c>
      <c r="BQ21" s="443"/>
      <c r="BR21" s="463"/>
      <c r="BS21" s="482">
        <f t="shared" si="35"/>
      </c>
      <c r="BT21" s="443"/>
      <c r="BU21" s="463"/>
      <c r="BV21" s="478">
        <f>IF(ISBLANK(BU21),"",AX21)</f>
      </c>
      <c r="BW21" s="443"/>
      <c r="BX21" s="458"/>
      <c r="BY21" s="471">
        <f t="shared" si="36"/>
      </c>
      <c r="BZ21" s="443"/>
      <c r="CA21" s="458"/>
      <c r="CB21" s="459">
        <f t="shared" si="37"/>
      </c>
      <c r="CC21" s="443"/>
      <c r="CD21" s="458"/>
      <c r="CE21" s="459">
        <f t="shared" si="38"/>
      </c>
      <c r="CF21" s="443"/>
      <c r="CG21" s="458"/>
      <c r="CH21" s="459">
        <f t="shared" si="39"/>
      </c>
      <c r="CI21" s="443"/>
      <c r="CJ21" s="458"/>
      <c r="CK21" s="459">
        <f t="shared" si="40"/>
      </c>
      <c r="CL21" s="443"/>
      <c r="CM21" s="458"/>
      <c r="CN21" s="459">
        <f t="shared" si="41"/>
      </c>
      <c r="CO21" s="443"/>
      <c r="CP21" s="458"/>
      <c r="CQ21" s="459">
        <f t="shared" si="42"/>
      </c>
    </row>
    <row r="22" spans="1:95" ht="21">
      <c r="A22" s="435"/>
      <c r="B22" s="438" t="str">
        <f t="shared" si="0"/>
        <v>beurre</v>
      </c>
      <c r="C22" s="439" t="str">
        <f t="shared" si="1"/>
        <v>C à S</v>
      </c>
      <c r="D22" s="599">
        <f>IF(ISTEXT(AZ22),0,IF(ISBLANK(AZ22),0,(AZ22/AY16)*D16))</f>
        <v>0</v>
      </c>
      <c r="E22" s="607">
        <f t="shared" si="2"/>
      </c>
      <c r="F22" s="605">
        <f t="shared" si="3"/>
        <v>0</v>
      </c>
      <c r="G22" s="599">
        <f>IF(ISTEXT(BC22),0,IF(ISBLANK(BC22),0,(BC22/BB16)*G16))</f>
        <v>0</v>
      </c>
      <c r="H22" s="607">
        <f t="shared" si="4"/>
      </c>
      <c r="I22" s="605">
        <f t="shared" si="5"/>
        <v>0</v>
      </c>
      <c r="J22" s="599">
        <f>IF(ISTEXT(BF22),0,IF(ISBLANK(BF22),0,(BF22/J16)*BE16))</f>
        <v>0</v>
      </c>
      <c r="K22" s="607">
        <f t="shared" si="6"/>
      </c>
      <c r="L22" s="605">
        <f t="shared" si="7"/>
        <v>0</v>
      </c>
      <c r="M22" s="599">
        <f>IF(ISTEXT(BI22),0,IF(ISBLANK(BI22),0,(BI22/BH16*M16)))</f>
        <v>0</v>
      </c>
      <c r="N22" s="607">
        <f t="shared" si="8"/>
      </c>
      <c r="O22" s="605">
        <f t="shared" si="9"/>
        <v>0</v>
      </c>
      <c r="P22" s="601">
        <f>IF(ISTEXT(BL22),0,IF(ISBLANK(BL22),0,(BL22/BK16)*P16))</f>
        <v>0</v>
      </c>
      <c r="Q22" s="607">
        <f t="shared" si="10"/>
      </c>
      <c r="R22" s="605">
        <f t="shared" si="11"/>
        <v>0</v>
      </c>
      <c r="S22" s="599">
        <f>IF(ISTEXT(BO22),0,IF(ISBLANK(BO22),0,(BO22/BN16)*S16))</f>
        <v>0</v>
      </c>
      <c r="T22" s="607">
        <f t="shared" si="12"/>
      </c>
      <c r="U22" s="605">
        <f t="shared" si="13"/>
        <v>0</v>
      </c>
      <c r="V22" s="599">
        <f>IF(ISTEXT(BR22),0,IF(ISBLANK(BR22),0,(BR22/BQ16)*V16))</f>
        <v>0</v>
      </c>
      <c r="W22" s="607">
        <f t="shared" si="14"/>
      </c>
      <c r="X22" s="605">
        <f t="shared" si="15"/>
        <v>0</v>
      </c>
      <c r="Y22" s="599">
        <f>IF(ISTEXT(BU22),0,IF(ISBLANK(BU22),0,(BU22/BT16)*Y16))</f>
        <v>0</v>
      </c>
      <c r="Z22" s="607">
        <f t="shared" si="16"/>
      </c>
      <c r="AA22" s="605">
        <f t="shared" si="17"/>
        <v>0</v>
      </c>
      <c r="AB22" s="599">
        <f>IF(ISTEXT(BX22),0,IF(ISBLANK(BX22),0,(BX22/BW16)*AB16))</f>
        <v>0</v>
      </c>
      <c r="AC22" s="607">
        <f t="shared" si="18"/>
      </c>
      <c r="AD22" s="604">
        <f t="shared" si="19"/>
        <v>0</v>
      </c>
      <c r="AE22" s="599">
        <f>IF(ISTEXT(CA22),0,IF(ISBLANK(CA22),0,(CA22/BZ16)*AE16))</f>
        <v>0</v>
      </c>
      <c r="AF22" s="607">
        <f t="shared" si="20"/>
      </c>
      <c r="AG22" s="604">
        <f t="shared" si="21"/>
        <v>0</v>
      </c>
      <c r="AH22" s="599">
        <f>IF(ISTEXT(CD22),0,IF(ISBLANK(CD22),0,(CD22/CC16)*AH16))</f>
        <v>0</v>
      </c>
      <c r="AI22" s="607">
        <f t="shared" si="22"/>
      </c>
      <c r="AJ22" s="604">
        <f t="shared" si="23"/>
        <v>0</v>
      </c>
      <c r="AK22" s="599">
        <f>IF(ISTEXT(CG22),0,IF(ISBLANK(CG22),0,(CG22/CF16)*AK16))</f>
        <v>0</v>
      </c>
      <c r="AL22" s="607">
        <f t="shared" si="24"/>
      </c>
      <c r="AM22" s="604">
        <f t="shared" si="25"/>
        <v>0</v>
      </c>
      <c r="AN22" s="599">
        <f>IF(ISTEXT(CJ22),0,IF(ISBLANK(CJ22),0,(CJ22/CI16)*AN16))</f>
        <v>0</v>
      </c>
      <c r="AO22" s="607">
        <f t="shared" si="26"/>
      </c>
      <c r="AP22" s="604">
        <f t="shared" si="27"/>
        <v>0</v>
      </c>
      <c r="AQ22" s="599">
        <f>IF(ISTEXT(CM22),0,IF(ISBLANK(CM22),0,(CM22/CL16)*AQ16))</f>
        <v>0</v>
      </c>
      <c r="AR22" s="607">
        <f t="shared" si="28"/>
      </c>
      <c r="AS22" s="604">
        <f t="shared" si="29"/>
        <v>0</v>
      </c>
      <c r="AT22" s="599">
        <f>IF(ISTEXT(CP22),0,IF(ISBLANK(CP22),0,(CP22/CO16)*AT16))</f>
        <v>0</v>
      </c>
      <c r="AU22" s="607">
        <f t="shared" si="30"/>
      </c>
      <c r="AV22" s="604">
        <f t="shared" si="31"/>
        <v>0</v>
      </c>
      <c r="AW22" s="449" t="s">
        <v>219</v>
      </c>
      <c r="AX22" s="444" t="s">
        <v>86</v>
      </c>
      <c r="AY22" s="443"/>
      <c r="AZ22" s="463"/>
      <c r="BA22" s="506">
        <f t="shared" si="32"/>
      </c>
      <c r="BB22" s="443"/>
      <c r="BC22" s="463"/>
      <c r="BD22" s="502">
        <f t="shared" si="33"/>
      </c>
      <c r="BE22" s="443"/>
      <c r="BF22" s="463"/>
      <c r="BG22" s="498">
        <f t="shared" si="43"/>
      </c>
      <c r="BH22" s="443"/>
      <c r="BI22" s="463"/>
      <c r="BJ22" s="494">
        <f>IF(ISBLANK(BI22),"",AX22)</f>
      </c>
      <c r="BK22" s="443"/>
      <c r="BL22" s="463"/>
      <c r="BM22" s="490">
        <f>IF(ISBLANK(BL22),"",AX22)</f>
      </c>
      <c r="BN22" s="443"/>
      <c r="BO22" s="463"/>
      <c r="BP22" s="486">
        <f t="shared" si="34"/>
      </c>
      <c r="BQ22" s="443"/>
      <c r="BR22" s="463"/>
      <c r="BS22" s="482">
        <f t="shared" si="35"/>
      </c>
      <c r="BT22" s="443"/>
      <c r="BU22" s="463"/>
      <c r="BV22" s="478">
        <f>IF(ISBLANK(BU22),"",AX22)</f>
      </c>
      <c r="BW22" s="443"/>
      <c r="BX22" s="458"/>
      <c r="BY22" s="471">
        <f t="shared" si="36"/>
      </c>
      <c r="BZ22" s="443"/>
      <c r="CA22" s="458"/>
      <c r="CB22" s="459">
        <f t="shared" si="37"/>
      </c>
      <c r="CC22" s="443"/>
      <c r="CD22" s="458"/>
      <c r="CE22" s="459">
        <f t="shared" si="38"/>
      </c>
      <c r="CF22" s="443"/>
      <c r="CG22" s="458"/>
      <c r="CH22" s="459">
        <f t="shared" si="39"/>
      </c>
      <c r="CI22" s="443"/>
      <c r="CJ22" s="458"/>
      <c r="CK22" s="459">
        <f t="shared" si="40"/>
      </c>
      <c r="CL22" s="443"/>
      <c r="CM22" s="458"/>
      <c r="CN22" s="459">
        <f t="shared" si="41"/>
      </c>
      <c r="CO22" s="443"/>
      <c r="CP22" s="458"/>
      <c r="CQ22" s="459">
        <f t="shared" si="42"/>
      </c>
    </row>
    <row r="23" spans="1:95" ht="21">
      <c r="A23" s="435"/>
      <c r="B23" s="438" t="str">
        <f t="shared" si="0"/>
        <v>bière blonde</v>
      </c>
      <c r="C23" s="439" t="str">
        <f t="shared" si="1"/>
        <v>Kg</v>
      </c>
      <c r="D23" s="598">
        <f>IF(ISTEXT(AZ23),0,IF(ISBLANK(AZ23),0,(AZ23/AY16)*D16))</f>
        <v>0</v>
      </c>
      <c r="E23" s="607">
        <f t="shared" si="2"/>
      </c>
      <c r="F23" s="605">
        <f t="shared" si="3"/>
        <v>0</v>
      </c>
      <c r="G23" s="598">
        <f>IF(ISTEXT(BC23),0,IF(ISBLANK(BC23),0,(BC23/BB16)*G16))</f>
        <v>0</v>
      </c>
      <c r="H23" s="607">
        <f t="shared" si="4"/>
      </c>
      <c r="I23" s="605">
        <f t="shared" si="5"/>
        <v>0</v>
      </c>
      <c r="J23" s="598">
        <f>IF(ISTEXT(BF23),0,IF(ISBLANK(BF23),0,(BF23/J16)*BE16))</f>
        <v>0</v>
      </c>
      <c r="K23" s="607">
        <f t="shared" si="6"/>
      </c>
      <c r="L23" s="605">
        <f t="shared" si="7"/>
        <v>0</v>
      </c>
      <c r="M23" s="598">
        <f>IF(ISTEXT(BI23),0,IF(ISBLANK(BI23),0,(BI23/BH16*M16)))</f>
        <v>0.05</v>
      </c>
      <c r="N23" s="607" t="str">
        <f t="shared" si="8"/>
        <v>Kg</v>
      </c>
      <c r="O23" s="509" t="str">
        <f t="shared" si="9"/>
        <v>B</v>
      </c>
      <c r="P23" s="598">
        <f>IF(ISTEXT(BL23),0,IF(ISBLANK(BL23),0,(BL23/BK16)*P16))</f>
        <v>0</v>
      </c>
      <c r="Q23" s="607">
        <f t="shared" si="10"/>
      </c>
      <c r="R23" s="605">
        <f t="shared" si="11"/>
        <v>0</v>
      </c>
      <c r="S23" s="598">
        <f>IF(ISTEXT(BO23),0,IF(ISBLANK(BO23),0,(BO23/BN16)*S16))</f>
        <v>0</v>
      </c>
      <c r="T23" s="607">
        <f t="shared" si="12"/>
      </c>
      <c r="U23" s="605">
        <f t="shared" si="13"/>
        <v>0</v>
      </c>
      <c r="V23" s="598">
        <f>IF(ISTEXT(BR23),0,IF(ISBLANK(BR23),0,(BR23/BQ16)*V16))</f>
        <v>0</v>
      </c>
      <c r="W23" s="607">
        <f t="shared" si="14"/>
      </c>
      <c r="X23" s="605">
        <f t="shared" si="15"/>
        <v>0</v>
      </c>
      <c r="Y23" s="598">
        <f>IF(ISTEXT(BU23),0,IF(ISBLANK(BU23),0,(BU23/BT16)*Y16))</f>
        <v>0.24999999999999997</v>
      </c>
      <c r="Z23" s="607" t="str">
        <f t="shared" si="16"/>
        <v>Kg</v>
      </c>
      <c r="AA23" s="508" t="str">
        <f t="shared" si="17"/>
        <v>C</v>
      </c>
      <c r="AB23" s="598">
        <f>IF(ISTEXT(BX23),0,IF(ISBLANK(BX23),0,(BX23/BW16)*AB16))</f>
        <v>0</v>
      </c>
      <c r="AC23" s="607">
        <f t="shared" si="18"/>
      </c>
      <c r="AD23" s="602">
        <f t="shared" si="19"/>
        <v>0</v>
      </c>
      <c r="AE23" s="598">
        <f>IF(ISTEXT(CA23),0,IF(ISBLANK(CA23),0,(CA23/BZ16)*AE16))</f>
        <v>0</v>
      </c>
      <c r="AF23" s="607">
        <f t="shared" si="20"/>
      </c>
      <c r="AG23" s="602">
        <f t="shared" si="21"/>
        <v>0</v>
      </c>
      <c r="AH23" s="598">
        <f>IF(ISTEXT(CD23),0,IF(ISBLANK(CD23),0,(CD23/CC16)*AH16))</f>
        <v>0</v>
      </c>
      <c r="AI23" s="607">
        <f t="shared" si="22"/>
      </c>
      <c r="AJ23" s="602">
        <f t="shared" si="23"/>
        <v>0</v>
      </c>
      <c r="AK23" s="598">
        <f>IF(ISTEXT(CG23),0,IF(ISBLANK(CG23),0,(CG23/CF16)*AK16))</f>
        <v>0</v>
      </c>
      <c r="AL23" s="607">
        <f t="shared" si="24"/>
      </c>
      <c r="AM23" s="602">
        <f t="shared" si="25"/>
        <v>0</v>
      </c>
      <c r="AN23" s="598">
        <f>IF(ISTEXT(CJ23),0,IF(ISBLANK(CJ23),0,(CJ23/CI16)*AN16))</f>
        <v>0</v>
      </c>
      <c r="AO23" s="607">
        <f t="shared" si="26"/>
      </c>
      <c r="AP23" s="602">
        <f t="shared" si="27"/>
        <v>0</v>
      </c>
      <c r="AQ23" s="598">
        <f>IF(ISTEXT(CM23),0,IF(ISBLANK(CM23),0,(CM23/CL16)*AQ16))</f>
        <v>0</v>
      </c>
      <c r="AR23" s="607">
        <f t="shared" si="28"/>
      </c>
      <c r="AS23" s="602">
        <f t="shared" si="29"/>
        <v>0</v>
      </c>
      <c r="AT23" s="598">
        <f>IF(ISTEXT(CP23),0,IF(ISBLANK(CP23),0,(CP23/CO16)*AT16))</f>
        <v>0</v>
      </c>
      <c r="AU23" s="607">
        <f t="shared" si="30"/>
      </c>
      <c r="AV23" s="602">
        <f t="shared" si="31"/>
        <v>0</v>
      </c>
      <c r="AW23" s="449" t="s">
        <v>214</v>
      </c>
      <c r="AX23" s="444" t="s">
        <v>9</v>
      </c>
      <c r="AY23" s="443"/>
      <c r="AZ23" s="458"/>
      <c r="BA23" s="504">
        <f t="shared" si="32"/>
      </c>
      <c r="BB23" s="443"/>
      <c r="BC23" s="458"/>
      <c r="BD23" s="500">
        <f t="shared" si="33"/>
      </c>
      <c r="BE23" s="443"/>
      <c r="BF23" s="458"/>
      <c r="BG23" s="496">
        <f t="shared" si="43"/>
      </c>
      <c r="BH23" s="443" t="s">
        <v>192</v>
      </c>
      <c r="BI23" s="582">
        <v>0.02</v>
      </c>
      <c r="BJ23" s="492" t="str">
        <f>IF(ISBLANK(BI23),"",AX23)</f>
        <v>Kg</v>
      </c>
      <c r="BK23" s="443"/>
      <c r="BL23" s="458"/>
      <c r="BM23" s="488">
        <f aca="true" t="shared" si="44" ref="BM23:BM81">IF(ISBLANK(BL23),"",AX23)</f>
      </c>
      <c r="BN23" s="443"/>
      <c r="BO23" s="458"/>
      <c r="BP23" s="484">
        <f t="shared" si="34"/>
      </c>
      <c r="BQ23" s="443"/>
      <c r="BR23" s="458"/>
      <c r="BS23" s="480">
        <f t="shared" si="35"/>
      </c>
      <c r="BT23" s="443" t="s">
        <v>273</v>
      </c>
      <c r="BU23" s="582">
        <v>0.15</v>
      </c>
      <c r="BV23" s="476" t="str">
        <f>IF(ISBLANK(BU23),"",AX23)</f>
        <v>Kg</v>
      </c>
      <c r="BW23" s="443"/>
      <c r="BX23" s="460"/>
      <c r="BY23" s="472">
        <f t="shared" si="36"/>
      </c>
      <c r="BZ23" s="443"/>
      <c r="CA23" s="460"/>
      <c r="CB23" s="461">
        <f t="shared" si="37"/>
      </c>
      <c r="CC23" s="443"/>
      <c r="CD23" s="460"/>
      <c r="CE23" s="461">
        <f t="shared" si="38"/>
      </c>
      <c r="CF23" s="443"/>
      <c r="CG23" s="460"/>
      <c r="CH23" s="461">
        <f t="shared" si="39"/>
      </c>
      <c r="CI23" s="443"/>
      <c r="CJ23" s="460"/>
      <c r="CK23" s="461">
        <f t="shared" si="40"/>
      </c>
      <c r="CL23" s="443"/>
      <c r="CM23" s="460"/>
      <c r="CN23" s="461">
        <f t="shared" si="41"/>
      </c>
      <c r="CO23" s="443"/>
      <c r="CP23" s="460"/>
      <c r="CQ23" s="461">
        <f t="shared" si="42"/>
      </c>
    </row>
    <row r="24" spans="1:95" ht="21">
      <c r="A24" s="435"/>
      <c r="B24" s="438" t="str">
        <f t="shared" si="0"/>
        <v>C</v>
      </c>
      <c r="C24" s="439">
        <f t="shared" si="1"/>
        <v>0</v>
      </c>
      <c r="D24" s="598">
        <f>IF(ISTEXT(AZ24),0,IF(ISBLANK(AZ24),0,(AZ24/AY16)*D16))</f>
        <v>0</v>
      </c>
      <c r="E24" s="607">
        <f t="shared" si="2"/>
      </c>
      <c r="F24" s="605">
        <f t="shared" si="3"/>
        <v>0</v>
      </c>
      <c r="G24" s="598">
        <f>IF(ISTEXT(BC24),0,IF(ISBLANK(BC24),0,(BC24/BB16)*G16))</f>
        <v>0</v>
      </c>
      <c r="H24" s="607">
        <f t="shared" si="4"/>
      </c>
      <c r="I24" s="605">
        <f t="shared" si="5"/>
        <v>0</v>
      </c>
      <c r="J24" s="598">
        <f>IF(ISTEXT(BF24),0,IF(ISBLANK(BF24),0,(BF24/J16)*BE16))</f>
        <v>0</v>
      </c>
      <c r="K24" s="607">
        <f t="shared" si="6"/>
      </c>
      <c r="L24" s="605">
        <f t="shared" si="7"/>
        <v>0</v>
      </c>
      <c r="M24" s="598">
        <f>IF(ISTEXT(BI24),0,IF(ISBLANK(BI24),0,(BI24/BH16*M16)))</f>
        <v>0</v>
      </c>
      <c r="N24" s="607">
        <f t="shared" si="8"/>
      </c>
      <c r="O24" s="605">
        <f t="shared" si="9"/>
        <v>0</v>
      </c>
      <c r="P24" s="598">
        <f>IF(ISTEXT(BL24),0,IF(ISBLANK(BL24),0,(BL24/BK16)*P16))</f>
        <v>0</v>
      </c>
      <c r="Q24" s="607">
        <f t="shared" si="10"/>
      </c>
      <c r="R24" s="605">
        <f t="shared" si="11"/>
        <v>0</v>
      </c>
      <c r="S24" s="598">
        <f>IF(ISTEXT(BO24),0,IF(ISBLANK(BO24),0,(BO24/BN16)*S16))</f>
        <v>0</v>
      </c>
      <c r="T24" s="607">
        <f t="shared" si="12"/>
      </c>
      <c r="U24" s="605">
        <f t="shared" si="13"/>
        <v>0</v>
      </c>
      <c r="V24" s="598">
        <f>IF(ISTEXT(BR24),0,IF(ISBLANK(BR24),0,(BR24/BQ16)*V16))</f>
        <v>0</v>
      </c>
      <c r="W24" s="607">
        <f t="shared" si="14"/>
      </c>
      <c r="X24" s="605">
        <f t="shared" si="15"/>
        <v>0</v>
      </c>
      <c r="Y24" s="598">
        <f>IF(ISTEXT(BU24),0,IF(ISBLANK(BU24),0,(BU24/BT16)*Y16))</f>
        <v>0</v>
      </c>
      <c r="Z24" s="607">
        <f t="shared" si="16"/>
      </c>
      <c r="AA24" s="605">
        <f t="shared" si="17"/>
        <v>0</v>
      </c>
      <c r="AB24" s="598">
        <f>IF(ISTEXT(BX24),0,IF(ISBLANK(BX24),0,(BX24/BW16)*AB16))</f>
        <v>0</v>
      </c>
      <c r="AC24" s="607">
        <f t="shared" si="18"/>
      </c>
      <c r="AD24" s="605">
        <f t="shared" si="19"/>
        <v>0</v>
      </c>
      <c r="AE24" s="598">
        <f>IF(ISTEXT(CA24),0,IF(ISBLANK(CA24),0,(CA24/BZ16)*AE16))</f>
        <v>0</v>
      </c>
      <c r="AF24" s="607">
        <f t="shared" si="20"/>
      </c>
      <c r="AG24" s="605">
        <f t="shared" si="21"/>
        <v>0</v>
      </c>
      <c r="AH24" s="598">
        <f>IF(ISTEXT(CD24),0,IF(ISBLANK(CD24),0,(CD24/CC16)*AH16))</f>
        <v>0</v>
      </c>
      <c r="AI24" s="607">
        <f t="shared" si="22"/>
      </c>
      <c r="AJ24" s="605">
        <f t="shared" si="23"/>
        <v>0</v>
      </c>
      <c r="AK24" s="598">
        <f>IF(ISTEXT(CG24),0,IF(ISBLANK(CG24),0,(CG24/CF16)*AK16))</f>
        <v>0</v>
      </c>
      <c r="AL24" s="607">
        <f t="shared" si="24"/>
      </c>
      <c r="AM24" s="605">
        <f t="shared" si="25"/>
        <v>0</v>
      </c>
      <c r="AN24" s="598">
        <f>IF(ISTEXT(CJ24),0,IF(ISBLANK(CJ24),0,(CJ24/CI16)*AN16))</f>
        <v>0</v>
      </c>
      <c r="AO24" s="607">
        <f t="shared" si="26"/>
      </c>
      <c r="AP24" s="605">
        <f t="shared" si="27"/>
        <v>0</v>
      </c>
      <c r="AQ24" s="598">
        <f>IF(ISTEXT(CM24),0,IF(ISBLANK(CM24),0,(CM24/CL16)*AQ16))</f>
        <v>0</v>
      </c>
      <c r="AR24" s="607">
        <f t="shared" si="28"/>
      </c>
      <c r="AS24" s="605">
        <f t="shared" si="29"/>
        <v>0</v>
      </c>
      <c r="AT24" s="598">
        <f>IF(ISTEXT(CP24),0,IF(ISBLANK(CP24),0,(CP24/CO16)*AT16))</f>
        <v>0</v>
      </c>
      <c r="AU24" s="607">
        <f t="shared" si="30"/>
      </c>
      <c r="AV24" s="605">
        <f t="shared" si="31"/>
        <v>0</v>
      </c>
      <c r="AW24" s="583" t="s">
        <v>273</v>
      </c>
      <c r="AX24" s="444"/>
      <c r="AY24" s="443"/>
      <c r="AZ24" s="458"/>
      <c r="BA24" s="504">
        <f t="shared" si="32"/>
      </c>
      <c r="BB24" s="443"/>
      <c r="BC24" s="458"/>
      <c r="BD24" s="500">
        <f t="shared" si="33"/>
      </c>
      <c r="BE24" s="443"/>
      <c r="BF24" s="458"/>
      <c r="BG24" s="496">
        <f t="shared" si="43"/>
      </c>
      <c r="BH24" s="443"/>
      <c r="BI24" s="582"/>
      <c r="BJ24" s="492">
        <f aca="true" t="shared" si="45" ref="BJ24:BJ79">IF(ISBLANK(BI24),"",AX24)</f>
      </c>
      <c r="BK24" s="443"/>
      <c r="BL24" s="458"/>
      <c r="BM24" s="488">
        <f t="shared" si="44"/>
      </c>
      <c r="BN24" s="443"/>
      <c r="BO24" s="458"/>
      <c r="BP24" s="484">
        <f t="shared" si="34"/>
      </c>
      <c r="BQ24" s="443"/>
      <c r="BR24" s="458"/>
      <c r="BS24" s="480">
        <f t="shared" si="35"/>
      </c>
      <c r="BT24" s="443"/>
      <c r="BU24" s="582"/>
      <c r="BV24" s="476">
        <f aca="true" t="shared" si="46" ref="BV24:BV78">IF(ISBLANK(BU24),"",AX24)</f>
      </c>
      <c r="BW24" s="443"/>
      <c r="BX24" s="458"/>
      <c r="BY24" s="471">
        <f t="shared" si="36"/>
      </c>
      <c r="BZ24" s="443"/>
      <c r="CA24" s="458"/>
      <c r="CB24" s="459">
        <f t="shared" si="37"/>
      </c>
      <c r="CC24" s="443"/>
      <c r="CD24" s="458"/>
      <c r="CE24" s="459">
        <f t="shared" si="38"/>
      </c>
      <c r="CF24" s="443"/>
      <c r="CG24" s="458"/>
      <c r="CH24" s="459">
        <f t="shared" si="39"/>
      </c>
      <c r="CI24" s="443"/>
      <c r="CJ24" s="458"/>
      <c r="CK24" s="459">
        <f t="shared" si="40"/>
      </c>
      <c r="CL24" s="443"/>
      <c r="CM24" s="458"/>
      <c r="CN24" s="459">
        <f t="shared" si="41"/>
      </c>
      <c r="CO24" s="443"/>
      <c r="CP24" s="458"/>
      <c r="CQ24" s="459">
        <f t="shared" si="42"/>
      </c>
    </row>
    <row r="25" spans="1:95" ht="21">
      <c r="A25" s="435"/>
      <c r="B25" s="438" t="str">
        <f t="shared" si="0"/>
        <v>crème liquide</v>
      </c>
      <c r="C25" s="439" t="str">
        <f t="shared" si="1"/>
        <v>Kg</v>
      </c>
      <c r="D25" s="598">
        <f>IF(ISTEXT(AZ25),0,IF(ISBLANK(AZ25),0,(AZ25/AY16)*D16))</f>
        <v>0.5</v>
      </c>
      <c r="E25" s="607" t="str">
        <f t="shared" si="2"/>
        <v>Kg</v>
      </c>
      <c r="F25" s="508" t="str">
        <f t="shared" si="3"/>
        <v>C</v>
      </c>
      <c r="G25" s="598">
        <f>IF(ISTEXT(BC25),0,IF(ISBLANK(BC25),0,(BC25/BB16)*G16))</f>
        <v>0</v>
      </c>
      <c r="H25" s="607">
        <f t="shared" si="4"/>
      </c>
      <c r="I25" s="605">
        <f t="shared" si="5"/>
        <v>0</v>
      </c>
      <c r="J25" s="598">
        <f>IF(ISTEXT(BF25),0,IF(ISBLANK(BF25),0,(BF25/J16)*BE16))</f>
        <v>0</v>
      </c>
      <c r="K25" s="607">
        <f t="shared" si="6"/>
      </c>
      <c r="L25" s="605">
        <f t="shared" si="7"/>
        <v>0</v>
      </c>
      <c r="M25" s="598">
        <f>IF(ISTEXT(BI25),0,IF(ISBLANK(BI25),0,(BI25/BH16*M16)))</f>
        <v>0</v>
      </c>
      <c r="N25" s="607">
        <f t="shared" si="8"/>
      </c>
      <c r="O25" s="605">
        <f t="shared" si="9"/>
        <v>0</v>
      </c>
      <c r="P25" s="598">
        <f>IF(ISTEXT(BL25),0,IF(ISBLANK(BL25),0,(BL25/BK16)*P16))</f>
        <v>0</v>
      </c>
      <c r="Q25" s="607">
        <f t="shared" si="10"/>
      </c>
      <c r="R25" s="605">
        <f t="shared" si="11"/>
        <v>0</v>
      </c>
      <c r="S25" s="598">
        <f>IF(ISTEXT(BO25),0,IF(ISBLANK(BO25),0,(BO25/BN16)*S16))</f>
        <v>0</v>
      </c>
      <c r="T25" s="607">
        <f t="shared" si="12"/>
      </c>
      <c r="U25" s="605">
        <f t="shared" si="13"/>
        <v>0</v>
      </c>
      <c r="V25" s="598">
        <f>IF(ISTEXT(BR25),0,IF(ISBLANK(BR25),0,(BR25/BQ16)*V16))</f>
        <v>0</v>
      </c>
      <c r="W25" s="607">
        <f t="shared" si="14"/>
      </c>
      <c r="X25" s="605">
        <f t="shared" si="15"/>
        <v>0</v>
      </c>
      <c r="Y25" s="598">
        <f>IF(ISTEXT(BU25),0,IF(ISBLANK(BU25),0,(BU25/BT16)*Y16))</f>
        <v>0</v>
      </c>
      <c r="Z25" s="607">
        <f t="shared" si="16"/>
      </c>
      <c r="AA25" s="605">
        <f t="shared" si="17"/>
        <v>0</v>
      </c>
      <c r="AB25" s="598">
        <f>IF(ISTEXT(BX25),0,IF(ISBLANK(BX25),0,(BX25/BW16)*AB16))</f>
        <v>0</v>
      </c>
      <c r="AC25" s="607">
        <f t="shared" si="18"/>
      </c>
      <c r="AD25" s="605">
        <f t="shared" si="19"/>
        <v>0</v>
      </c>
      <c r="AE25" s="598">
        <f>IF(ISTEXT(CA25),0,IF(ISBLANK(CA25),0,(CA25/BZ16)*AE16))</f>
        <v>0</v>
      </c>
      <c r="AF25" s="607">
        <f t="shared" si="20"/>
      </c>
      <c r="AG25" s="605">
        <f t="shared" si="21"/>
        <v>0</v>
      </c>
      <c r="AH25" s="598">
        <f>IF(ISTEXT(CD25),0,IF(ISBLANK(CD25),0,(CD25/CC16)*AH16))</f>
        <v>0</v>
      </c>
      <c r="AI25" s="607">
        <f t="shared" si="22"/>
      </c>
      <c r="AJ25" s="605">
        <f t="shared" si="23"/>
        <v>0</v>
      </c>
      <c r="AK25" s="598">
        <f>IF(ISTEXT(CG25),0,IF(ISBLANK(CG25),0,(CG25/CF16)*AK16))</f>
        <v>0</v>
      </c>
      <c r="AL25" s="607">
        <f t="shared" si="24"/>
      </c>
      <c r="AM25" s="605">
        <f t="shared" si="25"/>
        <v>0</v>
      </c>
      <c r="AN25" s="598">
        <f>IF(ISTEXT(CJ25),0,IF(ISBLANK(CJ25),0,(CJ25/CI16)*AN16))</f>
        <v>0</v>
      </c>
      <c r="AO25" s="607">
        <f t="shared" si="26"/>
      </c>
      <c r="AP25" s="605">
        <f t="shared" si="27"/>
        <v>0</v>
      </c>
      <c r="AQ25" s="598">
        <f>IF(ISTEXT(CM25),0,IF(ISBLANK(CM25),0,(CM25/CL16)*AQ16))</f>
        <v>0</v>
      </c>
      <c r="AR25" s="607">
        <f t="shared" si="28"/>
      </c>
      <c r="AS25" s="605">
        <f t="shared" si="29"/>
        <v>0</v>
      </c>
      <c r="AT25" s="598">
        <f>IF(ISTEXT(CP25),0,IF(ISBLANK(CP25),0,(CP25/CO16)*AT16))</f>
        <v>0</v>
      </c>
      <c r="AU25" s="607">
        <f t="shared" si="30"/>
      </c>
      <c r="AV25" s="605">
        <f t="shared" si="31"/>
        <v>0</v>
      </c>
      <c r="AW25" s="449" t="s">
        <v>253</v>
      </c>
      <c r="AX25" s="444" t="s">
        <v>9</v>
      </c>
      <c r="AY25" s="443" t="s">
        <v>273</v>
      </c>
      <c r="AZ25" s="582">
        <v>0.2</v>
      </c>
      <c r="BA25" s="504" t="str">
        <f t="shared" si="32"/>
        <v>Kg</v>
      </c>
      <c r="BB25" s="443"/>
      <c r="BC25" s="458"/>
      <c r="BD25" s="500">
        <f t="shared" si="33"/>
      </c>
      <c r="BE25" s="443"/>
      <c r="BF25" s="458"/>
      <c r="BG25" s="496">
        <f t="shared" si="43"/>
      </c>
      <c r="BH25" s="443"/>
      <c r="BI25" s="458"/>
      <c r="BJ25" s="492">
        <f t="shared" si="45"/>
      </c>
      <c r="BK25" s="443"/>
      <c r="BL25" s="458"/>
      <c r="BM25" s="488">
        <f t="shared" si="44"/>
      </c>
      <c r="BN25" s="443"/>
      <c r="BO25" s="458"/>
      <c r="BP25" s="484">
        <f t="shared" si="34"/>
      </c>
      <c r="BQ25" s="443"/>
      <c r="BR25" s="458"/>
      <c r="BS25" s="480">
        <f t="shared" si="35"/>
      </c>
      <c r="BT25" s="443"/>
      <c r="BU25" s="458"/>
      <c r="BV25" s="476">
        <f t="shared" si="46"/>
      </c>
      <c r="BW25" s="443"/>
      <c r="BX25" s="458"/>
      <c r="BY25" s="471">
        <f t="shared" si="36"/>
      </c>
      <c r="BZ25" s="443"/>
      <c r="CA25" s="458"/>
      <c r="CB25" s="459">
        <f t="shared" si="37"/>
      </c>
      <c r="CC25" s="443"/>
      <c r="CD25" s="458"/>
      <c r="CE25" s="459">
        <f t="shared" si="38"/>
      </c>
      <c r="CF25" s="443"/>
      <c r="CG25" s="458"/>
      <c r="CH25" s="459">
        <f t="shared" si="39"/>
      </c>
      <c r="CI25" s="443"/>
      <c r="CJ25" s="458"/>
      <c r="CK25" s="459">
        <f t="shared" si="40"/>
      </c>
      <c r="CL25" s="443"/>
      <c r="CM25" s="458"/>
      <c r="CN25" s="459">
        <f t="shared" si="41"/>
      </c>
      <c r="CO25" s="443"/>
      <c r="CP25" s="458"/>
      <c r="CQ25" s="459">
        <f t="shared" si="42"/>
      </c>
    </row>
    <row r="26" spans="1:95" ht="21">
      <c r="A26" s="435"/>
      <c r="B26" s="438" t="str">
        <f t="shared" si="0"/>
        <v>E</v>
      </c>
      <c r="C26" s="439">
        <f t="shared" si="1"/>
        <v>0</v>
      </c>
      <c r="D26" s="598">
        <f>IF(ISTEXT(AZ26),0,IF(ISBLANK(AZ26),0,(AZ26/AY16)*D16))</f>
        <v>0</v>
      </c>
      <c r="E26" s="607">
        <f t="shared" si="2"/>
      </c>
      <c r="F26" s="605">
        <f t="shared" si="3"/>
        <v>0</v>
      </c>
      <c r="G26" s="598">
        <f>IF(ISTEXT(BC26),0,IF(ISBLANK(BC26),0,(BC26/BB16)*G16))</f>
        <v>0</v>
      </c>
      <c r="H26" s="607">
        <f t="shared" si="4"/>
      </c>
      <c r="I26" s="605">
        <f t="shared" si="5"/>
        <v>0</v>
      </c>
      <c r="J26" s="598">
        <f>IF(ISTEXT(BF26),0,IF(ISBLANK(BF26),0,(BF26/J16)*BE16))</f>
        <v>0</v>
      </c>
      <c r="K26" s="607">
        <f t="shared" si="6"/>
      </c>
      <c r="L26" s="605">
        <f t="shared" si="7"/>
        <v>0</v>
      </c>
      <c r="M26" s="598">
        <f>IF(ISTEXT(BI26),0,IF(ISBLANK(BI26),0,(BI26/BH16*M16)))</f>
        <v>0</v>
      </c>
      <c r="N26" s="607">
        <f t="shared" si="8"/>
      </c>
      <c r="O26" s="605">
        <f t="shared" si="9"/>
        <v>0</v>
      </c>
      <c r="P26" s="598">
        <f>IF(ISTEXT(BL26),0,IF(ISBLANK(BL26),0,(BL26/BK16)*P16))</f>
        <v>0</v>
      </c>
      <c r="Q26" s="607">
        <f t="shared" si="10"/>
      </c>
      <c r="R26" s="605">
        <f t="shared" si="11"/>
        <v>0</v>
      </c>
      <c r="S26" s="598">
        <f>IF(ISTEXT(BO26),0,IF(ISBLANK(BO26),0,(BO26/BN16)*S16))</f>
        <v>0</v>
      </c>
      <c r="T26" s="607">
        <f t="shared" si="12"/>
      </c>
      <c r="U26" s="605">
        <f t="shared" si="13"/>
        <v>0</v>
      </c>
      <c r="V26" s="598">
        <f>IF(ISTEXT(BR26),0,IF(ISBLANK(BR26),0,(BR26/BQ16)*V16))</f>
        <v>0</v>
      </c>
      <c r="W26" s="607">
        <f t="shared" si="14"/>
      </c>
      <c r="X26" s="605">
        <f t="shared" si="15"/>
        <v>0</v>
      </c>
      <c r="Y26" s="598">
        <f>IF(ISTEXT(BU26),0,IF(ISBLANK(BU26),0,(BU26/BT16)*Y16))</f>
        <v>0</v>
      </c>
      <c r="Z26" s="607">
        <f t="shared" si="16"/>
      </c>
      <c r="AA26" s="605">
        <f t="shared" si="17"/>
        <v>0</v>
      </c>
      <c r="AB26" s="598">
        <f>IF(ISTEXT(BX26),0,IF(ISBLANK(BX26),0,(BX26/BW16)*AB16))</f>
        <v>0</v>
      </c>
      <c r="AC26" s="607">
        <f t="shared" si="18"/>
      </c>
      <c r="AD26" s="604">
        <f t="shared" si="19"/>
        <v>0</v>
      </c>
      <c r="AE26" s="598">
        <f>IF(ISTEXT(CA26),0,IF(ISBLANK(CA26),0,(CA26/BZ16)*AE16))</f>
        <v>0</v>
      </c>
      <c r="AF26" s="607">
        <f t="shared" si="20"/>
      </c>
      <c r="AG26" s="604">
        <f t="shared" si="21"/>
        <v>0</v>
      </c>
      <c r="AH26" s="598">
        <f>IF(ISTEXT(CD26),0,IF(ISBLANK(CD26),0,(CD26/CC16)*AH16))</f>
        <v>0</v>
      </c>
      <c r="AI26" s="607">
        <f t="shared" si="22"/>
      </c>
      <c r="AJ26" s="604">
        <f t="shared" si="23"/>
        <v>0</v>
      </c>
      <c r="AK26" s="598">
        <f>IF(ISTEXT(CG26),0,IF(ISBLANK(CG26),0,(CG26/CF16)*AK16))</f>
        <v>0</v>
      </c>
      <c r="AL26" s="607">
        <f t="shared" si="24"/>
      </c>
      <c r="AM26" s="604">
        <f t="shared" si="25"/>
        <v>0</v>
      </c>
      <c r="AN26" s="598">
        <f>IF(ISTEXT(CJ26),0,IF(ISBLANK(CJ26),0,(CJ26/CI16)*AN16))</f>
        <v>0</v>
      </c>
      <c r="AO26" s="607">
        <f t="shared" si="26"/>
      </c>
      <c r="AP26" s="604">
        <f t="shared" si="27"/>
        <v>0</v>
      </c>
      <c r="AQ26" s="598">
        <f>IF(ISTEXT(CM26),0,IF(ISBLANK(CM26),0,(CM26/CL16)*AQ16))</f>
        <v>0</v>
      </c>
      <c r="AR26" s="607">
        <f t="shared" si="28"/>
      </c>
      <c r="AS26" s="604">
        <f t="shared" si="29"/>
        <v>0</v>
      </c>
      <c r="AT26" s="598">
        <f>IF(ISTEXT(CP26),0,IF(ISBLANK(CP26),0,(CP26/CO16)*AT16))</f>
        <v>0</v>
      </c>
      <c r="AU26" s="607">
        <f t="shared" si="30"/>
      </c>
      <c r="AV26" s="604">
        <f t="shared" si="31"/>
        <v>0</v>
      </c>
      <c r="AW26" s="583" t="s">
        <v>298</v>
      </c>
      <c r="AX26" s="444"/>
      <c r="AY26" s="443"/>
      <c r="AZ26" s="582"/>
      <c r="BA26" s="504">
        <f aca="true" t="shared" si="47" ref="BA26:BA78">IF(ISBLANK(AZ26),"",AX26)</f>
      </c>
      <c r="BB26" s="443"/>
      <c r="BC26" s="458"/>
      <c r="BD26" s="500">
        <f t="shared" si="33"/>
      </c>
      <c r="BE26" s="443"/>
      <c r="BF26" s="458"/>
      <c r="BG26" s="496">
        <f t="shared" si="43"/>
      </c>
      <c r="BH26" s="443"/>
      <c r="BI26" s="458"/>
      <c r="BJ26" s="492">
        <f t="shared" si="45"/>
      </c>
      <c r="BK26" s="443"/>
      <c r="BL26" s="458"/>
      <c r="BM26" s="488">
        <f t="shared" si="44"/>
      </c>
      <c r="BN26" s="443"/>
      <c r="BO26" s="458"/>
      <c r="BP26" s="484">
        <f t="shared" si="34"/>
      </c>
      <c r="BQ26" s="443"/>
      <c r="BR26" s="458"/>
      <c r="BS26" s="480">
        <f t="shared" si="35"/>
      </c>
      <c r="BT26" s="443"/>
      <c r="BU26" s="458"/>
      <c r="BV26" s="476">
        <f t="shared" si="46"/>
      </c>
      <c r="BW26" s="443"/>
      <c r="BX26" s="458"/>
      <c r="BY26" s="471">
        <f t="shared" si="36"/>
      </c>
      <c r="BZ26" s="443"/>
      <c r="CA26" s="458"/>
      <c r="CB26" s="459">
        <f t="shared" si="37"/>
      </c>
      <c r="CC26" s="443"/>
      <c r="CD26" s="458"/>
      <c r="CE26" s="459">
        <f t="shared" si="38"/>
      </c>
      <c r="CF26" s="443"/>
      <c r="CG26" s="458"/>
      <c r="CH26" s="459">
        <f t="shared" si="39"/>
      </c>
      <c r="CI26" s="443"/>
      <c r="CJ26" s="458"/>
      <c r="CK26" s="459">
        <f t="shared" si="40"/>
      </c>
      <c r="CL26" s="443"/>
      <c r="CM26" s="458"/>
      <c r="CN26" s="459">
        <f t="shared" si="41"/>
      </c>
      <c r="CO26" s="443"/>
      <c r="CP26" s="458"/>
      <c r="CQ26" s="459">
        <f t="shared" si="42"/>
      </c>
    </row>
    <row r="27" spans="1:95" ht="21">
      <c r="A27" s="435"/>
      <c r="B27" s="438" t="str">
        <f t="shared" si="0"/>
        <v>eau froide</v>
      </c>
      <c r="C27" s="439" t="str">
        <f t="shared" si="1"/>
        <v>L</v>
      </c>
      <c r="D27" s="598">
        <f>IF(ISTEXT(AZ27),0,IF(ISBLANK(AZ27),0,(AZ27/AY16)*D16))</f>
        <v>0.15</v>
      </c>
      <c r="E27" s="607" t="str">
        <f t="shared" si="2"/>
        <v>L</v>
      </c>
      <c r="F27" s="605">
        <f t="shared" si="3"/>
        <v>0</v>
      </c>
      <c r="G27" s="598">
        <f>IF(ISTEXT(BC27),0,IF(ISBLANK(BC27),0,(BC27/BB16)*G16))</f>
        <v>0.25</v>
      </c>
      <c r="H27" s="607" t="str">
        <f t="shared" si="4"/>
        <v>L</v>
      </c>
      <c r="I27" s="510" t="str">
        <f t="shared" si="5"/>
        <v>A</v>
      </c>
      <c r="J27" s="598">
        <f>IF(ISTEXT(BF27),0,IF(ISBLANK(BF27),0,(BF27/J16)*BE16))</f>
        <v>0.048</v>
      </c>
      <c r="K27" s="607" t="str">
        <f t="shared" si="6"/>
        <v>L</v>
      </c>
      <c r="L27" s="509" t="str">
        <f t="shared" si="7"/>
        <v>B</v>
      </c>
      <c r="M27" s="598">
        <f>IF(ISTEXT(BI27),0,IF(ISBLANK(BI27),0,(BI27/BH16*M16)))</f>
        <v>0</v>
      </c>
      <c r="N27" s="607">
        <f t="shared" si="8"/>
      </c>
      <c r="O27" s="605">
        <f t="shared" si="9"/>
        <v>0</v>
      </c>
      <c r="P27" s="598">
        <f>IF(ISTEXT(BL27),0,IF(ISBLANK(BL27),0,(BL27/BK16)*P16))</f>
        <v>0.041666666666666664</v>
      </c>
      <c r="Q27" s="607" t="str">
        <f t="shared" si="10"/>
        <v>L</v>
      </c>
      <c r="R27" s="510" t="str">
        <f t="shared" si="11"/>
        <v>A</v>
      </c>
      <c r="S27" s="598">
        <f>IF(ISTEXT(BO27),0,IF(ISBLANK(BO27),0,(BO27/BN16)*S16))</f>
        <v>0.41666666666666663</v>
      </c>
      <c r="T27" s="607" t="str">
        <f t="shared" si="12"/>
        <v>L</v>
      </c>
      <c r="U27" s="510" t="str">
        <f t="shared" si="13"/>
        <v>A</v>
      </c>
      <c r="V27" s="598">
        <f>IF(ISTEXT(BR27),0,IF(ISBLANK(BR27),0,(BR27/BQ16)*V16))</f>
        <v>0</v>
      </c>
      <c r="W27" s="607">
        <f t="shared" si="14"/>
      </c>
      <c r="X27" s="605">
        <f t="shared" si="15"/>
        <v>0</v>
      </c>
      <c r="Y27" s="598">
        <f>IF(ISTEXT(BU27),0,IF(ISBLANK(BU27),0,(BU27/BT16)*Y16))</f>
        <v>0</v>
      </c>
      <c r="Z27" s="607">
        <f t="shared" si="16"/>
      </c>
      <c r="AA27" s="605">
        <f t="shared" si="17"/>
        <v>0</v>
      </c>
      <c r="AB27" s="598">
        <f>IF(ISTEXT(BX27),0,IF(ISBLANK(BX27),0,(BX27/BW16)*AB16))</f>
        <v>0</v>
      </c>
      <c r="AC27" s="607">
        <f t="shared" si="18"/>
      </c>
      <c r="AD27" s="602">
        <f t="shared" si="19"/>
        <v>0</v>
      </c>
      <c r="AE27" s="598">
        <f>IF(ISTEXT(CA27),0,IF(ISBLANK(CA27),0,(CA27/BZ16)*AE16))</f>
        <v>0</v>
      </c>
      <c r="AF27" s="607">
        <f t="shared" si="20"/>
      </c>
      <c r="AG27" s="602">
        <f t="shared" si="21"/>
        <v>0</v>
      </c>
      <c r="AH27" s="598">
        <f>IF(ISTEXT(CD27),0,IF(ISBLANK(CD27),0,(CD27/CC16)*AH16))</f>
        <v>0</v>
      </c>
      <c r="AI27" s="607">
        <f t="shared" si="22"/>
      </c>
      <c r="AJ27" s="602">
        <f t="shared" si="23"/>
        <v>0</v>
      </c>
      <c r="AK27" s="598">
        <f>IF(ISTEXT(CG27),0,IF(ISBLANK(CG27),0,(CG27/CF16)*AK16))</f>
        <v>0</v>
      </c>
      <c r="AL27" s="607">
        <f t="shared" si="24"/>
      </c>
      <c r="AM27" s="602">
        <f t="shared" si="25"/>
        <v>0</v>
      </c>
      <c r="AN27" s="598">
        <f>IF(ISTEXT(CJ27),0,IF(ISBLANK(CJ27),0,(CJ27/CI16)*AN16))</f>
        <v>0</v>
      </c>
      <c r="AO27" s="607">
        <f t="shared" si="26"/>
      </c>
      <c r="AP27" s="602">
        <f t="shared" si="27"/>
        <v>0</v>
      </c>
      <c r="AQ27" s="598">
        <f>IF(ISTEXT(CM27),0,IF(ISBLANK(CM27),0,(CM27/CL16)*AQ16))</f>
        <v>0</v>
      </c>
      <c r="AR27" s="607">
        <f t="shared" si="28"/>
      </c>
      <c r="AS27" s="602">
        <f t="shared" si="29"/>
        <v>0</v>
      </c>
      <c r="AT27" s="598">
        <f>IF(ISTEXT(CP27),0,IF(ISBLANK(CP27),0,(CP27/CO16)*AT16))</f>
        <v>0</v>
      </c>
      <c r="AU27" s="607">
        <f t="shared" si="30"/>
      </c>
      <c r="AV27" s="602">
        <f t="shared" si="31"/>
        <v>0</v>
      </c>
      <c r="AW27" s="449" t="s">
        <v>249</v>
      </c>
      <c r="AX27" s="444" t="s">
        <v>301</v>
      </c>
      <c r="AY27" s="443"/>
      <c r="AZ27" s="582">
        <v>0.06</v>
      </c>
      <c r="BA27" s="505" t="str">
        <f t="shared" si="47"/>
        <v>L</v>
      </c>
      <c r="BB27" s="443" t="s">
        <v>191</v>
      </c>
      <c r="BC27" s="582">
        <v>0.1</v>
      </c>
      <c r="BD27" s="501" t="str">
        <f>IF(ISBLANK(BC27),"",AX27)</f>
        <v>L</v>
      </c>
      <c r="BE27" s="443" t="s">
        <v>192</v>
      </c>
      <c r="BF27" s="582">
        <v>0.12</v>
      </c>
      <c r="BG27" s="497" t="str">
        <f>IF(ISBLANK(BF27),"",AX27)</f>
        <v>L</v>
      </c>
      <c r="BH27" s="443"/>
      <c r="BI27" s="460"/>
      <c r="BJ27" s="493">
        <f t="shared" si="45"/>
      </c>
      <c r="BK27" s="443" t="s">
        <v>191</v>
      </c>
      <c r="BL27" s="582">
        <v>0.025</v>
      </c>
      <c r="BM27" s="489" t="str">
        <f t="shared" si="44"/>
        <v>L</v>
      </c>
      <c r="BN27" s="443" t="s">
        <v>191</v>
      </c>
      <c r="BO27" s="582">
        <v>0.25</v>
      </c>
      <c r="BP27" s="485" t="str">
        <f>IF(ISBLANK(BO27),"",AX27)</f>
        <v>L</v>
      </c>
      <c r="BQ27" s="443"/>
      <c r="BR27" s="460"/>
      <c r="BS27" s="481">
        <f t="shared" si="35"/>
      </c>
      <c r="BT27" s="443"/>
      <c r="BU27" s="460"/>
      <c r="BV27" s="477">
        <f t="shared" si="46"/>
      </c>
      <c r="BW27" s="443"/>
      <c r="BX27" s="458"/>
      <c r="BY27" s="471">
        <f t="shared" si="36"/>
      </c>
      <c r="BZ27" s="443"/>
      <c r="CA27" s="458"/>
      <c r="CB27" s="459">
        <f t="shared" si="37"/>
      </c>
      <c r="CC27" s="443"/>
      <c r="CD27" s="458"/>
      <c r="CE27" s="459">
        <f t="shared" si="38"/>
      </c>
      <c r="CF27" s="443"/>
      <c r="CG27" s="458"/>
      <c r="CH27" s="459">
        <f t="shared" si="39"/>
      </c>
      <c r="CI27" s="443"/>
      <c r="CJ27" s="458"/>
      <c r="CK27" s="459">
        <f t="shared" si="40"/>
      </c>
      <c r="CL27" s="443"/>
      <c r="CM27" s="458"/>
      <c r="CN27" s="459">
        <f t="shared" si="41"/>
      </c>
      <c r="CO27" s="443"/>
      <c r="CP27" s="458"/>
      <c r="CQ27" s="459">
        <f t="shared" si="42"/>
      </c>
    </row>
    <row r="28" spans="1:95" ht="21">
      <c r="A28" s="435"/>
      <c r="B28" s="438" t="str">
        <f t="shared" si="0"/>
        <v>eau tiède</v>
      </c>
      <c r="C28" s="440" t="str">
        <f t="shared" si="1"/>
        <v>Kg</v>
      </c>
      <c r="D28" s="598">
        <f>IF(ISTEXT(AZ28),0,IF(ISBLANK(AZ28),0,(AZ28/AY16)*D16))</f>
        <v>0.025</v>
      </c>
      <c r="E28" s="607" t="str">
        <f t="shared" si="2"/>
        <v>Kg</v>
      </c>
      <c r="F28" s="510" t="str">
        <f t="shared" si="3"/>
        <v>A</v>
      </c>
      <c r="G28" s="598">
        <f>IF(ISTEXT(BC28),0,IF(ISBLANK(BC28),0,(BC28/BB16)*G16))</f>
        <v>0</v>
      </c>
      <c r="H28" s="607">
        <f t="shared" si="4"/>
      </c>
      <c r="I28" s="605">
        <f t="shared" si="5"/>
        <v>0</v>
      </c>
      <c r="J28" s="598">
        <f>IF(ISTEXT(BF28),0,IF(ISBLANK(BF28),0,(BF28/J16)*BE16))</f>
        <v>0</v>
      </c>
      <c r="K28" s="607">
        <f t="shared" si="6"/>
      </c>
      <c r="L28" s="605">
        <f t="shared" si="7"/>
        <v>0</v>
      </c>
      <c r="M28" s="598">
        <f>IF(ISTEXT(BI28),0,IF(ISBLANK(BI28),0,(BI28/BH16*M16)))</f>
        <v>0</v>
      </c>
      <c r="N28" s="607">
        <f t="shared" si="8"/>
      </c>
      <c r="O28" s="605">
        <f t="shared" si="9"/>
        <v>0</v>
      </c>
      <c r="P28" s="598">
        <f>IF(ISTEXT(BL28),0,IF(ISBLANK(BL28),0,(BL28/BK16)*P16))</f>
        <v>0</v>
      </c>
      <c r="Q28" s="607">
        <f t="shared" si="10"/>
      </c>
      <c r="R28" s="605">
        <f t="shared" si="11"/>
        <v>0</v>
      </c>
      <c r="S28" s="598">
        <f>IF(ISTEXT(BO28),0,IF(ISBLANK(BO28),0,(BO28/BN16)*S16))</f>
        <v>0</v>
      </c>
      <c r="T28" s="607">
        <f t="shared" si="12"/>
      </c>
      <c r="U28" s="605">
        <f t="shared" si="13"/>
        <v>0</v>
      </c>
      <c r="V28" s="598">
        <f>IF(ISTEXT(BR28),0,IF(ISBLANK(BR28),0,(BR28/BQ16)*V16))</f>
        <v>0</v>
      </c>
      <c r="W28" s="607">
        <f t="shared" si="14"/>
      </c>
      <c r="X28" s="605">
        <f t="shared" si="15"/>
        <v>0</v>
      </c>
      <c r="Y28" s="598">
        <f>IF(ISTEXT(BU28),0,IF(ISBLANK(BU28),0,(BU28/BT16)*Y16))</f>
        <v>0</v>
      </c>
      <c r="Z28" s="607">
        <f t="shared" si="16"/>
      </c>
      <c r="AA28" s="605">
        <f t="shared" si="17"/>
        <v>0</v>
      </c>
      <c r="AB28" s="598">
        <f>IF(ISTEXT(BX28),0,IF(ISBLANK(BX28),0,(BX28/BW16)*AB16))</f>
        <v>0</v>
      </c>
      <c r="AC28" s="607">
        <f t="shared" si="18"/>
      </c>
      <c r="AD28" s="602">
        <f t="shared" si="19"/>
        <v>0</v>
      </c>
      <c r="AE28" s="598">
        <f>IF(ISTEXT(CA28),0,IF(ISBLANK(CA28),0,(CA28/BZ16)*AE16))</f>
        <v>0</v>
      </c>
      <c r="AF28" s="607">
        <f t="shared" si="20"/>
      </c>
      <c r="AG28" s="602">
        <f t="shared" si="21"/>
        <v>0</v>
      </c>
      <c r="AH28" s="598">
        <f>IF(ISTEXT(CD28),0,IF(ISBLANK(CD28),0,(CD28/CC16)*AH16))</f>
        <v>0</v>
      </c>
      <c r="AI28" s="607">
        <f t="shared" si="22"/>
      </c>
      <c r="AJ28" s="602">
        <f t="shared" si="23"/>
        <v>0</v>
      </c>
      <c r="AK28" s="598">
        <f>IF(ISTEXT(CG28),0,IF(ISBLANK(CG28),0,(CG28/CF16)*AK16))</f>
        <v>0</v>
      </c>
      <c r="AL28" s="607">
        <f t="shared" si="24"/>
      </c>
      <c r="AM28" s="602">
        <f t="shared" si="25"/>
        <v>0</v>
      </c>
      <c r="AN28" s="598">
        <f>IF(ISTEXT(CJ28),0,IF(ISBLANK(CJ28),0,(CJ28/CI16)*AN16))</f>
        <v>0</v>
      </c>
      <c r="AO28" s="607">
        <f t="shared" si="26"/>
      </c>
      <c r="AP28" s="602">
        <f t="shared" si="27"/>
        <v>0</v>
      </c>
      <c r="AQ28" s="598">
        <f>IF(ISTEXT(CM28),0,IF(ISBLANK(CM28),0,(CM28/CL16)*AQ16))</f>
        <v>0</v>
      </c>
      <c r="AR28" s="607">
        <f t="shared" si="28"/>
      </c>
      <c r="AS28" s="602">
        <f t="shared" si="29"/>
        <v>0</v>
      </c>
      <c r="AT28" s="598">
        <f>IF(ISTEXT(CP28),0,IF(ISBLANK(CP28),0,(CP28/CO16)*AT16))</f>
        <v>0</v>
      </c>
      <c r="AU28" s="607">
        <f t="shared" si="30"/>
      </c>
      <c r="AV28" s="602">
        <f t="shared" si="31"/>
        <v>0</v>
      </c>
      <c r="AW28" s="449" t="s">
        <v>245</v>
      </c>
      <c r="AX28" s="444" t="s">
        <v>9</v>
      </c>
      <c r="AY28" s="443" t="s">
        <v>191</v>
      </c>
      <c r="AZ28" s="582">
        <v>0.01</v>
      </c>
      <c r="BA28" s="504" t="str">
        <f t="shared" si="47"/>
        <v>Kg</v>
      </c>
      <c r="BB28" s="443"/>
      <c r="BC28" s="458"/>
      <c r="BD28" s="500">
        <f aca="true" t="shared" si="48" ref="BD28:BD68">IF(ISBLANK(BC28),"",AX28)</f>
      </c>
      <c r="BE28" s="443"/>
      <c r="BF28" s="458"/>
      <c r="BG28" s="496">
        <f aca="true" t="shared" si="49" ref="BG28:BG68">IF(ISBLANK(BF28),"",AX28)</f>
      </c>
      <c r="BH28" s="443"/>
      <c r="BI28" s="458"/>
      <c r="BJ28" s="492">
        <f t="shared" si="45"/>
      </c>
      <c r="BK28" s="443"/>
      <c r="BL28" s="458"/>
      <c r="BM28" s="488">
        <f t="shared" si="44"/>
      </c>
      <c r="BN28" s="443"/>
      <c r="BO28" s="458"/>
      <c r="BP28" s="484">
        <f aca="true" t="shared" si="50" ref="BP28:BP76">IF(ISBLANK(BO28),"",AX28)</f>
      </c>
      <c r="BQ28" s="443"/>
      <c r="BR28" s="458"/>
      <c r="BS28" s="480">
        <f t="shared" si="35"/>
      </c>
      <c r="BT28" s="443"/>
      <c r="BU28" s="458"/>
      <c r="BV28" s="476">
        <f t="shared" si="46"/>
      </c>
      <c r="BW28" s="443"/>
      <c r="BX28" s="458"/>
      <c r="BY28" s="471">
        <f t="shared" si="36"/>
      </c>
      <c r="BZ28" s="443"/>
      <c r="CA28" s="458"/>
      <c r="CB28" s="459">
        <f t="shared" si="37"/>
      </c>
      <c r="CC28" s="443"/>
      <c r="CD28" s="458"/>
      <c r="CE28" s="459">
        <f t="shared" si="38"/>
      </c>
      <c r="CF28" s="443"/>
      <c r="CG28" s="458"/>
      <c r="CH28" s="459">
        <f t="shared" si="39"/>
      </c>
      <c r="CI28" s="443"/>
      <c r="CJ28" s="458"/>
      <c r="CK28" s="459">
        <f t="shared" si="40"/>
      </c>
      <c r="CL28" s="443"/>
      <c r="CM28" s="458"/>
      <c r="CN28" s="459">
        <f t="shared" si="41"/>
      </c>
      <c r="CO28" s="443"/>
      <c r="CP28" s="458"/>
      <c r="CQ28" s="459">
        <f t="shared" si="42"/>
      </c>
    </row>
    <row r="29" spans="1:95" ht="21">
      <c r="A29" s="435"/>
      <c r="B29" s="438" t="str">
        <f t="shared" si="0"/>
        <v>eau de fleur d'oranger</v>
      </c>
      <c r="C29" s="441" t="str">
        <f t="shared" si="1"/>
        <v>C à S</v>
      </c>
      <c r="D29" s="598">
        <f>IF(ISTEXT(AZ29),0,IF(ISBLANK(AZ29),0,(AZ29/AY16)*D16))</f>
        <v>0</v>
      </c>
      <c r="E29" s="607">
        <f t="shared" si="2"/>
      </c>
      <c r="F29" s="605">
        <f t="shared" si="3"/>
        <v>0</v>
      </c>
      <c r="G29" s="598">
        <f>IF(ISTEXT(BC29),0,IF(ISBLANK(BC29),0,(BC29/BB16)*G16))</f>
        <v>0</v>
      </c>
      <c r="H29" s="607">
        <f t="shared" si="4"/>
      </c>
      <c r="I29" s="605">
        <f t="shared" si="5"/>
        <v>0</v>
      </c>
      <c r="J29" s="601">
        <f>IF(ISTEXT(BF29),0,IF(ISBLANK(BF29),0,(BF29/J16)*BE16))</f>
        <v>0.4</v>
      </c>
      <c r="K29" s="607" t="str">
        <f t="shared" si="6"/>
        <v>C à S</v>
      </c>
      <c r="L29" s="508" t="str">
        <f t="shared" si="7"/>
        <v>C</v>
      </c>
      <c r="M29" s="598">
        <f>IF(ISTEXT(BI29),0,IF(ISBLANK(BI29),0,(BI29/BH16*M16)))</f>
        <v>0</v>
      </c>
      <c r="N29" s="607">
        <f t="shared" si="8"/>
      </c>
      <c r="O29" s="605">
        <f t="shared" si="9"/>
        <v>0</v>
      </c>
      <c r="P29" s="598">
        <f>IF(ISTEXT(BL29),0,IF(ISBLANK(BL29),0,(BL29/BK16)*P16))</f>
        <v>0</v>
      </c>
      <c r="Q29" s="607">
        <f t="shared" si="10"/>
      </c>
      <c r="R29" s="605">
        <f t="shared" si="11"/>
        <v>0</v>
      </c>
      <c r="S29" s="598">
        <f>IF(ISTEXT(BO29),0,IF(ISBLANK(BO29),0,(BO29/BN16)*S16))</f>
        <v>0</v>
      </c>
      <c r="T29" s="607">
        <f t="shared" si="12"/>
      </c>
      <c r="U29" s="605">
        <f t="shared" si="13"/>
        <v>0</v>
      </c>
      <c r="V29" s="601">
        <f>IF(ISTEXT(BR29),0,IF(ISBLANK(BR29),0,(BR29/BQ16)*V16))</f>
        <v>6.666666666666666</v>
      </c>
      <c r="W29" s="607" t="str">
        <f t="shared" si="14"/>
        <v>C à S</v>
      </c>
      <c r="X29" s="509" t="str">
        <f t="shared" si="15"/>
        <v>B</v>
      </c>
      <c r="Y29" s="598">
        <f>IF(ISTEXT(BU29),0,IF(ISBLANK(BU29),0,(BU29/BT16)*Y16))</f>
        <v>0</v>
      </c>
      <c r="Z29" s="607">
        <f t="shared" si="16"/>
      </c>
      <c r="AA29" s="605">
        <f t="shared" si="17"/>
        <v>0</v>
      </c>
      <c r="AB29" s="598">
        <f>IF(ISTEXT(BX29),0,IF(ISBLANK(BX29),0,(BX29/BW16)*AB16))</f>
        <v>0</v>
      </c>
      <c r="AC29" s="607">
        <f t="shared" si="18"/>
      </c>
      <c r="AD29" s="604">
        <f t="shared" si="19"/>
        <v>0</v>
      </c>
      <c r="AE29" s="598">
        <f>IF(ISTEXT(CA29),0,IF(ISBLANK(CA29),0,(CA29/BZ16)*AE16))</f>
        <v>0</v>
      </c>
      <c r="AF29" s="607">
        <f t="shared" si="20"/>
      </c>
      <c r="AG29" s="604">
        <f t="shared" si="21"/>
        <v>0</v>
      </c>
      <c r="AH29" s="598">
        <f>IF(ISTEXT(CD29),0,IF(ISBLANK(CD29),0,(CD29/CC16)*AH16))</f>
        <v>0</v>
      </c>
      <c r="AI29" s="607">
        <f t="shared" si="22"/>
      </c>
      <c r="AJ29" s="604">
        <f t="shared" si="23"/>
        <v>0</v>
      </c>
      <c r="AK29" s="598">
        <f>IF(ISTEXT(CG29),0,IF(ISBLANK(CG29),0,(CG29/CF16)*AK16))</f>
        <v>0</v>
      </c>
      <c r="AL29" s="607">
        <f t="shared" si="24"/>
      </c>
      <c r="AM29" s="604">
        <f t="shared" si="25"/>
        <v>0</v>
      </c>
      <c r="AN29" s="598">
        <f>IF(ISTEXT(CJ29),0,IF(ISBLANK(CJ29),0,(CJ29/CI16)*AN16))</f>
        <v>0</v>
      </c>
      <c r="AO29" s="607">
        <f t="shared" si="26"/>
      </c>
      <c r="AP29" s="604">
        <f t="shared" si="27"/>
        <v>0</v>
      </c>
      <c r="AQ29" s="598">
        <f>IF(ISTEXT(CM29),0,IF(ISBLANK(CM29),0,(CM29/CL16)*AQ16))</f>
        <v>0</v>
      </c>
      <c r="AR29" s="607">
        <f t="shared" si="28"/>
      </c>
      <c r="AS29" s="604">
        <f t="shared" si="29"/>
        <v>0</v>
      </c>
      <c r="AT29" s="598">
        <f>IF(ISTEXT(CP29),0,IF(ISBLANK(CP29),0,(CP29/CO16)*AT16))</f>
        <v>0</v>
      </c>
      <c r="AU29" s="607">
        <f t="shared" si="30"/>
      </c>
      <c r="AV29" s="604">
        <f t="shared" si="31"/>
        <v>0</v>
      </c>
      <c r="AW29" s="449" t="s">
        <v>225</v>
      </c>
      <c r="AX29" s="444" t="s">
        <v>86</v>
      </c>
      <c r="AY29" s="443"/>
      <c r="AZ29" s="458"/>
      <c r="BA29" s="504">
        <f t="shared" si="47"/>
      </c>
      <c r="BB29" s="443"/>
      <c r="BC29" s="458"/>
      <c r="BD29" s="500">
        <f t="shared" si="48"/>
      </c>
      <c r="BE29" s="443" t="s">
        <v>273</v>
      </c>
      <c r="BF29" s="458">
        <v>1</v>
      </c>
      <c r="BG29" s="496" t="str">
        <f t="shared" si="49"/>
        <v>C à S</v>
      </c>
      <c r="BH29" s="443"/>
      <c r="BI29" s="458"/>
      <c r="BJ29" s="492">
        <f t="shared" si="45"/>
      </c>
      <c r="BK29" s="443"/>
      <c r="BL29" s="458"/>
      <c r="BM29" s="488">
        <f t="shared" si="44"/>
      </c>
      <c r="BN29" s="443"/>
      <c r="BO29" s="458"/>
      <c r="BP29" s="484">
        <f t="shared" si="50"/>
      </c>
      <c r="BQ29" s="443" t="s">
        <v>192</v>
      </c>
      <c r="BR29" s="458">
        <v>4</v>
      </c>
      <c r="BS29" s="480" t="str">
        <f>IF(ISBLANK(BR29),"",AX29)</f>
        <v>C à S</v>
      </c>
      <c r="BT29" s="443"/>
      <c r="BU29" s="458"/>
      <c r="BV29" s="476">
        <f t="shared" si="46"/>
      </c>
      <c r="BW29" s="462"/>
      <c r="BX29" s="460"/>
      <c r="BY29" s="472">
        <f t="shared" si="36"/>
      </c>
      <c r="BZ29" s="462"/>
      <c r="CA29" s="460"/>
      <c r="CB29" s="461">
        <f t="shared" si="37"/>
      </c>
      <c r="CC29" s="462"/>
      <c r="CD29" s="460"/>
      <c r="CE29" s="461">
        <f t="shared" si="38"/>
      </c>
      <c r="CF29" s="462"/>
      <c r="CG29" s="460"/>
      <c r="CH29" s="461">
        <f t="shared" si="39"/>
      </c>
      <c r="CI29" s="462"/>
      <c r="CJ29" s="460"/>
      <c r="CK29" s="461">
        <f t="shared" si="40"/>
      </c>
      <c r="CL29" s="462"/>
      <c r="CM29" s="460"/>
      <c r="CN29" s="461">
        <f t="shared" si="41"/>
      </c>
      <c r="CO29" s="462"/>
      <c r="CP29" s="460"/>
      <c r="CQ29" s="461">
        <f t="shared" si="42"/>
      </c>
    </row>
    <row r="30" spans="1:95" ht="21">
      <c r="A30" s="435"/>
      <c r="B30" s="438" t="str">
        <f t="shared" si="0"/>
        <v>eau de fleur d'oranger</v>
      </c>
      <c r="C30" s="441" t="str">
        <f t="shared" si="1"/>
        <v>Kg</v>
      </c>
      <c r="D30" s="598">
        <f>IF(ISTEXT(AZ30),0,IF(ISBLANK(AZ30),0,(AZ30/AY16)*D16))</f>
        <v>0</v>
      </c>
      <c r="E30" s="607">
        <f t="shared" si="2"/>
      </c>
      <c r="F30" s="605">
        <f t="shared" si="3"/>
        <v>0</v>
      </c>
      <c r="G30" s="598">
        <f>IF(ISTEXT(BC30),0,IF(ISBLANK(BC30),0,(BC30/BB16)*G16))</f>
        <v>0</v>
      </c>
      <c r="H30" s="607">
        <f t="shared" si="4"/>
      </c>
      <c r="I30" s="605">
        <f t="shared" si="5"/>
        <v>0</v>
      </c>
      <c r="J30" s="598">
        <f>IF(ISTEXT(BF30),0,IF(ISBLANK(BF30),0,(BF30/J16)*BE16))</f>
        <v>0</v>
      </c>
      <c r="K30" s="607">
        <f t="shared" si="6"/>
      </c>
      <c r="L30" s="605">
        <f t="shared" si="7"/>
        <v>0</v>
      </c>
      <c r="M30" s="598">
        <f>IF(ISTEXT(BI30),0,IF(ISBLANK(BI30),0,(BI30/BH16*M16)))</f>
        <v>0</v>
      </c>
      <c r="N30" s="607">
        <f t="shared" si="8"/>
      </c>
      <c r="O30" s="605">
        <f t="shared" si="9"/>
        <v>0</v>
      </c>
      <c r="P30" s="598">
        <f>IF(ISTEXT(BL30),0,IF(ISBLANK(BL30),0,(BL30/BK16)*P16))</f>
        <v>0</v>
      </c>
      <c r="Q30" s="607">
        <f t="shared" si="10"/>
      </c>
      <c r="R30" s="605">
        <f t="shared" si="11"/>
        <v>0</v>
      </c>
      <c r="S30" s="598">
        <f>IF(ISTEXT(BO30),0,IF(ISBLANK(BO30),0,(BO30/BN16)*S16))</f>
        <v>0.03333333333333333</v>
      </c>
      <c r="T30" s="607" t="str">
        <f t="shared" si="12"/>
        <v>Kg</v>
      </c>
      <c r="U30" s="510" t="str">
        <f t="shared" si="13"/>
        <v>A</v>
      </c>
      <c r="V30" s="598">
        <f>IF(ISTEXT(BR30),0,IF(ISBLANK(BR30),0,(BR30/BQ16)*V16))</f>
        <v>0</v>
      </c>
      <c r="W30" s="607">
        <f t="shared" si="14"/>
      </c>
      <c r="X30" s="605">
        <f t="shared" si="15"/>
        <v>0</v>
      </c>
      <c r="Y30" s="598">
        <f>IF(ISTEXT(BU30),0,IF(ISBLANK(BU30),0,(BU30/BT16)*Y16))</f>
        <v>0</v>
      </c>
      <c r="Z30" s="607">
        <f t="shared" si="16"/>
      </c>
      <c r="AA30" s="605">
        <f t="shared" si="17"/>
        <v>0</v>
      </c>
      <c r="AB30" s="598">
        <f>IF(ISTEXT(BX30),0,IF(ISBLANK(BX30),0,(BX30/BW16)*AB16))</f>
        <v>0</v>
      </c>
      <c r="AC30" s="607">
        <f t="shared" si="18"/>
      </c>
      <c r="AD30" s="602">
        <f t="shared" si="19"/>
        <v>0</v>
      </c>
      <c r="AE30" s="598">
        <f>IF(ISTEXT(CA30),0,IF(ISBLANK(CA30),0,(CA30/BZ16)*AE16))</f>
        <v>0</v>
      </c>
      <c r="AF30" s="607">
        <f t="shared" si="20"/>
      </c>
      <c r="AG30" s="602">
        <f t="shared" si="21"/>
        <v>0</v>
      </c>
      <c r="AH30" s="598">
        <f>IF(ISTEXT(CD30),0,IF(ISBLANK(CD30),0,(CD30/CC16)*AH16))</f>
        <v>0</v>
      </c>
      <c r="AI30" s="607">
        <f t="shared" si="22"/>
      </c>
      <c r="AJ30" s="602">
        <f t="shared" si="23"/>
        <v>0</v>
      </c>
      <c r="AK30" s="598">
        <f>IF(ISTEXT(CG30),0,IF(ISBLANK(CG30),0,(CG30/CF16)*AK16))</f>
        <v>0</v>
      </c>
      <c r="AL30" s="607">
        <f t="shared" si="24"/>
      </c>
      <c r="AM30" s="602">
        <f t="shared" si="25"/>
        <v>0</v>
      </c>
      <c r="AN30" s="598">
        <f>IF(ISTEXT(CJ30),0,IF(ISBLANK(CJ30),0,(CJ30/CI16)*AN16))</f>
        <v>0</v>
      </c>
      <c r="AO30" s="607">
        <f t="shared" si="26"/>
      </c>
      <c r="AP30" s="602">
        <f t="shared" si="27"/>
        <v>0</v>
      </c>
      <c r="AQ30" s="598">
        <f>IF(ISTEXT(CM30),0,IF(ISBLANK(CM30),0,(CM30/CL16)*AQ16))</f>
        <v>0</v>
      </c>
      <c r="AR30" s="607">
        <f t="shared" si="28"/>
      </c>
      <c r="AS30" s="602">
        <f t="shared" si="29"/>
        <v>0</v>
      </c>
      <c r="AT30" s="598">
        <f>IF(ISTEXT(CP30),0,IF(ISBLANK(CP30),0,(CP30/CO16)*AT16))</f>
        <v>0</v>
      </c>
      <c r="AU30" s="607">
        <f t="shared" si="30"/>
      </c>
      <c r="AV30" s="602">
        <f t="shared" si="31"/>
        <v>0</v>
      </c>
      <c r="AW30" s="449" t="s">
        <v>225</v>
      </c>
      <c r="AX30" s="444" t="s">
        <v>9</v>
      </c>
      <c r="AY30" s="443"/>
      <c r="AZ30" s="458"/>
      <c r="BA30" s="504">
        <f t="shared" si="47"/>
      </c>
      <c r="BB30" s="443"/>
      <c r="BC30" s="458"/>
      <c r="BD30" s="500">
        <f t="shared" si="48"/>
      </c>
      <c r="BE30" s="443"/>
      <c r="BF30" s="458"/>
      <c r="BG30" s="496">
        <f t="shared" si="49"/>
      </c>
      <c r="BH30" s="443"/>
      <c r="BI30" s="458"/>
      <c r="BJ30" s="492">
        <f t="shared" si="45"/>
      </c>
      <c r="BK30" s="443"/>
      <c r="BL30" s="458"/>
      <c r="BM30" s="488">
        <f t="shared" si="44"/>
      </c>
      <c r="BN30" s="443" t="s">
        <v>191</v>
      </c>
      <c r="BO30" s="582">
        <v>0.02</v>
      </c>
      <c r="BP30" s="484" t="str">
        <f t="shared" si="50"/>
        <v>Kg</v>
      </c>
      <c r="BQ30" s="443"/>
      <c r="BR30" s="458"/>
      <c r="BS30" s="480">
        <f aca="true" t="shared" si="51" ref="BS30:BS79">IF(ISBLANK(BR30),"",AX30)</f>
      </c>
      <c r="BT30" s="443"/>
      <c r="BU30" s="458"/>
      <c r="BV30" s="476">
        <f t="shared" si="46"/>
      </c>
      <c r="BW30" s="443"/>
      <c r="BX30" s="460"/>
      <c r="BY30" s="472">
        <f t="shared" si="36"/>
      </c>
      <c r="BZ30" s="443"/>
      <c r="CA30" s="460"/>
      <c r="CB30" s="461">
        <f t="shared" si="37"/>
      </c>
      <c r="CC30" s="443"/>
      <c r="CD30" s="460"/>
      <c r="CE30" s="461">
        <f t="shared" si="38"/>
      </c>
      <c r="CF30" s="443"/>
      <c r="CG30" s="460"/>
      <c r="CH30" s="461">
        <f t="shared" si="39"/>
      </c>
      <c r="CI30" s="443"/>
      <c r="CJ30" s="460"/>
      <c r="CK30" s="461">
        <f t="shared" si="40"/>
      </c>
      <c r="CL30" s="443"/>
      <c r="CM30" s="460"/>
      <c r="CN30" s="461">
        <f t="shared" si="41"/>
      </c>
      <c r="CO30" s="443"/>
      <c r="CP30" s="460"/>
      <c r="CQ30" s="461">
        <f t="shared" si="42"/>
      </c>
    </row>
    <row r="31" spans="1:95" ht="21">
      <c r="A31" s="435"/>
      <c r="B31" s="438" t="str">
        <f t="shared" si="0"/>
        <v>F</v>
      </c>
      <c r="C31" s="441">
        <f t="shared" si="1"/>
        <v>0</v>
      </c>
      <c r="D31" s="598">
        <f>IF(ISTEXT(AZ31),0,IF(ISBLANK(AZ31),0,(AZ31/AY16)*D16))</f>
        <v>0</v>
      </c>
      <c r="E31" s="607">
        <f t="shared" si="2"/>
      </c>
      <c r="F31" s="605">
        <f t="shared" si="3"/>
        <v>0</v>
      </c>
      <c r="G31" s="598">
        <f>IF(ISTEXT(BC31),0,IF(ISBLANK(BC31),0,(BC31/BB16)*G16))</f>
        <v>0</v>
      </c>
      <c r="H31" s="607">
        <f t="shared" si="4"/>
      </c>
      <c r="I31" s="605">
        <f t="shared" si="5"/>
        <v>0</v>
      </c>
      <c r="J31" s="598">
        <f>IF(ISTEXT(BF31),0,IF(ISBLANK(BF31),0,(BF31/J16)*BE16))</f>
        <v>0</v>
      </c>
      <c r="K31" s="607">
        <f t="shared" si="6"/>
      </c>
      <c r="L31" s="605">
        <f t="shared" si="7"/>
        <v>0</v>
      </c>
      <c r="M31" s="598">
        <f>IF(ISTEXT(BI31),0,IF(ISBLANK(BI31),0,(BI31/BH16*M16)))</f>
        <v>0</v>
      </c>
      <c r="N31" s="607">
        <f t="shared" si="8"/>
      </c>
      <c r="O31" s="605">
        <f t="shared" si="9"/>
        <v>0</v>
      </c>
      <c r="P31" s="598">
        <f>IF(ISTEXT(BL31),0,IF(ISBLANK(BL31),0,(BL31/BK16)*P16))</f>
        <v>0</v>
      </c>
      <c r="Q31" s="607">
        <f t="shared" si="10"/>
      </c>
      <c r="R31" s="605">
        <f t="shared" si="11"/>
        <v>0</v>
      </c>
      <c r="S31" s="598">
        <f>IF(ISTEXT(BO31),0,IF(ISBLANK(BO31),0,(BO31/BN16)*S16))</f>
        <v>0</v>
      </c>
      <c r="T31" s="607">
        <f t="shared" si="12"/>
      </c>
      <c r="U31" s="605">
        <f t="shared" si="13"/>
        <v>0</v>
      </c>
      <c r="V31" s="598">
        <f>IF(ISTEXT(BR31),0,IF(ISBLANK(BR31),0,(BR31/BQ16)*V16))</f>
        <v>0</v>
      </c>
      <c r="W31" s="607">
        <f t="shared" si="14"/>
      </c>
      <c r="X31" s="605">
        <f t="shared" si="15"/>
        <v>0</v>
      </c>
      <c r="Y31" s="598">
        <f>IF(ISTEXT(BU31),0,IF(ISBLANK(BU31),0,(BU31/BT16)*Y16))</f>
        <v>0</v>
      </c>
      <c r="Z31" s="607">
        <f t="shared" si="16"/>
      </c>
      <c r="AA31" s="605">
        <f t="shared" si="17"/>
        <v>0</v>
      </c>
      <c r="AB31" s="598">
        <f>IF(ISTEXT(BX31),0,IF(ISBLANK(BX31),0,(BX31/BW16)*AB16))</f>
        <v>0</v>
      </c>
      <c r="AC31" s="607">
        <f t="shared" si="18"/>
      </c>
      <c r="AD31" s="602">
        <f t="shared" si="19"/>
        <v>0</v>
      </c>
      <c r="AE31" s="598">
        <f>IF(ISTEXT(CA31),0,IF(ISBLANK(CA31),0,(CA31/BZ16)*AE16))</f>
        <v>0</v>
      </c>
      <c r="AF31" s="607">
        <f t="shared" si="20"/>
      </c>
      <c r="AG31" s="602">
        <f t="shared" si="21"/>
        <v>0</v>
      </c>
      <c r="AH31" s="598">
        <f>IF(ISTEXT(CD31),0,IF(ISBLANK(CD31),0,(CD31/CC16)*AH16))</f>
        <v>0</v>
      </c>
      <c r="AI31" s="607">
        <f t="shared" si="22"/>
      </c>
      <c r="AJ31" s="602">
        <f t="shared" si="23"/>
        <v>0</v>
      </c>
      <c r="AK31" s="598">
        <f>IF(ISTEXT(CG31),0,IF(ISBLANK(CG31),0,(CG31/CF16)*AK16))</f>
        <v>0</v>
      </c>
      <c r="AL31" s="607">
        <f t="shared" si="24"/>
      </c>
      <c r="AM31" s="602">
        <f t="shared" si="25"/>
        <v>0</v>
      </c>
      <c r="AN31" s="598">
        <f>IF(ISTEXT(CJ31),0,IF(ISBLANK(CJ31),0,(CJ31/CI16)*AN16))</f>
        <v>0</v>
      </c>
      <c r="AO31" s="607">
        <f t="shared" si="26"/>
      </c>
      <c r="AP31" s="602">
        <f t="shared" si="27"/>
        <v>0</v>
      </c>
      <c r="AQ31" s="598">
        <f>IF(ISTEXT(CM31),0,IF(ISBLANK(CM31),0,(CM31/CL16)*AQ16))</f>
        <v>0</v>
      </c>
      <c r="AR31" s="607">
        <f t="shared" si="28"/>
      </c>
      <c r="AS31" s="602">
        <f t="shared" si="29"/>
        <v>0</v>
      </c>
      <c r="AT31" s="598">
        <f>IF(ISTEXT(CP31),0,IF(ISBLANK(CP31),0,(CP31/CO16)*AT16))</f>
        <v>0</v>
      </c>
      <c r="AU31" s="607">
        <f t="shared" si="30"/>
      </c>
      <c r="AV31" s="602">
        <f t="shared" si="31"/>
        <v>0</v>
      </c>
      <c r="AW31" s="583" t="s">
        <v>299</v>
      </c>
      <c r="AX31" s="444"/>
      <c r="AY31" s="443"/>
      <c r="AZ31" s="458"/>
      <c r="BA31" s="504">
        <f t="shared" si="47"/>
      </c>
      <c r="BB31" s="443"/>
      <c r="BC31" s="458"/>
      <c r="BD31" s="500">
        <f t="shared" si="48"/>
      </c>
      <c r="BE31" s="443"/>
      <c r="BF31" s="458"/>
      <c r="BG31" s="496">
        <f t="shared" si="49"/>
      </c>
      <c r="BH31" s="443"/>
      <c r="BI31" s="458"/>
      <c r="BJ31" s="492">
        <f t="shared" si="45"/>
      </c>
      <c r="BK31" s="443"/>
      <c r="BL31" s="458"/>
      <c r="BM31" s="488">
        <f t="shared" si="44"/>
      </c>
      <c r="BN31" s="443"/>
      <c r="BO31" s="458"/>
      <c r="BP31" s="484">
        <f t="shared" si="50"/>
      </c>
      <c r="BQ31" s="443"/>
      <c r="BR31" s="458"/>
      <c r="BS31" s="480">
        <f t="shared" si="51"/>
      </c>
      <c r="BT31" s="443"/>
      <c r="BU31" s="458"/>
      <c r="BV31" s="476">
        <f t="shared" si="46"/>
      </c>
      <c r="BW31" s="443"/>
      <c r="BX31" s="458"/>
      <c r="BY31" s="471">
        <f t="shared" si="36"/>
      </c>
      <c r="BZ31" s="443"/>
      <c r="CA31" s="458"/>
      <c r="CB31" s="459">
        <f t="shared" si="37"/>
      </c>
      <c r="CC31" s="443"/>
      <c r="CD31" s="458"/>
      <c r="CE31" s="459">
        <f t="shared" si="38"/>
      </c>
      <c r="CF31" s="443"/>
      <c r="CG31" s="458"/>
      <c r="CH31" s="459">
        <f t="shared" si="39"/>
      </c>
      <c r="CI31" s="443"/>
      <c r="CJ31" s="458"/>
      <c r="CK31" s="459">
        <f t="shared" si="40"/>
      </c>
      <c r="CL31" s="443"/>
      <c r="CM31" s="458"/>
      <c r="CN31" s="459">
        <f t="shared" si="41"/>
      </c>
      <c r="CO31" s="443"/>
      <c r="CP31" s="458"/>
      <c r="CQ31" s="459">
        <f t="shared" si="42"/>
      </c>
    </row>
    <row r="32" spans="1:95" ht="21">
      <c r="A32" s="435"/>
      <c r="B32" s="438" t="str">
        <f t="shared" si="0"/>
        <v>farine type 45</v>
      </c>
      <c r="C32" s="441" t="str">
        <f t="shared" si="1"/>
        <v>Kg</v>
      </c>
      <c r="D32" s="598">
        <f>IF(ISTEXT(AZ32),0,IF(ISBLANK(AZ32),0,(AZ32/AY16)*D16))</f>
        <v>0.25</v>
      </c>
      <c r="E32" s="607" t="str">
        <f t="shared" si="2"/>
        <v>Kg</v>
      </c>
      <c r="F32" s="510" t="str">
        <f t="shared" si="3"/>
        <v>A</v>
      </c>
      <c r="G32" s="598">
        <f>IF(ISTEXT(BC32),0,IF(ISBLANK(BC32),0,(BC32/BB16)*G16))</f>
        <v>0.3125</v>
      </c>
      <c r="H32" s="607" t="str">
        <f t="shared" si="4"/>
        <v>Kg</v>
      </c>
      <c r="I32" s="510" t="str">
        <f t="shared" si="5"/>
        <v>A</v>
      </c>
      <c r="J32" s="598">
        <f>IF(ISTEXT(BF32),0,IF(ISBLANK(BF32),0,(BF32/J16)*BE16))</f>
        <v>0.02</v>
      </c>
      <c r="K32" s="607" t="str">
        <f t="shared" si="6"/>
        <v>Kg</v>
      </c>
      <c r="L32" s="510" t="str">
        <f t="shared" si="7"/>
        <v>A</v>
      </c>
      <c r="M32" s="598">
        <f>IF(ISTEXT(BI32),0,IF(ISBLANK(BI32),0,(BI32/BH16*M16)))</f>
        <v>0.625</v>
      </c>
      <c r="N32" s="607" t="str">
        <f t="shared" si="8"/>
        <v>Kg</v>
      </c>
      <c r="O32" s="510" t="str">
        <f t="shared" si="9"/>
        <v>A</v>
      </c>
      <c r="P32" s="598">
        <f>IF(ISTEXT(BL32),0,IF(ISBLANK(BL32),0,(BL32/BK16)*P16))</f>
        <v>0.20833333333333331</v>
      </c>
      <c r="Q32" s="607" t="str">
        <f t="shared" si="10"/>
        <v>Kg</v>
      </c>
      <c r="R32" s="510" t="str">
        <f t="shared" si="11"/>
        <v>A</v>
      </c>
      <c r="S32" s="598">
        <f>IF(ISTEXT(BO32),0,IF(ISBLANK(BO32),0,(BO32/BN16)*S16))</f>
        <v>0.41666666666666663</v>
      </c>
      <c r="T32" s="607" t="str">
        <f t="shared" si="12"/>
        <v>Kg</v>
      </c>
      <c r="U32" s="510" t="str">
        <f t="shared" si="13"/>
        <v>A</v>
      </c>
      <c r="V32" s="598">
        <f>IF(ISTEXT(BR32),0,IF(ISBLANK(BR32),0,(BR32/BQ16)*V16))</f>
        <v>0.24999999999999997</v>
      </c>
      <c r="W32" s="607" t="str">
        <f t="shared" si="14"/>
        <v>Kg</v>
      </c>
      <c r="X32" s="509" t="str">
        <f t="shared" si="15"/>
        <v>B</v>
      </c>
      <c r="Y32" s="598">
        <f>IF(ISTEXT(BU32),0,IF(ISBLANK(BU32),0,(BU32/BT16)*Y16))</f>
        <v>0.3</v>
      </c>
      <c r="Z32" s="607" t="str">
        <f t="shared" si="16"/>
        <v>Kg</v>
      </c>
      <c r="AA32" s="510" t="str">
        <f t="shared" si="17"/>
        <v>A</v>
      </c>
      <c r="AB32" s="598">
        <f>IF(ISTEXT(BX32),0,IF(ISBLANK(BX32),0,(BX32/BW16)*AB16))</f>
        <v>0</v>
      </c>
      <c r="AC32" s="607">
        <f t="shared" si="18"/>
      </c>
      <c r="AD32" s="604">
        <f t="shared" si="19"/>
        <v>0</v>
      </c>
      <c r="AE32" s="598">
        <f>IF(ISTEXT(CA32),0,IF(ISBLANK(CA32),0,(CA32/BZ16)*AE16))</f>
        <v>0</v>
      </c>
      <c r="AF32" s="607">
        <f t="shared" si="20"/>
      </c>
      <c r="AG32" s="604">
        <f t="shared" si="21"/>
        <v>0</v>
      </c>
      <c r="AH32" s="598">
        <f>IF(ISTEXT(CD32),0,IF(ISBLANK(CD32),0,(CD32/CC16)*AH16))</f>
        <v>0</v>
      </c>
      <c r="AI32" s="607">
        <f t="shared" si="22"/>
      </c>
      <c r="AJ32" s="604">
        <f t="shared" si="23"/>
        <v>0</v>
      </c>
      <c r="AK32" s="598">
        <f>IF(ISTEXT(CG32),0,IF(ISBLANK(CG32),0,(CG32/CF16)*AK16))</f>
        <v>0</v>
      </c>
      <c r="AL32" s="607">
        <f t="shared" si="24"/>
      </c>
      <c r="AM32" s="604">
        <f t="shared" si="25"/>
        <v>0</v>
      </c>
      <c r="AN32" s="598">
        <f>IF(ISTEXT(CJ32),0,IF(ISBLANK(CJ32),0,(CJ32/CI16)*AN16))</f>
        <v>0</v>
      </c>
      <c r="AO32" s="607">
        <f t="shared" si="26"/>
      </c>
      <c r="AP32" s="604">
        <f t="shared" si="27"/>
        <v>0</v>
      </c>
      <c r="AQ32" s="598">
        <f>IF(ISTEXT(CM32),0,IF(ISBLANK(CM32),0,(CM32/CL16)*AQ16))</f>
        <v>0</v>
      </c>
      <c r="AR32" s="607">
        <f t="shared" si="28"/>
      </c>
      <c r="AS32" s="604">
        <f t="shared" si="29"/>
        <v>0</v>
      </c>
      <c r="AT32" s="598">
        <f>IF(ISTEXT(CP32),0,IF(ISBLANK(CP32),0,(CP32/CO16)*AT16))</f>
        <v>0</v>
      </c>
      <c r="AU32" s="607">
        <f t="shared" si="30"/>
      </c>
      <c r="AV32" s="604">
        <f t="shared" si="31"/>
        <v>0</v>
      </c>
      <c r="AW32" s="449" t="s">
        <v>246</v>
      </c>
      <c r="AX32" s="444" t="s">
        <v>9</v>
      </c>
      <c r="AY32" s="443" t="s">
        <v>191</v>
      </c>
      <c r="AZ32" s="582">
        <v>0.1</v>
      </c>
      <c r="BA32" s="504" t="str">
        <f t="shared" si="47"/>
        <v>Kg</v>
      </c>
      <c r="BB32" s="443" t="s">
        <v>191</v>
      </c>
      <c r="BC32" s="582">
        <v>0.125</v>
      </c>
      <c r="BD32" s="500" t="str">
        <f t="shared" si="48"/>
        <v>Kg</v>
      </c>
      <c r="BE32" s="443" t="s">
        <v>191</v>
      </c>
      <c r="BF32" s="582">
        <v>0.05</v>
      </c>
      <c r="BG32" s="496" t="str">
        <f t="shared" si="49"/>
        <v>Kg</v>
      </c>
      <c r="BH32" s="443" t="s">
        <v>191</v>
      </c>
      <c r="BI32" s="582">
        <v>0.25</v>
      </c>
      <c r="BJ32" s="492" t="str">
        <f t="shared" si="45"/>
        <v>Kg</v>
      </c>
      <c r="BK32" s="443" t="s">
        <v>191</v>
      </c>
      <c r="BL32" s="582">
        <v>0.125</v>
      </c>
      <c r="BM32" s="488" t="str">
        <f t="shared" si="44"/>
        <v>Kg</v>
      </c>
      <c r="BN32" s="443" t="s">
        <v>191</v>
      </c>
      <c r="BO32" s="582">
        <v>0.25</v>
      </c>
      <c r="BP32" s="484" t="str">
        <f t="shared" si="50"/>
        <v>Kg</v>
      </c>
      <c r="BQ32" s="443" t="s">
        <v>192</v>
      </c>
      <c r="BR32" s="582">
        <v>0.15</v>
      </c>
      <c r="BS32" s="480" t="str">
        <f t="shared" si="51"/>
        <v>Kg</v>
      </c>
      <c r="BT32" s="443" t="s">
        <v>191</v>
      </c>
      <c r="BU32" s="582">
        <v>0.18</v>
      </c>
      <c r="BV32" s="476" t="str">
        <f t="shared" si="46"/>
        <v>Kg</v>
      </c>
      <c r="BW32" s="443"/>
      <c r="BX32" s="460"/>
      <c r="BY32" s="472">
        <f t="shared" si="36"/>
      </c>
      <c r="BZ32" s="443"/>
      <c r="CA32" s="460"/>
      <c r="CB32" s="461">
        <f t="shared" si="37"/>
      </c>
      <c r="CC32" s="443"/>
      <c r="CD32" s="460"/>
      <c r="CE32" s="461">
        <f t="shared" si="38"/>
      </c>
      <c r="CF32" s="443"/>
      <c r="CG32" s="460"/>
      <c r="CH32" s="461">
        <f t="shared" si="39"/>
      </c>
      <c r="CI32" s="443"/>
      <c r="CJ32" s="460"/>
      <c r="CK32" s="461">
        <f t="shared" si="40"/>
      </c>
      <c r="CL32" s="443"/>
      <c r="CM32" s="460"/>
      <c r="CN32" s="461">
        <f t="shared" si="41"/>
      </c>
      <c r="CO32" s="443"/>
      <c r="CP32" s="460"/>
      <c r="CQ32" s="461">
        <f t="shared" si="42"/>
      </c>
    </row>
    <row r="33" spans="1:95" ht="21">
      <c r="A33" s="435"/>
      <c r="B33" s="438" t="str">
        <f t="shared" si="0"/>
        <v>fécule</v>
      </c>
      <c r="C33" s="441" t="str">
        <f t="shared" si="1"/>
        <v>Kg</v>
      </c>
      <c r="D33" s="598">
        <f>IF(ISTEXT(AZ33),0,IF(ISBLANK(AZ33),0,(AZ33/AY16)*D16))</f>
        <v>0.25</v>
      </c>
      <c r="E33" s="607" t="str">
        <f t="shared" si="2"/>
        <v>Kg</v>
      </c>
      <c r="F33" s="509" t="str">
        <f t="shared" si="3"/>
        <v>B</v>
      </c>
      <c r="G33" s="598">
        <f>IF(ISTEXT(BC33),0,IF(ISBLANK(BC33),0,(BC33/BB16)*G16))</f>
        <v>0</v>
      </c>
      <c r="H33" s="607">
        <f t="shared" si="4"/>
      </c>
      <c r="I33" s="605">
        <f t="shared" si="5"/>
        <v>0</v>
      </c>
      <c r="J33" s="598">
        <f>IF(ISTEXT(BF33),0,IF(ISBLANK(BF33),0,(BF33/J16)*BE16))</f>
        <v>0.02</v>
      </c>
      <c r="K33" s="607" t="str">
        <f t="shared" si="6"/>
        <v>Kg</v>
      </c>
      <c r="L33" s="510" t="str">
        <f t="shared" si="7"/>
        <v>A</v>
      </c>
      <c r="M33" s="598">
        <f>IF(ISTEXT(BI33),0,IF(ISBLANK(BI33),0,(BI33/BH16*M16)))</f>
        <v>0</v>
      </c>
      <c r="N33" s="607">
        <f t="shared" si="8"/>
      </c>
      <c r="O33" s="605">
        <f t="shared" si="9"/>
        <v>0</v>
      </c>
      <c r="P33" s="598">
        <f>IF(ISTEXT(BL33),0,IF(ISBLANK(BL33),0,(BL33/BK16)*P16))</f>
        <v>0</v>
      </c>
      <c r="Q33" s="607">
        <f t="shared" si="10"/>
      </c>
      <c r="R33" s="605">
        <f t="shared" si="11"/>
        <v>0</v>
      </c>
      <c r="S33" s="598">
        <f>IF(ISTEXT(BO33),0,IF(ISBLANK(BO33),0,(BO33/BN16)*S16))</f>
        <v>0</v>
      </c>
      <c r="T33" s="607">
        <f t="shared" si="12"/>
      </c>
      <c r="U33" s="605">
        <f t="shared" si="13"/>
        <v>0</v>
      </c>
      <c r="V33" s="598">
        <f>IF(ISTEXT(BR33),0,IF(ISBLANK(BR33),0,(BR33/BQ16)*V16))</f>
        <v>0</v>
      </c>
      <c r="W33" s="607">
        <f t="shared" si="14"/>
      </c>
      <c r="X33" s="605">
        <f t="shared" si="15"/>
        <v>0</v>
      </c>
      <c r="Y33" s="598">
        <f>IF(ISTEXT(BU33),0,IF(ISBLANK(BU33),0,(BU33/BT16)*Y16))</f>
        <v>0</v>
      </c>
      <c r="Z33" s="607">
        <f t="shared" si="16"/>
      </c>
      <c r="AA33" s="605">
        <f t="shared" si="17"/>
        <v>0</v>
      </c>
      <c r="AB33" s="598">
        <f>IF(ISTEXT(BX33),0,IF(ISBLANK(BX33),0,(BX33/BW16)*AB16))</f>
        <v>0</v>
      </c>
      <c r="AC33" s="607">
        <f t="shared" si="18"/>
      </c>
      <c r="AD33" s="602">
        <f t="shared" si="19"/>
        <v>0</v>
      </c>
      <c r="AE33" s="598">
        <f>IF(ISTEXT(CA33),0,IF(ISBLANK(CA33),0,(CA33/BZ16)*AE16))</f>
        <v>0</v>
      </c>
      <c r="AF33" s="607">
        <f t="shared" si="20"/>
      </c>
      <c r="AG33" s="602">
        <f t="shared" si="21"/>
        <v>0</v>
      </c>
      <c r="AH33" s="598">
        <f>IF(ISTEXT(CD33),0,IF(ISBLANK(CD33),0,(CD33/CC16)*AH16))</f>
        <v>0</v>
      </c>
      <c r="AI33" s="607">
        <f t="shared" si="22"/>
      </c>
      <c r="AJ33" s="602">
        <f t="shared" si="23"/>
        <v>0</v>
      </c>
      <c r="AK33" s="598">
        <f>IF(ISTEXT(CG33),0,IF(ISBLANK(CG33),0,(CG33/CF16)*AK16))</f>
        <v>0</v>
      </c>
      <c r="AL33" s="607">
        <f t="shared" si="24"/>
      </c>
      <c r="AM33" s="602">
        <f t="shared" si="25"/>
        <v>0</v>
      </c>
      <c r="AN33" s="598">
        <f>IF(ISTEXT(CJ33),0,IF(ISBLANK(CJ33),0,(CJ33/CI16)*AN16))</f>
        <v>0</v>
      </c>
      <c r="AO33" s="607">
        <f t="shared" si="26"/>
      </c>
      <c r="AP33" s="602">
        <f t="shared" si="27"/>
        <v>0</v>
      </c>
      <c r="AQ33" s="598">
        <f>IF(ISTEXT(CM33),0,IF(ISBLANK(CM33),0,(CM33/CL16)*AQ16))</f>
        <v>0</v>
      </c>
      <c r="AR33" s="607">
        <f t="shared" si="28"/>
      </c>
      <c r="AS33" s="602">
        <f t="shared" si="29"/>
        <v>0</v>
      </c>
      <c r="AT33" s="598">
        <f>IF(ISTEXT(CP33),0,IF(ISBLANK(CP33),0,(CP33/CO16)*AT16))</f>
        <v>0</v>
      </c>
      <c r="AU33" s="607">
        <f t="shared" si="30"/>
      </c>
      <c r="AV33" s="602">
        <f t="shared" si="31"/>
        <v>0</v>
      </c>
      <c r="AW33" s="449" t="s">
        <v>304</v>
      </c>
      <c r="AX33" s="444" t="s">
        <v>9</v>
      </c>
      <c r="AY33" s="443" t="s">
        <v>192</v>
      </c>
      <c r="AZ33" s="582">
        <v>0.1</v>
      </c>
      <c r="BA33" s="504" t="str">
        <f t="shared" si="47"/>
        <v>Kg</v>
      </c>
      <c r="BB33" s="443"/>
      <c r="BC33" s="458"/>
      <c r="BD33" s="500">
        <f t="shared" si="48"/>
      </c>
      <c r="BE33" s="443" t="s">
        <v>191</v>
      </c>
      <c r="BF33" s="582">
        <v>0.05</v>
      </c>
      <c r="BG33" s="496" t="str">
        <f t="shared" si="49"/>
        <v>Kg</v>
      </c>
      <c r="BH33" s="443"/>
      <c r="BI33" s="458"/>
      <c r="BJ33" s="492">
        <f t="shared" si="45"/>
      </c>
      <c r="BK33" s="443"/>
      <c r="BL33" s="458"/>
      <c r="BM33" s="488">
        <f t="shared" si="44"/>
      </c>
      <c r="BN33" s="443"/>
      <c r="BO33" s="458"/>
      <c r="BP33" s="484">
        <f t="shared" si="50"/>
      </c>
      <c r="BQ33" s="443"/>
      <c r="BR33" s="458"/>
      <c r="BS33" s="480">
        <f t="shared" si="51"/>
      </c>
      <c r="BT33" s="443"/>
      <c r="BU33" s="458"/>
      <c r="BV33" s="476">
        <f t="shared" si="46"/>
      </c>
      <c r="BW33" s="443"/>
      <c r="BX33" s="460"/>
      <c r="BY33" s="472">
        <f t="shared" si="36"/>
      </c>
      <c r="BZ33" s="443"/>
      <c r="CA33" s="460"/>
      <c r="CB33" s="461">
        <f t="shared" si="37"/>
      </c>
      <c r="CC33" s="443"/>
      <c r="CD33" s="460"/>
      <c r="CE33" s="461">
        <f t="shared" si="38"/>
      </c>
      <c r="CF33" s="443"/>
      <c r="CG33" s="460"/>
      <c r="CH33" s="461">
        <f t="shared" si="39"/>
      </c>
      <c r="CI33" s="443"/>
      <c r="CJ33" s="460"/>
      <c r="CK33" s="461">
        <f t="shared" si="40"/>
      </c>
      <c r="CL33" s="443"/>
      <c r="CM33" s="460"/>
      <c r="CN33" s="461">
        <f t="shared" si="41"/>
      </c>
      <c r="CO33" s="443"/>
      <c r="CP33" s="460"/>
      <c r="CQ33" s="461">
        <f t="shared" si="42"/>
      </c>
    </row>
    <row r="34" spans="1:95" ht="21">
      <c r="A34" s="435"/>
      <c r="B34" s="438" t="str">
        <f t="shared" si="0"/>
        <v>fleurs d'acacia</v>
      </c>
      <c r="C34" s="441" t="str">
        <f t="shared" si="1"/>
        <v>grappes</v>
      </c>
      <c r="D34" s="601">
        <f>IF(ISTEXT(AZ34),0,IF(ISBLANK(AZ34),0,(AZ34/AY16)*D16))</f>
        <v>30</v>
      </c>
      <c r="E34" s="607" t="str">
        <f t="shared" si="2"/>
        <v>grappes</v>
      </c>
      <c r="F34" s="610" t="str">
        <f t="shared" si="3"/>
        <v>D</v>
      </c>
      <c r="G34" s="601">
        <f>IF(ISTEXT(BC34),0,IF(ISBLANK(BC34),0,(BC34/BB16)*G16))</f>
        <v>10</v>
      </c>
      <c r="H34" s="607" t="str">
        <f t="shared" si="4"/>
        <v>grappes</v>
      </c>
      <c r="I34" s="610" t="str">
        <f t="shared" si="5"/>
        <v>D</v>
      </c>
      <c r="J34" s="598">
        <f>IF(ISTEXT(BF34),0,IF(ISBLANK(BF34),0,(BF34/J16)*BE16))</f>
        <v>0</v>
      </c>
      <c r="K34" s="607">
        <f t="shared" si="6"/>
      </c>
      <c r="L34" s="605">
        <f t="shared" si="7"/>
        <v>0</v>
      </c>
      <c r="M34" s="598">
        <f>IF(ISTEXT(BI34),0,IF(ISBLANK(BI34),0,(BI34/BH16*M16)))</f>
        <v>0</v>
      </c>
      <c r="N34" s="607">
        <f t="shared" si="8"/>
      </c>
      <c r="O34" s="605">
        <f t="shared" si="9"/>
        <v>0</v>
      </c>
      <c r="P34" s="598">
        <f>IF(ISTEXT(BL34),0,IF(ISBLANK(BL34),0,(BL34/BK16)*P16))</f>
        <v>0</v>
      </c>
      <c r="Q34" s="607">
        <f t="shared" si="10"/>
      </c>
      <c r="R34" s="605">
        <f t="shared" si="11"/>
        <v>0</v>
      </c>
      <c r="S34" s="598">
        <f>IF(ISTEXT(BO34),0,IF(ISBLANK(BO34),0,(BO34/BN16)*S16))</f>
        <v>0</v>
      </c>
      <c r="T34" s="607">
        <f t="shared" si="12"/>
      </c>
      <c r="U34" s="605">
        <f t="shared" si="13"/>
        <v>0</v>
      </c>
      <c r="V34" s="598">
        <f>IF(ISTEXT(BR34),0,IF(ISBLANK(BR34),0,(BR34/BQ16)*V16))</f>
        <v>0</v>
      </c>
      <c r="W34" s="607">
        <f t="shared" si="14"/>
      </c>
      <c r="X34" s="605">
        <f t="shared" si="15"/>
        <v>0</v>
      </c>
      <c r="Y34" s="598">
        <f>IF(ISTEXT(BU34),0,IF(ISBLANK(BU34),0,(BU34/BT16)*Y16))</f>
        <v>0</v>
      </c>
      <c r="Z34" s="607">
        <f t="shared" si="16"/>
      </c>
      <c r="AA34" s="610" t="str">
        <f t="shared" si="17"/>
        <v>D</v>
      </c>
      <c r="AB34" s="598">
        <f>IF(ISTEXT(BX34),0,IF(ISBLANK(BX34),0,(BX34/BW16)*AB16))</f>
        <v>0</v>
      </c>
      <c r="AC34" s="607">
        <f t="shared" si="18"/>
      </c>
      <c r="AD34" s="602">
        <f t="shared" si="19"/>
        <v>0</v>
      </c>
      <c r="AE34" s="598">
        <f>IF(ISTEXT(CA34),0,IF(ISBLANK(CA34),0,(CA34/BZ16)*AE16))</f>
        <v>0</v>
      </c>
      <c r="AF34" s="607">
        <f t="shared" si="20"/>
      </c>
      <c r="AG34" s="602">
        <f t="shared" si="21"/>
        <v>0</v>
      </c>
      <c r="AH34" s="598">
        <f>IF(ISTEXT(CD34),0,IF(ISBLANK(CD34),0,(CD34/CC16)*AH16))</f>
        <v>0</v>
      </c>
      <c r="AI34" s="607">
        <f t="shared" si="22"/>
      </c>
      <c r="AJ34" s="602">
        <f t="shared" si="23"/>
        <v>0</v>
      </c>
      <c r="AK34" s="598">
        <f>IF(ISTEXT(CG34),0,IF(ISBLANK(CG34),0,(CG34/CF16)*AK16))</f>
        <v>0</v>
      </c>
      <c r="AL34" s="607">
        <f t="shared" si="24"/>
      </c>
      <c r="AM34" s="602">
        <f t="shared" si="25"/>
        <v>0</v>
      </c>
      <c r="AN34" s="598">
        <f>IF(ISTEXT(CJ34),0,IF(ISBLANK(CJ34),0,(CJ34/CI16)*AN16))</f>
        <v>0</v>
      </c>
      <c r="AO34" s="607">
        <f t="shared" si="26"/>
      </c>
      <c r="AP34" s="602">
        <f t="shared" si="27"/>
        <v>0</v>
      </c>
      <c r="AQ34" s="598">
        <f>IF(ISTEXT(CM34),0,IF(ISBLANK(CM34),0,(CM34/CL16)*AQ16))</f>
        <v>0</v>
      </c>
      <c r="AR34" s="607">
        <f t="shared" si="28"/>
      </c>
      <c r="AS34" s="602">
        <f t="shared" si="29"/>
        <v>0</v>
      </c>
      <c r="AT34" s="598">
        <f>IF(ISTEXT(CP34),0,IF(ISBLANK(CP34),0,(CP34/CO16)*AT16))</f>
        <v>0</v>
      </c>
      <c r="AU34" s="607">
        <f t="shared" si="30"/>
      </c>
      <c r="AV34" s="602">
        <f t="shared" si="31"/>
        <v>0</v>
      </c>
      <c r="AW34" s="449" t="s">
        <v>31</v>
      </c>
      <c r="AX34" s="450" t="s">
        <v>72</v>
      </c>
      <c r="AY34" s="462" t="s">
        <v>297</v>
      </c>
      <c r="AZ34" s="460">
        <v>12</v>
      </c>
      <c r="BA34" s="505" t="str">
        <f t="shared" si="47"/>
        <v>grappes</v>
      </c>
      <c r="BB34" s="462" t="s">
        <v>297</v>
      </c>
      <c r="BC34" s="460">
        <v>4</v>
      </c>
      <c r="BD34" s="501" t="str">
        <f t="shared" si="48"/>
        <v>grappes</v>
      </c>
      <c r="BE34" s="462"/>
      <c r="BF34" s="460" t="s">
        <v>71</v>
      </c>
      <c r="BG34" s="497" t="str">
        <f t="shared" si="49"/>
        <v>grappes</v>
      </c>
      <c r="BH34" s="462"/>
      <c r="BI34" s="460" t="s">
        <v>318</v>
      </c>
      <c r="BJ34" s="493" t="str">
        <f t="shared" si="45"/>
        <v>grappes</v>
      </c>
      <c r="BK34" s="462"/>
      <c r="BL34" s="460"/>
      <c r="BM34" s="489">
        <f t="shared" si="44"/>
      </c>
      <c r="BN34" s="462"/>
      <c r="BO34" s="460"/>
      <c r="BP34" s="485">
        <f t="shared" si="50"/>
      </c>
      <c r="BQ34" s="462"/>
      <c r="BR34" s="460"/>
      <c r="BS34" s="481">
        <f t="shared" si="51"/>
      </c>
      <c r="BT34" s="462" t="s">
        <v>297</v>
      </c>
      <c r="BU34" s="460" t="s">
        <v>318</v>
      </c>
      <c r="BV34" s="477" t="str">
        <f t="shared" si="46"/>
        <v>grappes</v>
      </c>
      <c r="BW34" s="462"/>
      <c r="BX34" s="458"/>
      <c r="BY34" s="471">
        <f t="shared" si="36"/>
      </c>
      <c r="BZ34" s="462"/>
      <c r="CA34" s="458"/>
      <c r="CB34" s="459">
        <f t="shared" si="37"/>
      </c>
      <c r="CC34" s="462"/>
      <c r="CD34" s="458"/>
      <c r="CE34" s="459">
        <f t="shared" si="38"/>
      </c>
      <c r="CF34" s="462"/>
      <c r="CG34" s="458"/>
      <c r="CH34" s="459">
        <f t="shared" si="39"/>
      </c>
      <c r="CI34" s="462"/>
      <c r="CJ34" s="458"/>
      <c r="CK34" s="459">
        <f t="shared" si="40"/>
      </c>
      <c r="CL34" s="462"/>
      <c r="CM34" s="458"/>
      <c r="CN34" s="459">
        <f t="shared" si="41"/>
      </c>
      <c r="CO34" s="462"/>
      <c r="CP34" s="458"/>
      <c r="CQ34" s="459">
        <f t="shared" si="42"/>
      </c>
    </row>
    <row r="35" spans="1:95" ht="21">
      <c r="A35" s="435"/>
      <c r="B35" s="438" t="str">
        <f t="shared" si="0"/>
        <v>fleurs d'acacia</v>
      </c>
      <c r="C35" s="441" t="str">
        <f t="shared" si="1"/>
        <v>Kg</v>
      </c>
      <c r="D35" s="598">
        <f>IF(ISTEXT(AZ35),0,IF(ISBLANK(AZ35),0,(AZ35/AY16)*D16))</f>
        <v>0</v>
      </c>
      <c r="E35" s="607">
        <f t="shared" si="2"/>
      </c>
      <c r="F35" s="605">
        <f t="shared" si="3"/>
        <v>0</v>
      </c>
      <c r="G35" s="598">
        <f>IF(ISTEXT(BC35),0,IF(ISBLANK(BC35),0,(BC35/BB16)*G16))</f>
        <v>0</v>
      </c>
      <c r="H35" s="607">
        <f t="shared" si="4"/>
      </c>
      <c r="I35" s="605">
        <f t="shared" si="5"/>
        <v>0</v>
      </c>
      <c r="J35" s="598">
        <f>IF(ISTEXT(BF35),0,IF(ISBLANK(BF35),0,(BF35/J16)*BE16))</f>
        <v>0</v>
      </c>
      <c r="K35" s="607">
        <f t="shared" si="6"/>
      </c>
      <c r="L35" s="605">
        <f t="shared" si="7"/>
        <v>0</v>
      </c>
      <c r="M35" s="598">
        <f>IF(ISTEXT(BI35),0,IF(ISBLANK(BI35),0,(BI35/BH16*M16)))</f>
        <v>0</v>
      </c>
      <c r="N35" s="607">
        <f t="shared" si="8"/>
      </c>
      <c r="O35" s="605">
        <f t="shared" si="9"/>
        <v>0</v>
      </c>
      <c r="P35" s="598">
        <f>IF(ISTEXT(BL35),0,IF(ISBLANK(BL35),0,(BL35/BK16)*P16))</f>
        <v>0.16666666666666666</v>
      </c>
      <c r="Q35" s="607" t="str">
        <f t="shared" si="10"/>
        <v>Kg</v>
      </c>
      <c r="R35" s="508" t="str">
        <f t="shared" si="11"/>
        <v>C</v>
      </c>
      <c r="S35" s="598">
        <f>IF(ISTEXT(BO35),0,IF(ISBLANK(BO35),0,(BO35/BN16)*S16))</f>
        <v>0.2</v>
      </c>
      <c r="T35" s="607" t="str">
        <f t="shared" si="12"/>
        <v>Kg</v>
      </c>
      <c r="U35" s="508" t="str">
        <f t="shared" si="13"/>
        <v>C</v>
      </c>
      <c r="V35" s="598">
        <f>IF(ISTEXT(BR35),0,IF(ISBLANK(BR35),0,(BR35/BQ16)*V16))</f>
        <v>0</v>
      </c>
      <c r="W35" s="607">
        <f t="shared" si="14"/>
      </c>
      <c r="X35" s="605">
        <f t="shared" si="15"/>
        <v>0</v>
      </c>
      <c r="Y35" s="598">
        <f>IF(ISTEXT(BU35),0,IF(ISBLANK(BU35),0,(BU35/BT16)*Y16))</f>
        <v>0</v>
      </c>
      <c r="Z35" s="607">
        <f t="shared" si="16"/>
      </c>
      <c r="AA35" s="605">
        <f t="shared" si="17"/>
        <v>0</v>
      </c>
      <c r="AB35" s="598">
        <f>IF(ISTEXT(BX35),0,IF(ISBLANK(BX35),0,(BX35/BW16)*AB16))</f>
        <v>0</v>
      </c>
      <c r="AC35" s="607">
        <f t="shared" si="18"/>
      </c>
      <c r="AD35" s="602">
        <f t="shared" si="19"/>
        <v>0</v>
      </c>
      <c r="AE35" s="598">
        <f>IF(ISTEXT(CA35),0,IF(ISBLANK(CA35),0,(CA35/BZ16)*AE16))</f>
        <v>0</v>
      </c>
      <c r="AF35" s="607">
        <f t="shared" si="20"/>
      </c>
      <c r="AG35" s="602">
        <f t="shared" si="21"/>
        <v>0</v>
      </c>
      <c r="AH35" s="598">
        <f>IF(ISTEXT(CD35),0,IF(ISBLANK(CD35),0,(CD35/CC16)*AH16))</f>
        <v>0</v>
      </c>
      <c r="AI35" s="607">
        <f t="shared" si="22"/>
      </c>
      <c r="AJ35" s="602">
        <f t="shared" si="23"/>
        <v>0</v>
      </c>
      <c r="AK35" s="598">
        <f>IF(ISTEXT(CG35),0,IF(ISBLANK(CG35),0,(CG35/CF16)*AK16))</f>
        <v>0</v>
      </c>
      <c r="AL35" s="607">
        <f t="shared" si="24"/>
      </c>
      <c r="AM35" s="602">
        <f t="shared" si="25"/>
        <v>0</v>
      </c>
      <c r="AN35" s="598">
        <f>IF(ISTEXT(CJ35),0,IF(ISBLANK(CJ35),0,(CJ35/CI16)*AN16))</f>
        <v>0</v>
      </c>
      <c r="AO35" s="607">
        <f t="shared" si="26"/>
      </c>
      <c r="AP35" s="602">
        <f t="shared" si="27"/>
        <v>0</v>
      </c>
      <c r="AQ35" s="598">
        <f>IF(ISTEXT(CM35),0,IF(ISBLANK(CM35),0,(CM35/CL16)*AQ16))</f>
        <v>0</v>
      </c>
      <c r="AR35" s="607">
        <f t="shared" si="28"/>
      </c>
      <c r="AS35" s="602">
        <f t="shared" si="29"/>
        <v>0</v>
      </c>
      <c r="AT35" s="598">
        <f>IF(ISTEXT(CP35),0,IF(ISBLANK(CP35),0,(CP35/CO16)*AT16))</f>
        <v>0</v>
      </c>
      <c r="AU35" s="607">
        <f t="shared" si="30"/>
      </c>
      <c r="AV35" s="602">
        <f t="shared" si="31"/>
        <v>0</v>
      </c>
      <c r="AW35" s="449" t="s">
        <v>31</v>
      </c>
      <c r="AX35" s="444" t="s">
        <v>9</v>
      </c>
      <c r="AY35" s="443"/>
      <c r="AZ35" s="460"/>
      <c r="BA35" s="505">
        <f t="shared" si="47"/>
      </c>
      <c r="BB35" s="443"/>
      <c r="BC35" s="460"/>
      <c r="BD35" s="501">
        <f t="shared" si="48"/>
      </c>
      <c r="BE35" s="443"/>
      <c r="BF35" s="460"/>
      <c r="BG35" s="497">
        <f t="shared" si="49"/>
      </c>
      <c r="BH35" s="443"/>
      <c r="BI35" s="460"/>
      <c r="BJ35" s="493">
        <f t="shared" si="45"/>
      </c>
      <c r="BK35" s="443" t="s">
        <v>273</v>
      </c>
      <c r="BL35" s="582">
        <v>0.1</v>
      </c>
      <c r="BM35" s="489" t="str">
        <f t="shared" si="44"/>
        <v>Kg</v>
      </c>
      <c r="BN35" s="443" t="s">
        <v>273</v>
      </c>
      <c r="BO35" s="582">
        <v>0.12</v>
      </c>
      <c r="BP35" s="485" t="str">
        <f t="shared" si="50"/>
        <v>Kg</v>
      </c>
      <c r="BQ35" s="443"/>
      <c r="BR35" s="460"/>
      <c r="BS35" s="481">
        <f t="shared" si="51"/>
      </c>
      <c r="BT35" s="443"/>
      <c r="BU35" s="460"/>
      <c r="BV35" s="477">
        <f t="shared" si="46"/>
      </c>
      <c r="BW35" s="443"/>
      <c r="BX35" s="458"/>
      <c r="BY35" s="471">
        <f t="shared" si="36"/>
      </c>
      <c r="BZ35" s="443"/>
      <c r="CA35" s="458"/>
      <c r="CB35" s="459">
        <f t="shared" si="37"/>
      </c>
      <c r="CC35" s="443"/>
      <c r="CD35" s="458"/>
      <c r="CE35" s="459">
        <f t="shared" si="38"/>
      </c>
      <c r="CF35" s="443"/>
      <c r="CG35" s="458"/>
      <c r="CH35" s="459">
        <f t="shared" si="39"/>
      </c>
      <c r="CI35" s="443"/>
      <c r="CJ35" s="458"/>
      <c r="CK35" s="459">
        <f t="shared" si="40"/>
      </c>
      <c r="CL35" s="443"/>
      <c r="CM35" s="458"/>
      <c r="CN35" s="459">
        <f t="shared" si="41"/>
      </c>
      <c r="CO35" s="443"/>
      <c r="CP35" s="458"/>
      <c r="CQ35" s="459">
        <f t="shared" si="42"/>
      </c>
    </row>
    <row r="36" spans="1:95" ht="21">
      <c r="A36" s="435"/>
      <c r="B36" s="438" t="str">
        <f t="shared" si="0"/>
        <v>fleurs d'acacia sirop de fleurs d’acacia ou de sureau</v>
      </c>
      <c r="C36" s="441" t="str">
        <f t="shared" si="1"/>
        <v>C à S</v>
      </c>
      <c r="D36" s="598">
        <f>IF(ISTEXT(AZ36),0,IF(ISBLANK(AZ36),0,(AZ36/AY16)*D16))</f>
        <v>0</v>
      </c>
      <c r="E36" s="607">
        <f t="shared" si="2"/>
      </c>
      <c r="F36" s="605">
        <f t="shared" si="3"/>
        <v>0</v>
      </c>
      <c r="G36" s="598">
        <f>IF(ISTEXT(BC36),0,IF(ISBLANK(BC36),0,(BC36/BB16)*G16))</f>
        <v>0</v>
      </c>
      <c r="H36" s="607">
        <f t="shared" si="4"/>
      </c>
      <c r="I36" s="605">
        <f t="shared" si="5"/>
        <v>0</v>
      </c>
      <c r="J36" s="598">
        <f>IF(ISTEXT(BF36),0,IF(ISBLANK(BF36),0,(BF36/J16)*BE16))</f>
        <v>0</v>
      </c>
      <c r="K36" s="607">
        <f t="shared" si="6"/>
      </c>
      <c r="L36" s="605">
        <f t="shared" si="7"/>
        <v>0</v>
      </c>
      <c r="M36" s="598">
        <f>IF(ISTEXT(BI36),0,IF(ISBLANK(BI36),0,(BI36/BH16*M16)))</f>
        <v>0</v>
      </c>
      <c r="N36" s="607">
        <f t="shared" si="8"/>
      </c>
      <c r="O36" s="605">
        <f t="shared" si="9"/>
        <v>0</v>
      </c>
      <c r="P36" s="601">
        <f>IF(ISTEXT(BL36),0,IF(ISBLANK(BL36),0,(BL36/BK16)*P16))</f>
        <v>3.333333333333333</v>
      </c>
      <c r="Q36" s="607" t="str">
        <f t="shared" si="10"/>
        <v>C à S</v>
      </c>
      <c r="R36" s="509" t="str">
        <f t="shared" si="11"/>
        <v>B</v>
      </c>
      <c r="S36" s="598">
        <f>IF(ISTEXT(BO36),0,IF(ISBLANK(BO36),0,(BO36/BN16)*S16))</f>
        <v>0</v>
      </c>
      <c r="T36" s="607">
        <f t="shared" si="12"/>
      </c>
      <c r="U36" s="605">
        <f t="shared" si="13"/>
        <v>0</v>
      </c>
      <c r="V36" s="598">
        <f>IF(ISTEXT(BR36),0,IF(ISBLANK(BR36),0,(BR36/BQ16)*V16))</f>
        <v>0</v>
      </c>
      <c r="W36" s="607">
        <f t="shared" si="14"/>
      </c>
      <c r="X36" s="605">
        <f t="shared" si="15"/>
        <v>0</v>
      </c>
      <c r="Y36" s="598">
        <f>IF(ISTEXT(BU36),0,IF(ISBLANK(BU36),0,(BU36/BT16)*Y16))</f>
        <v>0</v>
      </c>
      <c r="Z36" s="607">
        <f t="shared" si="16"/>
      </c>
      <c r="AA36" s="605">
        <f t="shared" si="17"/>
        <v>0</v>
      </c>
      <c r="AB36" s="598">
        <f>IF(ISTEXT(BX36),0,IF(ISBLANK(BX36),0,(BX36/BW16)*AB16))</f>
        <v>0</v>
      </c>
      <c r="AC36" s="607">
        <f t="shared" si="18"/>
      </c>
      <c r="AD36" s="602">
        <f t="shared" si="19"/>
        <v>0</v>
      </c>
      <c r="AE36" s="598">
        <f>IF(ISTEXT(CA36),0,IF(ISBLANK(CA36),0,(CA36/BZ16)*AE16))</f>
        <v>0</v>
      </c>
      <c r="AF36" s="607">
        <f t="shared" si="20"/>
      </c>
      <c r="AG36" s="602">
        <f t="shared" si="21"/>
        <v>0</v>
      </c>
      <c r="AH36" s="598">
        <f>IF(ISTEXT(CD36),0,IF(ISBLANK(CD36),0,(CD36/CC16)*AH16))</f>
        <v>0</v>
      </c>
      <c r="AI36" s="607">
        <f t="shared" si="22"/>
      </c>
      <c r="AJ36" s="602">
        <f t="shared" si="23"/>
        <v>0</v>
      </c>
      <c r="AK36" s="598">
        <f>IF(ISTEXT(CG36),0,IF(ISBLANK(CG36),0,(CG36/CF16)*AK16))</f>
        <v>0</v>
      </c>
      <c r="AL36" s="607">
        <f t="shared" si="24"/>
      </c>
      <c r="AM36" s="602">
        <f t="shared" si="25"/>
        <v>0</v>
      </c>
      <c r="AN36" s="598">
        <f>IF(ISTEXT(CJ36),0,IF(ISBLANK(CJ36),0,(CJ36/CI16)*AN16))</f>
        <v>0</v>
      </c>
      <c r="AO36" s="607">
        <f t="shared" si="26"/>
      </c>
      <c r="AP36" s="602">
        <f t="shared" si="27"/>
        <v>0</v>
      </c>
      <c r="AQ36" s="598">
        <f>IF(ISTEXT(CM36),0,IF(ISBLANK(CM36),0,(CM36/CL16)*AQ16))</f>
        <v>0</v>
      </c>
      <c r="AR36" s="607">
        <f t="shared" si="28"/>
      </c>
      <c r="AS36" s="602">
        <f t="shared" si="29"/>
        <v>0</v>
      </c>
      <c r="AT36" s="598">
        <f>IF(ISTEXT(CP36),0,IF(ISBLANK(CP36),0,(CP36/CO16)*AT16))</f>
        <v>0</v>
      </c>
      <c r="AU36" s="607">
        <f t="shared" si="30"/>
      </c>
      <c r="AV36" s="602">
        <f t="shared" si="31"/>
        <v>0</v>
      </c>
      <c r="AW36" s="449" t="s">
        <v>309</v>
      </c>
      <c r="AX36" s="444" t="s">
        <v>86</v>
      </c>
      <c r="AY36" s="443"/>
      <c r="AZ36" s="458"/>
      <c r="BA36" s="504">
        <f t="shared" si="47"/>
      </c>
      <c r="BB36" s="443"/>
      <c r="BC36" s="458"/>
      <c r="BD36" s="500">
        <f t="shared" si="48"/>
      </c>
      <c r="BE36" s="443"/>
      <c r="BF36" s="458"/>
      <c r="BG36" s="496">
        <f t="shared" si="49"/>
      </c>
      <c r="BH36" s="443"/>
      <c r="BI36" s="458"/>
      <c r="BJ36" s="492">
        <f t="shared" si="45"/>
      </c>
      <c r="BK36" s="443" t="s">
        <v>192</v>
      </c>
      <c r="BL36" s="458">
        <v>2</v>
      </c>
      <c r="BM36" s="488" t="str">
        <f t="shared" si="44"/>
        <v>C à S</v>
      </c>
      <c r="BN36" s="443"/>
      <c r="BO36" s="458"/>
      <c r="BP36" s="484">
        <f t="shared" si="50"/>
      </c>
      <c r="BQ36" s="443"/>
      <c r="BR36" s="458"/>
      <c r="BS36" s="480">
        <f t="shared" si="51"/>
      </c>
      <c r="BT36" s="443"/>
      <c r="BU36" s="458"/>
      <c r="BV36" s="476">
        <f t="shared" si="46"/>
      </c>
      <c r="BW36" s="443"/>
      <c r="BX36" s="458"/>
      <c r="BY36" s="471">
        <f t="shared" si="36"/>
      </c>
      <c r="BZ36" s="443"/>
      <c r="CA36" s="458"/>
      <c r="CB36" s="459">
        <f t="shared" si="37"/>
      </c>
      <c r="CC36" s="443"/>
      <c r="CD36" s="458"/>
      <c r="CE36" s="459">
        <f t="shared" si="38"/>
      </c>
      <c r="CF36" s="443"/>
      <c r="CG36" s="458"/>
      <c r="CH36" s="459">
        <f t="shared" si="39"/>
      </c>
      <c r="CI36" s="443"/>
      <c r="CJ36" s="458"/>
      <c r="CK36" s="459">
        <f t="shared" si="40"/>
      </c>
      <c r="CL36" s="443"/>
      <c r="CM36" s="458"/>
      <c r="CN36" s="459">
        <f t="shared" si="41"/>
      </c>
      <c r="CO36" s="443"/>
      <c r="CP36" s="458"/>
      <c r="CQ36" s="459">
        <f t="shared" si="42"/>
      </c>
    </row>
    <row r="37" spans="1:95" ht="21">
      <c r="A37" s="435"/>
      <c r="B37" s="438" t="str">
        <f t="shared" si="0"/>
        <v>H</v>
      </c>
      <c r="C37" s="441">
        <f t="shared" si="1"/>
        <v>0</v>
      </c>
      <c r="D37" s="598">
        <f>IF(ISTEXT(AZ37),0,IF(ISBLANK(AZ37),0,(AZ37/AY16)*D16))</f>
        <v>0</v>
      </c>
      <c r="E37" s="607">
        <f t="shared" si="2"/>
      </c>
      <c r="F37" s="605">
        <f t="shared" si="3"/>
        <v>0</v>
      </c>
      <c r="G37" s="598">
        <f>IF(ISTEXT(BC37),0,IF(ISBLANK(BC37),0,(BC37/BB16)*G16))</f>
        <v>0</v>
      </c>
      <c r="H37" s="607">
        <f t="shared" si="4"/>
      </c>
      <c r="I37" s="605">
        <f t="shared" si="5"/>
        <v>0</v>
      </c>
      <c r="J37" s="598">
        <f>IF(ISTEXT(BF37),0,IF(ISBLANK(BF37),0,(BF37/J16)*BE16))</f>
        <v>0</v>
      </c>
      <c r="K37" s="607">
        <f t="shared" si="6"/>
      </c>
      <c r="L37" s="605">
        <f t="shared" si="7"/>
        <v>0</v>
      </c>
      <c r="M37" s="598">
        <f>IF(ISTEXT(BI37),0,IF(ISBLANK(BI37),0,(BI37/BH16*M16)))</f>
        <v>0</v>
      </c>
      <c r="N37" s="607">
        <f t="shared" si="8"/>
      </c>
      <c r="O37" s="605">
        <f t="shared" si="9"/>
        <v>0</v>
      </c>
      <c r="P37" s="598">
        <f>IF(ISTEXT(BL37),0,IF(ISBLANK(BL37),0,(BL37/BK16)*P16))</f>
        <v>0</v>
      </c>
      <c r="Q37" s="607">
        <f t="shared" si="10"/>
      </c>
      <c r="R37" s="605">
        <f t="shared" si="11"/>
        <v>0</v>
      </c>
      <c r="S37" s="598">
        <f>IF(ISTEXT(BO37),0,IF(ISBLANK(BO37),0,(BO37/BN16)*S16))</f>
        <v>0</v>
      </c>
      <c r="T37" s="607">
        <f t="shared" si="12"/>
      </c>
      <c r="U37" s="605">
        <f t="shared" si="13"/>
        <v>0</v>
      </c>
      <c r="V37" s="598">
        <f>IF(ISTEXT(BR37),0,IF(ISBLANK(BR37),0,(BR37/BQ16)*V16))</f>
        <v>0</v>
      </c>
      <c r="W37" s="607">
        <f t="shared" si="14"/>
      </c>
      <c r="X37" s="605">
        <f t="shared" si="15"/>
        <v>0</v>
      </c>
      <c r="Y37" s="598">
        <f>IF(ISTEXT(BU37),0,IF(ISBLANK(BU37),0,(BU37/BT16)*Y16))</f>
        <v>0</v>
      </c>
      <c r="Z37" s="607">
        <f t="shared" si="16"/>
      </c>
      <c r="AA37" s="605">
        <f t="shared" si="17"/>
        <v>0</v>
      </c>
      <c r="AB37" s="598">
        <f>IF(ISTEXT(BX37),0,IF(ISBLANK(BX37),0,(BX37/BW16)*AB16))</f>
        <v>0</v>
      </c>
      <c r="AC37" s="607">
        <f t="shared" si="18"/>
      </c>
      <c r="AD37" s="602">
        <f t="shared" si="19"/>
        <v>0</v>
      </c>
      <c r="AE37" s="598">
        <f>IF(ISTEXT(CA37),0,IF(ISBLANK(CA37),0,(CA37/BZ16)*AE16))</f>
        <v>0</v>
      </c>
      <c r="AF37" s="607">
        <f t="shared" si="20"/>
      </c>
      <c r="AG37" s="602">
        <f t="shared" si="21"/>
        <v>0</v>
      </c>
      <c r="AH37" s="598">
        <f>IF(ISTEXT(CD37),0,IF(ISBLANK(CD37),0,(CD37/CC16)*AH16))</f>
        <v>0</v>
      </c>
      <c r="AI37" s="607">
        <f t="shared" si="22"/>
      </c>
      <c r="AJ37" s="602">
        <f t="shared" si="23"/>
        <v>0</v>
      </c>
      <c r="AK37" s="598">
        <f>IF(ISTEXT(CG37),0,IF(ISBLANK(CG37),0,(CG37/CF16)*AK16))</f>
        <v>0</v>
      </c>
      <c r="AL37" s="607">
        <f t="shared" si="24"/>
      </c>
      <c r="AM37" s="602">
        <f t="shared" si="25"/>
        <v>0</v>
      </c>
      <c r="AN37" s="598">
        <f>IF(ISTEXT(CJ37),0,IF(ISBLANK(CJ37),0,(CJ37/CI16)*AN16))</f>
        <v>0</v>
      </c>
      <c r="AO37" s="607">
        <f t="shared" si="26"/>
      </c>
      <c r="AP37" s="602">
        <f t="shared" si="27"/>
        <v>0</v>
      </c>
      <c r="AQ37" s="598">
        <f>IF(ISTEXT(CM37),0,IF(ISBLANK(CM37),0,(CM37/CL16)*AQ16))</f>
        <v>0</v>
      </c>
      <c r="AR37" s="607">
        <f t="shared" si="28"/>
      </c>
      <c r="AS37" s="602">
        <f t="shared" si="29"/>
        <v>0</v>
      </c>
      <c r="AT37" s="598">
        <f>IF(ISTEXT(CP37),0,IF(ISBLANK(CP37),0,(CP37/CO16)*AT16))</f>
        <v>0</v>
      </c>
      <c r="AU37" s="607">
        <f t="shared" si="30"/>
      </c>
      <c r="AV37" s="602">
        <f t="shared" si="31"/>
        <v>0</v>
      </c>
      <c r="AW37" s="583" t="s">
        <v>300</v>
      </c>
      <c r="AX37" s="444"/>
      <c r="AY37" s="443"/>
      <c r="AZ37" s="458"/>
      <c r="BA37" s="504">
        <f t="shared" si="47"/>
      </c>
      <c r="BB37" s="443"/>
      <c r="BC37" s="458"/>
      <c r="BD37" s="500">
        <f t="shared" si="48"/>
      </c>
      <c r="BE37" s="443"/>
      <c r="BF37" s="458"/>
      <c r="BG37" s="496">
        <f t="shared" si="49"/>
      </c>
      <c r="BH37" s="443"/>
      <c r="BI37" s="458"/>
      <c r="BJ37" s="492">
        <f t="shared" si="45"/>
      </c>
      <c r="BK37" s="443"/>
      <c r="BL37" s="458"/>
      <c r="BM37" s="488">
        <f t="shared" si="44"/>
      </c>
      <c r="BN37" s="443"/>
      <c r="BO37" s="458"/>
      <c r="BP37" s="484">
        <f t="shared" si="50"/>
      </c>
      <c r="BQ37" s="443"/>
      <c r="BR37" s="458"/>
      <c r="BS37" s="480">
        <f t="shared" si="51"/>
      </c>
      <c r="BT37" s="443"/>
      <c r="BU37" s="458"/>
      <c r="BV37" s="476">
        <f t="shared" si="46"/>
      </c>
      <c r="BW37" s="443"/>
      <c r="BX37" s="458"/>
      <c r="BY37" s="471">
        <f t="shared" si="36"/>
      </c>
      <c r="BZ37" s="443"/>
      <c r="CA37" s="458"/>
      <c r="CB37" s="459">
        <f t="shared" si="37"/>
      </c>
      <c r="CC37" s="443"/>
      <c r="CD37" s="458"/>
      <c r="CE37" s="459">
        <f t="shared" si="38"/>
      </c>
      <c r="CF37" s="443"/>
      <c r="CG37" s="458"/>
      <c r="CH37" s="459">
        <f t="shared" si="39"/>
      </c>
      <c r="CI37" s="443"/>
      <c r="CJ37" s="458"/>
      <c r="CK37" s="459">
        <f t="shared" si="40"/>
      </c>
      <c r="CL37" s="443"/>
      <c r="CM37" s="458"/>
      <c r="CN37" s="459">
        <f t="shared" si="41"/>
      </c>
      <c r="CO37" s="443"/>
      <c r="CP37" s="458"/>
      <c r="CQ37" s="459">
        <f t="shared" si="42"/>
      </c>
    </row>
    <row r="38" spans="1:95" ht="21">
      <c r="A38" s="435"/>
      <c r="B38" s="438" t="str">
        <f t="shared" si="0"/>
        <v>Huile de friture très fraîche</v>
      </c>
      <c r="C38" s="441" t="str">
        <f t="shared" si="1"/>
        <v>L</v>
      </c>
      <c r="D38" s="601">
        <f>IF(ISTEXT(AZ38),0,IF(ISBLANK(AZ38),0,(AZ38/AY16)*D16))</f>
        <v>5</v>
      </c>
      <c r="E38" s="607" t="str">
        <f t="shared" si="2"/>
        <v>L</v>
      </c>
      <c r="F38" s="610" t="str">
        <f t="shared" si="3"/>
        <v>D</v>
      </c>
      <c r="G38" s="598">
        <f>IF(ISTEXT(BC38),0,IF(ISBLANK(BC38),0,(BC38/BB16)*G16))</f>
        <v>0</v>
      </c>
      <c r="H38" s="607">
        <f t="shared" si="4"/>
      </c>
      <c r="I38" s="605">
        <f t="shared" si="5"/>
        <v>0</v>
      </c>
      <c r="J38" s="598">
        <f>IF(ISTEXT(BF38),0,IF(ISBLANK(BF38),0,(BF38/J16)*BE16))</f>
        <v>0</v>
      </c>
      <c r="K38" s="607">
        <f t="shared" si="6"/>
      </c>
      <c r="L38" s="605">
        <f t="shared" si="7"/>
        <v>0</v>
      </c>
      <c r="M38" s="598">
        <f>IF(ISTEXT(BI38),0,IF(ISBLANK(BI38),0,(BI38/BH16*M16)))</f>
        <v>0</v>
      </c>
      <c r="N38" s="607">
        <f t="shared" si="8"/>
      </c>
      <c r="O38" s="605">
        <f t="shared" si="9"/>
        <v>0</v>
      </c>
      <c r="P38" s="598">
        <f>IF(ISTEXT(BL38),0,IF(ISBLANK(BL38),0,(BL38/BK16)*P16))</f>
        <v>0.05</v>
      </c>
      <c r="Q38" s="607" t="str">
        <f t="shared" si="10"/>
        <v>L</v>
      </c>
      <c r="R38" s="508" t="str">
        <f t="shared" si="11"/>
        <v>C</v>
      </c>
      <c r="S38" s="598">
        <f>IF(ISTEXT(BO38),0,IF(ISBLANK(BO38),0,(BO38/BN16)*S16))</f>
        <v>0</v>
      </c>
      <c r="T38" s="607">
        <f t="shared" si="12"/>
      </c>
      <c r="U38" s="605">
        <f t="shared" si="13"/>
        <v>0</v>
      </c>
      <c r="V38" s="598">
        <f>IF(ISTEXT(BR38),0,IF(ISBLANK(BR38),0,(BR38/BQ16)*V16))</f>
        <v>0</v>
      </c>
      <c r="W38" s="607">
        <f t="shared" si="14"/>
      </c>
      <c r="X38" s="605">
        <f t="shared" si="15"/>
        <v>0</v>
      </c>
      <c r="Y38" s="598">
        <f>IF(ISTEXT(BU38),0,IF(ISBLANK(BU38),0,(BU38/BT16)*Y16))</f>
        <v>0</v>
      </c>
      <c r="Z38" s="607">
        <f t="shared" si="16"/>
      </c>
      <c r="AA38" s="605">
        <f t="shared" si="17"/>
        <v>0</v>
      </c>
      <c r="AB38" s="598">
        <f>IF(ISTEXT(BX38),0,IF(ISBLANK(BX38),0,(BX38/BW16)*AB16))</f>
        <v>0</v>
      </c>
      <c r="AC38" s="607">
        <f t="shared" si="18"/>
      </c>
      <c r="AD38" s="605">
        <f t="shared" si="19"/>
        <v>0</v>
      </c>
      <c r="AE38" s="598">
        <f>IF(ISTEXT(CA38),0,IF(ISBLANK(CA38),0,(CA38/BZ16)*AE16))</f>
        <v>0</v>
      </c>
      <c r="AF38" s="607">
        <f t="shared" si="20"/>
      </c>
      <c r="AG38" s="605">
        <f t="shared" si="21"/>
        <v>0</v>
      </c>
      <c r="AH38" s="598">
        <f>IF(ISTEXT(CD38),0,IF(ISBLANK(CD38),0,(CD38/CC16)*AH16))</f>
        <v>0</v>
      </c>
      <c r="AI38" s="607">
        <f t="shared" si="22"/>
      </c>
      <c r="AJ38" s="605">
        <f t="shared" si="23"/>
        <v>0</v>
      </c>
      <c r="AK38" s="598">
        <f>IF(ISTEXT(CG38),0,IF(ISBLANK(CG38),0,(CG38/CF16)*AK16))</f>
        <v>0</v>
      </c>
      <c r="AL38" s="607">
        <f t="shared" si="24"/>
      </c>
      <c r="AM38" s="605">
        <f t="shared" si="25"/>
        <v>0</v>
      </c>
      <c r="AN38" s="598">
        <f>IF(ISTEXT(CJ38),0,IF(ISBLANK(CJ38),0,(CJ38/CI16)*AN16))</f>
        <v>0</v>
      </c>
      <c r="AO38" s="607">
        <f t="shared" si="26"/>
      </c>
      <c r="AP38" s="605">
        <f t="shared" si="27"/>
        <v>0</v>
      </c>
      <c r="AQ38" s="598">
        <f>IF(ISTEXT(CM38),0,IF(ISBLANK(CM38),0,(CM38/CL16)*AQ16))</f>
        <v>0</v>
      </c>
      <c r="AR38" s="607">
        <f t="shared" si="28"/>
      </c>
      <c r="AS38" s="605">
        <f t="shared" si="29"/>
        <v>0</v>
      </c>
      <c r="AT38" s="598">
        <f>IF(ISTEXT(CP38),0,IF(ISBLANK(CP38),0,(CP38/CO16)*AT16))</f>
        <v>0</v>
      </c>
      <c r="AU38" s="607">
        <f t="shared" si="30"/>
      </c>
      <c r="AV38" s="605">
        <f t="shared" si="31"/>
        <v>0</v>
      </c>
      <c r="AW38" s="449" t="s">
        <v>2</v>
      </c>
      <c r="AX38" s="444" t="s">
        <v>301</v>
      </c>
      <c r="AY38" s="443" t="s">
        <v>297</v>
      </c>
      <c r="AZ38" s="460">
        <v>2</v>
      </c>
      <c r="BA38" s="505" t="str">
        <f t="shared" si="47"/>
        <v>L</v>
      </c>
      <c r="BB38" s="443"/>
      <c r="BC38" s="460"/>
      <c r="BD38" s="501">
        <f t="shared" si="48"/>
      </c>
      <c r="BE38" s="443"/>
      <c r="BF38" s="460"/>
      <c r="BG38" s="497">
        <f t="shared" si="49"/>
      </c>
      <c r="BH38" s="443"/>
      <c r="BI38" s="460"/>
      <c r="BJ38" s="493">
        <f t="shared" si="45"/>
      </c>
      <c r="BK38" s="443" t="s">
        <v>273</v>
      </c>
      <c r="BL38" s="582">
        <v>0.03</v>
      </c>
      <c r="BM38" s="489" t="str">
        <f t="shared" si="44"/>
        <v>L</v>
      </c>
      <c r="BN38" s="443"/>
      <c r="BO38" s="460"/>
      <c r="BP38" s="485">
        <f t="shared" si="50"/>
      </c>
      <c r="BQ38" s="443"/>
      <c r="BR38" s="460"/>
      <c r="BS38" s="481">
        <f t="shared" si="51"/>
      </c>
      <c r="BT38" s="443"/>
      <c r="BU38" s="460"/>
      <c r="BV38" s="477">
        <f t="shared" si="46"/>
      </c>
      <c r="BW38" s="443"/>
      <c r="BX38" s="458"/>
      <c r="BY38" s="471">
        <f t="shared" si="36"/>
      </c>
      <c r="BZ38" s="443"/>
      <c r="CA38" s="458"/>
      <c r="CB38" s="459">
        <f t="shared" si="37"/>
      </c>
      <c r="CC38" s="443"/>
      <c r="CD38" s="458"/>
      <c r="CE38" s="459">
        <f t="shared" si="38"/>
      </c>
      <c r="CF38" s="443"/>
      <c r="CG38" s="458"/>
      <c r="CH38" s="459">
        <f t="shared" si="39"/>
      </c>
      <c r="CI38" s="443"/>
      <c r="CJ38" s="458"/>
      <c r="CK38" s="459">
        <f t="shared" si="40"/>
      </c>
      <c r="CL38" s="443"/>
      <c r="CM38" s="458"/>
      <c r="CN38" s="459">
        <f t="shared" si="41"/>
      </c>
      <c r="CO38" s="443"/>
      <c r="CP38" s="458"/>
      <c r="CQ38" s="459">
        <f t="shared" si="42"/>
      </c>
    </row>
    <row r="39" spans="1:95" ht="21">
      <c r="A39" s="435"/>
      <c r="B39" s="438" t="str">
        <f t="shared" si="0"/>
        <v>Huile</v>
      </c>
      <c r="C39" s="441" t="str">
        <f t="shared" si="1"/>
        <v>C à S</v>
      </c>
      <c r="D39" s="598">
        <f>IF(ISTEXT(AZ39),0,IF(ISBLANK(AZ39),0,(AZ39/AY16)*D16))</f>
        <v>0</v>
      </c>
      <c r="E39" s="607">
        <f t="shared" si="2"/>
      </c>
      <c r="F39" s="605">
        <f t="shared" si="3"/>
        <v>0</v>
      </c>
      <c r="G39" s="598">
        <f>IF(ISTEXT(BC39),0,IF(ISBLANK(BC39),0,(BC39/BB16)*G16))</f>
        <v>0</v>
      </c>
      <c r="H39" s="607">
        <f t="shared" si="4"/>
      </c>
      <c r="I39" s="605">
        <f t="shared" si="5"/>
        <v>0</v>
      </c>
      <c r="J39" s="598">
        <f>IF(ISTEXT(BF39),0,IF(ISBLANK(BF39),0,(BF39/J16)*BE16))</f>
        <v>0</v>
      </c>
      <c r="K39" s="607">
        <f t="shared" si="6"/>
      </c>
      <c r="L39" s="605">
        <f t="shared" si="7"/>
        <v>0</v>
      </c>
      <c r="M39" s="601">
        <f>IF(ISTEXT(BI39),0,IF(ISBLANK(BI39),0,(BI39/BH16*M16)))</f>
        <v>2.5</v>
      </c>
      <c r="N39" s="607" t="str">
        <f t="shared" si="8"/>
        <v>C à S</v>
      </c>
      <c r="O39" s="509" t="str">
        <f t="shared" si="9"/>
        <v>B</v>
      </c>
      <c r="P39" s="598">
        <f>IF(ISTEXT(BL39),0,IF(ISBLANK(BL39),0,(BL39/BK16)*P16))</f>
        <v>0</v>
      </c>
      <c r="Q39" s="607">
        <f t="shared" si="10"/>
      </c>
      <c r="R39" s="605">
        <f t="shared" si="11"/>
        <v>0</v>
      </c>
      <c r="S39" s="598">
        <f>IF(ISTEXT(BO39),0,IF(ISBLANK(BO39),0,(BO39/BN16)*S16))</f>
        <v>0</v>
      </c>
      <c r="T39" s="607">
        <f t="shared" si="12"/>
      </c>
      <c r="U39" s="605">
        <f t="shared" si="13"/>
        <v>0</v>
      </c>
      <c r="V39" s="601">
        <f>IF(ISTEXT(BR39),0,IF(ISBLANK(BR39),0,(BR39/BQ16)*V16))</f>
        <v>5</v>
      </c>
      <c r="W39" s="607" t="str">
        <f t="shared" si="14"/>
        <v>C à S</v>
      </c>
      <c r="X39" s="509" t="str">
        <f t="shared" si="15"/>
        <v>B</v>
      </c>
      <c r="Y39" s="598">
        <f>IF(ISTEXT(BU39),0,IF(ISBLANK(BU39),0,(BU39/BT16)*Y16))</f>
        <v>0</v>
      </c>
      <c r="Z39" s="607">
        <f t="shared" si="16"/>
      </c>
      <c r="AA39" s="605">
        <f t="shared" si="17"/>
        <v>0</v>
      </c>
      <c r="AB39" s="598">
        <f>IF(ISTEXT(BX39),0,IF(ISBLANK(BX39),0,(BX39/BW16)*AB16))</f>
        <v>0</v>
      </c>
      <c r="AC39" s="607">
        <f t="shared" si="18"/>
      </c>
      <c r="AD39" s="602">
        <f t="shared" si="19"/>
        <v>0</v>
      </c>
      <c r="AE39" s="598">
        <f>IF(ISTEXT(CA39),0,IF(ISBLANK(CA39),0,(CA39/BZ16)*AE16))</f>
        <v>0</v>
      </c>
      <c r="AF39" s="607">
        <f t="shared" si="20"/>
      </c>
      <c r="AG39" s="602">
        <f t="shared" si="21"/>
        <v>0</v>
      </c>
      <c r="AH39" s="598">
        <f>IF(ISTEXT(CD39),0,IF(ISBLANK(CD39),0,(CD39/CC16)*AH16))</f>
        <v>0</v>
      </c>
      <c r="AI39" s="607">
        <f t="shared" si="22"/>
      </c>
      <c r="AJ39" s="602">
        <f t="shared" si="23"/>
        <v>0</v>
      </c>
      <c r="AK39" s="598">
        <f>IF(ISTEXT(CG39),0,IF(ISBLANK(CG39),0,(CG39/CF16)*AK16))</f>
        <v>0</v>
      </c>
      <c r="AL39" s="607">
        <f t="shared" si="24"/>
      </c>
      <c r="AM39" s="602">
        <f t="shared" si="25"/>
        <v>0</v>
      </c>
      <c r="AN39" s="598">
        <f>IF(ISTEXT(CJ39),0,IF(ISBLANK(CJ39),0,(CJ39/CI16)*AN16))</f>
        <v>0</v>
      </c>
      <c r="AO39" s="607">
        <f t="shared" si="26"/>
      </c>
      <c r="AP39" s="602">
        <f t="shared" si="27"/>
        <v>0</v>
      </c>
      <c r="AQ39" s="598">
        <f>IF(ISTEXT(CM39),0,IF(ISBLANK(CM39),0,(CM39/CL16)*AQ16))</f>
        <v>0</v>
      </c>
      <c r="AR39" s="607">
        <f t="shared" si="28"/>
      </c>
      <c r="AS39" s="602">
        <f t="shared" si="29"/>
        <v>0</v>
      </c>
      <c r="AT39" s="598">
        <f>IF(ISTEXT(CP39),0,IF(ISBLANK(CP39),0,(CP39/CO16)*AT16))</f>
        <v>0</v>
      </c>
      <c r="AU39" s="607">
        <f t="shared" si="30"/>
      </c>
      <c r="AV39" s="602">
        <f t="shared" si="31"/>
        <v>0</v>
      </c>
      <c r="AW39" s="449" t="s">
        <v>317</v>
      </c>
      <c r="AX39" s="444" t="s">
        <v>86</v>
      </c>
      <c r="AY39" s="443"/>
      <c r="AZ39" s="460"/>
      <c r="BA39" s="505">
        <f t="shared" si="47"/>
      </c>
      <c r="BB39" s="443"/>
      <c r="BC39" s="460"/>
      <c r="BD39" s="501">
        <f t="shared" si="48"/>
      </c>
      <c r="BE39" s="443"/>
      <c r="BF39" s="460"/>
      <c r="BG39" s="497">
        <f t="shared" si="49"/>
      </c>
      <c r="BH39" s="443" t="s">
        <v>192</v>
      </c>
      <c r="BI39" s="460">
        <v>1</v>
      </c>
      <c r="BJ39" s="493" t="str">
        <f t="shared" si="45"/>
        <v>C à S</v>
      </c>
      <c r="BK39" s="443"/>
      <c r="BL39" s="460"/>
      <c r="BM39" s="489">
        <f t="shared" si="44"/>
      </c>
      <c r="BN39" s="443"/>
      <c r="BO39" s="460"/>
      <c r="BP39" s="485">
        <f t="shared" si="50"/>
      </c>
      <c r="BQ39" s="443" t="s">
        <v>192</v>
      </c>
      <c r="BR39" s="460">
        <v>3</v>
      </c>
      <c r="BS39" s="481" t="str">
        <f t="shared" si="51"/>
        <v>C à S</v>
      </c>
      <c r="BT39" s="443"/>
      <c r="BU39" s="460"/>
      <c r="BV39" s="477">
        <f t="shared" si="46"/>
      </c>
      <c r="BW39" s="443"/>
      <c r="BX39" s="458"/>
      <c r="BY39" s="471">
        <f t="shared" si="36"/>
      </c>
      <c r="BZ39" s="443"/>
      <c r="CA39" s="458"/>
      <c r="CB39" s="459">
        <f t="shared" si="37"/>
      </c>
      <c r="CC39" s="443"/>
      <c r="CD39" s="458"/>
      <c r="CE39" s="459">
        <f t="shared" si="38"/>
      </c>
      <c r="CF39" s="443"/>
      <c r="CG39" s="458"/>
      <c r="CH39" s="459">
        <f t="shared" si="39"/>
      </c>
      <c r="CI39" s="443"/>
      <c r="CJ39" s="458"/>
      <c r="CK39" s="459">
        <f t="shared" si="40"/>
      </c>
      <c r="CL39" s="443"/>
      <c r="CM39" s="458"/>
      <c r="CN39" s="459">
        <f t="shared" si="41"/>
      </c>
      <c r="CO39" s="443"/>
      <c r="CP39" s="458"/>
      <c r="CQ39" s="459">
        <f t="shared" si="42"/>
      </c>
    </row>
    <row r="40" spans="1:95" ht="21">
      <c r="A40" s="435"/>
      <c r="B40" s="438" t="str">
        <f t="shared" si="0"/>
        <v>huile olive</v>
      </c>
      <c r="C40" s="441" t="str">
        <f t="shared" si="1"/>
        <v>C à S</v>
      </c>
      <c r="D40" s="598">
        <f>IF(ISTEXT(AZ40),0,IF(ISBLANK(AZ40),0,(AZ40/AY16)*D16))</f>
        <v>0</v>
      </c>
      <c r="E40" s="607">
        <f t="shared" si="2"/>
      </c>
      <c r="F40" s="605">
        <f t="shared" si="3"/>
        <v>0</v>
      </c>
      <c r="G40" s="601">
        <f>IF(ISTEXT(BC40),0,IF(ISBLANK(BC40),0,(BC40/BB16)*G16))</f>
        <v>2.5</v>
      </c>
      <c r="H40" s="607" t="str">
        <f t="shared" si="4"/>
        <v>C à S</v>
      </c>
      <c r="I40" s="510" t="str">
        <f t="shared" si="5"/>
        <v>A</v>
      </c>
      <c r="J40" s="598">
        <f>IF(ISTEXT(BF40),0,IF(ISBLANK(BF40),0,(BF40/J16)*BE16))</f>
        <v>0</v>
      </c>
      <c r="K40" s="607">
        <f t="shared" si="6"/>
      </c>
      <c r="L40" s="605">
        <f t="shared" si="7"/>
        <v>0</v>
      </c>
      <c r="M40" s="598">
        <f>IF(ISTEXT(BI40),0,IF(ISBLANK(BI40),0,(BI40/BH16*M16)))</f>
        <v>0</v>
      </c>
      <c r="N40" s="607">
        <f t="shared" si="8"/>
      </c>
      <c r="O40" s="605">
        <f t="shared" si="9"/>
        <v>0</v>
      </c>
      <c r="P40" s="598">
        <f>IF(ISTEXT(BL40),0,IF(ISBLANK(BL40),0,(BL40/BK16)*P16))</f>
        <v>0</v>
      </c>
      <c r="Q40" s="607">
        <f t="shared" si="10"/>
      </c>
      <c r="R40" s="605">
        <f t="shared" si="11"/>
        <v>0</v>
      </c>
      <c r="S40" s="598">
        <f>IF(ISTEXT(BO40),0,IF(ISBLANK(BO40),0,(BO40/BN16)*S16))</f>
        <v>0</v>
      </c>
      <c r="T40" s="607">
        <f t="shared" si="12"/>
      </c>
      <c r="U40" s="605">
        <f t="shared" si="13"/>
        <v>0</v>
      </c>
      <c r="V40" s="598">
        <f>IF(ISTEXT(BR40),0,IF(ISBLANK(BR40),0,(BR40/BQ16)*V16))</f>
        <v>0</v>
      </c>
      <c r="W40" s="607">
        <f t="shared" si="14"/>
      </c>
      <c r="X40" s="605">
        <f t="shared" si="15"/>
        <v>0</v>
      </c>
      <c r="Y40" s="598">
        <f>IF(ISTEXT(BU40),0,IF(ISBLANK(BU40),0,(BU40/BT16)*Y16))</f>
        <v>0</v>
      </c>
      <c r="Z40" s="607">
        <f t="shared" si="16"/>
      </c>
      <c r="AA40" s="605">
        <f t="shared" si="17"/>
        <v>0</v>
      </c>
      <c r="AB40" s="598">
        <f>IF(ISTEXT(BX40),0,IF(ISBLANK(BX40),0,(BX40/BW16)*AB16))</f>
        <v>0</v>
      </c>
      <c r="AC40" s="607">
        <f t="shared" si="18"/>
      </c>
      <c r="AD40" s="602">
        <f t="shared" si="19"/>
        <v>0</v>
      </c>
      <c r="AE40" s="598">
        <f>IF(ISTEXT(CA40),0,IF(ISBLANK(CA40),0,(CA40/BZ16)*AE16))</f>
        <v>0</v>
      </c>
      <c r="AF40" s="607">
        <f t="shared" si="20"/>
      </c>
      <c r="AG40" s="602">
        <f t="shared" si="21"/>
        <v>0</v>
      </c>
      <c r="AH40" s="598">
        <f>IF(ISTEXT(CD40),0,IF(ISBLANK(CD40),0,(CD40/CC16)*AH16))</f>
        <v>0</v>
      </c>
      <c r="AI40" s="607">
        <f t="shared" si="22"/>
      </c>
      <c r="AJ40" s="602">
        <f t="shared" si="23"/>
        <v>0</v>
      </c>
      <c r="AK40" s="598">
        <f>IF(ISTEXT(CG40),0,IF(ISBLANK(CG40),0,(CG40/CF16)*AK16))</f>
        <v>0</v>
      </c>
      <c r="AL40" s="607">
        <f t="shared" si="24"/>
      </c>
      <c r="AM40" s="602">
        <f t="shared" si="25"/>
        <v>0</v>
      </c>
      <c r="AN40" s="598">
        <f>IF(ISTEXT(CJ40),0,IF(ISBLANK(CJ40),0,(CJ40/CI16)*AN16))</f>
        <v>0</v>
      </c>
      <c r="AO40" s="607">
        <f t="shared" si="26"/>
      </c>
      <c r="AP40" s="602">
        <f t="shared" si="27"/>
        <v>0</v>
      </c>
      <c r="AQ40" s="598">
        <f>IF(ISTEXT(CM40),0,IF(ISBLANK(CM40),0,(CM40/CL16)*AQ16))</f>
        <v>0</v>
      </c>
      <c r="AR40" s="607">
        <f t="shared" si="28"/>
      </c>
      <c r="AS40" s="602">
        <f t="shared" si="29"/>
        <v>0</v>
      </c>
      <c r="AT40" s="598">
        <f>IF(ISTEXT(CP40),0,IF(ISBLANK(CP40),0,(CP40/CO16)*AT16))</f>
        <v>0</v>
      </c>
      <c r="AU40" s="607">
        <f t="shared" si="30"/>
      </c>
      <c r="AV40" s="602">
        <f t="shared" si="31"/>
        <v>0</v>
      </c>
      <c r="AW40" s="449" t="s">
        <v>306</v>
      </c>
      <c r="AX40" s="444" t="s">
        <v>86</v>
      </c>
      <c r="AY40" s="462"/>
      <c r="AZ40" s="458"/>
      <c r="BA40" s="504">
        <f t="shared" si="47"/>
      </c>
      <c r="BB40" s="462" t="s">
        <v>191</v>
      </c>
      <c r="BC40" s="458">
        <v>1</v>
      </c>
      <c r="BD40" s="500" t="str">
        <f t="shared" si="48"/>
        <v>C à S</v>
      </c>
      <c r="BE40" s="462"/>
      <c r="BF40" s="458"/>
      <c r="BG40" s="496">
        <f t="shared" si="49"/>
      </c>
      <c r="BH40" s="462"/>
      <c r="BI40" s="458"/>
      <c r="BJ40" s="492">
        <f t="shared" si="45"/>
      </c>
      <c r="BK40" s="462"/>
      <c r="BL40" s="458"/>
      <c r="BM40" s="488">
        <f t="shared" si="44"/>
      </c>
      <c r="BN40" s="462"/>
      <c r="BO40" s="458"/>
      <c r="BP40" s="484">
        <f t="shared" si="50"/>
      </c>
      <c r="BQ40" s="462"/>
      <c r="BR40" s="458"/>
      <c r="BS40" s="480">
        <f t="shared" si="51"/>
      </c>
      <c r="BT40" s="462"/>
      <c r="BU40" s="458"/>
      <c r="BV40" s="476">
        <f t="shared" si="46"/>
      </c>
      <c r="BW40" s="443"/>
      <c r="BX40" s="458"/>
      <c r="BY40" s="471">
        <f t="shared" si="36"/>
      </c>
      <c r="BZ40" s="443"/>
      <c r="CA40" s="458"/>
      <c r="CB40" s="459">
        <f t="shared" si="37"/>
      </c>
      <c r="CC40" s="443"/>
      <c r="CD40" s="458"/>
      <c r="CE40" s="459">
        <f t="shared" si="38"/>
      </c>
      <c r="CF40" s="443"/>
      <c r="CG40" s="458"/>
      <c r="CH40" s="459">
        <f t="shared" si="39"/>
      </c>
      <c r="CI40" s="443"/>
      <c r="CJ40" s="458"/>
      <c r="CK40" s="459">
        <f t="shared" si="40"/>
      </c>
      <c r="CL40" s="443"/>
      <c r="CM40" s="458"/>
      <c r="CN40" s="459">
        <f t="shared" si="41"/>
      </c>
      <c r="CO40" s="443"/>
      <c r="CP40" s="458"/>
      <c r="CQ40" s="459">
        <f t="shared" si="42"/>
      </c>
    </row>
    <row r="41" spans="1:95" ht="21">
      <c r="A41" s="435"/>
      <c r="B41" s="438" t="str">
        <f t="shared" si="0"/>
        <v>L</v>
      </c>
      <c r="C41" s="441">
        <f t="shared" si="1"/>
        <v>0</v>
      </c>
      <c r="D41" s="598">
        <f>IF(ISTEXT(AZ41),0,IF(ISBLANK(AZ41),0,(AZ41/AY16)*D16))</f>
        <v>0</v>
      </c>
      <c r="E41" s="607">
        <f t="shared" si="2"/>
      </c>
      <c r="F41" s="605">
        <f t="shared" si="3"/>
        <v>0</v>
      </c>
      <c r="G41" s="598">
        <f>IF(ISTEXT(BC41),0,IF(ISBLANK(BC41),0,(BC41/BB16)*G16))</f>
        <v>0</v>
      </c>
      <c r="H41" s="607">
        <f t="shared" si="4"/>
      </c>
      <c r="I41" s="605">
        <f t="shared" si="5"/>
        <v>0</v>
      </c>
      <c r="J41" s="598">
        <f>IF(ISTEXT(BF41),0,IF(ISBLANK(BF41),0,(BF41/J16)*BE16))</f>
        <v>0</v>
      </c>
      <c r="K41" s="607">
        <f t="shared" si="6"/>
      </c>
      <c r="L41" s="605">
        <f t="shared" si="7"/>
        <v>0</v>
      </c>
      <c r="M41" s="598">
        <f>IF(ISTEXT(BI41),0,IF(ISBLANK(BI41),0,(BI41/BH16*M16)))</f>
        <v>0</v>
      </c>
      <c r="N41" s="607">
        <f t="shared" si="8"/>
      </c>
      <c r="O41" s="605">
        <f t="shared" si="9"/>
        <v>0</v>
      </c>
      <c r="P41" s="598">
        <f>IF(ISTEXT(BL41),0,IF(ISBLANK(BL41),0,(BL41/BK16)*P16))</f>
        <v>0</v>
      </c>
      <c r="Q41" s="607">
        <f t="shared" si="10"/>
      </c>
      <c r="R41" s="605">
        <f t="shared" si="11"/>
        <v>0</v>
      </c>
      <c r="S41" s="598">
        <f>IF(ISTEXT(BO41),0,IF(ISBLANK(BO41),0,(BO41/BN16)*S16))</f>
        <v>0</v>
      </c>
      <c r="T41" s="607">
        <f t="shared" si="12"/>
      </c>
      <c r="U41" s="605">
        <f t="shared" si="13"/>
        <v>0</v>
      </c>
      <c r="V41" s="598">
        <f>IF(ISTEXT(BR41),0,IF(ISBLANK(BR41),0,(BR41/BQ16)*V16))</f>
        <v>0</v>
      </c>
      <c r="W41" s="607">
        <f t="shared" si="14"/>
      </c>
      <c r="X41" s="605">
        <f t="shared" si="15"/>
        <v>0</v>
      </c>
      <c r="Y41" s="598">
        <f>IF(ISTEXT(BU41),0,IF(ISBLANK(BU41),0,(BU41/BT16)*Y16))</f>
        <v>0</v>
      </c>
      <c r="Z41" s="607">
        <f t="shared" si="16"/>
      </c>
      <c r="AA41" s="605">
        <f t="shared" si="17"/>
        <v>0</v>
      </c>
      <c r="AB41" s="598">
        <f>IF(ISTEXT(BX41),0,IF(ISBLANK(BX41),0,(BX41/BW16)*AB16))</f>
        <v>0</v>
      </c>
      <c r="AC41" s="607">
        <f t="shared" si="18"/>
      </c>
      <c r="AD41" s="602">
        <f t="shared" si="19"/>
        <v>0</v>
      </c>
      <c r="AE41" s="598">
        <f>IF(ISTEXT(CA41),0,IF(ISBLANK(CA41),0,(CA41/BZ16)*AE16))</f>
        <v>0</v>
      </c>
      <c r="AF41" s="607">
        <f t="shared" si="20"/>
      </c>
      <c r="AG41" s="602">
        <f t="shared" si="21"/>
        <v>0</v>
      </c>
      <c r="AH41" s="598">
        <f>IF(ISTEXT(CD41),0,IF(ISBLANK(CD41),0,(CD41/CC16)*AH16))</f>
        <v>0</v>
      </c>
      <c r="AI41" s="607">
        <f t="shared" si="22"/>
      </c>
      <c r="AJ41" s="602">
        <f t="shared" si="23"/>
        <v>0</v>
      </c>
      <c r="AK41" s="598">
        <f>IF(ISTEXT(CG41),0,IF(ISBLANK(CG41),0,(CG41/CF16)*AK16))</f>
        <v>0</v>
      </c>
      <c r="AL41" s="607">
        <f t="shared" si="24"/>
      </c>
      <c r="AM41" s="602">
        <f t="shared" si="25"/>
        <v>0</v>
      </c>
      <c r="AN41" s="598">
        <f>IF(ISTEXT(CJ41),0,IF(ISBLANK(CJ41),0,(CJ41/CI16)*AN16))</f>
        <v>0</v>
      </c>
      <c r="AO41" s="607">
        <f t="shared" si="26"/>
      </c>
      <c r="AP41" s="602">
        <f t="shared" si="27"/>
        <v>0</v>
      </c>
      <c r="AQ41" s="598">
        <f>IF(ISTEXT(CM41),0,IF(ISBLANK(CM41),0,(CM41/CL16)*AQ16))</f>
        <v>0</v>
      </c>
      <c r="AR41" s="607">
        <f t="shared" si="28"/>
      </c>
      <c r="AS41" s="602">
        <f t="shared" si="29"/>
        <v>0</v>
      </c>
      <c r="AT41" s="598">
        <f>IF(ISTEXT(CP41),0,IF(ISBLANK(CP41),0,(CP41/CO16)*AT16))</f>
        <v>0</v>
      </c>
      <c r="AU41" s="607">
        <f t="shared" si="30"/>
      </c>
      <c r="AV41" s="602">
        <f t="shared" si="31"/>
        <v>0</v>
      </c>
      <c r="AW41" s="583" t="s">
        <v>301</v>
      </c>
      <c r="AX41" s="444"/>
      <c r="AY41" s="462"/>
      <c r="AZ41" s="458"/>
      <c r="BA41" s="504">
        <f t="shared" si="47"/>
      </c>
      <c r="BB41" s="462"/>
      <c r="BC41" s="458"/>
      <c r="BD41" s="500">
        <f t="shared" si="48"/>
      </c>
      <c r="BE41" s="462"/>
      <c r="BF41" s="458"/>
      <c r="BG41" s="496">
        <f t="shared" si="49"/>
      </c>
      <c r="BH41" s="462"/>
      <c r="BI41" s="458"/>
      <c r="BJ41" s="492">
        <f t="shared" si="45"/>
      </c>
      <c r="BK41" s="462"/>
      <c r="BL41" s="458"/>
      <c r="BM41" s="488">
        <f t="shared" si="44"/>
      </c>
      <c r="BN41" s="462"/>
      <c r="BO41" s="458"/>
      <c r="BP41" s="484">
        <f t="shared" si="50"/>
      </c>
      <c r="BQ41" s="462"/>
      <c r="BR41" s="458"/>
      <c r="BS41" s="480">
        <f t="shared" si="51"/>
      </c>
      <c r="BT41" s="462"/>
      <c r="BU41" s="458"/>
      <c r="BV41" s="476">
        <f t="shared" si="46"/>
      </c>
      <c r="BW41" s="462"/>
      <c r="BX41" s="463"/>
      <c r="BY41" s="473">
        <f t="shared" si="36"/>
      </c>
      <c r="BZ41" s="462"/>
      <c r="CA41" s="463"/>
      <c r="CB41" s="464">
        <f t="shared" si="37"/>
      </c>
      <c r="CC41" s="462"/>
      <c r="CD41" s="463"/>
      <c r="CE41" s="464">
        <f t="shared" si="38"/>
      </c>
      <c r="CF41" s="462"/>
      <c r="CG41" s="463"/>
      <c r="CH41" s="464">
        <f t="shared" si="39"/>
      </c>
      <c r="CI41" s="462"/>
      <c r="CJ41" s="463"/>
      <c r="CK41" s="464">
        <f t="shared" si="40"/>
      </c>
      <c r="CL41" s="462"/>
      <c r="CM41" s="463"/>
      <c r="CN41" s="464">
        <f t="shared" si="41"/>
      </c>
      <c r="CO41" s="462"/>
      <c r="CP41" s="463"/>
      <c r="CQ41" s="464">
        <f t="shared" si="42"/>
      </c>
    </row>
    <row r="42" spans="1:95" ht="21">
      <c r="A42" s="435"/>
      <c r="B42" s="438" t="str">
        <f t="shared" si="0"/>
        <v>lait</v>
      </c>
      <c r="C42" s="441" t="str">
        <f t="shared" si="1"/>
        <v>Kg</v>
      </c>
      <c r="D42" s="598">
        <f>IF(ISTEXT(AZ42),0,IF(ISBLANK(AZ42),0,(AZ42/AY16)*D16))</f>
        <v>0</v>
      </c>
      <c r="E42" s="607">
        <f t="shared" si="2"/>
      </c>
      <c r="F42" s="605">
        <f t="shared" si="3"/>
        <v>0</v>
      </c>
      <c r="G42" s="598">
        <f>IF(ISTEXT(BC42),0,IF(ISBLANK(BC42),0,(BC42/BB16)*G16))</f>
        <v>0</v>
      </c>
      <c r="H42" s="607">
        <f t="shared" si="4"/>
      </c>
      <c r="I42" s="605">
        <f t="shared" si="5"/>
        <v>0</v>
      </c>
      <c r="J42" s="598">
        <f>IF(ISTEXT(BF42),0,IF(ISBLANK(BF42),0,(BF42/J16)*BE16))</f>
        <v>0</v>
      </c>
      <c r="K42" s="607">
        <f t="shared" si="6"/>
      </c>
      <c r="L42" s="605">
        <f t="shared" si="7"/>
        <v>0</v>
      </c>
      <c r="M42" s="598">
        <f>IF(ISTEXT(BI42),0,IF(ISBLANK(BI42),0,(BI42/BH16*M16)))</f>
        <v>0.75</v>
      </c>
      <c r="N42" s="607" t="str">
        <f t="shared" si="8"/>
        <v>Kg</v>
      </c>
      <c r="O42" s="509" t="str">
        <f t="shared" si="9"/>
        <v>B</v>
      </c>
      <c r="P42" s="598">
        <f>IF(ISTEXT(BL42),0,IF(ISBLANK(BL42),0,(BL42/BK16)*P16))</f>
        <v>0</v>
      </c>
      <c r="Q42" s="607">
        <f t="shared" si="10"/>
      </c>
      <c r="R42" s="605">
        <f t="shared" si="11"/>
        <v>0</v>
      </c>
      <c r="S42" s="598">
        <f>IF(ISTEXT(BO42),0,IF(ISBLANK(BO42),0,(BO42/BN16)*S16))</f>
        <v>0</v>
      </c>
      <c r="T42" s="607">
        <f t="shared" si="12"/>
      </c>
      <c r="U42" s="605">
        <f t="shared" si="13"/>
        <v>0</v>
      </c>
      <c r="V42" s="598">
        <f>IF(ISTEXT(BR42),0,IF(ISBLANK(BR42),0,(BR42/BQ16)*V16))</f>
        <v>1.6666666666666665</v>
      </c>
      <c r="W42" s="607" t="str">
        <f t="shared" si="14"/>
        <v>Kg</v>
      </c>
      <c r="X42" s="510" t="str">
        <f t="shared" si="15"/>
        <v>A</v>
      </c>
      <c r="Y42" s="598">
        <f>IF(ISTEXT(BU42),0,IF(ISBLANK(BU42),0,(BU42/BT16)*Y16))</f>
        <v>0.16666666666666666</v>
      </c>
      <c r="Z42" s="607" t="str">
        <f t="shared" si="16"/>
        <v>Kg</v>
      </c>
      <c r="AA42" s="509" t="str">
        <f t="shared" si="17"/>
        <v>B</v>
      </c>
      <c r="AB42" s="598">
        <f>IF(ISTEXT(BX42),0,IF(ISBLANK(BX42),0,(BX42/BW16)*AB16))</f>
        <v>0</v>
      </c>
      <c r="AC42" s="607">
        <f t="shared" si="18"/>
      </c>
      <c r="AD42" s="602">
        <f t="shared" si="19"/>
        <v>0</v>
      </c>
      <c r="AE42" s="598">
        <f>IF(ISTEXT(CA42),0,IF(ISBLANK(CA42),0,(CA42/BZ16)*AE16))</f>
        <v>0</v>
      </c>
      <c r="AF42" s="607">
        <f t="shared" si="20"/>
      </c>
      <c r="AG42" s="602">
        <f t="shared" si="21"/>
        <v>0</v>
      </c>
      <c r="AH42" s="598">
        <f>IF(ISTEXT(CD42),0,IF(ISBLANK(CD42),0,(CD42/CC16)*AH16))</f>
        <v>0</v>
      </c>
      <c r="AI42" s="607">
        <f t="shared" si="22"/>
      </c>
      <c r="AJ42" s="602">
        <f t="shared" si="23"/>
        <v>0</v>
      </c>
      <c r="AK42" s="598">
        <f>IF(ISTEXT(CG42),0,IF(ISBLANK(CG42),0,(CG42/CF16)*AK16))</f>
        <v>0</v>
      </c>
      <c r="AL42" s="607">
        <f t="shared" si="24"/>
      </c>
      <c r="AM42" s="602">
        <f t="shared" si="25"/>
        <v>0</v>
      </c>
      <c r="AN42" s="598">
        <f>IF(ISTEXT(CJ42),0,IF(ISBLANK(CJ42),0,(CJ42/CI16)*AN16))</f>
        <v>0</v>
      </c>
      <c r="AO42" s="607">
        <f t="shared" si="26"/>
      </c>
      <c r="AP42" s="602">
        <f t="shared" si="27"/>
        <v>0</v>
      </c>
      <c r="AQ42" s="598">
        <f>IF(ISTEXT(CM42),0,IF(ISBLANK(CM42),0,(CM42/CL16)*AQ16))</f>
        <v>0</v>
      </c>
      <c r="AR42" s="607">
        <f t="shared" si="28"/>
      </c>
      <c r="AS42" s="602">
        <f t="shared" si="29"/>
        <v>0</v>
      </c>
      <c r="AT42" s="598">
        <f>IF(ISTEXT(CP42),0,IF(ISBLANK(CP42),0,(CP42/CO16)*AT16))</f>
        <v>0</v>
      </c>
      <c r="AU42" s="607">
        <f t="shared" si="30"/>
      </c>
      <c r="AV42" s="602">
        <f t="shared" si="31"/>
        <v>0</v>
      </c>
      <c r="AW42" s="449" t="s">
        <v>213</v>
      </c>
      <c r="AX42" s="444" t="s">
        <v>9</v>
      </c>
      <c r="AY42" s="443"/>
      <c r="AZ42" s="458"/>
      <c r="BA42" s="504">
        <f t="shared" si="47"/>
      </c>
      <c r="BB42" s="443"/>
      <c r="BC42" s="458"/>
      <c r="BD42" s="500">
        <f t="shared" si="48"/>
      </c>
      <c r="BE42" s="443"/>
      <c r="BF42" s="458"/>
      <c r="BG42" s="496">
        <f t="shared" si="49"/>
      </c>
      <c r="BH42" s="443" t="s">
        <v>192</v>
      </c>
      <c r="BI42" s="582">
        <v>0.3</v>
      </c>
      <c r="BJ42" s="492" t="str">
        <f t="shared" si="45"/>
        <v>Kg</v>
      </c>
      <c r="BK42" s="443"/>
      <c r="BL42" s="458"/>
      <c r="BM42" s="488">
        <f t="shared" si="44"/>
      </c>
      <c r="BN42" s="443"/>
      <c r="BO42" s="458"/>
      <c r="BP42" s="484">
        <f t="shared" si="50"/>
      </c>
      <c r="BQ42" s="443" t="s">
        <v>191</v>
      </c>
      <c r="BR42" s="458">
        <v>1</v>
      </c>
      <c r="BS42" s="480" t="str">
        <f t="shared" si="51"/>
        <v>Kg</v>
      </c>
      <c r="BT42" s="443" t="s">
        <v>192</v>
      </c>
      <c r="BU42" s="582">
        <v>0.1</v>
      </c>
      <c r="BV42" s="476" t="str">
        <f t="shared" si="46"/>
        <v>Kg</v>
      </c>
      <c r="BW42" s="462"/>
      <c r="BX42" s="458"/>
      <c r="BY42" s="471">
        <f t="shared" si="36"/>
      </c>
      <c r="BZ42" s="462"/>
      <c r="CA42" s="458"/>
      <c r="CB42" s="459">
        <f t="shared" si="37"/>
      </c>
      <c r="CC42" s="462"/>
      <c r="CD42" s="458"/>
      <c r="CE42" s="459">
        <f t="shared" si="38"/>
      </c>
      <c r="CF42" s="462"/>
      <c r="CG42" s="458"/>
      <c r="CH42" s="459">
        <f t="shared" si="39"/>
      </c>
      <c r="CI42" s="462"/>
      <c r="CJ42" s="458"/>
      <c r="CK42" s="459">
        <f t="shared" si="40"/>
      </c>
      <c r="CL42" s="462"/>
      <c r="CM42" s="458"/>
      <c r="CN42" s="459">
        <f t="shared" si="41"/>
      </c>
      <c r="CO42" s="462"/>
      <c r="CP42" s="458"/>
      <c r="CQ42" s="459">
        <f t="shared" si="42"/>
      </c>
    </row>
    <row r="43" spans="1:95" ht="21">
      <c r="A43" s="435"/>
      <c r="B43" s="438" t="str">
        <f t="shared" si="0"/>
        <v>levure chimique</v>
      </c>
      <c r="C43" s="441" t="str">
        <f t="shared" si="1"/>
        <v>Kg</v>
      </c>
      <c r="D43" s="598">
        <f>IF(ISTEXT(AZ43),0,IF(ISBLANK(AZ43),0,(AZ43/AY16)*D16))</f>
        <v>0</v>
      </c>
      <c r="E43" s="607">
        <f t="shared" si="2"/>
      </c>
      <c r="F43" s="605">
        <f t="shared" si="3"/>
        <v>0</v>
      </c>
      <c r="G43" s="598">
        <f>IF(ISTEXT(BC43),0,IF(ISBLANK(BC43),0,(BC43/BB16)*G16))</f>
        <v>0</v>
      </c>
      <c r="H43" s="607">
        <f t="shared" si="4"/>
      </c>
      <c r="I43" s="605">
        <f t="shared" si="5"/>
        <v>0</v>
      </c>
      <c r="J43" s="598">
        <f>IF(ISTEXT(BF43),0,IF(ISBLANK(BF43),0,(BF43/J16)*BE16))</f>
        <v>0.0008</v>
      </c>
      <c r="K43" s="607" t="str">
        <f t="shared" si="6"/>
        <v>Kg</v>
      </c>
      <c r="L43" s="510" t="str">
        <f t="shared" si="7"/>
        <v>A</v>
      </c>
      <c r="M43" s="598">
        <f>IF(ISTEXT(BI43),0,IF(ISBLANK(BI43),0,(BI43/BH16*M16)))</f>
        <v>0</v>
      </c>
      <c r="N43" s="607">
        <f t="shared" si="8"/>
      </c>
      <c r="O43" s="605">
        <f t="shared" si="9"/>
        <v>0</v>
      </c>
      <c r="P43" s="598">
        <f>IF(ISTEXT(BL43),0,IF(ISBLANK(BL43),0,(BL43/BK16)*P16))</f>
        <v>0</v>
      </c>
      <c r="Q43" s="607">
        <f t="shared" si="10"/>
      </c>
      <c r="R43" s="605">
        <f t="shared" si="11"/>
        <v>0</v>
      </c>
      <c r="S43" s="598">
        <f>IF(ISTEXT(BO43),0,IF(ISBLANK(BO43),0,(BO43/BN16)*S16))</f>
        <v>0</v>
      </c>
      <c r="T43" s="607">
        <f t="shared" si="12"/>
      </c>
      <c r="U43" s="605">
        <f t="shared" si="13"/>
        <v>0</v>
      </c>
      <c r="V43" s="598">
        <f>IF(ISTEXT(BR43),0,IF(ISBLANK(BR43),0,(BR43/BQ16)*V16))</f>
        <v>0</v>
      </c>
      <c r="W43" s="607">
        <f t="shared" si="14"/>
      </c>
      <c r="X43" s="605">
        <f t="shared" si="15"/>
        <v>0</v>
      </c>
      <c r="Y43" s="598">
        <f>IF(ISTEXT(BU43),0,IF(ISBLANK(BU43),0,(BU43/BT16)*Y16))</f>
        <v>0</v>
      </c>
      <c r="Z43" s="607">
        <f t="shared" si="16"/>
      </c>
      <c r="AA43" s="605">
        <f t="shared" si="17"/>
        <v>0</v>
      </c>
      <c r="AB43" s="598">
        <f>IF(ISTEXT(BX43),0,IF(ISBLANK(BX43),0,(BX43/BW16)*AB16))</f>
        <v>0</v>
      </c>
      <c r="AC43" s="607">
        <f t="shared" si="18"/>
      </c>
      <c r="AD43" s="604">
        <f t="shared" si="19"/>
        <v>0</v>
      </c>
      <c r="AE43" s="598">
        <f>IF(ISTEXT(CA43),0,IF(ISBLANK(CA43),0,(CA43/BZ16)*AE16))</f>
        <v>0</v>
      </c>
      <c r="AF43" s="607">
        <f t="shared" si="20"/>
      </c>
      <c r="AG43" s="604">
        <f t="shared" si="21"/>
        <v>0</v>
      </c>
      <c r="AH43" s="598">
        <f>IF(ISTEXT(CD43),0,IF(ISBLANK(CD43),0,(CD43/CC16)*AH16))</f>
        <v>0</v>
      </c>
      <c r="AI43" s="607">
        <f t="shared" si="22"/>
      </c>
      <c r="AJ43" s="604">
        <f t="shared" si="23"/>
        <v>0</v>
      </c>
      <c r="AK43" s="598">
        <f>IF(ISTEXT(CG43),0,IF(ISBLANK(CG43),0,(CG43/CF16)*AK16))</f>
        <v>0</v>
      </c>
      <c r="AL43" s="607">
        <f t="shared" si="24"/>
      </c>
      <c r="AM43" s="604">
        <f t="shared" si="25"/>
        <v>0</v>
      </c>
      <c r="AN43" s="598">
        <f>IF(ISTEXT(CJ43),0,IF(ISBLANK(CJ43),0,(CJ43/CI16)*AN16))</f>
        <v>0</v>
      </c>
      <c r="AO43" s="607">
        <f t="shared" si="26"/>
      </c>
      <c r="AP43" s="604">
        <f t="shared" si="27"/>
        <v>0</v>
      </c>
      <c r="AQ43" s="598">
        <f>IF(ISTEXT(CM43),0,IF(ISBLANK(CM43),0,(CM43/CL16)*AQ16))</f>
        <v>0</v>
      </c>
      <c r="AR43" s="607">
        <f t="shared" si="28"/>
      </c>
      <c r="AS43" s="604">
        <f t="shared" si="29"/>
        <v>0</v>
      </c>
      <c r="AT43" s="598">
        <f>IF(ISTEXT(CP43),0,IF(ISBLANK(CP43),0,(CP43/CO16)*AT16))</f>
        <v>0</v>
      </c>
      <c r="AU43" s="607">
        <f t="shared" si="30"/>
      </c>
      <c r="AV43" s="604">
        <f t="shared" si="31"/>
        <v>0</v>
      </c>
      <c r="AW43" s="449" t="s">
        <v>216</v>
      </c>
      <c r="AX43" s="444" t="s">
        <v>9</v>
      </c>
      <c r="AY43" s="443"/>
      <c r="AZ43" s="458"/>
      <c r="BA43" s="504">
        <f t="shared" si="47"/>
      </c>
      <c r="BB43" s="443"/>
      <c r="BC43" s="458"/>
      <c r="BD43" s="500">
        <f t="shared" si="48"/>
      </c>
      <c r="BE43" s="443" t="s">
        <v>191</v>
      </c>
      <c r="BF43" s="582">
        <v>0.002</v>
      </c>
      <c r="BG43" s="496" t="str">
        <f t="shared" si="49"/>
        <v>Kg</v>
      </c>
      <c r="BH43" s="443"/>
      <c r="BI43" s="458"/>
      <c r="BJ43" s="492">
        <f t="shared" si="45"/>
      </c>
      <c r="BK43" s="443"/>
      <c r="BL43" s="458"/>
      <c r="BM43" s="488">
        <f t="shared" si="44"/>
      </c>
      <c r="BN43" s="443"/>
      <c r="BO43" s="458"/>
      <c r="BP43" s="484">
        <f t="shared" si="50"/>
      </c>
      <c r="BQ43" s="443"/>
      <c r="BR43" s="458"/>
      <c r="BS43" s="480">
        <f t="shared" si="51"/>
      </c>
      <c r="BT43" s="443"/>
      <c r="BU43" s="458"/>
      <c r="BV43" s="476">
        <f t="shared" si="46"/>
      </c>
      <c r="BW43" s="443"/>
      <c r="BX43" s="460"/>
      <c r="BY43" s="472">
        <f t="shared" si="36"/>
      </c>
      <c r="BZ43" s="443"/>
      <c r="CA43" s="460"/>
      <c r="CB43" s="461">
        <f t="shared" si="37"/>
      </c>
      <c r="CC43" s="443"/>
      <c r="CD43" s="460"/>
      <c r="CE43" s="461">
        <f t="shared" si="38"/>
      </c>
      <c r="CF43" s="443"/>
      <c r="CG43" s="460"/>
      <c r="CH43" s="461">
        <f t="shared" si="39"/>
      </c>
      <c r="CI43" s="443"/>
      <c r="CJ43" s="460"/>
      <c r="CK43" s="461">
        <f t="shared" si="40"/>
      </c>
      <c r="CL43" s="443"/>
      <c r="CM43" s="460"/>
      <c r="CN43" s="461">
        <f t="shared" si="41"/>
      </c>
      <c r="CO43" s="443"/>
      <c r="CP43" s="460"/>
      <c r="CQ43" s="461">
        <f t="shared" si="42"/>
      </c>
    </row>
    <row r="44" spans="1:95" ht="21">
      <c r="A44" s="435"/>
      <c r="B44" s="438" t="str">
        <f t="shared" si="0"/>
        <v>levure chimique</v>
      </c>
      <c r="C44" s="441" t="str">
        <f t="shared" si="1"/>
        <v>pincées</v>
      </c>
      <c r="D44" s="598">
        <f>IF(ISTEXT(AZ44),0,IF(ISBLANK(AZ44),0,(AZ44/AY16)*D16))</f>
        <v>0</v>
      </c>
      <c r="E44" s="607">
        <f t="shared" si="2"/>
      </c>
      <c r="F44" s="605">
        <f t="shared" si="3"/>
        <v>0</v>
      </c>
      <c r="G44" s="598">
        <f>IF(ISTEXT(BC44),0,IF(ISBLANK(BC44),0,(BC44/BB16)*G16))</f>
        <v>0</v>
      </c>
      <c r="H44" s="607">
        <f t="shared" si="4"/>
      </c>
      <c r="I44" s="605">
        <f t="shared" si="5"/>
        <v>0</v>
      </c>
      <c r="J44" s="598">
        <f>IF(ISTEXT(BF44),0,IF(ISBLANK(BF44),0,(BF44/J16)*BE16))</f>
        <v>0</v>
      </c>
      <c r="K44" s="607">
        <f t="shared" si="6"/>
      </c>
      <c r="L44" s="605">
        <f t="shared" si="7"/>
        <v>0</v>
      </c>
      <c r="M44" s="598">
        <f>IF(ISTEXT(BI44),0,IF(ISBLANK(BI44),0,(BI44/BH16*M16)))</f>
        <v>0</v>
      </c>
      <c r="N44" s="607">
        <f t="shared" si="8"/>
      </c>
      <c r="O44" s="605">
        <f t="shared" si="9"/>
        <v>0</v>
      </c>
      <c r="P44" s="601">
        <f>IF(ISTEXT(BL44),0,IF(ISBLANK(BL44),0,(BL44/BK16)*P16))</f>
        <v>1.6666666666666665</v>
      </c>
      <c r="Q44" s="607" t="str">
        <f t="shared" si="10"/>
        <v>pincées</v>
      </c>
      <c r="R44" s="510" t="str">
        <f t="shared" si="11"/>
        <v>A</v>
      </c>
      <c r="S44" s="598">
        <f>IF(ISTEXT(BO44),0,IF(ISBLANK(BO44),0,(BO44/BN16)*S16))</f>
        <v>0</v>
      </c>
      <c r="T44" s="607">
        <f t="shared" si="12"/>
      </c>
      <c r="U44" s="605">
        <f t="shared" si="13"/>
        <v>0</v>
      </c>
      <c r="V44" s="598">
        <f>IF(ISTEXT(BR44),0,IF(ISBLANK(BR44),0,(BR44/BQ16)*V16))</f>
        <v>0</v>
      </c>
      <c r="W44" s="607">
        <f t="shared" si="14"/>
      </c>
      <c r="X44" s="605">
        <f t="shared" si="15"/>
        <v>0</v>
      </c>
      <c r="Y44" s="598">
        <f>IF(ISTEXT(BU44),0,IF(ISBLANK(BU44),0,(BU44/BT16)*Y16))</f>
        <v>0</v>
      </c>
      <c r="Z44" s="607">
        <f t="shared" si="16"/>
      </c>
      <c r="AA44" s="605">
        <f t="shared" si="17"/>
        <v>0</v>
      </c>
      <c r="AB44" s="598">
        <f>IF(ISTEXT(BX44),0,IF(ISBLANK(BX44),0,(BX44/BW16)*AB16))</f>
        <v>0</v>
      </c>
      <c r="AC44" s="607">
        <f t="shared" si="18"/>
      </c>
      <c r="AD44" s="604">
        <f t="shared" si="19"/>
        <v>0</v>
      </c>
      <c r="AE44" s="598">
        <f>IF(ISTEXT(CA44),0,IF(ISBLANK(CA44),0,(CA44/BZ16)*AE16))</f>
        <v>0</v>
      </c>
      <c r="AF44" s="607">
        <f t="shared" si="20"/>
      </c>
      <c r="AG44" s="604">
        <f t="shared" si="21"/>
        <v>0</v>
      </c>
      <c r="AH44" s="598">
        <f>IF(ISTEXT(CD44),0,IF(ISBLANK(CD44),0,(CD44/CC16)*AH16))</f>
        <v>0</v>
      </c>
      <c r="AI44" s="607">
        <f t="shared" si="22"/>
      </c>
      <c r="AJ44" s="604">
        <f t="shared" si="23"/>
        <v>0</v>
      </c>
      <c r="AK44" s="598">
        <f>IF(ISTEXT(CG44),0,IF(ISBLANK(CG44),0,(CG44/CF16)*AK16))</f>
        <v>0</v>
      </c>
      <c r="AL44" s="607">
        <f t="shared" si="24"/>
      </c>
      <c r="AM44" s="604">
        <f t="shared" si="25"/>
        <v>0</v>
      </c>
      <c r="AN44" s="598">
        <f>IF(ISTEXT(CJ44),0,IF(ISBLANK(CJ44),0,(CJ44/CI16)*AN16))</f>
        <v>0</v>
      </c>
      <c r="AO44" s="607">
        <f t="shared" si="26"/>
      </c>
      <c r="AP44" s="604">
        <f t="shared" si="27"/>
        <v>0</v>
      </c>
      <c r="AQ44" s="598">
        <f>IF(ISTEXT(CM44),0,IF(ISBLANK(CM44),0,(CM44/CL16)*AQ16))</f>
        <v>0</v>
      </c>
      <c r="AR44" s="607">
        <f t="shared" si="28"/>
      </c>
      <c r="AS44" s="604">
        <f t="shared" si="29"/>
        <v>0</v>
      </c>
      <c r="AT44" s="598">
        <f>IF(ISTEXT(CP44),0,IF(ISBLANK(CP44),0,(CP44/CO16)*AT16))</f>
        <v>0</v>
      </c>
      <c r="AU44" s="607">
        <f t="shared" si="30"/>
      </c>
      <c r="AV44" s="604">
        <f t="shared" si="31"/>
        <v>0</v>
      </c>
      <c r="AW44" s="449" t="s">
        <v>216</v>
      </c>
      <c r="AX44" s="444" t="s">
        <v>73</v>
      </c>
      <c r="AY44" s="443"/>
      <c r="AZ44" s="458"/>
      <c r="BA44" s="504">
        <f t="shared" si="47"/>
      </c>
      <c r="BB44" s="443"/>
      <c r="BC44" s="458"/>
      <c r="BD44" s="500">
        <f t="shared" si="48"/>
      </c>
      <c r="BE44" s="443"/>
      <c r="BF44" s="458"/>
      <c r="BG44" s="496">
        <f t="shared" si="49"/>
      </c>
      <c r="BH44" s="443"/>
      <c r="BI44" s="458"/>
      <c r="BJ44" s="492">
        <f t="shared" si="45"/>
      </c>
      <c r="BK44" s="443" t="s">
        <v>191</v>
      </c>
      <c r="BL44" s="458">
        <v>1</v>
      </c>
      <c r="BM44" s="488" t="str">
        <f t="shared" si="44"/>
        <v>pincées</v>
      </c>
      <c r="BN44" s="443"/>
      <c r="BO44" s="458"/>
      <c r="BP44" s="484">
        <f t="shared" si="50"/>
      </c>
      <c r="BQ44" s="443"/>
      <c r="BR44" s="458"/>
      <c r="BS44" s="480">
        <f t="shared" si="51"/>
      </c>
      <c r="BT44" s="443"/>
      <c r="BU44" s="458"/>
      <c r="BV44" s="476">
        <f t="shared" si="46"/>
      </c>
      <c r="BW44" s="443"/>
      <c r="BX44" s="460"/>
      <c r="BY44" s="472">
        <f t="shared" si="36"/>
      </c>
      <c r="BZ44" s="443"/>
      <c r="CA44" s="460"/>
      <c r="CB44" s="461">
        <f t="shared" si="37"/>
      </c>
      <c r="CC44" s="443"/>
      <c r="CD44" s="460"/>
      <c r="CE44" s="461">
        <f t="shared" si="38"/>
      </c>
      <c r="CF44" s="443"/>
      <c r="CG44" s="460"/>
      <c r="CH44" s="461">
        <f t="shared" si="39"/>
      </c>
      <c r="CI44" s="443"/>
      <c r="CJ44" s="460"/>
      <c r="CK44" s="461">
        <f t="shared" si="40"/>
      </c>
      <c r="CL44" s="443"/>
      <c r="CM44" s="460"/>
      <c r="CN44" s="461">
        <f t="shared" si="41"/>
      </c>
      <c r="CO44" s="443"/>
      <c r="CP44" s="460"/>
      <c r="CQ44" s="461">
        <f t="shared" si="42"/>
      </c>
    </row>
    <row r="45" spans="1:95" ht="21">
      <c r="A45" s="435"/>
      <c r="B45" s="438" t="str">
        <f t="shared" si="0"/>
        <v>levure de bière</v>
      </c>
      <c r="C45" s="441" t="str">
        <f t="shared" si="1"/>
        <v>Kg</v>
      </c>
      <c r="D45" s="598">
        <f>IF(ISTEXT(AZ45),0,IF(ISBLANK(AZ45),0,(AZ45/AY16)*D16))</f>
        <v>0.025</v>
      </c>
      <c r="E45" s="607" t="str">
        <f t="shared" si="2"/>
        <v>Kg</v>
      </c>
      <c r="F45" s="510" t="str">
        <f t="shared" si="3"/>
        <v>A</v>
      </c>
      <c r="G45" s="598">
        <f>IF(ISTEXT(BC45),0,IF(ISBLANK(BC45),0,(BC45/BB16)*G16))</f>
        <v>0</v>
      </c>
      <c r="H45" s="607">
        <f t="shared" si="4"/>
      </c>
      <c r="I45" s="605">
        <f t="shared" si="5"/>
        <v>0</v>
      </c>
      <c r="J45" s="598">
        <f>IF(ISTEXT(BF45),0,IF(ISBLANK(BF45),0,(BF45/J16)*BE16))</f>
        <v>0</v>
      </c>
      <c r="K45" s="607">
        <f t="shared" si="6"/>
      </c>
      <c r="L45" s="605">
        <f t="shared" si="7"/>
        <v>0</v>
      </c>
      <c r="M45" s="598">
        <f>IF(ISTEXT(BI45),0,IF(ISBLANK(BI45),0,(BI45/BH16*M16)))</f>
        <v>0</v>
      </c>
      <c r="N45" s="607">
        <f t="shared" si="8"/>
      </c>
      <c r="O45" s="605">
        <f t="shared" si="9"/>
        <v>0</v>
      </c>
      <c r="P45" s="598">
        <f>IF(ISTEXT(BL45),0,IF(ISBLANK(BL45),0,(BL45/BK16)*P16))</f>
        <v>0</v>
      </c>
      <c r="Q45" s="607">
        <f t="shared" si="10"/>
      </c>
      <c r="R45" s="605">
        <f t="shared" si="11"/>
        <v>0</v>
      </c>
      <c r="S45" s="598">
        <f>IF(ISTEXT(BO45),0,IF(ISBLANK(BO45),0,(BO45/BN16)*S16))</f>
        <v>0</v>
      </c>
      <c r="T45" s="607">
        <f t="shared" si="12"/>
      </c>
      <c r="U45" s="605">
        <f t="shared" si="13"/>
        <v>0</v>
      </c>
      <c r="V45" s="598">
        <f>IF(ISTEXT(BR45),0,IF(ISBLANK(BR45),0,(BR45/BQ16)*V16))</f>
        <v>0</v>
      </c>
      <c r="W45" s="607">
        <f t="shared" si="14"/>
      </c>
      <c r="X45" s="605">
        <f t="shared" si="15"/>
        <v>0</v>
      </c>
      <c r="Y45" s="598">
        <f>IF(ISTEXT(BU45),0,IF(ISBLANK(BU45),0,(BU45/BT16)*Y16))</f>
        <v>0</v>
      </c>
      <c r="Z45" s="607">
        <f t="shared" si="16"/>
      </c>
      <c r="AA45" s="605">
        <f t="shared" si="17"/>
        <v>0</v>
      </c>
      <c r="AB45" s="598">
        <f>IF(ISTEXT(BX45),0,IF(ISBLANK(BX45),0,(BX45/BW16)*AB16))</f>
        <v>0</v>
      </c>
      <c r="AC45" s="607">
        <f t="shared" si="18"/>
      </c>
      <c r="AD45" s="604">
        <f t="shared" si="19"/>
        <v>0</v>
      </c>
      <c r="AE45" s="598">
        <f>IF(ISTEXT(CA45),0,IF(ISBLANK(CA45),0,(CA45/BZ16)*AE16))</f>
        <v>0</v>
      </c>
      <c r="AF45" s="607">
        <f t="shared" si="20"/>
      </c>
      <c r="AG45" s="604">
        <f t="shared" si="21"/>
        <v>0</v>
      </c>
      <c r="AH45" s="598">
        <f>IF(ISTEXT(CD45),0,IF(ISBLANK(CD45),0,(CD45/CC16)*AH16))</f>
        <v>0</v>
      </c>
      <c r="AI45" s="607">
        <f t="shared" si="22"/>
      </c>
      <c r="AJ45" s="604">
        <f t="shared" si="23"/>
        <v>0</v>
      </c>
      <c r="AK45" s="598">
        <f>IF(ISTEXT(CG45),0,IF(ISBLANK(CG45),0,(CG45/CF16)*AK16))</f>
        <v>0</v>
      </c>
      <c r="AL45" s="607">
        <f t="shared" si="24"/>
      </c>
      <c r="AM45" s="604">
        <f t="shared" si="25"/>
        <v>0</v>
      </c>
      <c r="AN45" s="598">
        <f>IF(ISTEXT(CJ45),0,IF(ISBLANK(CJ45),0,(CJ45/CI16)*AN16))</f>
        <v>0</v>
      </c>
      <c r="AO45" s="607">
        <f t="shared" si="26"/>
      </c>
      <c r="AP45" s="604">
        <f t="shared" si="27"/>
        <v>0</v>
      </c>
      <c r="AQ45" s="598">
        <f>IF(ISTEXT(CM45),0,IF(ISBLANK(CM45),0,(CM45/CL16)*AQ16))</f>
        <v>0</v>
      </c>
      <c r="AR45" s="607">
        <f t="shared" si="28"/>
      </c>
      <c r="AS45" s="604">
        <f t="shared" si="29"/>
        <v>0</v>
      </c>
      <c r="AT45" s="598">
        <f>IF(ISTEXT(CP45),0,IF(ISBLANK(CP45),0,(CP45/CO16)*AT16))</f>
        <v>0</v>
      </c>
      <c r="AU45" s="607">
        <f t="shared" si="30"/>
      </c>
      <c r="AV45" s="604">
        <f t="shared" si="31"/>
        <v>0</v>
      </c>
      <c r="AW45" s="449" t="s">
        <v>243</v>
      </c>
      <c r="AX45" s="444" t="s">
        <v>9</v>
      </c>
      <c r="AY45" s="443" t="s">
        <v>191</v>
      </c>
      <c r="AZ45" s="582">
        <v>0.01</v>
      </c>
      <c r="BA45" s="504" t="str">
        <f t="shared" si="47"/>
        <v>Kg</v>
      </c>
      <c r="BB45" s="443"/>
      <c r="BC45" s="458"/>
      <c r="BD45" s="500">
        <f t="shared" si="48"/>
      </c>
      <c r="BE45" s="443"/>
      <c r="BF45" s="458"/>
      <c r="BG45" s="496">
        <f t="shared" si="49"/>
      </c>
      <c r="BH45" s="443"/>
      <c r="BI45" s="458"/>
      <c r="BJ45" s="492">
        <f t="shared" si="45"/>
      </c>
      <c r="BK45" s="443"/>
      <c r="BL45" s="458"/>
      <c r="BM45" s="488">
        <f t="shared" si="44"/>
      </c>
      <c r="BN45" s="443"/>
      <c r="BO45" s="458"/>
      <c r="BP45" s="484">
        <f t="shared" si="50"/>
      </c>
      <c r="BQ45" s="443"/>
      <c r="BR45" s="458"/>
      <c r="BS45" s="480">
        <f t="shared" si="51"/>
      </c>
      <c r="BT45" s="443"/>
      <c r="BU45" s="458"/>
      <c r="BV45" s="476">
        <f t="shared" si="46"/>
      </c>
      <c r="BW45" s="462"/>
      <c r="BX45" s="460"/>
      <c r="BY45" s="472">
        <f t="shared" si="36"/>
      </c>
      <c r="BZ45" s="462"/>
      <c r="CA45" s="460"/>
      <c r="CB45" s="461">
        <f t="shared" si="37"/>
      </c>
      <c r="CC45" s="462"/>
      <c r="CD45" s="460"/>
      <c r="CE45" s="461">
        <f t="shared" si="38"/>
      </c>
      <c r="CF45" s="462"/>
      <c r="CG45" s="460"/>
      <c r="CH45" s="461">
        <f t="shared" si="39"/>
      </c>
      <c r="CI45" s="462"/>
      <c r="CJ45" s="460"/>
      <c r="CK45" s="461">
        <f t="shared" si="40"/>
      </c>
      <c r="CL45" s="462"/>
      <c r="CM45" s="460"/>
      <c r="CN45" s="461">
        <f t="shared" si="41"/>
      </c>
      <c r="CO45" s="462"/>
      <c r="CP45" s="460"/>
      <c r="CQ45" s="461">
        <f t="shared" si="42"/>
      </c>
    </row>
    <row r="46" spans="1:95" ht="21">
      <c r="A46" s="435"/>
      <c r="B46" s="438" t="str">
        <f t="shared" si="0"/>
        <v>levure de boulanger</v>
      </c>
      <c r="C46" s="441" t="str">
        <f t="shared" si="1"/>
        <v>Kg</v>
      </c>
      <c r="D46" s="598">
        <f>IF(ISTEXT(AZ46),0,IF(ISBLANK(AZ46),0,(AZ46/AY16)*D16))</f>
        <v>0</v>
      </c>
      <c r="E46" s="607">
        <f t="shared" si="2"/>
      </c>
      <c r="F46" s="605">
        <f t="shared" si="3"/>
        <v>0</v>
      </c>
      <c r="G46" s="598">
        <f>IF(ISTEXT(BC46),0,IF(ISBLANK(BC46),0,(BC46/BB16)*G16))</f>
        <v>0</v>
      </c>
      <c r="H46" s="607">
        <f t="shared" si="4"/>
      </c>
      <c r="I46" s="605">
        <f t="shared" si="5"/>
        <v>0</v>
      </c>
      <c r="J46" s="598">
        <f>IF(ISTEXT(BF46),0,IF(ISBLANK(BF46),0,(BF46/J16)*BE16))</f>
        <v>0</v>
      </c>
      <c r="K46" s="607">
        <f t="shared" si="6"/>
      </c>
      <c r="L46" s="605">
        <f t="shared" si="7"/>
        <v>0</v>
      </c>
      <c r="M46" s="598">
        <f>IF(ISTEXT(BI46),0,IF(ISBLANK(BI46),0,(BI46/BH16*M16)))</f>
        <v>0</v>
      </c>
      <c r="N46" s="607">
        <f t="shared" si="8"/>
      </c>
      <c r="O46" s="605">
        <f t="shared" si="9"/>
        <v>0</v>
      </c>
      <c r="P46" s="598">
        <f>IF(ISTEXT(BL46),0,IF(ISBLANK(BL46),0,(BL46/BK16)*P16))</f>
        <v>0</v>
      </c>
      <c r="Q46" s="607">
        <f t="shared" si="10"/>
      </c>
      <c r="R46" s="605">
        <f t="shared" si="11"/>
        <v>0</v>
      </c>
      <c r="S46" s="598">
        <f>IF(ISTEXT(BO46),0,IF(ISBLANK(BO46),0,(BO46/BN16)*S16))</f>
        <v>0.01</v>
      </c>
      <c r="T46" s="607" t="str">
        <f t="shared" si="12"/>
        <v>Kg</v>
      </c>
      <c r="U46" s="510" t="str">
        <f t="shared" si="13"/>
        <v>A</v>
      </c>
      <c r="V46" s="598">
        <f>IF(ISTEXT(BR46),0,IF(ISBLANK(BR46),0,(BR46/BQ16)*V16))</f>
        <v>0</v>
      </c>
      <c r="W46" s="607">
        <f t="shared" si="14"/>
      </c>
      <c r="X46" s="605">
        <f t="shared" si="15"/>
        <v>0</v>
      </c>
      <c r="Y46" s="598">
        <f>IF(ISTEXT(BU46),0,IF(ISBLANK(BU46),0,(BU46/BT16)*Y16))</f>
        <v>0</v>
      </c>
      <c r="Z46" s="607">
        <f t="shared" si="16"/>
      </c>
      <c r="AA46" s="605">
        <f t="shared" si="17"/>
        <v>0</v>
      </c>
      <c r="AB46" s="598">
        <f>IF(ISTEXT(BX46),0,IF(ISBLANK(BX46),0,(BX46/BW16)*AB16))</f>
        <v>0</v>
      </c>
      <c r="AC46" s="607">
        <f t="shared" si="18"/>
      </c>
      <c r="AD46" s="602">
        <f t="shared" si="19"/>
        <v>0</v>
      </c>
      <c r="AE46" s="598">
        <f>IF(ISTEXT(CA46),0,IF(ISBLANK(CA46),0,(CA46/BZ16)*AE16))</f>
        <v>0</v>
      </c>
      <c r="AF46" s="607">
        <f t="shared" si="20"/>
      </c>
      <c r="AG46" s="602">
        <f t="shared" si="21"/>
        <v>0</v>
      </c>
      <c r="AH46" s="598">
        <f>IF(ISTEXT(CD46),0,IF(ISBLANK(CD46),0,(CD46/CC16)*AH16))</f>
        <v>0</v>
      </c>
      <c r="AI46" s="607">
        <f t="shared" si="22"/>
      </c>
      <c r="AJ46" s="602">
        <f t="shared" si="23"/>
        <v>0</v>
      </c>
      <c r="AK46" s="598">
        <f>IF(ISTEXT(CG46),0,IF(ISBLANK(CG46),0,(CG46/CF16)*AK16))</f>
        <v>0</v>
      </c>
      <c r="AL46" s="607">
        <f t="shared" si="24"/>
      </c>
      <c r="AM46" s="602">
        <f t="shared" si="25"/>
        <v>0</v>
      </c>
      <c r="AN46" s="598">
        <f>IF(ISTEXT(CJ46),0,IF(ISBLANK(CJ46),0,(CJ46/CI16)*AN16))</f>
        <v>0</v>
      </c>
      <c r="AO46" s="607">
        <f t="shared" si="26"/>
      </c>
      <c r="AP46" s="602">
        <f t="shared" si="27"/>
        <v>0</v>
      </c>
      <c r="AQ46" s="598">
        <f>IF(ISTEXT(CM46),0,IF(ISBLANK(CM46),0,(CM46/CL16)*AQ16))</f>
        <v>0</v>
      </c>
      <c r="AR46" s="607">
        <f t="shared" si="28"/>
      </c>
      <c r="AS46" s="602">
        <f t="shared" si="29"/>
        <v>0</v>
      </c>
      <c r="AT46" s="598">
        <f>IF(ISTEXT(CP46),0,IF(ISBLANK(CP46),0,(CP46/CO16)*AT16))</f>
        <v>0</v>
      </c>
      <c r="AU46" s="607">
        <f t="shared" si="30"/>
      </c>
      <c r="AV46" s="602">
        <f t="shared" si="31"/>
        <v>0</v>
      </c>
      <c r="AW46" s="449" t="s">
        <v>310</v>
      </c>
      <c r="AX46" s="444" t="s">
        <v>9</v>
      </c>
      <c r="AY46" s="443"/>
      <c r="AZ46" s="458"/>
      <c r="BA46" s="504">
        <f t="shared" si="47"/>
      </c>
      <c r="BB46" s="443"/>
      <c r="BC46" s="458"/>
      <c r="BD46" s="500">
        <f t="shared" si="48"/>
      </c>
      <c r="BE46" s="443"/>
      <c r="BF46" s="458"/>
      <c r="BG46" s="496">
        <f t="shared" si="49"/>
      </c>
      <c r="BH46" s="443"/>
      <c r="BI46" s="458"/>
      <c r="BJ46" s="492">
        <f t="shared" si="45"/>
      </c>
      <c r="BK46" s="443"/>
      <c r="BL46" s="458"/>
      <c r="BM46" s="488">
        <f t="shared" si="44"/>
      </c>
      <c r="BN46" s="443" t="s">
        <v>191</v>
      </c>
      <c r="BO46" s="582">
        <v>0.006</v>
      </c>
      <c r="BP46" s="484" t="str">
        <f t="shared" si="50"/>
        <v>Kg</v>
      </c>
      <c r="BQ46" s="443"/>
      <c r="BR46" s="458"/>
      <c r="BS46" s="480">
        <f t="shared" si="51"/>
      </c>
      <c r="BT46" s="443"/>
      <c r="BU46" s="458"/>
      <c r="BV46" s="476">
        <f t="shared" si="46"/>
      </c>
      <c r="BW46" s="443"/>
      <c r="BX46" s="460"/>
      <c r="BY46" s="472">
        <f t="shared" si="36"/>
      </c>
      <c r="BZ46" s="443"/>
      <c r="CA46" s="460"/>
      <c r="CB46" s="461">
        <f t="shared" si="37"/>
      </c>
      <c r="CC46" s="443"/>
      <c r="CD46" s="460"/>
      <c r="CE46" s="461">
        <f t="shared" si="38"/>
      </c>
      <c r="CF46" s="443"/>
      <c r="CG46" s="460"/>
      <c r="CH46" s="461">
        <f t="shared" si="39"/>
      </c>
      <c r="CI46" s="443"/>
      <c r="CJ46" s="460"/>
      <c r="CK46" s="461">
        <f t="shared" si="40"/>
      </c>
      <c r="CL46" s="443"/>
      <c r="CM46" s="460"/>
      <c r="CN46" s="461">
        <f t="shared" si="41"/>
      </c>
      <c r="CO46" s="443"/>
      <c r="CP46" s="460"/>
      <c r="CQ46" s="461">
        <f t="shared" si="42"/>
      </c>
    </row>
    <row r="47" spans="1:95" ht="21">
      <c r="A47" s="435"/>
      <c r="B47" s="438" t="str">
        <f t="shared" si="0"/>
        <v>M</v>
      </c>
      <c r="C47" s="441">
        <f t="shared" si="1"/>
        <v>0</v>
      </c>
      <c r="D47" s="598">
        <f>IF(ISTEXT(AZ47),0,IF(ISBLANK(AZ47),0,(AZ47/AY16)*D16))</f>
        <v>0</v>
      </c>
      <c r="E47" s="607">
        <f t="shared" si="2"/>
      </c>
      <c r="F47" s="605">
        <f t="shared" si="3"/>
        <v>0</v>
      </c>
      <c r="G47" s="598">
        <f>IF(ISTEXT(BC47),0,IF(ISBLANK(BC47),0,(BC47/BB16)*G16))</f>
        <v>0</v>
      </c>
      <c r="H47" s="607">
        <f t="shared" si="4"/>
      </c>
      <c r="I47" s="605">
        <f t="shared" si="5"/>
        <v>0</v>
      </c>
      <c r="J47" s="598">
        <f>IF(ISTEXT(BF47),0,IF(ISBLANK(BF47),0,(BF47/J16)*BE16))</f>
        <v>0</v>
      </c>
      <c r="K47" s="607">
        <f t="shared" si="6"/>
      </c>
      <c r="L47" s="605">
        <f t="shared" si="7"/>
        <v>0</v>
      </c>
      <c r="M47" s="598">
        <f>IF(ISTEXT(BI47),0,IF(ISBLANK(BI47),0,(BI47/BH16*M16)))</f>
        <v>0</v>
      </c>
      <c r="N47" s="607">
        <f t="shared" si="8"/>
      </c>
      <c r="O47" s="605">
        <f t="shared" si="9"/>
        <v>0</v>
      </c>
      <c r="P47" s="598">
        <f>IF(ISTEXT(BL47),0,IF(ISBLANK(BL47),0,(BL47/BK16)*P16))</f>
        <v>0</v>
      </c>
      <c r="Q47" s="607">
        <f t="shared" si="10"/>
      </c>
      <c r="R47" s="605">
        <f t="shared" si="11"/>
        <v>0</v>
      </c>
      <c r="S47" s="598">
        <f>IF(ISTEXT(BO47),0,IF(ISBLANK(BO47),0,(BO47/BN16)*S16))</f>
        <v>0</v>
      </c>
      <c r="T47" s="607">
        <f t="shared" si="12"/>
      </c>
      <c r="U47" s="605">
        <f t="shared" si="13"/>
        <v>0</v>
      </c>
      <c r="V47" s="598">
        <f>IF(ISTEXT(BR47),0,IF(ISBLANK(BR47),0,(BR47/BQ16)*V16))</f>
        <v>0</v>
      </c>
      <c r="W47" s="607">
        <f t="shared" si="14"/>
      </c>
      <c r="X47" s="605">
        <f t="shared" si="15"/>
        <v>0</v>
      </c>
      <c r="Y47" s="598">
        <f>IF(ISTEXT(BU47),0,IF(ISBLANK(BU47),0,(BU47/BT16)*Y16))</f>
        <v>0</v>
      </c>
      <c r="Z47" s="607">
        <f t="shared" si="16"/>
      </c>
      <c r="AA47" s="605">
        <f t="shared" si="17"/>
        <v>0</v>
      </c>
      <c r="AB47" s="598">
        <f>IF(ISTEXT(BX47),0,IF(ISBLANK(BX47),0,(BX47/BW16)*AB16))</f>
        <v>0</v>
      </c>
      <c r="AC47" s="607">
        <f t="shared" si="18"/>
      </c>
      <c r="AD47" s="604">
        <f t="shared" si="19"/>
        <v>0</v>
      </c>
      <c r="AE47" s="598">
        <f>IF(ISTEXT(CA47),0,IF(ISBLANK(CA47),0,(CA47/BZ16)*AE16))</f>
        <v>0</v>
      </c>
      <c r="AF47" s="607">
        <f t="shared" si="20"/>
      </c>
      <c r="AG47" s="604">
        <f t="shared" si="21"/>
        <v>0</v>
      </c>
      <c r="AH47" s="598">
        <f>IF(ISTEXT(CD47),0,IF(ISBLANK(CD47),0,(CD47/CC16)*AH16))</f>
        <v>0</v>
      </c>
      <c r="AI47" s="607">
        <f t="shared" si="22"/>
      </c>
      <c r="AJ47" s="604">
        <f t="shared" si="23"/>
        <v>0</v>
      </c>
      <c r="AK47" s="598">
        <f>IF(ISTEXT(CG47),0,IF(ISBLANK(CG47),0,(CG47/CF16)*AK16))</f>
        <v>0</v>
      </c>
      <c r="AL47" s="607">
        <f t="shared" si="24"/>
      </c>
      <c r="AM47" s="604">
        <f t="shared" si="25"/>
        <v>0</v>
      </c>
      <c r="AN47" s="598">
        <f>IF(ISTEXT(CJ47),0,IF(ISBLANK(CJ47),0,(CJ47/CI16)*AN16))</f>
        <v>0</v>
      </c>
      <c r="AO47" s="607">
        <f t="shared" si="26"/>
      </c>
      <c r="AP47" s="604">
        <f t="shared" si="27"/>
        <v>0</v>
      </c>
      <c r="AQ47" s="598">
        <f>IF(ISTEXT(CM47),0,IF(ISBLANK(CM47),0,(CM47/CL16)*AQ16))</f>
        <v>0</v>
      </c>
      <c r="AR47" s="607">
        <f t="shared" si="28"/>
      </c>
      <c r="AS47" s="604">
        <f t="shared" si="29"/>
        <v>0</v>
      </c>
      <c r="AT47" s="598">
        <f>IF(ISTEXT(CP47),0,IF(ISBLANK(CP47),0,(CP47/CO16)*AT16))</f>
        <v>0</v>
      </c>
      <c r="AU47" s="607">
        <f t="shared" si="30"/>
      </c>
      <c r="AV47" s="604">
        <f t="shared" si="31"/>
        <v>0</v>
      </c>
      <c r="AW47" s="583" t="s">
        <v>346</v>
      </c>
      <c r="AX47" s="444"/>
      <c r="AY47" s="443"/>
      <c r="AZ47" s="458"/>
      <c r="BA47" s="504">
        <f t="shared" si="47"/>
      </c>
      <c r="BB47" s="443"/>
      <c r="BC47" s="458"/>
      <c r="BD47" s="500">
        <f t="shared" si="48"/>
      </c>
      <c r="BE47" s="443"/>
      <c r="BF47" s="458"/>
      <c r="BG47" s="496">
        <f t="shared" si="49"/>
      </c>
      <c r="BH47" s="443"/>
      <c r="BI47" s="458"/>
      <c r="BJ47" s="492">
        <f t="shared" si="45"/>
      </c>
      <c r="BK47" s="443"/>
      <c r="BL47" s="458"/>
      <c r="BM47" s="488">
        <f t="shared" si="44"/>
      </c>
      <c r="BN47" s="443"/>
      <c r="BO47" s="458"/>
      <c r="BP47" s="484">
        <f t="shared" si="50"/>
      </c>
      <c r="BQ47" s="443"/>
      <c r="BR47" s="458"/>
      <c r="BS47" s="480">
        <f t="shared" si="51"/>
      </c>
      <c r="BT47" s="443"/>
      <c r="BU47" s="458"/>
      <c r="BV47" s="476">
        <f t="shared" si="46"/>
      </c>
      <c r="BW47" s="443"/>
      <c r="BX47" s="460"/>
      <c r="BY47" s="472">
        <f t="shared" si="36"/>
      </c>
      <c r="BZ47" s="443"/>
      <c r="CA47" s="460"/>
      <c r="CB47" s="461">
        <f t="shared" si="37"/>
      </c>
      <c r="CC47" s="443"/>
      <c r="CD47" s="460"/>
      <c r="CE47" s="461">
        <f t="shared" si="38"/>
      </c>
      <c r="CF47" s="443"/>
      <c r="CG47" s="460"/>
      <c r="CH47" s="461">
        <f t="shared" si="39"/>
      </c>
      <c r="CI47" s="443"/>
      <c r="CJ47" s="460"/>
      <c r="CK47" s="461">
        <f t="shared" si="40"/>
      </c>
      <c r="CL47" s="443"/>
      <c r="CM47" s="460"/>
      <c r="CN47" s="461">
        <f t="shared" si="41"/>
      </c>
      <c r="CO47" s="443"/>
      <c r="CP47" s="460"/>
      <c r="CQ47" s="461">
        <f t="shared" si="42"/>
      </c>
    </row>
    <row r="48" spans="1:95" ht="21">
      <c r="A48" s="435"/>
      <c r="B48" s="438" t="str">
        <f t="shared" si="0"/>
        <v>miel</v>
      </c>
      <c r="C48" s="441" t="str">
        <f t="shared" si="1"/>
        <v>L</v>
      </c>
      <c r="D48" s="598">
        <f>IF(ISTEXT(AZ48),0,IF(ISBLANK(AZ48),0,(AZ48/AY16)*D16))</f>
        <v>0</v>
      </c>
      <c r="E48" s="607">
        <f t="shared" si="2"/>
      </c>
      <c r="F48" s="605">
        <f t="shared" si="3"/>
        <v>0</v>
      </c>
      <c r="G48" s="598">
        <f>IF(ISTEXT(BC48),0,IF(ISBLANK(BC48),0,(BC48/BB16)*G16))</f>
        <v>0</v>
      </c>
      <c r="H48" s="607">
        <f t="shared" si="4"/>
      </c>
      <c r="I48" s="605">
        <f t="shared" si="5"/>
        <v>0</v>
      </c>
      <c r="J48" s="598">
        <f>IF(ISTEXT(BF48),0,IF(ISBLANK(BF48),0,(BF48/J16)*BE16))</f>
        <v>0</v>
      </c>
      <c r="K48" s="607">
        <f t="shared" si="6"/>
      </c>
      <c r="L48" s="605">
        <f t="shared" si="7"/>
        <v>0</v>
      </c>
      <c r="M48" s="598">
        <f>IF(ISTEXT(BI48),0,IF(ISBLANK(BI48),0,(BI48/BH16*M16)))</f>
        <v>0</v>
      </c>
      <c r="N48" s="607">
        <f t="shared" si="8"/>
      </c>
      <c r="O48" s="605">
        <f t="shared" si="9"/>
        <v>0</v>
      </c>
      <c r="P48" s="598">
        <f>IF(ISTEXT(BL48),0,IF(ISBLANK(BL48),0,(BL48/BK16)*P16))</f>
        <v>0</v>
      </c>
      <c r="Q48" s="607">
        <f t="shared" si="10"/>
      </c>
      <c r="R48" s="605">
        <f t="shared" si="11"/>
        <v>0</v>
      </c>
      <c r="S48" s="598">
        <f>IF(ISTEXT(BO48),0,IF(ISBLANK(BO48),0,(BO48/BN16)*S16))</f>
        <v>0.025</v>
      </c>
      <c r="T48" s="607" t="str">
        <f t="shared" si="12"/>
        <v>L</v>
      </c>
      <c r="U48" s="510" t="str">
        <f t="shared" si="13"/>
        <v>A</v>
      </c>
      <c r="V48" s="598">
        <f>IF(ISTEXT(BR48),0,IF(ISBLANK(BR48),0,(BR48/BQ16)*V16))</f>
        <v>0</v>
      </c>
      <c r="W48" s="607">
        <f t="shared" si="14"/>
      </c>
      <c r="X48" s="605">
        <f t="shared" si="15"/>
        <v>0</v>
      </c>
      <c r="Y48" s="598">
        <f>IF(ISTEXT(BU48),0,IF(ISBLANK(BU48),0,(BU48/BT16)*Y16))</f>
        <v>0</v>
      </c>
      <c r="Z48" s="607">
        <f t="shared" si="16"/>
      </c>
      <c r="AA48" s="605">
        <f t="shared" si="17"/>
        <v>0</v>
      </c>
      <c r="AB48" s="598">
        <f>IF(ISTEXT(BX48),0,IF(ISBLANK(BX48),0,(BX48/BW16)*AB16))</f>
        <v>0</v>
      </c>
      <c r="AC48" s="607">
        <f t="shared" si="18"/>
      </c>
      <c r="AD48" s="602">
        <f t="shared" si="19"/>
        <v>0</v>
      </c>
      <c r="AE48" s="598">
        <f>IF(ISTEXT(CA48),0,IF(ISBLANK(CA48),0,(CA48/BZ16)*AE16))</f>
        <v>0</v>
      </c>
      <c r="AF48" s="607">
        <f t="shared" si="20"/>
      </c>
      <c r="AG48" s="602">
        <f t="shared" si="21"/>
        <v>0</v>
      </c>
      <c r="AH48" s="598">
        <f>IF(ISTEXT(CD48),0,IF(ISBLANK(CD48),0,(CD48/CC16)*AH16))</f>
        <v>0</v>
      </c>
      <c r="AI48" s="607">
        <f t="shared" si="22"/>
      </c>
      <c r="AJ48" s="602">
        <f t="shared" si="23"/>
        <v>0</v>
      </c>
      <c r="AK48" s="598">
        <f>IF(ISTEXT(CG48),0,IF(ISBLANK(CG48),0,(CG48/CF16)*AK16))</f>
        <v>0</v>
      </c>
      <c r="AL48" s="607">
        <f t="shared" si="24"/>
      </c>
      <c r="AM48" s="602">
        <f t="shared" si="25"/>
        <v>0</v>
      </c>
      <c r="AN48" s="598">
        <f>IF(ISTEXT(CJ48),0,IF(ISBLANK(CJ48),0,(CJ48/CI16)*AN16))</f>
        <v>0</v>
      </c>
      <c r="AO48" s="607">
        <f t="shared" si="26"/>
      </c>
      <c r="AP48" s="602">
        <f t="shared" si="27"/>
        <v>0</v>
      </c>
      <c r="AQ48" s="598">
        <f>IF(ISTEXT(CM48),0,IF(ISBLANK(CM48),0,(CM48/CL16)*AQ16))</f>
        <v>0</v>
      </c>
      <c r="AR48" s="607">
        <f t="shared" si="28"/>
      </c>
      <c r="AS48" s="602">
        <f t="shared" si="29"/>
        <v>0</v>
      </c>
      <c r="AT48" s="598">
        <f>IF(ISTEXT(CP48),0,IF(ISBLANK(CP48),0,(CP48/CO16)*AT16))</f>
        <v>0</v>
      </c>
      <c r="AU48" s="607">
        <f t="shared" si="30"/>
      </c>
      <c r="AV48" s="602">
        <f t="shared" si="31"/>
        <v>0</v>
      </c>
      <c r="AW48" s="449" t="s">
        <v>305</v>
      </c>
      <c r="AX48" s="444" t="s">
        <v>301</v>
      </c>
      <c r="AY48" s="443"/>
      <c r="AZ48" s="458"/>
      <c r="BA48" s="504">
        <f t="shared" si="47"/>
      </c>
      <c r="BB48" s="443"/>
      <c r="BC48" s="458"/>
      <c r="BD48" s="500">
        <f t="shared" si="48"/>
      </c>
      <c r="BE48" s="443"/>
      <c r="BF48" s="458"/>
      <c r="BG48" s="496">
        <f t="shared" si="49"/>
      </c>
      <c r="BH48" s="443"/>
      <c r="BI48" s="458"/>
      <c r="BJ48" s="492">
        <f t="shared" si="45"/>
      </c>
      <c r="BK48" s="443"/>
      <c r="BL48" s="458"/>
      <c r="BM48" s="488">
        <f t="shared" si="44"/>
      </c>
      <c r="BN48" s="443" t="s">
        <v>191</v>
      </c>
      <c r="BO48" s="582">
        <v>0.015</v>
      </c>
      <c r="BP48" s="484" t="str">
        <f t="shared" si="50"/>
        <v>L</v>
      </c>
      <c r="BQ48" s="443"/>
      <c r="BR48" s="458"/>
      <c r="BS48" s="480">
        <f t="shared" si="51"/>
      </c>
      <c r="BT48" s="443"/>
      <c r="BU48" s="458"/>
      <c r="BV48" s="476">
        <f t="shared" si="46"/>
      </c>
      <c r="BW48" s="443"/>
      <c r="BX48" s="458"/>
      <c r="BY48" s="471">
        <f t="shared" si="36"/>
      </c>
      <c r="BZ48" s="443"/>
      <c r="CA48" s="458"/>
      <c r="CB48" s="459">
        <f t="shared" si="37"/>
      </c>
      <c r="CC48" s="443"/>
      <c r="CD48" s="458"/>
      <c r="CE48" s="459">
        <f t="shared" si="38"/>
      </c>
      <c r="CF48" s="443"/>
      <c r="CG48" s="458"/>
      <c r="CH48" s="459">
        <f t="shared" si="39"/>
      </c>
      <c r="CI48" s="443"/>
      <c r="CJ48" s="458"/>
      <c r="CK48" s="459">
        <f t="shared" si="40"/>
      </c>
      <c r="CL48" s="443"/>
      <c r="CM48" s="458"/>
      <c r="CN48" s="459">
        <f t="shared" si="41"/>
      </c>
      <c r="CO48" s="443"/>
      <c r="CP48" s="458"/>
      <c r="CQ48" s="459">
        <f t="shared" si="42"/>
      </c>
    </row>
    <row r="49" spans="1:95" ht="21">
      <c r="A49" s="435"/>
      <c r="B49" s="438" t="str">
        <f t="shared" si="0"/>
        <v>O</v>
      </c>
      <c r="C49" s="441">
        <f t="shared" si="1"/>
        <v>0</v>
      </c>
      <c r="D49" s="598">
        <f>IF(ISTEXT(AZ49),0,IF(ISBLANK(AZ49),0,(AZ49/AY16)*D16))</f>
        <v>0</v>
      </c>
      <c r="E49" s="607">
        <f t="shared" si="2"/>
      </c>
      <c r="F49" s="605">
        <f t="shared" si="3"/>
        <v>0</v>
      </c>
      <c r="G49" s="598">
        <f>IF(ISTEXT(BC49),0,IF(ISBLANK(BC49),0,(BC49/BB16)*G16))</f>
        <v>0</v>
      </c>
      <c r="H49" s="607">
        <f t="shared" si="4"/>
      </c>
      <c r="I49" s="605">
        <f t="shared" si="5"/>
        <v>0</v>
      </c>
      <c r="J49" s="598">
        <f>IF(ISTEXT(BF49),0,IF(ISBLANK(BF49),0,(BF49/J16)*BE16))</f>
        <v>0</v>
      </c>
      <c r="K49" s="607">
        <f t="shared" si="6"/>
      </c>
      <c r="L49" s="605">
        <f t="shared" si="7"/>
        <v>0</v>
      </c>
      <c r="M49" s="598">
        <f>IF(ISTEXT(BI49),0,IF(ISBLANK(BI49),0,(BI49/BH16*M16)))</f>
        <v>0</v>
      </c>
      <c r="N49" s="607">
        <f t="shared" si="8"/>
      </c>
      <c r="O49" s="605">
        <f t="shared" si="9"/>
        <v>0</v>
      </c>
      <c r="P49" s="598">
        <f>IF(ISTEXT(BL49),0,IF(ISBLANK(BL49),0,(BL49/BK16)*P16))</f>
        <v>0</v>
      </c>
      <c r="Q49" s="607">
        <f t="shared" si="10"/>
      </c>
      <c r="R49" s="605">
        <f t="shared" si="11"/>
        <v>0</v>
      </c>
      <c r="S49" s="598">
        <f>IF(ISTEXT(BO49),0,IF(ISBLANK(BO49),0,(BO49/BN16)*S16))</f>
        <v>0</v>
      </c>
      <c r="T49" s="607">
        <f t="shared" si="12"/>
      </c>
      <c r="U49" s="605">
        <f t="shared" si="13"/>
        <v>0</v>
      </c>
      <c r="V49" s="598">
        <f>IF(ISTEXT(BR49),0,IF(ISBLANK(BR49),0,(BR49/BQ16)*V16))</f>
        <v>0</v>
      </c>
      <c r="W49" s="607">
        <f t="shared" si="14"/>
      </c>
      <c r="X49" s="605">
        <f t="shared" si="15"/>
        <v>0</v>
      </c>
      <c r="Y49" s="598">
        <f>IF(ISTEXT(BU49),0,IF(ISBLANK(BU49),0,(BU49/BT16)*Y16))</f>
        <v>0</v>
      </c>
      <c r="Z49" s="607">
        <f t="shared" si="16"/>
      </c>
      <c r="AA49" s="605">
        <f t="shared" si="17"/>
        <v>0</v>
      </c>
      <c r="AB49" s="598">
        <f>IF(ISTEXT(BX49),0,IF(ISBLANK(BX49),0,(BX49/BW16)*AB16))</f>
        <v>0</v>
      </c>
      <c r="AC49" s="607">
        <f t="shared" si="18"/>
      </c>
      <c r="AD49" s="602">
        <f t="shared" si="19"/>
        <v>0</v>
      </c>
      <c r="AE49" s="598">
        <f>IF(ISTEXT(CA49),0,IF(ISBLANK(CA49),0,(CA49/BZ16)*AE16))</f>
        <v>0</v>
      </c>
      <c r="AF49" s="607">
        <f t="shared" si="20"/>
      </c>
      <c r="AG49" s="602">
        <f t="shared" si="21"/>
        <v>0</v>
      </c>
      <c r="AH49" s="598">
        <f>IF(ISTEXT(CD49),0,IF(ISBLANK(CD49),0,(CD49/CC16)*AH16))</f>
        <v>0</v>
      </c>
      <c r="AI49" s="607">
        <f t="shared" si="22"/>
      </c>
      <c r="AJ49" s="602">
        <f t="shared" si="23"/>
        <v>0</v>
      </c>
      <c r="AK49" s="598">
        <f>IF(ISTEXT(CG49),0,IF(ISBLANK(CG49),0,(CG49/CF16)*AK16))</f>
        <v>0</v>
      </c>
      <c r="AL49" s="607">
        <f t="shared" si="24"/>
      </c>
      <c r="AM49" s="602">
        <f t="shared" si="25"/>
        <v>0</v>
      </c>
      <c r="AN49" s="598">
        <f>IF(ISTEXT(CJ49),0,IF(ISBLANK(CJ49),0,(CJ49/CI16)*AN16))</f>
        <v>0</v>
      </c>
      <c r="AO49" s="607">
        <f t="shared" si="26"/>
      </c>
      <c r="AP49" s="602">
        <f t="shared" si="27"/>
        <v>0</v>
      </c>
      <c r="AQ49" s="598">
        <f>IF(ISTEXT(CM49),0,IF(ISBLANK(CM49),0,(CM49/CL16)*AQ16))</f>
        <v>0</v>
      </c>
      <c r="AR49" s="607">
        <f t="shared" si="28"/>
      </c>
      <c r="AS49" s="602">
        <f t="shared" si="29"/>
        <v>0</v>
      </c>
      <c r="AT49" s="598">
        <f>IF(ISTEXT(CP49),0,IF(ISBLANK(CP49),0,(CP49/CO16)*AT16))</f>
        <v>0</v>
      </c>
      <c r="AU49" s="607">
        <f t="shared" si="30"/>
      </c>
      <c r="AV49" s="602">
        <f t="shared" si="31"/>
        <v>0</v>
      </c>
      <c r="AW49" s="583" t="s">
        <v>348</v>
      </c>
      <c r="AX49" s="444"/>
      <c r="AY49" s="443"/>
      <c r="AZ49" s="458"/>
      <c r="BA49" s="504">
        <f t="shared" si="47"/>
      </c>
      <c r="BB49" s="443"/>
      <c r="BC49" s="458"/>
      <c r="BD49" s="500">
        <f t="shared" si="48"/>
      </c>
      <c r="BE49" s="443"/>
      <c r="BF49" s="458"/>
      <c r="BG49" s="496">
        <f t="shared" si="49"/>
      </c>
      <c r="BH49" s="443"/>
      <c r="BI49" s="458"/>
      <c r="BJ49" s="492">
        <f t="shared" si="45"/>
      </c>
      <c r="BK49" s="443"/>
      <c r="BL49" s="458"/>
      <c r="BM49" s="488">
        <f t="shared" si="44"/>
      </c>
      <c r="BN49" s="443"/>
      <c r="BO49" s="458"/>
      <c r="BP49" s="484">
        <f t="shared" si="50"/>
      </c>
      <c r="BQ49" s="443"/>
      <c r="BR49" s="458"/>
      <c r="BS49" s="480">
        <f t="shared" si="51"/>
      </c>
      <c r="BT49" s="443"/>
      <c r="BU49" s="458"/>
      <c r="BV49" s="476">
        <f t="shared" si="46"/>
      </c>
      <c r="BW49" s="443"/>
      <c r="BX49" s="458"/>
      <c r="BY49" s="471">
        <f t="shared" si="36"/>
      </c>
      <c r="BZ49" s="443"/>
      <c r="CA49" s="458"/>
      <c r="CB49" s="459">
        <f t="shared" si="37"/>
      </c>
      <c r="CC49" s="443"/>
      <c r="CD49" s="458"/>
      <c r="CE49" s="459">
        <f t="shared" si="38"/>
      </c>
      <c r="CF49" s="443"/>
      <c r="CG49" s="458"/>
      <c r="CH49" s="459">
        <f t="shared" si="39"/>
      </c>
      <c r="CI49" s="443"/>
      <c r="CJ49" s="458"/>
      <c r="CK49" s="459">
        <f t="shared" si="40"/>
      </c>
      <c r="CL49" s="443"/>
      <c r="CM49" s="458"/>
      <c r="CN49" s="459">
        <f t="shared" si="41"/>
      </c>
      <c r="CO49" s="443"/>
      <c r="CP49" s="458"/>
      <c r="CQ49" s="459">
        <f t="shared" si="42"/>
      </c>
    </row>
    <row r="50" spans="1:95" ht="21">
      <c r="A50" s="435"/>
      <c r="B50" s="438" t="str">
        <f t="shared" si="0"/>
        <v>œufs entiers</v>
      </c>
      <c r="C50" s="441" t="str">
        <f t="shared" si="1"/>
        <v>œufs</v>
      </c>
      <c r="D50" s="598">
        <f>IF(ISTEXT(AZ50),0,IF(ISBLANK(AZ50),0,(AZ50/AY16)*D16))</f>
        <v>0</v>
      </c>
      <c r="E50" s="607">
        <f t="shared" si="2"/>
      </c>
      <c r="F50" s="605">
        <f t="shared" si="3"/>
        <v>0</v>
      </c>
      <c r="G50" s="601">
        <f>IF(ISTEXT(BC50),0,IF(ISBLANK(BC50),0,(BC50/BB16)*G16))</f>
        <v>2.5</v>
      </c>
      <c r="H50" s="607" t="str">
        <f t="shared" si="4"/>
        <v>œufs</v>
      </c>
      <c r="I50" s="510" t="str">
        <f t="shared" si="5"/>
        <v>A</v>
      </c>
      <c r="J50" s="598">
        <f>IF(ISTEXT(BF50),0,IF(ISBLANK(BF50),0,(BF50/J16)*BE16))</f>
        <v>0</v>
      </c>
      <c r="K50" s="607">
        <f t="shared" si="6"/>
      </c>
      <c r="L50" s="605">
        <f t="shared" si="7"/>
        <v>0</v>
      </c>
      <c r="M50" s="601">
        <f>IF(ISTEXT(BI50),0,IF(ISBLANK(BI50),0,(BI50/BH16*M16)))</f>
        <v>7.5</v>
      </c>
      <c r="N50" s="607" t="str">
        <f t="shared" si="8"/>
        <v>œufs</v>
      </c>
      <c r="O50" s="510" t="str">
        <f t="shared" si="9"/>
        <v>A</v>
      </c>
      <c r="P50" s="598">
        <f>IF(ISTEXT(BL50),0,IF(ISBLANK(BL50),0,(BL50/BK16)*P16))</f>
        <v>0</v>
      </c>
      <c r="Q50" s="607">
        <f t="shared" si="10"/>
      </c>
      <c r="R50" s="605">
        <f t="shared" si="11"/>
        <v>0</v>
      </c>
      <c r="S50" s="601">
        <f>IF(ISTEXT(BO50),0,IF(ISBLANK(BO50),0,(BO50/BN16)*S16))</f>
        <v>1.6666666666666665</v>
      </c>
      <c r="T50" s="607" t="str">
        <f t="shared" si="12"/>
        <v>œufs</v>
      </c>
      <c r="U50" s="510" t="str">
        <f t="shared" si="13"/>
        <v>A</v>
      </c>
      <c r="V50" s="601">
        <f>IF(ISTEXT(BR50),0,IF(ISBLANK(BR50),0,(BR50/BQ16)*V16))</f>
        <v>3.333333333333333</v>
      </c>
      <c r="W50" s="607" t="str">
        <f t="shared" si="14"/>
        <v>œufs</v>
      </c>
      <c r="X50" s="509" t="str">
        <f t="shared" si="15"/>
        <v>B</v>
      </c>
      <c r="Y50" s="601">
        <f>IF(ISTEXT(BU50),0,IF(ISBLANK(BU50),0,(BU50/BT16)*Y16))</f>
        <v>1.6666666666666665</v>
      </c>
      <c r="Z50" s="607" t="str">
        <f t="shared" si="16"/>
        <v>œufs</v>
      </c>
      <c r="AA50" s="509" t="str">
        <f t="shared" si="17"/>
        <v>B</v>
      </c>
      <c r="AB50" s="598">
        <f>IF(ISTEXT(BX50),0,IF(ISBLANK(BX50),0,(BX50/BW16)*AB16))</f>
        <v>0</v>
      </c>
      <c r="AC50" s="607">
        <f t="shared" si="18"/>
      </c>
      <c r="AD50" s="602">
        <f t="shared" si="19"/>
        <v>0</v>
      </c>
      <c r="AE50" s="598">
        <f>IF(ISTEXT(CA50),0,IF(ISBLANK(CA50),0,(CA50/BZ16)*AE16))</f>
        <v>0</v>
      </c>
      <c r="AF50" s="607">
        <f t="shared" si="20"/>
      </c>
      <c r="AG50" s="602">
        <f t="shared" si="21"/>
        <v>0</v>
      </c>
      <c r="AH50" s="598">
        <f>IF(ISTEXT(CD50),0,IF(ISBLANK(CD50),0,(CD50/CC16)*AH16))</f>
        <v>0</v>
      </c>
      <c r="AI50" s="607">
        <f t="shared" si="22"/>
      </c>
      <c r="AJ50" s="602">
        <f t="shared" si="23"/>
        <v>0</v>
      </c>
      <c r="AK50" s="598">
        <f>IF(ISTEXT(CG50),0,IF(ISBLANK(CG50),0,(CG50/CF16)*AK16))</f>
        <v>0</v>
      </c>
      <c r="AL50" s="607">
        <f t="shared" si="24"/>
      </c>
      <c r="AM50" s="602">
        <f t="shared" si="25"/>
        <v>0</v>
      </c>
      <c r="AN50" s="598">
        <f>IF(ISTEXT(CJ50),0,IF(ISBLANK(CJ50),0,(CJ50/CI16)*AN16))</f>
        <v>0</v>
      </c>
      <c r="AO50" s="607">
        <f t="shared" si="26"/>
      </c>
      <c r="AP50" s="602">
        <f t="shared" si="27"/>
        <v>0</v>
      </c>
      <c r="AQ50" s="598">
        <f>IF(ISTEXT(CM50),0,IF(ISBLANK(CM50),0,(CM50/CL16)*AQ16))</f>
        <v>0</v>
      </c>
      <c r="AR50" s="607">
        <f t="shared" si="28"/>
      </c>
      <c r="AS50" s="602">
        <f t="shared" si="29"/>
        <v>0</v>
      </c>
      <c r="AT50" s="598">
        <f>IF(ISTEXT(CP50),0,IF(ISBLANK(CP50),0,(CP50/CO16)*AT16))</f>
        <v>0</v>
      </c>
      <c r="AU50" s="607">
        <f t="shared" si="30"/>
      </c>
      <c r="AV50" s="602">
        <f t="shared" si="31"/>
        <v>0</v>
      </c>
      <c r="AW50" s="449" t="s">
        <v>311</v>
      </c>
      <c r="AX50" s="444" t="s">
        <v>62</v>
      </c>
      <c r="AY50" s="462"/>
      <c r="AZ50" s="463"/>
      <c r="BA50" s="506">
        <f t="shared" si="47"/>
      </c>
      <c r="BB50" s="462" t="s">
        <v>191</v>
      </c>
      <c r="BC50" s="463">
        <v>1</v>
      </c>
      <c r="BD50" s="502" t="str">
        <f t="shared" si="48"/>
        <v>œufs</v>
      </c>
      <c r="BE50" s="462"/>
      <c r="BF50" s="463"/>
      <c r="BG50" s="498">
        <f t="shared" si="49"/>
      </c>
      <c r="BH50" s="462" t="s">
        <v>191</v>
      </c>
      <c r="BI50" s="463">
        <v>3</v>
      </c>
      <c r="BJ50" s="494" t="str">
        <f t="shared" si="45"/>
        <v>œufs</v>
      </c>
      <c r="BK50" s="462"/>
      <c r="BL50" s="463"/>
      <c r="BM50" s="490">
        <f t="shared" si="44"/>
      </c>
      <c r="BN50" s="462" t="s">
        <v>191</v>
      </c>
      <c r="BO50" s="463">
        <v>1</v>
      </c>
      <c r="BP50" s="486" t="str">
        <f t="shared" si="50"/>
        <v>œufs</v>
      </c>
      <c r="BQ50" s="462" t="s">
        <v>192</v>
      </c>
      <c r="BR50" s="463">
        <v>2</v>
      </c>
      <c r="BS50" s="482" t="str">
        <f t="shared" si="51"/>
        <v>œufs</v>
      </c>
      <c r="BT50" s="462" t="s">
        <v>192</v>
      </c>
      <c r="BU50" s="463">
        <v>1</v>
      </c>
      <c r="BV50" s="478" t="str">
        <f t="shared" si="46"/>
        <v>œufs</v>
      </c>
      <c r="BW50" s="443"/>
      <c r="BX50" s="458"/>
      <c r="BY50" s="471">
        <f t="shared" si="36"/>
      </c>
      <c r="BZ50" s="443"/>
      <c r="CA50" s="458"/>
      <c r="CB50" s="459">
        <f t="shared" si="37"/>
      </c>
      <c r="CC50" s="443"/>
      <c r="CD50" s="458"/>
      <c r="CE50" s="459">
        <f t="shared" si="38"/>
      </c>
      <c r="CF50" s="443"/>
      <c r="CG50" s="458"/>
      <c r="CH50" s="459">
        <f t="shared" si="39"/>
      </c>
      <c r="CI50" s="443"/>
      <c r="CJ50" s="458"/>
      <c r="CK50" s="459">
        <f t="shared" si="40"/>
      </c>
      <c r="CL50" s="443"/>
      <c r="CM50" s="458"/>
      <c r="CN50" s="459">
        <f t="shared" si="41"/>
      </c>
      <c r="CO50" s="443"/>
      <c r="CP50" s="458"/>
      <c r="CQ50" s="459">
        <f t="shared" si="42"/>
      </c>
    </row>
    <row r="51" spans="1:95" ht="21">
      <c r="A51" s="435"/>
      <c r="B51" s="438" t="str">
        <f t="shared" si="0"/>
        <v>œuf blanc d'</v>
      </c>
      <c r="C51" s="441" t="str">
        <f t="shared" si="1"/>
        <v>blancs</v>
      </c>
      <c r="D51" s="598">
        <f>IF(ISTEXT(AZ51),0,IF(ISBLANK(AZ51),0,(AZ51/AY16)*D16))</f>
        <v>0</v>
      </c>
      <c r="E51" s="607">
        <f t="shared" si="2"/>
      </c>
      <c r="F51" s="605">
        <f t="shared" si="3"/>
        <v>0</v>
      </c>
      <c r="G51" s="601">
        <f>IF(ISTEXT(BC51),0,IF(ISBLANK(BC51),0,(BC51/BB16)*G16))</f>
        <v>2.5</v>
      </c>
      <c r="H51" s="607" t="str">
        <f t="shared" si="4"/>
        <v>blancs</v>
      </c>
      <c r="I51" s="605" t="str">
        <f t="shared" si="5"/>
        <v>B</v>
      </c>
      <c r="J51" s="598">
        <f>IF(ISTEXT(BF51),0,IF(ISBLANK(BF51),0,(BF51/J16)*BE16))</f>
        <v>0</v>
      </c>
      <c r="K51" s="607">
        <f t="shared" si="6"/>
      </c>
      <c r="L51" s="605">
        <f t="shared" si="7"/>
        <v>0</v>
      </c>
      <c r="M51" s="598">
        <f>IF(ISTEXT(BI51),0,IF(ISBLANK(BI51),0,(BI51/BH16*M16)))</f>
        <v>0</v>
      </c>
      <c r="N51" s="607">
        <f t="shared" si="8"/>
      </c>
      <c r="O51" s="605">
        <f t="shared" si="9"/>
        <v>0</v>
      </c>
      <c r="P51" s="601">
        <f>IF(ISTEXT(BL51),0,IF(ISBLANK(BL51),0,(BL51/BK16)*P16))</f>
        <v>1.6666666666666665</v>
      </c>
      <c r="Q51" s="607" t="str">
        <f t="shared" si="10"/>
        <v>blancs</v>
      </c>
      <c r="R51" s="509" t="str">
        <f t="shared" si="11"/>
        <v>B</v>
      </c>
      <c r="S51" s="598">
        <f>IF(ISTEXT(BO51),0,IF(ISBLANK(BO51),0,(BO51/BN16)*S16))</f>
        <v>0</v>
      </c>
      <c r="T51" s="607">
        <f t="shared" si="12"/>
      </c>
      <c r="U51" s="605">
        <f t="shared" si="13"/>
        <v>0</v>
      </c>
      <c r="V51" s="598">
        <f>IF(ISTEXT(BR51),0,IF(ISBLANK(BR51),0,(BR51/BQ16)*V16))</f>
        <v>0</v>
      </c>
      <c r="W51" s="607">
        <f t="shared" si="14"/>
      </c>
      <c r="X51" s="605">
        <f t="shared" si="15"/>
        <v>0</v>
      </c>
      <c r="Y51" s="598">
        <f>IF(ISTEXT(BU51),0,IF(ISBLANK(BU51),0,(BU51/BT16)*Y16))</f>
        <v>0</v>
      </c>
      <c r="Z51" s="607">
        <f t="shared" si="16"/>
      </c>
      <c r="AA51" s="605">
        <f t="shared" si="17"/>
        <v>0</v>
      </c>
      <c r="AB51" s="598">
        <f>IF(ISTEXT(BX51),0,IF(ISBLANK(BX51),0,(BX51/BW16)*AB16))</f>
        <v>0</v>
      </c>
      <c r="AC51" s="607">
        <f t="shared" si="18"/>
      </c>
      <c r="AD51" s="602">
        <f t="shared" si="19"/>
        <v>0</v>
      </c>
      <c r="AE51" s="598">
        <f>IF(ISTEXT(CA51),0,IF(ISBLANK(CA51),0,(CA51/BZ16)*AE16))</f>
        <v>0</v>
      </c>
      <c r="AF51" s="607">
        <f t="shared" si="20"/>
      </c>
      <c r="AG51" s="602">
        <f t="shared" si="21"/>
        <v>0</v>
      </c>
      <c r="AH51" s="598">
        <f>IF(ISTEXT(CD51),0,IF(ISBLANK(CD51),0,(CD51/CC16)*AH16))</f>
        <v>0</v>
      </c>
      <c r="AI51" s="607">
        <f t="shared" si="22"/>
      </c>
      <c r="AJ51" s="602">
        <f t="shared" si="23"/>
        <v>0</v>
      </c>
      <c r="AK51" s="598">
        <f>IF(ISTEXT(CG51),0,IF(ISBLANK(CG51),0,(CG51/CF16)*AK16))</f>
        <v>0</v>
      </c>
      <c r="AL51" s="607">
        <f t="shared" si="24"/>
      </c>
      <c r="AM51" s="602">
        <f t="shared" si="25"/>
        <v>0</v>
      </c>
      <c r="AN51" s="598">
        <f>IF(ISTEXT(CJ51),0,IF(ISBLANK(CJ51),0,(CJ51/CI16)*AN16))</f>
        <v>0</v>
      </c>
      <c r="AO51" s="607">
        <f t="shared" si="26"/>
      </c>
      <c r="AP51" s="602">
        <f t="shared" si="27"/>
        <v>0</v>
      </c>
      <c r="AQ51" s="598">
        <f>IF(ISTEXT(CM51),0,IF(ISBLANK(CM51),0,(CM51/CL16)*AQ16))</f>
        <v>0</v>
      </c>
      <c r="AR51" s="607">
        <f t="shared" si="28"/>
      </c>
      <c r="AS51" s="602">
        <f t="shared" si="29"/>
        <v>0</v>
      </c>
      <c r="AT51" s="598">
        <f>IF(ISTEXT(CP51),0,IF(ISBLANK(CP51),0,(CP51/CO16)*AT16))</f>
        <v>0</v>
      </c>
      <c r="AU51" s="607">
        <f t="shared" si="30"/>
      </c>
      <c r="AV51" s="602">
        <f t="shared" si="31"/>
        <v>0</v>
      </c>
      <c r="AW51" s="449" t="s">
        <v>303</v>
      </c>
      <c r="AX51" s="444" t="s">
        <v>345</v>
      </c>
      <c r="AY51" s="462"/>
      <c r="AZ51" s="458"/>
      <c r="BA51" s="504">
        <f t="shared" si="47"/>
      </c>
      <c r="BB51" s="462" t="s">
        <v>192</v>
      </c>
      <c r="BC51" s="458">
        <v>1</v>
      </c>
      <c r="BD51" s="500" t="str">
        <f t="shared" si="48"/>
        <v>blancs</v>
      </c>
      <c r="BE51" s="462"/>
      <c r="BF51" s="458"/>
      <c r="BG51" s="496">
        <f t="shared" si="49"/>
      </c>
      <c r="BH51" s="462"/>
      <c r="BI51" s="458"/>
      <c r="BJ51" s="492">
        <f t="shared" si="45"/>
      </c>
      <c r="BK51" s="462" t="s">
        <v>192</v>
      </c>
      <c r="BL51" s="458">
        <v>1</v>
      </c>
      <c r="BM51" s="488" t="str">
        <f t="shared" si="44"/>
        <v>blancs</v>
      </c>
      <c r="BN51" s="462"/>
      <c r="BO51" s="458"/>
      <c r="BP51" s="484">
        <f t="shared" si="50"/>
      </c>
      <c r="BQ51" s="462"/>
      <c r="BR51" s="458"/>
      <c r="BS51" s="480">
        <f t="shared" si="51"/>
      </c>
      <c r="BT51" s="462"/>
      <c r="BU51" s="458"/>
      <c r="BV51" s="476">
        <f t="shared" si="46"/>
      </c>
      <c r="BW51" s="443"/>
      <c r="BX51" s="458"/>
      <c r="BY51" s="471">
        <f t="shared" si="36"/>
      </c>
      <c r="BZ51" s="443"/>
      <c r="CA51" s="458"/>
      <c r="CB51" s="459">
        <f t="shared" si="37"/>
      </c>
      <c r="CC51" s="443"/>
      <c r="CD51" s="458"/>
      <c r="CE51" s="459">
        <f t="shared" si="38"/>
      </c>
      <c r="CF51" s="443"/>
      <c r="CG51" s="458"/>
      <c r="CH51" s="459">
        <f t="shared" si="39"/>
      </c>
      <c r="CI51" s="443"/>
      <c r="CJ51" s="458"/>
      <c r="CK51" s="459">
        <f t="shared" si="40"/>
      </c>
      <c r="CL51" s="443"/>
      <c r="CM51" s="458"/>
      <c r="CN51" s="459">
        <f t="shared" si="41"/>
      </c>
      <c r="CO51" s="443"/>
      <c r="CP51" s="458"/>
      <c r="CQ51" s="459">
        <f t="shared" si="42"/>
      </c>
    </row>
    <row r="52" spans="1:95" ht="21">
      <c r="A52" s="435"/>
      <c r="B52" s="438" t="str">
        <f aca="true" t="shared" si="52" ref="B52:B79">AW52</f>
        <v>œufs jaunes</v>
      </c>
      <c r="C52" s="441" t="str">
        <f aca="true" t="shared" si="53" ref="C52:C79">AX52</f>
        <v>jaunes</v>
      </c>
      <c r="D52" s="601">
        <f>IF(ISTEXT(AZ52),0,IF(ISBLANK(AZ52),0,(AZ52/AY16)*D16))</f>
        <v>5</v>
      </c>
      <c r="E52" s="607" t="str">
        <f aca="true" t="shared" si="54" ref="E52:E79">IF(D52=0,"",C52)</f>
        <v>jaunes</v>
      </c>
      <c r="F52" s="509" t="str">
        <f aca="true" t="shared" si="55" ref="F52:F79">AY52</f>
        <v>B</v>
      </c>
      <c r="G52" s="598">
        <f>IF(ISTEXT(BC52),0,IF(ISBLANK(BC52),0,(BC52/BB16)*G16))</f>
        <v>0</v>
      </c>
      <c r="H52" s="607">
        <f aca="true" t="shared" si="56" ref="H52:H79">IF(G52=0,"",C52)</f>
      </c>
      <c r="I52" s="605">
        <f aca="true" t="shared" si="57" ref="I52:I79">BB52</f>
        <v>0</v>
      </c>
      <c r="J52" s="598">
        <f>IF(ISTEXT(BF52),0,IF(ISBLANK(BF52),0,(BF52/J16)*BE16))</f>
        <v>0</v>
      </c>
      <c r="K52" s="607">
        <f aca="true" t="shared" si="58" ref="K52:K79">IF(J52=0,"",C52)</f>
      </c>
      <c r="L52" s="605">
        <f aca="true" t="shared" si="59" ref="L52:L79">BE52</f>
        <v>0</v>
      </c>
      <c r="M52" s="598">
        <f>IF(ISTEXT(BI52),0,IF(ISBLANK(BI52),0,(BI52/BH16*M16)))</f>
        <v>0</v>
      </c>
      <c r="N52" s="607">
        <f aca="true" t="shared" si="60" ref="N52:N79">IF(M52=0,"",C52)</f>
      </c>
      <c r="O52" s="605">
        <f aca="true" t="shared" si="61" ref="O52:O79">BH52</f>
        <v>0</v>
      </c>
      <c r="P52" s="601">
        <f>IF(ISTEXT(BL52),0,IF(ISBLANK(BL52),0,(BL52/BK16)*P16))</f>
        <v>1.6666666666666665</v>
      </c>
      <c r="Q52" s="607" t="str">
        <f aca="true" t="shared" si="62" ref="Q52:Q79">IF(P52=0,"",C52)</f>
        <v>jaunes</v>
      </c>
      <c r="R52" s="510" t="str">
        <f aca="true" t="shared" si="63" ref="R52:R79">BK52</f>
        <v>A</v>
      </c>
      <c r="S52" s="598">
        <f>IF(ISTEXT(BO52),0,IF(ISBLANK(BO52),0,(BO52/BN16)*S16))</f>
        <v>0</v>
      </c>
      <c r="T52" s="607">
        <f aca="true" t="shared" si="64" ref="T52:T79">IF(S52=0,"",C52)</f>
      </c>
      <c r="U52" s="605">
        <f aca="true" t="shared" si="65" ref="U52:U79">BN52</f>
        <v>0</v>
      </c>
      <c r="V52" s="598">
        <f>IF(ISTEXT(BR52),0,IF(ISBLANK(BR52),0,(BR52/BQ16)*V16))</f>
        <v>0</v>
      </c>
      <c r="W52" s="607">
        <f aca="true" t="shared" si="66" ref="W52:W79">IF(V52=0,"",C52)</f>
      </c>
      <c r="X52" s="605">
        <f aca="true" t="shared" si="67" ref="X52:X79">BQ52</f>
        <v>0</v>
      </c>
      <c r="Y52" s="598">
        <f>IF(ISTEXT(BU52),0,IF(ISBLANK(BU52),0,(BU52/BT16)*Y16))</f>
        <v>0</v>
      </c>
      <c r="Z52" s="607">
        <f aca="true" t="shared" si="68" ref="Z52:Z79">IF(Y52=0,"",C52)</f>
      </c>
      <c r="AA52" s="605">
        <f aca="true" t="shared" si="69" ref="AA52:AA79">BT52</f>
        <v>0</v>
      </c>
      <c r="AB52" s="598">
        <f>IF(ISTEXT(BX52),0,IF(ISBLANK(BX52),0,(BX52/BW16)*AB16))</f>
        <v>0</v>
      </c>
      <c r="AC52" s="607">
        <f aca="true" t="shared" si="70" ref="AC52:AC79">IF(AB52=0,"",C52)</f>
      </c>
      <c r="AD52" s="602">
        <f aca="true" t="shared" si="71" ref="AD52:AD79">BW52</f>
        <v>0</v>
      </c>
      <c r="AE52" s="598">
        <f>IF(ISTEXT(CA52),0,IF(ISBLANK(CA52),0,(CA52/BZ16)*AE16))</f>
        <v>0</v>
      </c>
      <c r="AF52" s="607">
        <f aca="true" t="shared" si="72" ref="AF52:AF79">IF(AE52=0,"",C52)</f>
      </c>
      <c r="AG52" s="602">
        <f aca="true" t="shared" si="73" ref="AG52:AG79">BZ52</f>
        <v>0</v>
      </c>
      <c r="AH52" s="598">
        <f>IF(ISTEXT(CD52),0,IF(ISBLANK(CD52),0,(CD52/CC16)*AH16))</f>
        <v>0</v>
      </c>
      <c r="AI52" s="607">
        <f aca="true" t="shared" si="74" ref="AI52:AI79">IF(AH52=0,"",C52)</f>
      </c>
      <c r="AJ52" s="602">
        <f aca="true" t="shared" si="75" ref="AJ52:AJ79">CC52</f>
        <v>0</v>
      </c>
      <c r="AK52" s="598">
        <f>IF(ISTEXT(CG52),0,IF(ISBLANK(CG52),0,(CG52/CF16)*AK16))</f>
        <v>0</v>
      </c>
      <c r="AL52" s="607">
        <f aca="true" t="shared" si="76" ref="AL52:AL79">IF(AK52=0,"",C52)</f>
      </c>
      <c r="AM52" s="602">
        <f aca="true" t="shared" si="77" ref="AM52:AM79">CF52</f>
        <v>0</v>
      </c>
      <c r="AN52" s="598">
        <f>IF(ISTEXT(CJ52),0,IF(ISBLANK(CJ52),0,(CJ52/CI16)*AN16))</f>
        <v>0</v>
      </c>
      <c r="AO52" s="607">
        <f aca="true" t="shared" si="78" ref="AO52:AO79">IF(AN52=0,"",C52)</f>
      </c>
      <c r="AP52" s="602">
        <f aca="true" t="shared" si="79" ref="AP52:AP79">CI52</f>
        <v>0</v>
      </c>
      <c r="AQ52" s="598">
        <f>IF(ISTEXT(CM52),0,IF(ISBLANK(CM52),0,(CM52/CL16)*AQ16))</f>
        <v>0</v>
      </c>
      <c r="AR52" s="607">
        <f aca="true" t="shared" si="80" ref="AR52:AR79">IF(AQ52=0,"",C52)</f>
      </c>
      <c r="AS52" s="602">
        <f aca="true" t="shared" si="81" ref="AS52:AS79">CL52</f>
        <v>0</v>
      </c>
      <c r="AT52" s="598">
        <f>IF(ISTEXT(CP52),0,IF(ISBLANK(CP52),0,(CP52/CO16)*AT16))</f>
        <v>0</v>
      </c>
      <c r="AU52" s="607">
        <f aca="true" t="shared" si="82" ref="AU52:AU79">IF(AT52=0,"",C52)</f>
      </c>
      <c r="AV52" s="602">
        <f aca="true" t="shared" si="83" ref="AV52:AV79">CO52</f>
        <v>0</v>
      </c>
      <c r="AW52" s="449" t="s">
        <v>312</v>
      </c>
      <c r="AX52" s="444" t="s">
        <v>247</v>
      </c>
      <c r="AY52" s="443" t="s">
        <v>192</v>
      </c>
      <c r="AZ52" s="460">
        <v>2</v>
      </c>
      <c r="BA52" s="505" t="str">
        <f t="shared" si="47"/>
        <v>jaunes</v>
      </c>
      <c r="BB52" s="443"/>
      <c r="BC52" s="460"/>
      <c r="BD52" s="501">
        <f t="shared" si="48"/>
      </c>
      <c r="BE52" s="443"/>
      <c r="BF52" s="460"/>
      <c r="BG52" s="497">
        <f t="shared" si="49"/>
      </c>
      <c r="BH52" s="443"/>
      <c r="BI52" s="460"/>
      <c r="BJ52" s="493">
        <f t="shared" si="45"/>
      </c>
      <c r="BK52" s="443" t="s">
        <v>191</v>
      </c>
      <c r="BL52" s="460">
        <v>1</v>
      </c>
      <c r="BM52" s="489" t="str">
        <f t="shared" si="44"/>
        <v>jaunes</v>
      </c>
      <c r="BN52" s="443"/>
      <c r="BO52" s="460"/>
      <c r="BP52" s="485">
        <f t="shared" si="50"/>
      </c>
      <c r="BQ52" s="443"/>
      <c r="BR52" s="460"/>
      <c r="BS52" s="481">
        <f t="shared" si="51"/>
      </c>
      <c r="BT52" s="443"/>
      <c r="BU52" s="460"/>
      <c r="BV52" s="477">
        <f t="shared" si="46"/>
      </c>
      <c r="BW52" s="443"/>
      <c r="BX52" s="458"/>
      <c r="BY52" s="471">
        <f aca="true" t="shared" si="84" ref="BY52:BY79">IF(ISBLANK(BX52),"",AX52)</f>
      </c>
      <c r="BZ52" s="443"/>
      <c r="CA52" s="458"/>
      <c r="CB52" s="459">
        <f aca="true" t="shared" si="85" ref="CB52:CB79">IF(ISBLANK(CA52),"",AX52)</f>
      </c>
      <c r="CC52" s="443"/>
      <c r="CD52" s="458"/>
      <c r="CE52" s="459">
        <f aca="true" t="shared" si="86" ref="CE52:CE79">IF(ISBLANK(CD52),"",AX52)</f>
      </c>
      <c r="CF52" s="443"/>
      <c r="CG52" s="458"/>
      <c r="CH52" s="459">
        <f aca="true" t="shared" si="87" ref="CH52:CH79">IF(ISBLANK(CG52),"",AX52)</f>
      </c>
      <c r="CI52" s="443"/>
      <c r="CJ52" s="458"/>
      <c r="CK52" s="459">
        <f aca="true" t="shared" si="88" ref="CK52:CK79">IF(ISBLANK(CJ52),"",AX52)</f>
      </c>
      <c r="CL52" s="443"/>
      <c r="CM52" s="458"/>
      <c r="CN52" s="459">
        <f aca="true" t="shared" si="89" ref="CN52:CN79">IF(ISBLANK(CM52),"",AX52)</f>
      </c>
      <c r="CO52" s="443"/>
      <c r="CP52" s="458"/>
      <c r="CQ52" s="459">
        <f aca="true" t="shared" si="90" ref="CQ52:CQ79">IF(ISBLANK(CP52),"",AX52)</f>
      </c>
    </row>
    <row r="53" spans="1:95" ht="21">
      <c r="A53" s="435"/>
      <c r="B53" s="438" t="str">
        <f t="shared" si="52"/>
        <v>S</v>
      </c>
      <c r="C53" s="441">
        <f t="shared" si="53"/>
        <v>0</v>
      </c>
      <c r="D53" s="598">
        <f>IF(ISTEXT(AZ53),0,IF(ISBLANK(AZ53),0,(AZ53/AY16)*D16))</f>
        <v>0</v>
      </c>
      <c r="E53" s="607">
        <f t="shared" si="54"/>
      </c>
      <c r="F53" s="605">
        <f t="shared" si="55"/>
        <v>0</v>
      </c>
      <c r="G53" s="598">
        <f>IF(ISTEXT(BC53),0,IF(ISBLANK(BC53),0,(BC53/BB16)*G16))</f>
        <v>0</v>
      </c>
      <c r="H53" s="607">
        <f t="shared" si="56"/>
      </c>
      <c r="I53" s="605">
        <f t="shared" si="57"/>
        <v>0</v>
      </c>
      <c r="J53" s="598">
        <f>IF(ISTEXT(BF53),0,IF(ISBLANK(BF53),0,(BF53/J16)*BE16))</f>
        <v>0</v>
      </c>
      <c r="K53" s="607">
        <f t="shared" si="58"/>
      </c>
      <c r="L53" s="605">
        <f t="shared" si="59"/>
        <v>0</v>
      </c>
      <c r="M53" s="598">
        <f>IF(ISTEXT(BI53),0,IF(ISBLANK(BI53),0,(BI53/BH16*M16)))</f>
        <v>0</v>
      </c>
      <c r="N53" s="607">
        <f t="shared" si="60"/>
      </c>
      <c r="O53" s="605">
        <f t="shared" si="61"/>
        <v>0</v>
      </c>
      <c r="P53" s="598">
        <f>IF(ISTEXT(BL53),0,IF(ISBLANK(BL53),0,(BL53/BK16)*P16))</f>
        <v>0</v>
      </c>
      <c r="Q53" s="607">
        <f t="shared" si="62"/>
      </c>
      <c r="R53" s="605">
        <f t="shared" si="63"/>
        <v>0</v>
      </c>
      <c r="S53" s="598">
        <f>IF(ISTEXT(BO53),0,IF(ISBLANK(BO53),0,(BO53/BN16)*S16))</f>
        <v>0</v>
      </c>
      <c r="T53" s="607">
        <f t="shared" si="64"/>
      </c>
      <c r="U53" s="605">
        <f t="shared" si="65"/>
        <v>0</v>
      </c>
      <c r="V53" s="598">
        <f>IF(ISTEXT(BR53),0,IF(ISBLANK(BR53),0,(BR53/BQ16)*V16))</f>
        <v>0</v>
      </c>
      <c r="W53" s="607">
        <f t="shared" si="66"/>
      </c>
      <c r="X53" s="605">
        <f t="shared" si="67"/>
        <v>0</v>
      </c>
      <c r="Y53" s="598">
        <f>IF(ISTEXT(BU53),0,IF(ISBLANK(BU53),0,(BU53/BT16)*Y16))</f>
        <v>0</v>
      </c>
      <c r="Z53" s="607">
        <f t="shared" si="68"/>
      </c>
      <c r="AA53" s="605">
        <f t="shared" si="69"/>
        <v>0</v>
      </c>
      <c r="AB53" s="598">
        <f>IF(ISTEXT(BX53),0,IF(ISBLANK(BX53),0,(BX53/BW16)*AB16))</f>
        <v>0</v>
      </c>
      <c r="AC53" s="607">
        <f t="shared" si="70"/>
      </c>
      <c r="AD53" s="602">
        <f t="shared" si="71"/>
        <v>0</v>
      </c>
      <c r="AE53" s="598">
        <f>IF(ISTEXT(CA53),0,IF(ISBLANK(CA53),0,(CA53/BZ16)*AE16))</f>
        <v>0</v>
      </c>
      <c r="AF53" s="607">
        <f t="shared" si="72"/>
      </c>
      <c r="AG53" s="602">
        <f t="shared" si="73"/>
        <v>0</v>
      </c>
      <c r="AH53" s="598">
        <f>IF(ISTEXT(CD53),0,IF(ISBLANK(CD53),0,(CD53/CC16)*AH16))</f>
        <v>0</v>
      </c>
      <c r="AI53" s="607">
        <f t="shared" si="74"/>
      </c>
      <c r="AJ53" s="602">
        <f t="shared" si="75"/>
        <v>0</v>
      </c>
      <c r="AK53" s="598">
        <f>IF(ISTEXT(CG53),0,IF(ISBLANK(CG53),0,(CG53/CF16)*AK16))</f>
        <v>0</v>
      </c>
      <c r="AL53" s="607">
        <f t="shared" si="76"/>
      </c>
      <c r="AM53" s="602">
        <f t="shared" si="77"/>
        <v>0</v>
      </c>
      <c r="AN53" s="598">
        <f>IF(ISTEXT(CJ53),0,IF(ISBLANK(CJ53),0,(CJ53/CI16)*AN16))</f>
        <v>0</v>
      </c>
      <c r="AO53" s="607">
        <f t="shared" si="78"/>
      </c>
      <c r="AP53" s="602">
        <f t="shared" si="79"/>
        <v>0</v>
      </c>
      <c r="AQ53" s="598">
        <f>IF(ISTEXT(CM53),0,IF(ISBLANK(CM53),0,(CM53/CL16)*AQ16))</f>
        <v>0</v>
      </c>
      <c r="AR53" s="607">
        <f t="shared" si="80"/>
      </c>
      <c r="AS53" s="602">
        <f t="shared" si="81"/>
        <v>0</v>
      </c>
      <c r="AT53" s="598">
        <f>IF(ISTEXT(CP53),0,IF(ISBLANK(CP53),0,(CP53/CO16)*AT16))</f>
        <v>0</v>
      </c>
      <c r="AU53" s="607">
        <f t="shared" si="82"/>
      </c>
      <c r="AV53" s="602">
        <f t="shared" si="83"/>
        <v>0</v>
      </c>
      <c r="AW53" s="583" t="s">
        <v>347</v>
      </c>
      <c r="AX53" s="444"/>
      <c r="AY53" s="443"/>
      <c r="AZ53" s="460"/>
      <c r="BA53" s="505">
        <f t="shared" si="47"/>
      </c>
      <c r="BB53" s="443"/>
      <c r="BC53" s="460"/>
      <c r="BD53" s="501">
        <f t="shared" si="48"/>
      </c>
      <c r="BE53" s="443"/>
      <c r="BF53" s="460"/>
      <c r="BG53" s="497">
        <f t="shared" si="49"/>
      </c>
      <c r="BH53" s="443"/>
      <c r="BI53" s="460"/>
      <c r="BJ53" s="493">
        <f t="shared" si="45"/>
      </c>
      <c r="BK53" s="443"/>
      <c r="BL53" s="460"/>
      <c r="BM53" s="489">
        <f t="shared" si="44"/>
      </c>
      <c r="BN53" s="443"/>
      <c r="BO53" s="460"/>
      <c r="BP53" s="485">
        <f t="shared" si="50"/>
      </c>
      <c r="BQ53" s="443"/>
      <c r="BR53" s="460"/>
      <c r="BS53" s="481">
        <f t="shared" si="51"/>
      </c>
      <c r="BT53" s="443"/>
      <c r="BU53" s="460"/>
      <c r="BV53" s="477">
        <f t="shared" si="46"/>
      </c>
      <c r="BW53" s="443"/>
      <c r="BX53" s="458"/>
      <c r="BY53" s="471">
        <f t="shared" si="84"/>
      </c>
      <c r="BZ53" s="443"/>
      <c r="CA53" s="458"/>
      <c r="CB53" s="459">
        <f t="shared" si="85"/>
      </c>
      <c r="CC53" s="443"/>
      <c r="CD53" s="458"/>
      <c r="CE53" s="459">
        <f t="shared" si="86"/>
      </c>
      <c r="CF53" s="443"/>
      <c r="CG53" s="458"/>
      <c r="CH53" s="459">
        <f t="shared" si="87"/>
      </c>
      <c r="CI53" s="443"/>
      <c r="CJ53" s="458"/>
      <c r="CK53" s="459">
        <f t="shared" si="88"/>
      </c>
      <c r="CL53" s="443"/>
      <c r="CM53" s="458"/>
      <c r="CN53" s="459">
        <f t="shared" si="89"/>
      </c>
      <c r="CO53" s="443"/>
      <c r="CP53" s="458"/>
      <c r="CQ53" s="459">
        <f t="shared" si="90"/>
      </c>
    </row>
    <row r="54" spans="1:95" ht="21">
      <c r="A54" s="435"/>
      <c r="B54" s="438" t="str">
        <f t="shared" si="52"/>
        <v>safran</v>
      </c>
      <c r="C54" s="441" t="str">
        <f t="shared" si="53"/>
        <v>pistils</v>
      </c>
      <c r="D54" s="601">
        <f>IF(ISTEXT(AZ54),0,IF(ISBLANK(AZ54),0,(AZ54/AY16)*D16))</f>
        <v>7.5</v>
      </c>
      <c r="E54" s="607" t="str">
        <f t="shared" si="54"/>
        <v>pistils</v>
      </c>
      <c r="F54" s="509" t="str">
        <f t="shared" si="55"/>
        <v>B</v>
      </c>
      <c r="G54" s="598">
        <f>IF(ISTEXT(BC54),0,IF(ISBLANK(BC54),0,(BC54/BB16)*G16))</f>
        <v>0</v>
      </c>
      <c r="H54" s="607">
        <f t="shared" si="56"/>
      </c>
      <c r="I54" s="605">
        <f t="shared" si="57"/>
        <v>0</v>
      </c>
      <c r="J54" s="598">
        <f>IF(ISTEXT(BF54),0,IF(ISBLANK(BF54),0,(BF54/J16)*BE16))</f>
        <v>0</v>
      </c>
      <c r="K54" s="607">
        <f t="shared" si="58"/>
      </c>
      <c r="L54" s="605">
        <f t="shared" si="59"/>
        <v>0</v>
      </c>
      <c r="M54" s="598">
        <f>IF(ISTEXT(BI54),0,IF(ISBLANK(BI54),0,(BI54/BH16*M16)))</f>
        <v>0</v>
      </c>
      <c r="N54" s="607">
        <f t="shared" si="60"/>
      </c>
      <c r="O54" s="605">
        <f t="shared" si="61"/>
        <v>0</v>
      </c>
      <c r="P54" s="598">
        <f>IF(ISTEXT(BL54),0,IF(ISBLANK(BL54),0,(BL54/BK16)*P16))</f>
        <v>0</v>
      </c>
      <c r="Q54" s="607">
        <f t="shared" si="62"/>
      </c>
      <c r="R54" s="605">
        <f t="shared" si="63"/>
        <v>0</v>
      </c>
      <c r="S54" s="598">
        <f>IF(ISTEXT(BO54),0,IF(ISBLANK(BO54),0,(BO54/BN16)*S16))</f>
        <v>0</v>
      </c>
      <c r="T54" s="607">
        <f t="shared" si="64"/>
      </c>
      <c r="U54" s="605">
        <f t="shared" si="65"/>
        <v>0</v>
      </c>
      <c r="V54" s="598">
        <f>IF(ISTEXT(BR54),0,IF(ISBLANK(BR54),0,(BR54/BQ16)*V16))</f>
        <v>0</v>
      </c>
      <c r="W54" s="607">
        <f t="shared" si="66"/>
      </c>
      <c r="X54" s="605">
        <f t="shared" si="67"/>
        <v>0</v>
      </c>
      <c r="Y54" s="598">
        <f>IF(ISTEXT(BU54),0,IF(ISBLANK(BU54),0,(BU54/BT16)*Y16))</f>
        <v>0</v>
      </c>
      <c r="Z54" s="607">
        <f t="shared" si="68"/>
      </c>
      <c r="AA54" s="605">
        <f t="shared" si="69"/>
        <v>0</v>
      </c>
      <c r="AB54" s="598">
        <f>IF(ISTEXT(BX54),0,IF(ISBLANK(BX54),0,(BX54/BW16)*AB16))</f>
        <v>0</v>
      </c>
      <c r="AC54" s="607">
        <f t="shared" si="70"/>
      </c>
      <c r="AD54" s="602">
        <f t="shared" si="71"/>
        <v>0</v>
      </c>
      <c r="AE54" s="598">
        <f>IF(ISTEXT(CA54),0,IF(ISBLANK(CA54),0,(CA54/BZ16)*AE16))</f>
        <v>0</v>
      </c>
      <c r="AF54" s="607">
        <f t="shared" si="72"/>
      </c>
      <c r="AG54" s="602">
        <f t="shared" si="73"/>
        <v>0</v>
      </c>
      <c r="AH54" s="598">
        <f>IF(ISTEXT(CD54),0,IF(ISBLANK(CD54),0,(CD54/CC16)*AH16))</f>
        <v>0</v>
      </c>
      <c r="AI54" s="607">
        <f t="shared" si="74"/>
      </c>
      <c r="AJ54" s="602">
        <f t="shared" si="75"/>
        <v>0</v>
      </c>
      <c r="AK54" s="598">
        <f>IF(ISTEXT(CG54),0,IF(ISBLANK(CG54),0,(CG54/CF16)*AK16))</f>
        <v>0</v>
      </c>
      <c r="AL54" s="607">
        <f t="shared" si="76"/>
      </c>
      <c r="AM54" s="602">
        <f t="shared" si="77"/>
        <v>0</v>
      </c>
      <c r="AN54" s="598">
        <f>IF(ISTEXT(CJ54),0,IF(ISBLANK(CJ54),0,(CJ54/CI16)*AN16))</f>
        <v>0</v>
      </c>
      <c r="AO54" s="607">
        <f t="shared" si="78"/>
      </c>
      <c r="AP54" s="602">
        <f t="shared" si="79"/>
        <v>0</v>
      </c>
      <c r="AQ54" s="598">
        <f>IF(ISTEXT(CM54),0,IF(ISBLANK(CM54),0,(CM54/CL16)*AQ16))</f>
        <v>0</v>
      </c>
      <c r="AR54" s="607">
        <f t="shared" si="80"/>
      </c>
      <c r="AS54" s="602">
        <f t="shared" si="81"/>
        <v>0</v>
      </c>
      <c r="AT54" s="598">
        <f>IF(ISTEXT(CP54),0,IF(ISBLANK(CP54),0,(CP54/CO16)*AT16))</f>
        <v>0</v>
      </c>
      <c r="AU54" s="607">
        <f t="shared" si="82"/>
      </c>
      <c r="AV54" s="602">
        <f t="shared" si="83"/>
        <v>0</v>
      </c>
      <c r="AW54" s="449" t="s">
        <v>308</v>
      </c>
      <c r="AX54" s="444" t="s">
        <v>251</v>
      </c>
      <c r="AY54" s="443" t="s">
        <v>192</v>
      </c>
      <c r="AZ54" s="460">
        <v>3</v>
      </c>
      <c r="BA54" s="505" t="str">
        <f t="shared" si="47"/>
        <v>pistils</v>
      </c>
      <c r="BB54" s="443"/>
      <c r="BC54" s="460"/>
      <c r="BD54" s="501">
        <f t="shared" si="48"/>
      </c>
      <c r="BE54" s="443"/>
      <c r="BF54" s="460"/>
      <c r="BG54" s="497">
        <f t="shared" si="49"/>
      </c>
      <c r="BH54" s="443"/>
      <c r="BI54" s="460"/>
      <c r="BJ54" s="493">
        <f t="shared" si="45"/>
      </c>
      <c r="BK54" s="443"/>
      <c r="BL54" s="460"/>
      <c r="BM54" s="489">
        <f t="shared" si="44"/>
      </c>
      <c r="BN54" s="443"/>
      <c r="BO54" s="460"/>
      <c r="BP54" s="485">
        <f t="shared" si="50"/>
      </c>
      <c r="BQ54" s="443"/>
      <c r="BR54" s="460"/>
      <c r="BS54" s="481">
        <f t="shared" si="51"/>
      </c>
      <c r="BT54" s="443"/>
      <c r="BU54" s="460"/>
      <c r="BV54" s="477">
        <f t="shared" si="46"/>
      </c>
      <c r="BW54" s="443"/>
      <c r="BX54" s="458"/>
      <c r="BY54" s="471">
        <f t="shared" si="84"/>
      </c>
      <c r="BZ54" s="443"/>
      <c r="CA54" s="458"/>
      <c r="CB54" s="459">
        <f t="shared" si="85"/>
      </c>
      <c r="CC54" s="443"/>
      <c r="CD54" s="458"/>
      <c r="CE54" s="459">
        <f t="shared" si="86"/>
      </c>
      <c r="CF54" s="443"/>
      <c r="CG54" s="458"/>
      <c r="CH54" s="459">
        <f t="shared" si="87"/>
      </c>
      <c r="CI54" s="443"/>
      <c r="CJ54" s="458"/>
      <c r="CK54" s="459">
        <f t="shared" si="88"/>
      </c>
      <c r="CL54" s="443"/>
      <c r="CM54" s="458"/>
      <c r="CN54" s="459">
        <f t="shared" si="89"/>
      </c>
      <c r="CO54" s="443"/>
      <c r="CP54" s="458"/>
      <c r="CQ54" s="459">
        <f t="shared" si="90"/>
      </c>
    </row>
    <row r="55" spans="1:95" ht="21">
      <c r="A55" s="435"/>
      <c r="B55" s="438" t="str">
        <f t="shared" si="52"/>
        <v>sel fin</v>
      </c>
      <c r="C55" s="441" t="str">
        <f t="shared" si="53"/>
        <v>pincées</v>
      </c>
      <c r="D55" s="601">
        <f>IF(ISTEXT(AZ55),0,IF(ISBLANK(AZ55),0,(AZ55/AY16)*D16))</f>
        <v>2.5</v>
      </c>
      <c r="E55" s="607" t="str">
        <f t="shared" si="54"/>
        <v>pincées</v>
      </c>
      <c r="F55" s="509" t="str">
        <f t="shared" si="55"/>
        <v>B</v>
      </c>
      <c r="G55" s="601">
        <f>IF(ISTEXT(BC55),0,IF(ISBLANK(BC55),0,(BC55/BB16)*G16))</f>
        <v>5</v>
      </c>
      <c r="H55" s="607" t="str">
        <f t="shared" si="56"/>
        <v>pincées</v>
      </c>
      <c r="I55" s="510" t="str">
        <f t="shared" si="57"/>
        <v>A</v>
      </c>
      <c r="J55" s="598">
        <f>IF(ISTEXT(BF55),0,IF(ISBLANK(BF55),0,(BF55/J16)*BE16))</f>
        <v>0</v>
      </c>
      <c r="K55" s="607">
        <f t="shared" si="58"/>
      </c>
      <c r="L55" s="605">
        <f t="shared" si="59"/>
        <v>0</v>
      </c>
      <c r="M55" s="601">
        <f>IF(ISTEXT(BI55),0,IF(ISBLANK(BI55),0,(BI55/BH16*M16)))</f>
        <v>2.5</v>
      </c>
      <c r="N55" s="607" t="str">
        <f t="shared" si="60"/>
        <v>pincées</v>
      </c>
      <c r="O55" s="510" t="str">
        <f t="shared" si="61"/>
        <v>A</v>
      </c>
      <c r="P55" s="601">
        <f>IF(ISTEXT(BL55),0,IF(ISBLANK(BL55),0,(BL55/BK16)*P16))</f>
        <v>1.6666666666666665</v>
      </c>
      <c r="Q55" s="607" t="str">
        <f t="shared" si="62"/>
        <v>pincées</v>
      </c>
      <c r="R55" s="510" t="str">
        <f t="shared" si="63"/>
        <v>A</v>
      </c>
      <c r="S55" s="598">
        <f>IF(ISTEXT(BO55),0,IF(ISBLANK(BO55),0,(BO55/BN16)*S16))</f>
        <v>0</v>
      </c>
      <c r="T55" s="607">
        <f t="shared" si="64"/>
      </c>
      <c r="U55" s="605">
        <f t="shared" si="65"/>
        <v>0</v>
      </c>
      <c r="V55" s="598">
        <f>IF(ISTEXT(BR55),0,IF(ISBLANK(BR55),0,(BR55/BQ16)*V16))</f>
        <v>0</v>
      </c>
      <c r="W55" s="607">
        <f t="shared" si="66"/>
      </c>
      <c r="X55" s="605">
        <f t="shared" si="67"/>
        <v>0</v>
      </c>
      <c r="Y55" s="601">
        <f>IF(ISTEXT(BU55),0,IF(ISBLANK(BU55),0,(BU55/BT16)*Y16))</f>
        <v>1.6666666666666665</v>
      </c>
      <c r="Z55" s="607" t="str">
        <f t="shared" si="68"/>
        <v>pincées</v>
      </c>
      <c r="AA55" s="605">
        <f t="shared" si="69"/>
        <v>0</v>
      </c>
      <c r="AB55" s="598">
        <f>IF(ISTEXT(BX55),0,IF(ISBLANK(BX55),0,(BX55/BW16)*AB16))</f>
        <v>0</v>
      </c>
      <c r="AC55" s="607">
        <f t="shared" si="70"/>
      </c>
      <c r="AD55" s="602">
        <f t="shared" si="71"/>
        <v>0</v>
      </c>
      <c r="AE55" s="598">
        <f>IF(ISTEXT(CA55),0,IF(ISBLANK(CA55),0,(CA55/BZ16)*AE16))</f>
        <v>0</v>
      </c>
      <c r="AF55" s="607">
        <f t="shared" si="72"/>
      </c>
      <c r="AG55" s="602">
        <f t="shared" si="73"/>
        <v>0</v>
      </c>
      <c r="AH55" s="598">
        <f>IF(ISTEXT(CD55),0,IF(ISBLANK(CD55),0,(CD55/CC16)*AH16))</f>
        <v>0</v>
      </c>
      <c r="AI55" s="607">
        <f t="shared" si="74"/>
      </c>
      <c r="AJ55" s="602">
        <f t="shared" si="75"/>
        <v>0</v>
      </c>
      <c r="AK55" s="598">
        <f>IF(ISTEXT(CG55),0,IF(ISBLANK(CG55),0,(CG55/CF16)*AK16))</f>
        <v>0</v>
      </c>
      <c r="AL55" s="607">
        <f t="shared" si="76"/>
      </c>
      <c r="AM55" s="602">
        <f t="shared" si="77"/>
        <v>0</v>
      </c>
      <c r="AN55" s="598">
        <f>IF(ISTEXT(CJ55),0,IF(ISBLANK(CJ55),0,(CJ55/CI16)*AN16))</f>
        <v>0</v>
      </c>
      <c r="AO55" s="607">
        <f t="shared" si="78"/>
      </c>
      <c r="AP55" s="602">
        <f t="shared" si="79"/>
        <v>0</v>
      </c>
      <c r="AQ55" s="598">
        <f>IF(ISTEXT(CM55),0,IF(ISBLANK(CM55),0,(CM55/CL16)*AQ16))</f>
        <v>0</v>
      </c>
      <c r="AR55" s="607">
        <f t="shared" si="80"/>
      </c>
      <c r="AS55" s="602">
        <f t="shared" si="81"/>
        <v>0</v>
      </c>
      <c r="AT55" s="598">
        <f>IF(ISTEXT(CP55),0,IF(ISBLANK(CP55),0,(CP55/CO16)*AT16))</f>
        <v>0</v>
      </c>
      <c r="AU55" s="607">
        <f t="shared" si="82"/>
      </c>
      <c r="AV55" s="602">
        <f t="shared" si="83"/>
        <v>0</v>
      </c>
      <c r="AW55" s="449" t="s">
        <v>302</v>
      </c>
      <c r="AX55" s="444" t="s">
        <v>73</v>
      </c>
      <c r="AY55" s="462" t="s">
        <v>192</v>
      </c>
      <c r="AZ55" s="460">
        <v>1</v>
      </c>
      <c r="BA55" s="505" t="str">
        <f t="shared" si="47"/>
        <v>pincées</v>
      </c>
      <c r="BB55" s="462" t="s">
        <v>191</v>
      </c>
      <c r="BC55" s="460">
        <v>2</v>
      </c>
      <c r="BD55" s="501" t="str">
        <f t="shared" si="48"/>
        <v>pincées</v>
      </c>
      <c r="BE55" s="462"/>
      <c r="BF55" s="460"/>
      <c r="BG55" s="497">
        <f t="shared" si="49"/>
      </c>
      <c r="BH55" s="462" t="s">
        <v>191</v>
      </c>
      <c r="BI55" s="460">
        <v>1</v>
      </c>
      <c r="BJ55" s="493" t="str">
        <f t="shared" si="45"/>
        <v>pincées</v>
      </c>
      <c r="BK55" s="462" t="s">
        <v>191</v>
      </c>
      <c r="BL55" s="460">
        <v>1</v>
      </c>
      <c r="BM55" s="489" t="str">
        <f t="shared" si="44"/>
        <v>pincées</v>
      </c>
      <c r="BN55" s="462"/>
      <c r="BO55" s="460"/>
      <c r="BP55" s="485">
        <f t="shared" si="50"/>
      </c>
      <c r="BQ55" s="462"/>
      <c r="BR55" s="460"/>
      <c r="BS55" s="481">
        <f t="shared" si="51"/>
      </c>
      <c r="BT55" s="462"/>
      <c r="BU55" s="460">
        <v>1</v>
      </c>
      <c r="BV55" s="477" t="str">
        <f t="shared" si="46"/>
        <v>pincées</v>
      </c>
      <c r="BW55" s="443"/>
      <c r="BX55" s="463"/>
      <c r="BY55" s="473">
        <f t="shared" si="84"/>
      </c>
      <c r="BZ55" s="443"/>
      <c r="CA55" s="463"/>
      <c r="CB55" s="464">
        <f t="shared" si="85"/>
      </c>
      <c r="CC55" s="443"/>
      <c r="CD55" s="463"/>
      <c r="CE55" s="464">
        <f t="shared" si="86"/>
      </c>
      <c r="CF55" s="443"/>
      <c r="CG55" s="463"/>
      <c r="CH55" s="464">
        <f t="shared" si="87"/>
      </c>
      <c r="CI55" s="443"/>
      <c r="CJ55" s="463"/>
      <c r="CK55" s="464">
        <f t="shared" si="88"/>
      </c>
      <c r="CL55" s="443"/>
      <c r="CM55" s="463"/>
      <c r="CN55" s="464">
        <f t="shared" si="89"/>
      </c>
      <c r="CO55" s="443"/>
      <c r="CP55" s="463"/>
      <c r="CQ55" s="464">
        <f t="shared" si="90"/>
      </c>
    </row>
    <row r="56" spans="1:95" ht="21">
      <c r="A56" s="435"/>
      <c r="B56" s="438" t="str">
        <f t="shared" si="52"/>
        <v>sel fin</v>
      </c>
      <c r="C56" s="441" t="str">
        <f t="shared" si="53"/>
        <v>Kg</v>
      </c>
      <c r="D56" s="598">
        <f>IF(ISTEXT(AZ56),0,IF(ISBLANK(AZ56),0,(AZ56/AY16)*D16))</f>
        <v>0</v>
      </c>
      <c r="E56" s="607">
        <f t="shared" si="54"/>
      </c>
      <c r="F56" s="605">
        <f t="shared" si="55"/>
        <v>0</v>
      </c>
      <c r="G56" s="598">
        <f>IF(ISTEXT(BC56),0,IF(ISBLANK(BC56),0,(BC56/BB16)*G16))</f>
        <v>0</v>
      </c>
      <c r="H56" s="607">
        <f t="shared" si="56"/>
      </c>
      <c r="I56" s="605">
        <f t="shared" si="57"/>
        <v>0</v>
      </c>
      <c r="J56" s="598">
        <f>IF(ISTEXT(BF56),0,IF(ISBLANK(BF56),0,(BF56/J16)*BE16))</f>
        <v>0</v>
      </c>
      <c r="K56" s="607">
        <f t="shared" si="58"/>
      </c>
      <c r="L56" s="605">
        <f t="shared" si="59"/>
        <v>0</v>
      </c>
      <c r="M56" s="598">
        <f>IF(ISTEXT(BI56),0,IF(ISBLANK(BI56),0,(BI56/BH16*M16)))</f>
        <v>0</v>
      </c>
      <c r="N56" s="607">
        <f t="shared" si="60"/>
      </c>
      <c r="O56" s="605">
        <f t="shared" si="61"/>
        <v>0</v>
      </c>
      <c r="P56" s="598">
        <f>IF(ISTEXT(BL56),0,IF(ISBLANK(BL56),0,(BL56/BK16)*P16))</f>
        <v>0</v>
      </c>
      <c r="Q56" s="607">
        <f t="shared" si="62"/>
      </c>
      <c r="R56" s="605">
        <f t="shared" si="63"/>
        <v>0</v>
      </c>
      <c r="S56" s="598">
        <f>IF(ISTEXT(BO56),0,IF(ISBLANK(BO56),0,(BO56/BN16)*S16))</f>
        <v>0.002</v>
      </c>
      <c r="T56" s="607" t="str">
        <f t="shared" si="64"/>
        <v>Kg</v>
      </c>
      <c r="U56" s="510" t="str">
        <f t="shared" si="65"/>
        <v>A</v>
      </c>
      <c r="V56" s="598">
        <f>IF(ISTEXT(BR56),0,IF(ISBLANK(BR56),0,(BR56/BQ16)*V16))</f>
        <v>0</v>
      </c>
      <c r="W56" s="607">
        <f t="shared" si="66"/>
      </c>
      <c r="X56" s="605">
        <f t="shared" si="67"/>
        <v>0</v>
      </c>
      <c r="Y56" s="598">
        <f>IF(ISTEXT(BU56),0,IF(ISBLANK(BU56),0,(BU56/BT16)*Y16))</f>
        <v>0</v>
      </c>
      <c r="Z56" s="607">
        <f t="shared" si="68"/>
      </c>
      <c r="AA56" s="605">
        <f t="shared" si="69"/>
        <v>0</v>
      </c>
      <c r="AB56" s="598">
        <f>IF(ISTEXT(BX56),0,IF(ISBLANK(BX56),0,(BX56/BW16)*AB16))</f>
        <v>0</v>
      </c>
      <c r="AC56" s="607">
        <f t="shared" si="70"/>
      </c>
      <c r="AD56" s="602">
        <f t="shared" si="71"/>
        <v>0</v>
      </c>
      <c r="AE56" s="598">
        <f>IF(ISTEXT(CA56),0,IF(ISBLANK(CA56),0,(CA56/BZ16)*AE16))</f>
        <v>0</v>
      </c>
      <c r="AF56" s="607">
        <f t="shared" si="72"/>
      </c>
      <c r="AG56" s="602">
        <f t="shared" si="73"/>
        <v>0</v>
      </c>
      <c r="AH56" s="598">
        <f>IF(ISTEXT(CD56),0,IF(ISBLANK(CD56),0,(CD56/CC16)*AH16))</f>
        <v>0</v>
      </c>
      <c r="AI56" s="607">
        <f t="shared" si="74"/>
      </c>
      <c r="AJ56" s="602">
        <f t="shared" si="75"/>
        <v>0</v>
      </c>
      <c r="AK56" s="598">
        <f>IF(ISTEXT(CG56),0,IF(ISBLANK(CG56),0,(CG56/CF16)*AK16))</f>
        <v>0</v>
      </c>
      <c r="AL56" s="607">
        <f t="shared" si="76"/>
      </c>
      <c r="AM56" s="602">
        <f t="shared" si="77"/>
        <v>0</v>
      </c>
      <c r="AN56" s="598">
        <f>IF(ISTEXT(CJ56),0,IF(ISBLANK(CJ56),0,(CJ56/CI16)*AN16))</f>
        <v>0</v>
      </c>
      <c r="AO56" s="607">
        <f t="shared" si="78"/>
      </c>
      <c r="AP56" s="602">
        <f t="shared" si="79"/>
        <v>0</v>
      </c>
      <c r="AQ56" s="598">
        <f>IF(ISTEXT(CM56),0,IF(ISBLANK(CM56),0,(CM56/CL16)*AQ16))</f>
        <v>0</v>
      </c>
      <c r="AR56" s="607">
        <f t="shared" si="80"/>
      </c>
      <c r="AS56" s="602">
        <f t="shared" si="81"/>
        <v>0</v>
      </c>
      <c r="AT56" s="598">
        <f>IF(ISTEXT(CP56),0,IF(ISBLANK(CP56),0,(CP56/CO16)*AT16))</f>
        <v>0</v>
      </c>
      <c r="AU56" s="607">
        <f t="shared" si="82"/>
      </c>
      <c r="AV56" s="602">
        <f t="shared" si="83"/>
        <v>0</v>
      </c>
      <c r="AW56" s="449" t="s">
        <v>302</v>
      </c>
      <c r="AX56" s="444" t="s">
        <v>9</v>
      </c>
      <c r="AY56" s="443"/>
      <c r="AZ56" s="460"/>
      <c r="BA56" s="505">
        <f t="shared" si="47"/>
      </c>
      <c r="BB56" s="443"/>
      <c r="BC56" s="460"/>
      <c r="BD56" s="501">
        <f t="shared" si="48"/>
      </c>
      <c r="BE56" s="443"/>
      <c r="BF56" s="460"/>
      <c r="BG56" s="497">
        <f t="shared" si="49"/>
      </c>
      <c r="BH56" s="443"/>
      <c r="BI56" s="460"/>
      <c r="BJ56" s="493">
        <f t="shared" si="45"/>
      </c>
      <c r="BK56" s="443"/>
      <c r="BL56" s="460"/>
      <c r="BM56" s="489">
        <f t="shared" si="44"/>
      </c>
      <c r="BN56" s="443" t="s">
        <v>191</v>
      </c>
      <c r="BO56" s="596">
        <v>0.0012</v>
      </c>
      <c r="BP56" s="485" t="str">
        <f t="shared" si="50"/>
        <v>Kg</v>
      </c>
      <c r="BQ56" s="443"/>
      <c r="BR56" s="460"/>
      <c r="BS56" s="481">
        <f t="shared" si="51"/>
      </c>
      <c r="BT56" s="443"/>
      <c r="BU56" s="460"/>
      <c r="BV56" s="477">
        <f t="shared" si="46"/>
      </c>
      <c r="BW56" s="443"/>
      <c r="BX56" s="458"/>
      <c r="BY56" s="471">
        <f t="shared" si="84"/>
      </c>
      <c r="BZ56" s="443"/>
      <c r="CA56" s="458"/>
      <c r="CB56" s="459">
        <f t="shared" si="85"/>
      </c>
      <c r="CC56" s="443"/>
      <c r="CD56" s="458"/>
      <c r="CE56" s="459">
        <f t="shared" si="86"/>
      </c>
      <c r="CF56" s="443"/>
      <c r="CG56" s="458"/>
      <c r="CH56" s="459">
        <f t="shared" si="87"/>
      </c>
      <c r="CI56" s="443"/>
      <c r="CJ56" s="458"/>
      <c r="CK56" s="459">
        <f t="shared" si="88"/>
      </c>
      <c r="CL56" s="443"/>
      <c r="CM56" s="458"/>
      <c r="CN56" s="459">
        <f t="shared" si="89"/>
      </c>
      <c r="CO56" s="443"/>
      <c r="CP56" s="458"/>
      <c r="CQ56" s="459">
        <f t="shared" si="90"/>
      </c>
    </row>
    <row r="57" spans="1:95" ht="21">
      <c r="A57" s="435"/>
      <c r="B57" s="438" t="str">
        <f t="shared" si="52"/>
        <v>sel fleur de</v>
      </c>
      <c r="C57" s="441">
        <f t="shared" si="53"/>
        <v>0</v>
      </c>
      <c r="D57" s="598">
        <f>IF(ISTEXT(AZ57),0,IF(ISBLANK(AZ57),0,(AZ57/AY16)*D16))</f>
        <v>0</v>
      </c>
      <c r="E57" s="607">
        <f t="shared" si="54"/>
      </c>
      <c r="F57" s="611" t="str">
        <f t="shared" si="55"/>
        <v>E</v>
      </c>
      <c r="G57" s="598">
        <f>IF(ISTEXT(BC57),0,IF(ISBLANK(BC57),0,(BC57/BB16)*G16))</f>
        <v>0</v>
      </c>
      <c r="H57" s="607">
        <f t="shared" si="56"/>
      </c>
      <c r="I57" s="605">
        <f t="shared" si="57"/>
        <v>0</v>
      </c>
      <c r="J57" s="598">
        <f>IF(ISTEXT(BF57),0,IF(ISBLANK(BF57),0,(BF57/J16)*BE16))</f>
        <v>0</v>
      </c>
      <c r="K57" s="607">
        <f t="shared" si="58"/>
      </c>
      <c r="L57" s="605">
        <f t="shared" si="59"/>
        <v>0</v>
      </c>
      <c r="M57" s="598">
        <f>IF(ISTEXT(BI57),0,IF(ISBLANK(BI57),0,(BI57/BH16*M16)))</f>
        <v>0</v>
      </c>
      <c r="N57" s="607">
        <f t="shared" si="60"/>
      </c>
      <c r="O57" s="605">
        <f t="shared" si="61"/>
        <v>0</v>
      </c>
      <c r="P57" s="598">
        <f>IF(ISTEXT(BL57),0,IF(ISBLANK(BL57),0,(BL57/BK16)*P16))</f>
        <v>0</v>
      </c>
      <c r="Q57" s="607">
        <f t="shared" si="62"/>
      </c>
      <c r="R57" s="605">
        <f t="shared" si="63"/>
        <v>0</v>
      </c>
      <c r="S57" s="598">
        <f>IF(ISTEXT(BO57),0,IF(ISBLANK(BO57),0,(BO57/BN16)*S16))</f>
        <v>0</v>
      </c>
      <c r="T57" s="607">
        <f t="shared" si="64"/>
      </c>
      <c r="U57" s="605">
        <f t="shared" si="65"/>
        <v>0</v>
      </c>
      <c r="V57" s="598">
        <f>IF(ISTEXT(BR57),0,IF(ISBLANK(BR57),0,(BR57/BQ16)*V16))</f>
        <v>0</v>
      </c>
      <c r="W57" s="607">
        <f t="shared" si="66"/>
      </c>
      <c r="X57" s="605">
        <f t="shared" si="67"/>
        <v>0</v>
      </c>
      <c r="Y57" s="598">
        <f>IF(ISTEXT(BU57),0,IF(ISBLANK(BU57),0,(BU57/BT16)*Y16))</f>
        <v>0</v>
      </c>
      <c r="Z57" s="607">
        <f t="shared" si="68"/>
      </c>
      <c r="AA57" s="605">
        <f t="shared" si="69"/>
        <v>0</v>
      </c>
      <c r="AB57" s="598">
        <f>IF(ISTEXT(BX57),0,IF(ISBLANK(BX57),0,(BX57/BW16)*AB16))</f>
        <v>0</v>
      </c>
      <c r="AC57" s="607">
        <f t="shared" si="70"/>
      </c>
      <c r="AD57" s="602">
        <f t="shared" si="71"/>
        <v>0</v>
      </c>
      <c r="AE57" s="598">
        <f>IF(ISTEXT(CA57),0,IF(ISBLANK(CA57),0,(CA57/BZ16)*AE16))</f>
        <v>0</v>
      </c>
      <c r="AF57" s="607">
        <f t="shared" si="72"/>
      </c>
      <c r="AG57" s="602">
        <f t="shared" si="73"/>
        <v>0</v>
      </c>
      <c r="AH57" s="598">
        <f>IF(ISTEXT(CD57),0,IF(ISBLANK(CD57),0,(CD57/CC16)*AH16))</f>
        <v>0</v>
      </c>
      <c r="AI57" s="607">
        <f t="shared" si="74"/>
      </c>
      <c r="AJ57" s="602">
        <f t="shared" si="75"/>
        <v>0</v>
      </c>
      <c r="AK57" s="598">
        <f>IF(ISTEXT(CG57),0,IF(ISBLANK(CG57),0,(CG57/CF16)*AK16))</f>
        <v>0</v>
      </c>
      <c r="AL57" s="607">
        <f t="shared" si="76"/>
      </c>
      <c r="AM57" s="602">
        <f t="shared" si="77"/>
        <v>0</v>
      </c>
      <c r="AN57" s="598">
        <f>IF(ISTEXT(CJ57),0,IF(ISBLANK(CJ57),0,(CJ57/CI16)*AN16))</f>
        <v>0</v>
      </c>
      <c r="AO57" s="607">
        <f t="shared" si="78"/>
      </c>
      <c r="AP57" s="602">
        <f t="shared" si="79"/>
        <v>0</v>
      </c>
      <c r="AQ57" s="598">
        <f>IF(ISTEXT(CM57),0,IF(ISBLANK(CM57),0,(CM57/CL16)*AQ16))</f>
        <v>0</v>
      </c>
      <c r="AR57" s="607">
        <f t="shared" si="80"/>
      </c>
      <c r="AS57" s="602">
        <f t="shared" si="81"/>
        <v>0</v>
      </c>
      <c r="AT57" s="598">
        <f>IF(ISTEXT(CP57),0,IF(ISBLANK(CP57),0,(CP57/CO16)*AT16))</f>
        <v>0</v>
      </c>
      <c r="AU57" s="607">
        <f t="shared" si="82"/>
      </c>
      <c r="AV57" s="602">
        <f t="shared" si="83"/>
        <v>0</v>
      </c>
      <c r="AW57" s="449" t="s">
        <v>316</v>
      </c>
      <c r="AX57" s="444"/>
      <c r="AY57" s="443" t="s">
        <v>298</v>
      </c>
      <c r="AZ57" s="460" t="s">
        <v>71</v>
      </c>
      <c r="BA57" s="505">
        <f t="shared" si="47"/>
        <v>0</v>
      </c>
      <c r="BB57" s="443"/>
      <c r="BC57" s="460"/>
      <c r="BD57" s="501">
        <f t="shared" si="48"/>
      </c>
      <c r="BE57" s="443"/>
      <c r="BF57" s="460"/>
      <c r="BG57" s="497">
        <f t="shared" si="49"/>
      </c>
      <c r="BH57" s="443"/>
      <c r="BI57" s="460"/>
      <c r="BJ57" s="493">
        <f t="shared" si="45"/>
      </c>
      <c r="BK57" s="443"/>
      <c r="BL57" s="460"/>
      <c r="BM57" s="489">
        <f t="shared" si="44"/>
      </c>
      <c r="BN57" s="443"/>
      <c r="BO57" s="460"/>
      <c r="BP57" s="485">
        <f t="shared" si="50"/>
      </c>
      <c r="BQ57" s="443"/>
      <c r="BR57" s="460"/>
      <c r="BS57" s="481">
        <f t="shared" si="51"/>
      </c>
      <c r="BT57" s="443"/>
      <c r="BU57" s="460"/>
      <c r="BV57" s="477">
        <f t="shared" si="46"/>
      </c>
      <c r="BW57" s="443"/>
      <c r="BX57" s="458"/>
      <c r="BY57" s="471">
        <f t="shared" si="84"/>
      </c>
      <c r="BZ57" s="443"/>
      <c r="CA57" s="458"/>
      <c r="CB57" s="459">
        <f t="shared" si="85"/>
      </c>
      <c r="CC57" s="443"/>
      <c r="CD57" s="458"/>
      <c r="CE57" s="459">
        <f t="shared" si="86"/>
      </c>
      <c r="CF57" s="443"/>
      <c r="CG57" s="458"/>
      <c r="CH57" s="459">
        <f t="shared" si="87"/>
      </c>
      <c r="CI57" s="443"/>
      <c r="CJ57" s="458"/>
      <c r="CK57" s="459">
        <f t="shared" si="88"/>
      </c>
      <c r="CL57" s="443"/>
      <c r="CM57" s="458"/>
      <c r="CN57" s="459">
        <f t="shared" si="89"/>
      </c>
      <c r="CO57" s="443"/>
      <c r="CP57" s="458"/>
      <c r="CQ57" s="459">
        <f t="shared" si="90"/>
      </c>
    </row>
    <row r="58" spans="1:95" ht="21">
      <c r="A58" s="435"/>
      <c r="B58" s="438" t="str">
        <f t="shared" si="52"/>
        <v>Sucre en poudre</v>
      </c>
      <c r="C58" s="441" t="str">
        <f t="shared" si="53"/>
        <v>kg</v>
      </c>
      <c r="D58" s="598">
        <f>IF(ISTEXT(AZ58),0,IF(ISBLANK(AZ58),0,(AZ58/AY16)*D16))</f>
        <v>0</v>
      </c>
      <c r="E58" s="607">
        <f t="shared" si="54"/>
      </c>
      <c r="F58" s="605">
        <f t="shared" si="55"/>
        <v>0</v>
      </c>
      <c r="G58" s="598">
        <f>IF(ISTEXT(BC58),0,IF(ISBLANK(BC58),0,(BC58/BB16)*G16))</f>
        <v>0.2</v>
      </c>
      <c r="H58" s="607" t="str">
        <f t="shared" si="56"/>
        <v>kg</v>
      </c>
      <c r="I58" s="610" t="str">
        <f t="shared" si="57"/>
        <v>D</v>
      </c>
      <c r="J58" s="598">
        <f>IF(ISTEXT(BF58),0,IF(ISBLANK(BF58),0,(BF58/J16)*BE16))</f>
        <v>0</v>
      </c>
      <c r="K58" s="607">
        <f t="shared" si="58"/>
      </c>
      <c r="L58" s="605">
        <f t="shared" si="59"/>
        <v>0</v>
      </c>
      <c r="M58" s="598">
        <f>IF(ISTEXT(BI58),0,IF(ISBLANK(BI58),0,(BI58/BH16*M16)))</f>
        <v>0</v>
      </c>
      <c r="N58" s="607">
        <f t="shared" si="60"/>
      </c>
      <c r="O58" s="508" t="str">
        <f t="shared" si="61"/>
        <v>C</v>
      </c>
      <c r="P58" s="598">
        <f>IF(ISTEXT(BL58),0,IF(ISBLANK(BL58),0,(BL58/BK16)*P16))</f>
        <v>0</v>
      </c>
      <c r="Q58" s="607">
        <f t="shared" si="62"/>
      </c>
      <c r="R58" s="605">
        <f t="shared" si="63"/>
        <v>0</v>
      </c>
      <c r="S58" s="598">
        <f>IF(ISTEXT(BO58),0,IF(ISBLANK(BO58),0,(BO58/BN16)*S16))</f>
        <v>0</v>
      </c>
      <c r="T58" s="607">
        <f t="shared" si="64"/>
      </c>
      <c r="U58" s="605">
        <f t="shared" si="65"/>
        <v>0</v>
      </c>
      <c r="V58" s="598">
        <f>IF(ISTEXT(BR58),0,IF(ISBLANK(BR58),0,(BR58/BQ16)*V16))</f>
        <v>0.16666666666666666</v>
      </c>
      <c r="W58" s="607" t="str">
        <f t="shared" si="66"/>
        <v>kg</v>
      </c>
      <c r="X58" s="509" t="str">
        <f t="shared" si="67"/>
        <v>B</v>
      </c>
      <c r="Y58" s="598">
        <f>IF(ISTEXT(BU58),0,IF(ISBLANK(BU58),0,(BU58/BT16)*Y16))</f>
        <v>0.08333333333333333</v>
      </c>
      <c r="Z58" s="607" t="str">
        <f t="shared" si="68"/>
        <v>kg</v>
      </c>
      <c r="AA58" s="510" t="str">
        <f t="shared" si="69"/>
        <v>A</v>
      </c>
      <c r="AB58" s="598">
        <f>IF(ISTEXT(BX58),0,IF(ISBLANK(BX58),0,(BX58/BW16)*AB16))</f>
        <v>0</v>
      </c>
      <c r="AC58" s="607">
        <f t="shared" si="70"/>
      </c>
      <c r="AD58" s="602">
        <f t="shared" si="71"/>
        <v>0</v>
      </c>
      <c r="AE58" s="598">
        <f>IF(ISTEXT(CA58),0,IF(ISBLANK(CA58),0,(CA58/BZ16)*AE16))</f>
        <v>0</v>
      </c>
      <c r="AF58" s="607">
        <f t="shared" si="72"/>
      </c>
      <c r="AG58" s="602">
        <f t="shared" si="73"/>
        <v>0</v>
      </c>
      <c r="AH58" s="598">
        <f>IF(ISTEXT(CD58),0,IF(ISBLANK(CD58),0,(CD58/CC16)*AH16))</f>
        <v>0</v>
      </c>
      <c r="AI58" s="607">
        <f t="shared" si="74"/>
      </c>
      <c r="AJ58" s="602">
        <f t="shared" si="75"/>
        <v>0</v>
      </c>
      <c r="AK58" s="598">
        <f>IF(ISTEXT(CG58),0,IF(ISBLANK(CG58),0,(CG58/CF16)*AK16))</f>
        <v>0</v>
      </c>
      <c r="AL58" s="607">
        <f t="shared" si="76"/>
      </c>
      <c r="AM58" s="602">
        <f t="shared" si="77"/>
        <v>0</v>
      </c>
      <c r="AN58" s="598">
        <f>IF(ISTEXT(CJ58),0,IF(ISBLANK(CJ58),0,(CJ58/CI16)*AN16))</f>
        <v>0</v>
      </c>
      <c r="AO58" s="607">
        <f t="shared" si="78"/>
      </c>
      <c r="AP58" s="602">
        <f t="shared" si="79"/>
        <v>0</v>
      </c>
      <c r="AQ58" s="598">
        <f>IF(ISTEXT(CM58),0,IF(ISBLANK(CM58),0,(CM58/CL16)*AQ16))</f>
        <v>0</v>
      </c>
      <c r="AR58" s="607">
        <f t="shared" si="80"/>
      </c>
      <c r="AS58" s="602">
        <f t="shared" si="81"/>
        <v>0</v>
      </c>
      <c r="AT58" s="598">
        <f>IF(ISTEXT(CP58),0,IF(ISBLANK(CP58),0,(CP58/CO16)*AT16))</f>
        <v>0</v>
      </c>
      <c r="AU58" s="607">
        <f t="shared" si="82"/>
      </c>
      <c r="AV58" s="602">
        <f t="shared" si="83"/>
        <v>0</v>
      </c>
      <c r="AW58" s="449" t="s">
        <v>233</v>
      </c>
      <c r="AX58" s="444" t="s">
        <v>70</v>
      </c>
      <c r="AY58" s="443"/>
      <c r="AZ58" s="458"/>
      <c r="BA58" s="504">
        <f t="shared" si="47"/>
      </c>
      <c r="BB58" s="443" t="s">
        <v>297</v>
      </c>
      <c r="BC58" s="582">
        <v>0.08</v>
      </c>
      <c r="BD58" s="500" t="str">
        <f t="shared" si="48"/>
        <v>kg</v>
      </c>
      <c r="BE58" s="443"/>
      <c r="BF58" s="458"/>
      <c r="BG58" s="496">
        <f t="shared" si="49"/>
      </c>
      <c r="BH58" s="443" t="s">
        <v>273</v>
      </c>
      <c r="BI58" s="458" t="s">
        <v>318</v>
      </c>
      <c r="BJ58" s="492" t="str">
        <f t="shared" si="45"/>
        <v>kg</v>
      </c>
      <c r="BK58" s="443"/>
      <c r="BL58" s="458"/>
      <c r="BM58" s="488">
        <f t="shared" si="44"/>
      </c>
      <c r="BN58" s="443"/>
      <c r="BO58" s="458"/>
      <c r="BP58" s="484">
        <f t="shared" si="50"/>
      </c>
      <c r="BQ58" s="443" t="s">
        <v>192</v>
      </c>
      <c r="BR58" s="582">
        <v>0.1</v>
      </c>
      <c r="BS58" s="480" t="str">
        <f t="shared" si="51"/>
        <v>kg</v>
      </c>
      <c r="BT58" s="443" t="s">
        <v>191</v>
      </c>
      <c r="BU58" s="582">
        <v>0.05</v>
      </c>
      <c r="BV58" s="476" t="str">
        <f t="shared" si="46"/>
        <v>kg</v>
      </c>
      <c r="BW58" s="443"/>
      <c r="BX58" s="463"/>
      <c r="BY58" s="473">
        <f t="shared" si="84"/>
      </c>
      <c r="BZ58" s="443"/>
      <c r="CA58" s="463"/>
      <c r="CB58" s="464">
        <f t="shared" si="85"/>
      </c>
      <c r="CC58" s="443"/>
      <c r="CD58" s="463"/>
      <c r="CE58" s="464">
        <f t="shared" si="86"/>
      </c>
      <c r="CF58" s="443"/>
      <c r="CG58" s="463"/>
      <c r="CH58" s="464">
        <f t="shared" si="87"/>
      </c>
      <c r="CI58" s="443"/>
      <c r="CJ58" s="463"/>
      <c r="CK58" s="464">
        <f t="shared" si="88"/>
      </c>
      <c r="CL58" s="443"/>
      <c r="CM58" s="463"/>
      <c r="CN58" s="464">
        <f t="shared" si="89"/>
      </c>
      <c r="CO58" s="443"/>
      <c r="CP58" s="463"/>
      <c r="CQ58" s="464">
        <f t="shared" si="90"/>
      </c>
    </row>
    <row r="59" spans="1:95" ht="21">
      <c r="A59" s="435"/>
      <c r="B59" s="438" t="str">
        <f t="shared" si="52"/>
        <v>sucre glace</v>
      </c>
      <c r="C59" s="441" t="str">
        <f t="shared" si="53"/>
        <v>kg</v>
      </c>
      <c r="D59" s="598">
        <f>IF(ISTEXT(AZ59),0,IF(ISBLANK(AZ59),0,(AZ59/AY16)*D16))</f>
        <v>0</v>
      </c>
      <c r="E59" s="607">
        <f t="shared" si="54"/>
      </c>
      <c r="F59" s="605">
        <f t="shared" si="55"/>
        <v>0</v>
      </c>
      <c r="G59" s="598">
        <f>IF(ISTEXT(BC59),0,IF(ISBLANK(BC59),0,(BC59/BB16)*G16))</f>
        <v>0</v>
      </c>
      <c r="H59" s="607">
        <f t="shared" si="56"/>
      </c>
      <c r="I59" s="605">
        <f t="shared" si="57"/>
        <v>0</v>
      </c>
      <c r="J59" s="598">
        <f>IF(ISTEXT(BF59),0,IF(ISBLANK(BF59),0,(BF59/J16)*BE16))</f>
        <v>0</v>
      </c>
      <c r="K59" s="607">
        <f t="shared" si="58"/>
      </c>
      <c r="L59" s="611" t="str">
        <f t="shared" si="59"/>
        <v>E</v>
      </c>
      <c r="M59" s="598">
        <f>IF(ISTEXT(BI59),0,IF(ISBLANK(BI59),0,(BI59/BH16*M16)))</f>
        <v>0</v>
      </c>
      <c r="N59" s="607">
        <f t="shared" si="60"/>
      </c>
      <c r="O59" s="605">
        <f t="shared" si="61"/>
        <v>0</v>
      </c>
      <c r="P59" s="598">
        <f>IF(ISTEXT(BL59),0,IF(ISBLANK(BL59),0,(BL59/BK16)*P16))</f>
        <v>0</v>
      </c>
      <c r="Q59" s="607">
        <f t="shared" si="62"/>
      </c>
      <c r="R59" s="605">
        <f t="shared" si="63"/>
        <v>0</v>
      </c>
      <c r="S59" s="598">
        <f>IF(ISTEXT(BO59),0,IF(ISBLANK(BO59),0,(BO59/BN16)*S16))</f>
        <v>0.03333333333333333</v>
      </c>
      <c r="T59" s="607" t="str">
        <f t="shared" si="64"/>
        <v>kg</v>
      </c>
      <c r="U59" s="610" t="str">
        <f t="shared" si="65"/>
        <v>D</v>
      </c>
      <c r="V59" s="598">
        <f>IF(ISTEXT(BR59),0,IF(ISBLANK(BR59),0,(BR59/BQ16)*V16))</f>
        <v>0</v>
      </c>
      <c r="W59" s="607">
        <f t="shared" si="66"/>
      </c>
      <c r="X59" s="605">
        <f t="shared" si="67"/>
        <v>0</v>
      </c>
      <c r="Y59" s="598">
        <f>IF(ISTEXT(BU59),0,IF(ISBLANK(BU59),0,(BU59/BT16)*Y16))</f>
        <v>0</v>
      </c>
      <c r="Z59" s="607">
        <f t="shared" si="68"/>
      </c>
      <c r="AA59" s="605">
        <f t="shared" si="69"/>
        <v>0</v>
      </c>
      <c r="AB59" s="598">
        <f>IF(ISTEXT(BX59),0,IF(ISBLANK(BX59),0,(BX59/BW16)*AB16))</f>
        <v>0</v>
      </c>
      <c r="AC59" s="607">
        <f t="shared" si="70"/>
      </c>
      <c r="AD59" s="602">
        <f t="shared" si="71"/>
        <v>0</v>
      </c>
      <c r="AE59" s="598">
        <f>IF(ISTEXT(CA59),0,IF(ISBLANK(CA59),0,(CA59/BZ16)*AE16))</f>
        <v>0</v>
      </c>
      <c r="AF59" s="607">
        <f t="shared" si="72"/>
      </c>
      <c r="AG59" s="602">
        <f t="shared" si="73"/>
        <v>0</v>
      </c>
      <c r="AH59" s="598">
        <f>IF(ISTEXT(CD59),0,IF(ISBLANK(CD59),0,(CD59/CC16)*AH16))</f>
        <v>0</v>
      </c>
      <c r="AI59" s="607">
        <f t="shared" si="74"/>
      </c>
      <c r="AJ59" s="602">
        <f t="shared" si="75"/>
        <v>0</v>
      </c>
      <c r="AK59" s="598">
        <f>IF(ISTEXT(CG59),0,IF(ISBLANK(CG59),0,(CG59/CF16)*AK16))</f>
        <v>0</v>
      </c>
      <c r="AL59" s="607">
        <f t="shared" si="76"/>
      </c>
      <c r="AM59" s="602">
        <f t="shared" si="77"/>
        <v>0</v>
      </c>
      <c r="AN59" s="598">
        <f>IF(ISTEXT(CJ59),0,IF(ISBLANK(CJ59),0,(CJ59/CI16)*AN16))</f>
        <v>0</v>
      </c>
      <c r="AO59" s="607">
        <f t="shared" si="78"/>
      </c>
      <c r="AP59" s="602">
        <f t="shared" si="79"/>
        <v>0</v>
      </c>
      <c r="AQ59" s="598">
        <f>IF(ISTEXT(CM59),0,IF(ISBLANK(CM59),0,(CM59/CL16)*AQ16))</f>
        <v>0</v>
      </c>
      <c r="AR59" s="607">
        <f t="shared" si="80"/>
      </c>
      <c r="AS59" s="602">
        <f t="shared" si="81"/>
        <v>0</v>
      </c>
      <c r="AT59" s="598">
        <f>IF(ISTEXT(CP59),0,IF(ISBLANK(CP59),0,(CP59/CO16)*AT16))</f>
        <v>0</v>
      </c>
      <c r="AU59" s="607">
        <f t="shared" si="82"/>
      </c>
      <c r="AV59" s="602">
        <f t="shared" si="83"/>
        <v>0</v>
      </c>
      <c r="AW59" s="449" t="s">
        <v>209</v>
      </c>
      <c r="AX59" s="444" t="s">
        <v>70</v>
      </c>
      <c r="AY59" s="443"/>
      <c r="AZ59" s="458"/>
      <c r="BA59" s="504">
        <f t="shared" si="47"/>
      </c>
      <c r="BB59" s="443"/>
      <c r="BC59" s="458"/>
      <c r="BD59" s="500">
        <f t="shared" si="48"/>
      </c>
      <c r="BE59" s="443" t="s">
        <v>298</v>
      </c>
      <c r="BF59" s="458" t="s">
        <v>71</v>
      </c>
      <c r="BG59" s="496" t="str">
        <f t="shared" si="49"/>
        <v>kg</v>
      </c>
      <c r="BH59" s="443"/>
      <c r="BI59" s="458"/>
      <c r="BJ59" s="492">
        <f t="shared" si="45"/>
      </c>
      <c r="BK59" s="443"/>
      <c r="BL59" s="458"/>
      <c r="BM59" s="488">
        <f t="shared" si="44"/>
      </c>
      <c r="BN59" s="443" t="s">
        <v>297</v>
      </c>
      <c r="BO59" s="582">
        <v>0.02</v>
      </c>
      <c r="BP59" s="484" t="str">
        <f t="shared" si="50"/>
        <v>kg</v>
      </c>
      <c r="BQ59" s="443"/>
      <c r="BR59" s="458"/>
      <c r="BS59" s="480">
        <f t="shared" si="51"/>
      </c>
      <c r="BT59" s="443"/>
      <c r="BU59" s="458"/>
      <c r="BV59" s="476">
        <f t="shared" si="46"/>
      </c>
      <c r="BW59" s="443"/>
      <c r="BX59" s="458"/>
      <c r="BY59" s="471">
        <f t="shared" si="84"/>
      </c>
      <c r="BZ59" s="443"/>
      <c r="CA59" s="458"/>
      <c r="CB59" s="459">
        <f t="shared" si="85"/>
      </c>
      <c r="CC59" s="443"/>
      <c r="CD59" s="458"/>
      <c r="CE59" s="459">
        <f t="shared" si="86"/>
      </c>
      <c r="CF59" s="443"/>
      <c r="CG59" s="458"/>
      <c r="CH59" s="459">
        <f t="shared" si="87"/>
      </c>
      <c r="CI59" s="443"/>
      <c r="CJ59" s="458"/>
      <c r="CK59" s="459">
        <f t="shared" si="88"/>
      </c>
      <c r="CL59" s="443"/>
      <c r="CM59" s="458"/>
      <c r="CN59" s="459">
        <f t="shared" si="89"/>
      </c>
      <c r="CO59" s="443"/>
      <c r="CP59" s="458"/>
      <c r="CQ59" s="459">
        <f t="shared" si="90"/>
      </c>
    </row>
    <row r="60" spans="1:95" ht="21">
      <c r="A60" s="435"/>
      <c r="B60" s="438" t="str">
        <f t="shared" si="52"/>
        <v>sucre vanillé</v>
      </c>
      <c r="C60" s="441" t="str">
        <f t="shared" si="53"/>
        <v>sachets</v>
      </c>
      <c r="D60" s="598">
        <f>IF(ISTEXT(AZ60),0,IF(ISBLANK(AZ60),0,(AZ60/AY16)*D16))</f>
        <v>0</v>
      </c>
      <c r="E60" s="607">
        <f t="shared" si="54"/>
      </c>
      <c r="F60" s="605">
        <f t="shared" si="55"/>
        <v>0</v>
      </c>
      <c r="G60" s="598">
        <f>IF(ISTEXT(BC60),0,IF(ISBLANK(BC60),0,(BC60/BB16)*G16))</f>
        <v>0</v>
      </c>
      <c r="H60" s="607">
        <f t="shared" si="56"/>
      </c>
      <c r="I60" s="605">
        <f t="shared" si="57"/>
        <v>0</v>
      </c>
      <c r="J60" s="598">
        <f>IF(ISTEXT(BF60),0,IF(ISBLANK(BF60),0,(BF60/J16)*BE16))</f>
        <v>0</v>
      </c>
      <c r="K60" s="607">
        <f t="shared" si="58"/>
      </c>
      <c r="L60" s="605">
        <f t="shared" si="59"/>
        <v>0</v>
      </c>
      <c r="M60" s="598">
        <f>IF(ISTEXT(BI60),0,IF(ISBLANK(BI60),0,(BI60/BH16*M16)))</f>
        <v>0</v>
      </c>
      <c r="N60" s="607">
        <f t="shared" si="60"/>
      </c>
      <c r="O60" s="605">
        <f t="shared" si="61"/>
        <v>0</v>
      </c>
      <c r="P60" s="598">
        <f>IF(ISTEXT(BL60),0,IF(ISBLANK(BL60),0,(BL60/BK16)*P16))</f>
        <v>0</v>
      </c>
      <c r="Q60" s="607">
        <f t="shared" si="62"/>
      </c>
      <c r="R60" s="602">
        <f t="shared" si="63"/>
        <v>0</v>
      </c>
      <c r="S60" s="598">
        <f>IF(ISTEXT(BO60),0,IF(ISBLANK(BO60),0,(BO60/BN16)*S16))</f>
        <v>0</v>
      </c>
      <c r="T60" s="607">
        <f t="shared" si="64"/>
      </c>
      <c r="U60" s="605">
        <f t="shared" si="65"/>
        <v>0</v>
      </c>
      <c r="V60" s="598">
        <f>IF(ISTEXT(BR60),0,IF(ISBLANK(BR60),0,(BR60/BQ16)*V16))</f>
        <v>0</v>
      </c>
      <c r="W60" s="607">
        <f t="shared" si="66"/>
      </c>
      <c r="X60" s="605">
        <f t="shared" si="67"/>
        <v>0</v>
      </c>
      <c r="Y60" s="601">
        <f>IF(ISTEXT(BU60),0,IF(ISBLANK(BU60),0,(BU60/BT16)*Y16))</f>
        <v>1.6666666666666665</v>
      </c>
      <c r="Z60" s="607" t="str">
        <f t="shared" si="68"/>
        <v>sachets</v>
      </c>
      <c r="AA60" s="611" t="str">
        <f t="shared" si="69"/>
        <v>E</v>
      </c>
      <c r="AB60" s="598">
        <f>IF(ISTEXT(BX60),0,IF(ISBLANK(BX60),0,(BX60/BW16)*AB16))</f>
        <v>0</v>
      </c>
      <c r="AC60" s="607">
        <f t="shared" si="70"/>
      </c>
      <c r="AD60" s="602">
        <f t="shared" si="71"/>
        <v>0</v>
      </c>
      <c r="AE60" s="598">
        <f>IF(ISTEXT(CA60),0,IF(ISBLANK(CA60),0,(CA60/BZ16)*AE16))</f>
        <v>0</v>
      </c>
      <c r="AF60" s="607">
        <f t="shared" si="72"/>
      </c>
      <c r="AG60" s="602">
        <f t="shared" si="73"/>
        <v>0</v>
      </c>
      <c r="AH60" s="598">
        <f>IF(ISTEXT(CD60),0,IF(ISBLANK(CD60),0,(CD60/CC16)*AH16))</f>
        <v>0</v>
      </c>
      <c r="AI60" s="607">
        <f t="shared" si="74"/>
      </c>
      <c r="AJ60" s="602">
        <f t="shared" si="75"/>
        <v>0</v>
      </c>
      <c r="AK60" s="598">
        <f>IF(ISTEXT(CG60),0,IF(ISBLANK(CG60),0,(CG60/CF16)*AK16))</f>
        <v>0</v>
      </c>
      <c r="AL60" s="607">
        <f t="shared" si="76"/>
      </c>
      <c r="AM60" s="602">
        <f t="shared" si="77"/>
        <v>0</v>
      </c>
      <c r="AN60" s="598">
        <f>IF(ISTEXT(CJ60),0,IF(ISBLANK(CJ60),0,(CJ60/CI16)*AN16))</f>
        <v>0</v>
      </c>
      <c r="AO60" s="607">
        <f t="shared" si="78"/>
      </c>
      <c r="AP60" s="602">
        <f t="shared" si="79"/>
        <v>0</v>
      </c>
      <c r="AQ60" s="598">
        <f>IF(ISTEXT(CM60),0,IF(ISBLANK(CM60),0,(CM60/CL16)*AQ16))</f>
        <v>0</v>
      </c>
      <c r="AR60" s="607">
        <f t="shared" si="80"/>
      </c>
      <c r="AS60" s="602">
        <f t="shared" si="81"/>
        <v>0</v>
      </c>
      <c r="AT60" s="598">
        <f>IF(ISTEXT(CP60),0,IF(ISBLANK(CP60),0,(CP60/CO16)*AT16))</f>
        <v>0</v>
      </c>
      <c r="AU60" s="607">
        <f t="shared" si="82"/>
      </c>
      <c r="AV60" s="602">
        <f t="shared" si="83"/>
        <v>0</v>
      </c>
      <c r="AW60" s="449" t="s">
        <v>307</v>
      </c>
      <c r="AX60" s="444" t="s">
        <v>141</v>
      </c>
      <c r="AY60" s="443"/>
      <c r="AZ60" s="458"/>
      <c r="BA60" s="504">
        <f t="shared" si="47"/>
      </c>
      <c r="BB60" s="443"/>
      <c r="BC60" s="458"/>
      <c r="BD60" s="500">
        <f t="shared" si="48"/>
      </c>
      <c r="BE60" s="443"/>
      <c r="BF60" s="458"/>
      <c r="BG60" s="496">
        <f t="shared" si="49"/>
      </c>
      <c r="BH60" s="443"/>
      <c r="BI60" s="458"/>
      <c r="BJ60" s="492">
        <f t="shared" si="45"/>
      </c>
      <c r="BK60" s="443"/>
      <c r="BL60" s="458"/>
      <c r="BM60" s="488">
        <f t="shared" si="44"/>
      </c>
      <c r="BN60" s="443"/>
      <c r="BO60" s="458"/>
      <c r="BP60" s="484">
        <f t="shared" si="50"/>
      </c>
      <c r="BQ60" s="443"/>
      <c r="BR60" s="458"/>
      <c r="BS60" s="480">
        <f t="shared" si="51"/>
      </c>
      <c r="BT60" s="443" t="s">
        <v>298</v>
      </c>
      <c r="BU60" s="458">
        <v>1</v>
      </c>
      <c r="BV60" s="476" t="str">
        <f t="shared" si="46"/>
        <v>sachets</v>
      </c>
      <c r="BW60" s="443"/>
      <c r="BX60" s="458"/>
      <c r="BY60" s="471">
        <f t="shared" si="84"/>
      </c>
      <c r="BZ60" s="443"/>
      <c r="CA60" s="458"/>
      <c r="CB60" s="459">
        <f t="shared" si="85"/>
      </c>
      <c r="CC60" s="443"/>
      <c r="CD60" s="458"/>
      <c r="CE60" s="459">
        <f t="shared" si="86"/>
      </c>
      <c r="CF60" s="443"/>
      <c r="CG60" s="458"/>
      <c r="CH60" s="459">
        <f t="shared" si="87"/>
      </c>
      <c r="CI60" s="443"/>
      <c r="CJ60" s="458"/>
      <c r="CK60" s="459">
        <f t="shared" si="88"/>
      </c>
      <c r="CL60" s="443"/>
      <c r="CM60" s="458"/>
      <c r="CN60" s="459">
        <f t="shared" si="89"/>
      </c>
      <c r="CO60" s="443"/>
      <c r="CP60" s="458"/>
      <c r="CQ60" s="459">
        <f t="shared" si="90"/>
      </c>
    </row>
    <row r="61" spans="1:95" ht="21">
      <c r="A61" s="435"/>
      <c r="B61" s="438">
        <f t="shared" si="52"/>
        <v>0</v>
      </c>
      <c r="C61" s="441">
        <f t="shared" si="53"/>
        <v>0</v>
      </c>
      <c r="D61" s="600">
        <f>IF(ISTEXT(AZ61),0,IF(ISBLANK(AZ61),0,(AZ61/AY16)*D16))</f>
        <v>0</v>
      </c>
      <c r="E61" s="607">
        <f t="shared" si="54"/>
      </c>
      <c r="F61" s="609">
        <f t="shared" si="55"/>
        <v>0</v>
      </c>
      <c r="G61" s="600">
        <f>IF(ISTEXT(BC61),0,IF(ISBLANK(BC61),0,(BC61/BB16)*G16))</f>
        <v>0</v>
      </c>
      <c r="H61" s="607">
        <f t="shared" si="56"/>
      </c>
      <c r="I61" s="609">
        <f t="shared" si="57"/>
        <v>0</v>
      </c>
      <c r="J61" s="600">
        <f>IF(ISTEXT(BF61),0,IF(ISBLANK(BF61),0,(BF61/J16)*BE16))</f>
        <v>0</v>
      </c>
      <c r="K61" s="607">
        <f t="shared" si="58"/>
      </c>
      <c r="L61" s="609">
        <f t="shared" si="59"/>
        <v>0</v>
      </c>
      <c r="M61" s="600">
        <f>IF(ISTEXT(BI61),0,IF(ISBLANK(BI61),0,(BI61/BH16*M16)))</f>
        <v>0</v>
      </c>
      <c r="N61" s="607">
        <f t="shared" si="60"/>
      </c>
      <c r="O61" s="609">
        <f t="shared" si="61"/>
        <v>0</v>
      </c>
      <c r="P61" s="600">
        <f>IF(ISTEXT(BL61),0,IF(ISBLANK(BL61),0,(BL61/BK16)*P16))</f>
        <v>0</v>
      </c>
      <c r="Q61" s="607">
        <f t="shared" si="62"/>
      </c>
      <c r="R61" s="606">
        <f t="shared" si="63"/>
        <v>0</v>
      </c>
      <c r="S61" s="600">
        <f>IF(ISTEXT(BO61),0,IF(ISBLANK(BO61),0,(BO61/BN16)*S16))</f>
        <v>0</v>
      </c>
      <c r="T61" s="607">
        <f t="shared" si="64"/>
      </c>
      <c r="U61" s="609">
        <f t="shared" si="65"/>
        <v>0</v>
      </c>
      <c r="V61" s="600">
        <f>IF(ISTEXT(BR61),0,IF(ISBLANK(BR61),0,(BR61/BQ16)*V16))</f>
        <v>0</v>
      </c>
      <c r="W61" s="607">
        <f t="shared" si="66"/>
      </c>
      <c r="X61" s="609">
        <f t="shared" si="67"/>
        <v>0</v>
      </c>
      <c r="Y61" s="600">
        <f>IF(ISTEXT(BU61),0,IF(ISBLANK(BU61),0,(BU61/BT16)*Y16))</f>
        <v>0</v>
      </c>
      <c r="Z61" s="607">
        <f t="shared" si="68"/>
      </c>
      <c r="AA61" s="609">
        <f t="shared" si="69"/>
        <v>0</v>
      </c>
      <c r="AB61" s="600">
        <f>IF(ISTEXT(BX61),0,IF(ISBLANK(BX61),0,(BX61/BW16)*AB16))</f>
        <v>0</v>
      </c>
      <c r="AC61" s="607">
        <f t="shared" si="70"/>
      </c>
      <c r="AD61" s="606">
        <f t="shared" si="71"/>
        <v>0</v>
      </c>
      <c r="AE61" s="600">
        <f>IF(ISTEXT(CA61),0,IF(ISBLANK(CA61),0,(CA61/BZ16)*AE16))</f>
        <v>0</v>
      </c>
      <c r="AF61" s="607">
        <f t="shared" si="72"/>
      </c>
      <c r="AG61" s="606">
        <f t="shared" si="73"/>
        <v>0</v>
      </c>
      <c r="AH61" s="600">
        <f>IF(ISTEXT(CD61),0,IF(ISBLANK(CD61),0,(CD61/CC16)*AH16))</f>
        <v>0</v>
      </c>
      <c r="AI61" s="607">
        <f t="shared" si="74"/>
      </c>
      <c r="AJ61" s="606">
        <f t="shared" si="75"/>
        <v>0</v>
      </c>
      <c r="AK61" s="600">
        <f>IF(ISTEXT(CG61),0,IF(ISBLANK(CG61),0,(CG61/CF16)*AK16))</f>
        <v>0</v>
      </c>
      <c r="AL61" s="607">
        <f t="shared" si="76"/>
      </c>
      <c r="AM61" s="606">
        <f t="shared" si="77"/>
        <v>0</v>
      </c>
      <c r="AN61" s="600">
        <f>IF(ISTEXT(CJ61),0,IF(ISBLANK(CJ61),0,(CJ61/CI16)*AN16))</f>
        <v>0</v>
      </c>
      <c r="AO61" s="607">
        <f t="shared" si="78"/>
      </c>
      <c r="AP61" s="606">
        <f t="shared" si="79"/>
        <v>0</v>
      </c>
      <c r="AQ61" s="600">
        <f>IF(ISTEXT(CM61),0,IF(ISBLANK(CM61),0,(CM61/CL16)*AQ16))</f>
        <v>0</v>
      </c>
      <c r="AR61" s="607">
        <f t="shared" si="80"/>
      </c>
      <c r="AS61" s="606">
        <f t="shared" si="81"/>
        <v>0</v>
      </c>
      <c r="AT61" s="600">
        <f>IF(ISTEXT(CP61),0,IF(ISBLANK(CP61),0,(CP61/CO16)*AT16))</f>
        <v>0</v>
      </c>
      <c r="AU61" s="607">
        <f t="shared" si="82"/>
      </c>
      <c r="AV61" s="606">
        <f t="shared" si="83"/>
        <v>0</v>
      </c>
      <c r="AW61" s="449"/>
      <c r="AX61" s="444"/>
      <c r="AY61" s="443"/>
      <c r="AZ61" s="458"/>
      <c r="BA61" s="504">
        <f t="shared" si="47"/>
      </c>
      <c r="BB61" s="443"/>
      <c r="BC61" s="458"/>
      <c r="BD61" s="500">
        <f t="shared" si="48"/>
      </c>
      <c r="BE61" s="443"/>
      <c r="BF61" s="458"/>
      <c r="BG61" s="496">
        <f t="shared" si="49"/>
      </c>
      <c r="BH61" s="443"/>
      <c r="BI61" s="458"/>
      <c r="BJ61" s="492">
        <f t="shared" si="45"/>
      </c>
      <c r="BK61" s="443"/>
      <c r="BL61" s="458"/>
      <c r="BM61" s="488">
        <f t="shared" si="44"/>
      </c>
      <c r="BN61" s="443"/>
      <c r="BO61" s="458"/>
      <c r="BP61" s="484">
        <f t="shared" si="50"/>
      </c>
      <c r="BQ61" s="443"/>
      <c r="BR61" s="458"/>
      <c r="BS61" s="480">
        <f t="shared" si="51"/>
      </c>
      <c r="BT61" s="443"/>
      <c r="BU61" s="458"/>
      <c r="BV61" s="476">
        <f t="shared" si="46"/>
      </c>
      <c r="BW61" s="443"/>
      <c r="BX61" s="465"/>
      <c r="BY61" s="474">
        <f t="shared" si="84"/>
      </c>
      <c r="BZ61" s="443"/>
      <c r="CA61" s="465"/>
      <c r="CB61" s="466">
        <f t="shared" si="85"/>
      </c>
      <c r="CC61" s="443"/>
      <c r="CD61" s="465"/>
      <c r="CE61" s="466">
        <f t="shared" si="86"/>
      </c>
      <c r="CF61" s="443"/>
      <c r="CG61" s="465"/>
      <c r="CH61" s="466">
        <f t="shared" si="87"/>
      </c>
      <c r="CI61" s="443"/>
      <c r="CJ61" s="465"/>
      <c r="CK61" s="466">
        <f t="shared" si="88"/>
      </c>
      <c r="CL61" s="443"/>
      <c r="CM61" s="465"/>
      <c r="CN61" s="466">
        <f t="shared" si="89"/>
      </c>
      <c r="CO61" s="443"/>
      <c r="CP61" s="465"/>
      <c r="CQ61" s="466">
        <f t="shared" si="90"/>
      </c>
    </row>
    <row r="62" spans="1:95" ht="21">
      <c r="A62" s="435"/>
      <c r="B62" s="438">
        <f t="shared" si="52"/>
        <v>0</v>
      </c>
      <c r="C62" s="441">
        <f t="shared" si="53"/>
        <v>0</v>
      </c>
      <c r="D62" s="598">
        <f>IF(ISTEXT(AZ62),0,IF(ISBLANK(AZ62),0,(AZ62/AY16)*D16))</f>
        <v>0</v>
      </c>
      <c r="E62" s="607">
        <f t="shared" si="54"/>
      </c>
      <c r="F62" s="605">
        <f t="shared" si="55"/>
        <v>0</v>
      </c>
      <c r="G62" s="598">
        <f>IF(ISTEXT(BC62),0,IF(ISBLANK(BC62),0,(BC62/BB16)*G16))</f>
        <v>0</v>
      </c>
      <c r="H62" s="607">
        <f t="shared" si="56"/>
      </c>
      <c r="I62" s="605">
        <f t="shared" si="57"/>
        <v>0</v>
      </c>
      <c r="J62" s="598">
        <f>IF(ISTEXT(BF62),0,IF(ISBLANK(BF62),0,(BF62/J16)*BE16))</f>
        <v>0</v>
      </c>
      <c r="K62" s="607">
        <f t="shared" si="58"/>
      </c>
      <c r="L62" s="605">
        <f t="shared" si="59"/>
        <v>0</v>
      </c>
      <c r="M62" s="598">
        <f>IF(ISTEXT(BI62),0,IF(ISBLANK(BI62),0,(BI62/BH16*M16)))</f>
        <v>0</v>
      </c>
      <c r="N62" s="607">
        <f t="shared" si="60"/>
      </c>
      <c r="O62" s="605">
        <f t="shared" si="61"/>
        <v>0</v>
      </c>
      <c r="P62" s="598">
        <f>IF(ISTEXT(BL62),0,IF(ISBLANK(BL62),0,(BL62/BK16)*P16))</f>
        <v>0</v>
      </c>
      <c r="Q62" s="607">
        <f t="shared" si="62"/>
      </c>
      <c r="R62" s="602">
        <f t="shared" si="63"/>
        <v>0</v>
      </c>
      <c r="S62" s="598">
        <f>IF(ISTEXT(BO62),0,IF(ISBLANK(BO62),0,(BO62/BN16)*S16))</f>
        <v>0</v>
      </c>
      <c r="T62" s="607">
        <f t="shared" si="64"/>
      </c>
      <c r="U62" s="605">
        <f t="shared" si="65"/>
        <v>0</v>
      </c>
      <c r="V62" s="598">
        <f>IF(ISTEXT(BR62),0,IF(ISBLANK(BR62),0,(BR62/BQ16)*V16))</f>
        <v>0</v>
      </c>
      <c r="W62" s="607">
        <f t="shared" si="66"/>
      </c>
      <c r="X62" s="605">
        <f t="shared" si="67"/>
        <v>0</v>
      </c>
      <c r="Y62" s="598">
        <f>IF(ISTEXT(BU62),0,IF(ISBLANK(BU62),0,(BU62/BT16)*Y16))</f>
        <v>0</v>
      </c>
      <c r="Z62" s="607">
        <f t="shared" si="68"/>
      </c>
      <c r="AA62" s="605">
        <f t="shared" si="69"/>
        <v>0</v>
      </c>
      <c r="AB62" s="598">
        <f>IF(ISTEXT(BX62),0,IF(ISBLANK(BX62),0,(BX62/BW16)*AB16))</f>
        <v>0</v>
      </c>
      <c r="AC62" s="607">
        <f t="shared" si="70"/>
      </c>
      <c r="AD62" s="602">
        <f t="shared" si="71"/>
        <v>0</v>
      </c>
      <c r="AE62" s="598">
        <f>IF(ISTEXT(CA62),0,IF(ISBLANK(CA62),0,(CA62/BZ16)*AE16))</f>
        <v>0</v>
      </c>
      <c r="AF62" s="607">
        <f t="shared" si="72"/>
      </c>
      <c r="AG62" s="602">
        <f t="shared" si="73"/>
        <v>0</v>
      </c>
      <c r="AH62" s="598">
        <f>IF(ISTEXT(CD62),0,IF(ISBLANK(CD62),0,(CD62/CC16)*AH16))</f>
        <v>0</v>
      </c>
      <c r="AI62" s="607">
        <f t="shared" si="74"/>
      </c>
      <c r="AJ62" s="602">
        <f t="shared" si="75"/>
        <v>0</v>
      </c>
      <c r="AK62" s="598">
        <f>IF(ISTEXT(CG62),0,IF(ISBLANK(CG62),0,(CG62/CF16)*AK16))</f>
        <v>0</v>
      </c>
      <c r="AL62" s="607">
        <f t="shared" si="76"/>
      </c>
      <c r="AM62" s="602">
        <f t="shared" si="77"/>
        <v>0</v>
      </c>
      <c r="AN62" s="598">
        <f>IF(ISTEXT(CJ62),0,IF(ISBLANK(CJ62),0,(CJ62/CI16)*AN16))</f>
        <v>0</v>
      </c>
      <c r="AO62" s="607">
        <f t="shared" si="78"/>
      </c>
      <c r="AP62" s="602">
        <f t="shared" si="79"/>
        <v>0</v>
      </c>
      <c r="AQ62" s="598">
        <f>IF(ISTEXT(CM62),0,IF(ISBLANK(CM62),0,(CM62/CL16)*AQ16))</f>
        <v>0</v>
      </c>
      <c r="AR62" s="607">
        <f t="shared" si="80"/>
      </c>
      <c r="AS62" s="602">
        <f t="shared" si="81"/>
        <v>0</v>
      </c>
      <c r="AT62" s="598">
        <f>IF(ISTEXT(CP62),0,IF(ISBLANK(CP62),0,(CP62/CO16)*AT16))</f>
        <v>0</v>
      </c>
      <c r="AU62" s="607">
        <f t="shared" si="82"/>
      </c>
      <c r="AV62" s="602">
        <f t="shared" si="83"/>
        <v>0</v>
      </c>
      <c r="AW62" s="449"/>
      <c r="AX62" s="444"/>
      <c r="AY62" s="443"/>
      <c r="AZ62" s="458"/>
      <c r="BA62" s="504">
        <f t="shared" si="47"/>
      </c>
      <c r="BB62" s="443"/>
      <c r="BC62" s="458"/>
      <c r="BD62" s="500">
        <f t="shared" si="48"/>
      </c>
      <c r="BE62" s="443"/>
      <c r="BF62" s="458"/>
      <c r="BG62" s="496">
        <f t="shared" si="49"/>
      </c>
      <c r="BH62" s="443"/>
      <c r="BI62" s="458"/>
      <c r="BJ62" s="492">
        <f t="shared" si="45"/>
      </c>
      <c r="BK62" s="443"/>
      <c r="BL62" s="458"/>
      <c r="BM62" s="488">
        <f t="shared" si="44"/>
      </c>
      <c r="BN62" s="443"/>
      <c r="BO62" s="458"/>
      <c r="BP62" s="484">
        <f t="shared" si="50"/>
      </c>
      <c r="BQ62" s="443"/>
      <c r="BR62" s="458"/>
      <c r="BS62" s="480">
        <f t="shared" si="51"/>
      </c>
      <c r="BT62" s="443"/>
      <c r="BU62" s="458"/>
      <c r="BV62" s="476">
        <f t="shared" si="46"/>
      </c>
      <c r="BW62" s="443"/>
      <c r="BX62" s="458"/>
      <c r="BY62" s="471">
        <f t="shared" si="84"/>
      </c>
      <c r="BZ62" s="443"/>
      <c r="CA62" s="458"/>
      <c r="CB62" s="459">
        <f t="shared" si="85"/>
      </c>
      <c r="CC62" s="443"/>
      <c r="CD62" s="458"/>
      <c r="CE62" s="459">
        <f t="shared" si="86"/>
      </c>
      <c r="CF62" s="443"/>
      <c r="CG62" s="458"/>
      <c r="CH62" s="459">
        <f t="shared" si="87"/>
      </c>
      <c r="CI62" s="443"/>
      <c r="CJ62" s="458"/>
      <c r="CK62" s="459">
        <f t="shared" si="88"/>
      </c>
      <c r="CL62" s="443"/>
      <c r="CM62" s="458"/>
      <c r="CN62" s="459">
        <f t="shared" si="89"/>
      </c>
      <c r="CO62" s="443"/>
      <c r="CP62" s="458"/>
      <c r="CQ62" s="459">
        <f t="shared" si="90"/>
      </c>
    </row>
    <row r="63" spans="1:95" ht="21">
      <c r="A63" s="435"/>
      <c r="B63" s="438">
        <f t="shared" si="52"/>
        <v>0</v>
      </c>
      <c r="C63" s="441">
        <f t="shared" si="53"/>
        <v>0</v>
      </c>
      <c r="D63" s="598">
        <f>IF(ISTEXT(AZ63),0,IF(ISBLANK(AZ63),0,(AZ63/AY16)*D16))</f>
        <v>0</v>
      </c>
      <c r="E63" s="607">
        <f t="shared" si="54"/>
      </c>
      <c r="F63" s="605">
        <f t="shared" si="55"/>
        <v>0</v>
      </c>
      <c r="G63" s="598">
        <f>IF(ISTEXT(BC63),0,IF(ISBLANK(BC63),0,(BC63/BB16)*G16))</f>
        <v>0</v>
      </c>
      <c r="H63" s="607">
        <f t="shared" si="56"/>
      </c>
      <c r="I63" s="605">
        <f t="shared" si="57"/>
        <v>0</v>
      </c>
      <c r="J63" s="598">
        <f>IF(ISTEXT(BF63),0,IF(ISBLANK(BF63),0,(BF63/J16)*BE16))</f>
        <v>0</v>
      </c>
      <c r="K63" s="607">
        <f t="shared" si="58"/>
      </c>
      <c r="L63" s="605">
        <f t="shared" si="59"/>
        <v>0</v>
      </c>
      <c r="M63" s="598">
        <f>IF(ISTEXT(BI63),0,IF(ISBLANK(BI63),0,(BI63/BH16*M16)))</f>
        <v>0</v>
      </c>
      <c r="N63" s="607">
        <f t="shared" si="60"/>
      </c>
      <c r="O63" s="605">
        <f t="shared" si="61"/>
        <v>0</v>
      </c>
      <c r="P63" s="598">
        <f>IF(ISTEXT(BL63),0,IF(ISBLANK(BL63),0,(BL63/BK16)*P16))</f>
        <v>0</v>
      </c>
      <c r="Q63" s="607">
        <f t="shared" si="62"/>
      </c>
      <c r="R63" s="602">
        <f t="shared" si="63"/>
        <v>0</v>
      </c>
      <c r="S63" s="598">
        <f>IF(ISTEXT(BO63),0,IF(ISBLANK(BO63),0,(BO63/BN16)*S16))</f>
        <v>0</v>
      </c>
      <c r="T63" s="607">
        <f t="shared" si="64"/>
      </c>
      <c r="U63" s="605">
        <f t="shared" si="65"/>
        <v>0</v>
      </c>
      <c r="V63" s="598">
        <f>IF(ISTEXT(BR63),0,IF(ISBLANK(BR63),0,(BR63/BQ16)*V16))</f>
        <v>0</v>
      </c>
      <c r="W63" s="607">
        <f t="shared" si="66"/>
      </c>
      <c r="X63" s="605">
        <f t="shared" si="67"/>
        <v>0</v>
      </c>
      <c r="Y63" s="598">
        <f>IF(ISTEXT(BU63),0,IF(ISBLANK(BU63),0,(BU63/BT16)*Y16))</f>
        <v>0</v>
      </c>
      <c r="Z63" s="607">
        <f t="shared" si="68"/>
      </c>
      <c r="AA63" s="605">
        <f t="shared" si="69"/>
        <v>0</v>
      </c>
      <c r="AB63" s="598">
        <f>IF(ISTEXT(BX63),0,IF(ISBLANK(BX63),0,(BX63/BW16)*AB16))</f>
        <v>0</v>
      </c>
      <c r="AC63" s="607">
        <f t="shared" si="70"/>
      </c>
      <c r="AD63" s="602">
        <f t="shared" si="71"/>
        <v>0</v>
      </c>
      <c r="AE63" s="598">
        <f>IF(ISTEXT(CA63),0,IF(ISBLANK(CA63),0,(CA63/BZ16)*AE16))</f>
        <v>0</v>
      </c>
      <c r="AF63" s="607">
        <f t="shared" si="72"/>
      </c>
      <c r="AG63" s="602">
        <f t="shared" si="73"/>
        <v>0</v>
      </c>
      <c r="AH63" s="598">
        <f>IF(ISTEXT(CD63),0,IF(ISBLANK(CD63),0,(CD63/CC16)*AH16))</f>
        <v>0</v>
      </c>
      <c r="AI63" s="607">
        <f t="shared" si="74"/>
      </c>
      <c r="AJ63" s="602">
        <f t="shared" si="75"/>
        <v>0</v>
      </c>
      <c r="AK63" s="598">
        <f>IF(ISTEXT(CG63),0,IF(ISBLANK(CG63),0,(CG63/CF16)*AK16))</f>
        <v>0</v>
      </c>
      <c r="AL63" s="607">
        <f t="shared" si="76"/>
      </c>
      <c r="AM63" s="602">
        <f t="shared" si="77"/>
        <v>0</v>
      </c>
      <c r="AN63" s="598">
        <f>IF(ISTEXT(CJ63),0,IF(ISBLANK(CJ63),0,(CJ63/CI16)*AN16))</f>
        <v>0</v>
      </c>
      <c r="AO63" s="607">
        <f t="shared" si="78"/>
      </c>
      <c r="AP63" s="602">
        <f t="shared" si="79"/>
        <v>0</v>
      </c>
      <c r="AQ63" s="598">
        <f>IF(ISTEXT(CM63),0,IF(ISBLANK(CM63),0,(CM63/CL16)*AQ16))</f>
        <v>0</v>
      </c>
      <c r="AR63" s="607">
        <f t="shared" si="80"/>
      </c>
      <c r="AS63" s="602">
        <f t="shared" si="81"/>
        <v>0</v>
      </c>
      <c r="AT63" s="598">
        <f>IF(ISTEXT(CP63),0,IF(ISBLANK(CP63),0,(CP63/CO16)*AT16))</f>
        <v>0</v>
      </c>
      <c r="AU63" s="607">
        <f t="shared" si="82"/>
      </c>
      <c r="AV63" s="602">
        <f t="shared" si="83"/>
        <v>0</v>
      </c>
      <c r="AW63" s="449"/>
      <c r="AX63" s="444"/>
      <c r="AY63" s="443"/>
      <c r="AZ63" s="458"/>
      <c r="BA63" s="504">
        <f t="shared" si="47"/>
      </c>
      <c r="BB63" s="443"/>
      <c r="BC63" s="458"/>
      <c r="BD63" s="500">
        <f t="shared" si="48"/>
      </c>
      <c r="BE63" s="443"/>
      <c r="BF63" s="458"/>
      <c r="BG63" s="496">
        <f t="shared" si="49"/>
      </c>
      <c r="BH63" s="443"/>
      <c r="BI63" s="458"/>
      <c r="BJ63" s="492">
        <f t="shared" si="45"/>
      </c>
      <c r="BK63" s="443"/>
      <c r="BL63" s="458"/>
      <c r="BM63" s="488">
        <f t="shared" si="44"/>
      </c>
      <c r="BN63" s="443"/>
      <c r="BO63" s="458"/>
      <c r="BP63" s="484">
        <f t="shared" si="50"/>
      </c>
      <c r="BQ63" s="443"/>
      <c r="BR63" s="458"/>
      <c r="BS63" s="480">
        <f t="shared" si="51"/>
      </c>
      <c r="BT63" s="443"/>
      <c r="BU63" s="458"/>
      <c r="BV63" s="476">
        <f t="shared" si="46"/>
      </c>
      <c r="BW63" s="443"/>
      <c r="BX63" s="458"/>
      <c r="BY63" s="471">
        <f t="shared" si="84"/>
      </c>
      <c r="BZ63" s="443"/>
      <c r="CA63" s="458"/>
      <c r="CB63" s="459">
        <f t="shared" si="85"/>
      </c>
      <c r="CC63" s="443"/>
      <c r="CD63" s="458"/>
      <c r="CE63" s="459">
        <f t="shared" si="86"/>
      </c>
      <c r="CF63" s="443"/>
      <c r="CG63" s="458"/>
      <c r="CH63" s="459">
        <f t="shared" si="87"/>
      </c>
      <c r="CI63" s="443"/>
      <c r="CJ63" s="458"/>
      <c r="CK63" s="459">
        <f t="shared" si="88"/>
      </c>
      <c r="CL63" s="443"/>
      <c r="CM63" s="458"/>
      <c r="CN63" s="459">
        <f t="shared" si="89"/>
      </c>
      <c r="CO63" s="443"/>
      <c r="CP63" s="458"/>
      <c r="CQ63" s="459">
        <f t="shared" si="90"/>
      </c>
    </row>
    <row r="64" spans="1:95" ht="21">
      <c r="A64" s="435"/>
      <c r="B64" s="438">
        <f t="shared" si="52"/>
        <v>0</v>
      </c>
      <c r="C64" s="441">
        <f t="shared" si="53"/>
        <v>0</v>
      </c>
      <c r="D64" s="598">
        <f>IF(ISTEXT(AZ64),0,IF(ISBLANK(AZ64),0,(AZ64/AY16)*D16))</f>
        <v>0</v>
      </c>
      <c r="E64" s="607">
        <f t="shared" si="54"/>
      </c>
      <c r="F64" s="605">
        <f t="shared" si="55"/>
        <v>0</v>
      </c>
      <c r="G64" s="598">
        <f>IF(ISTEXT(BC64),0,IF(ISBLANK(BC64),0,(BC64/BB16)*G16))</f>
        <v>0</v>
      </c>
      <c r="H64" s="607">
        <f t="shared" si="56"/>
      </c>
      <c r="I64" s="605">
        <f t="shared" si="57"/>
        <v>0</v>
      </c>
      <c r="J64" s="598">
        <f>IF(ISTEXT(BF64),0,IF(ISBLANK(BF64),0,(BF64/J16)*BE16))</f>
        <v>0</v>
      </c>
      <c r="K64" s="607">
        <f t="shared" si="58"/>
      </c>
      <c r="L64" s="605">
        <f t="shared" si="59"/>
        <v>0</v>
      </c>
      <c r="M64" s="598">
        <f>IF(ISTEXT(BI64),0,IF(ISBLANK(BI64),0,(BI64/BH16*M16)))</f>
        <v>0</v>
      </c>
      <c r="N64" s="607">
        <f t="shared" si="60"/>
      </c>
      <c r="O64" s="605">
        <f t="shared" si="61"/>
        <v>0</v>
      </c>
      <c r="P64" s="598">
        <f>IF(ISTEXT(BL64),0,IF(ISBLANK(BL64),0,(BL64/BK16)*P16))</f>
        <v>0</v>
      </c>
      <c r="Q64" s="607">
        <f t="shared" si="62"/>
      </c>
      <c r="R64" s="602">
        <f t="shared" si="63"/>
        <v>0</v>
      </c>
      <c r="S64" s="598">
        <f>IF(ISTEXT(BO64),0,IF(ISBLANK(BO64),0,(BO64/BN16)*S16))</f>
        <v>0</v>
      </c>
      <c r="T64" s="607">
        <f t="shared" si="64"/>
      </c>
      <c r="U64" s="605">
        <f t="shared" si="65"/>
        <v>0</v>
      </c>
      <c r="V64" s="598">
        <f>IF(ISTEXT(BR64),0,IF(ISBLANK(BR64),0,(BR64/BQ16)*V16))</f>
        <v>0</v>
      </c>
      <c r="W64" s="607">
        <f t="shared" si="66"/>
      </c>
      <c r="X64" s="605">
        <f t="shared" si="67"/>
        <v>0</v>
      </c>
      <c r="Y64" s="598">
        <f>IF(ISTEXT(BU64),0,IF(ISBLANK(BU64),0,(BU64/BT16)*Y16))</f>
        <v>0</v>
      </c>
      <c r="Z64" s="607">
        <f t="shared" si="68"/>
      </c>
      <c r="AA64" s="605">
        <f t="shared" si="69"/>
        <v>0</v>
      </c>
      <c r="AB64" s="598">
        <f>IF(ISTEXT(BX64),0,IF(ISBLANK(BX64),0,(BX64/BW16)*AB16))</f>
        <v>0</v>
      </c>
      <c r="AC64" s="607">
        <f t="shared" si="70"/>
      </c>
      <c r="AD64" s="602">
        <f t="shared" si="71"/>
        <v>0</v>
      </c>
      <c r="AE64" s="598">
        <f>IF(ISTEXT(CA64),0,IF(ISBLANK(CA64),0,(CA64/BZ16)*AE16))</f>
        <v>0</v>
      </c>
      <c r="AF64" s="607">
        <f t="shared" si="72"/>
      </c>
      <c r="AG64" s="602">
        <f t="shared" si="73"/>
        <v>0</v>
      </c>
      <c r="AH64" s="598">
        <f>IF(ISTEXT(CD64),0,IF(ISBLANK(CD64),0,(CD64/CC16)*AH16))</f>
        <v>0</v>
      </c>
      <c r="AI64" s="607">
        <f t="shared" si="74"/>
      </c>
      <c r="AJ64" s="602">
        <f t="shared" si="75"/>
        <v>0</v>
      </c>
      <c r="AK64" s="598">
        <f>IF(ISTEXT(CG64),0,IF(ISBLANK(CG64),0,(CG64/CF16)*AK16))</f>
        <v>0</v>
      </c>
      <c r="AL64" s="607">
        <f t="shared" si="76"/>
      </c>
      <c r="AM64" s="602">
        <f t="shared" si="77"/>
        <v>0</v>
      </c>
      <c r="AN64" s="598">
        <f>IF(ISTEXT(CJ64),0,IF(ISBLANK(CJ64),0,(CJ64/CI16)*AN16))</f>
        <v>0</v>
      </c>
      <c r="AO64" s="607">
        <f t="shared" si="78"/>
      </c>
      <c r="AP64" s="602">
        <f t="shared" si="79"/>
        <v>0</v>
      </c>
      <c r="AQ64" s="598">
        <f>IF(ISTEXT(CM64),0,IF(ISBLANK(CM64),0,(CM64/CL16)*AQ16))</f>
        <v>0</v>
      </c>
      <c r="AR64" s="607">
        <f t="shared" si="80"/>
      </c>
      <c r="AS64" s="602">
        <f t="shared" si="81"/>
        <v>0</v>
      </c>
      <c r="AT64" s="598">
        <f>IF(ISTEXT(CP64),0,IF(ISBLANK(CP64),0,(CP64/CO16)*AT16))</f>
        <v>0</v>
      </c>
      <c r="AU64" s="607">
        <f t="shared" si="82"/>
      </c>
      <c r="AV64" s="602">
        <f t="shared" si="83"/>
        <v>0</v>
      </c>
      <c r="AW64" s="449"/>
      <c r="AX64" s="444"/>
      <c r="AY64" s="443"/>
      <c r="AZ64" s="458"/>
      <c r="BA64" s="504">
        <f t="shared" si="47"/>
      </c>
      <c r="BB64" s="443"/>
      <c r="BC64" s="458"/>
      <c r="BD64" s="500">
        <f t="shared" si="48"/>
      </c>
      <c r="BE64" s="443"/>
      <c r="BF64" s="458"/>
      <c r="BG64" s="496">
        <f t="shared" si="49"/>
      </c>
      <c r="BH64" s="443"/>
      <c r="BI64" s="458"/>
      <c r="BJ64" s="492">
        <f t="shared" si="45"/>
      </c>
      <c r="BK64" s="443"/>
      <c r="BL64" s="458"/>
      <c r="BM64" s="488">
        <f t="shared" si="44"/>
      </c>
      <c r="BN64" s="443"/>
      <c r="BO64" s="458"/>
      <c r="BP64" s="484">
        <f t="shared" si="50"/>
      </c>
      <c r="BQ64" s="443"/>
      <c r="BR64" s="458"/>
      <c r="BS64" s="480">
        <f t="shared" si="51"/>
      </c>
      <c r="BT64" s="443"/>
      <c r="BU64" s="458"/>
      <c r="BV64" s="476">
        <f t="shared" si="46"/>
      </c>
      <c r="BW64" s="443"/>
      <c r="BX64" s="458"/>
      <c r="BY64" s="471">
        <f t="shared" si="84"/>
      </c>
      <c r="BZ64" s="443"/>
      <c r="CA64" s="458"/>
      <c r="CB64" s="459">
        <f t="shared" si="85"/>
      </c>
      <c r="CC64" s="443"/>
      <c r="CD64" s="458"/>
      <c r="CE64" s="459">
        <f t="shared" si="86"/>
      </c>
      <c r="CF64" s="443"/>
      <c r="CG64" s="458"/>
      <c r="CH64" s="459">
        <f t="shared" si="87"/>
      </c>
      <c r="CI64" s="443"/>
      <c r="CJ64" s="458"/>
      <c r="CK64" s="459">
        <f t="shared" si="88"/>
      </c>
      <c r="CL64" s="443"/>
      <c r="CM64" s="458"/>
      <c r="CN64" s="459">
        <f t="shared" si="89"/>
      </c>
      <c r="CO64" s="443"/>
      <c r="CP64" s="458"/>
      <c r="CQ64" s="459">
        <f t="shared" si="90"/>
      </c>
    </row>
    <row r="65" spans="1:95" ht="21">
      <c r="A65" s="435"/>
      <c r="B65" s="438">
        <f t="shared" si="52"/>
        <v>0</v>
      </c>
      <c r="C65" s="441">
        <f t="shared" si="53"/>
        <v>0</v>
      </c>
      <c r="D65" s="598">
        <f>IF(ISTEXT(AZ65),0,IF(ISBLANK(AZ65),0,(AZ65/AY16)*D16))</f>
        <v>0</v>
      </c>
      <c r="E65" s="607">
        <f t="shared" si="54"/>
      </c>
      <c r="F65" s="605">
        <f t="shared" si="55"/>
        <v>0</v>
      </c>
      <c r="G65" s="598">
        <f>IF(ISTEXT(BC65),0,IF(ISBLANK(BC65),0,(BC65/BB16)*G16))</f>
        <v>0</v>
      </c>
      <c r="H65" s="607">
        <f t="shared" si="56"/>
      </c>
      <c r="I65" s="605">
        <f t="shared" si="57"/>
        <v>0</v>
      </c>
      <c r="J65" s="598">
        <f>IF(ISTEXT(BF65),0,IF(ISBLANK(BF65),0,(BF65/J16)*BE16))</f>
        <v>0</v>
      </c>
      <c r="K65" s="607">
        <f t="shared" si="58"/>
      </c>
      <c r="L65" s="605">
        <f t="shared" si="59"/>
        <v>0</v>
      </c>
      <c r="M65" s="598">
        <f>IF(ISTEXT(BI65),0,IF(ISBLANK(BI65),0,(BI65/BH16*M16)))</f>
        <v>0</v>
      </c>
      <c r="N65" s="607">
        <f t="shared" si="60"/>
      </c>
      <c r="O65" s="605">
        <f t="shared" si="61"/>
        <v>0</v>
      </c>
      <c r="P65" s="598">
        <f>IF(ISTEXT(BL65),0,IF(ISBLANK(BL65),0,(BL65/BK16)*P16))</f>
        <v>0</v>
      </c>
      <c r="Q65" s="607">
        <f t="shared" si="62"/>
      </c>
      <c r="R65" s="602">
        <f t="shared" si="63"/>
        <v>0</v>
      </c>
      <c r="S65" s="598">
        <f>IF(ISTEXT(BO65),0,IF(ISBLANK(BO65),0,(BO65/BN16)*S16))</f>
        <v>0</v>
      </c>
      <c r="T65" s="607">
        <f t="shared" si="64"/>
      </c>
      <c r="U65" s="605">
        <f t="shared" si="65"/>
        <v>0</v>
      </c>
      <c r="V65" s="598">
        <f>IF(ISTEXT(BR65),0,IF(ISBLANK(BR65),0,(BR65/BQ16)*V16))</f>
        <v>0</v>
      </c>
      <c r="W65" s="607">
        <f t="shared" si="66"/>
      </c>
      <c r="X65" s="605">
        <f t="shared" si="67"/>
        <v>0</v>
      </c>
      <c r="Y65" s="598">
        <f>IF(ISTEXT(BU65),0,IF(ISBLANK(BU65),0,(BU65/BT16)*Y16))</f>
        <v>0</v>
      </c>
      <c r="Z65" s="607">
        <f t="shared" si="68"/>
      </c>
      <c r="AA65" s="605">
        <f t="shared" si="69"/>
        <v>0</v>
      </c>
      <c r="AB65" s="598">
        <f>IF(ISTEXT(BX65),0,IF(ISBLANK(BX65),0,(BX65/BW16)*AB16))</f>
        <v>0</v>
      </c>
      <c r="AC65" s="607">
        <f t="shared" si="70"/>
      </c>
      <c r="AD65" s="602">
        <f t="shared" si="71"/>
        <v>0</v>
      </c>
      <c r="AE65" s="598">
        <f>IF(ISTEXT(CA65),0,IF(ISBLANK(CA65),0,(CA65/BZ16)*AE16))</f>
        <v>0</v>
      </c>
      <c r="AF65" s="607">
        <f t="shared" si="72"/>
      </c>
      <c r="AG65" s="602">
        <f t="shared" si="73"/>
        <v>0</v>
      </c>
      <c r="AH65" s="598">
        <f>IF(ISTEXT(CD65),0,IF(ISBLANK(CD65),0,(CD65/CC16)*AH16))</f>
        <v>0</v>
      </c>
      <c r="AI65" s="607">
        <f t="shared" si="74"/>
      </c>
      <c r="AJ65" s="602">
        <f t="shared" si="75"/>
        <v>0</v>
      </c>
      <c r="AK65" s="598">
        <f>IF(ISTEXT(CG65),0,IF(ISBLANK(CG65),0,(CG65/CF16)*AK16))</f>
        <v>0</v>
      </c>
      <c r="AL65" s="607">
        <f t="shared" si="76"/>
      </c>
      <c r="AM65" s="602">
        <f t="shared" si="77"/>
        <v>0</v>
      </c>
      <c r="AN65" s="598">
        <f>IF(ISTEXT(CJ65),0,IF(ISBLANK(CJ65),0,(CJ65/CI16)*AN16))</f>
        <v>0</v>
      </c>
      <c r="AO65" s="607">
        <f t="shared" si="78"/>
      </c>
      <c r="AP65" s="602">
        <f t="shared" si="79"/>
        <v>0</v>
      </c>
      <c r="AQ65" s="598">
        <f>IF(ISTEXT(CM65),0,IF(ISBLANK(CM65),0,(CM65/CL16)*AQ16))</f>
        <v>0</v>
      </c>
      <c r="AR65" s="607">
        <f t="shared" si="80"/>
      </c>
      <c r="AS65" s="602">
        <f t="shared" si="81"/>
        <v>0</v>
      </c>
      <c r="AT65" s="598">
        <f>IF(ISTEXT(CP65),0,IF(ISBLANK(CP65),0,(CP65/CO16)*AT16))</f>
        <v>0</v>
      </c>
      <c r="AU65" s="607">
        <f t="shared" si="82"/>
      </c>
      <c r="AV65" s="602">
        <f t="shared" si="83"/>
        <v>0</v>
      </c>
      <c r="AW65" s="449"/>
      <c r="AX65" s="444"/>
      <c r="AY65" s="443"/>
      <c r="AZ65" s="463"/>
      <c r="BA65" s="506">
        <f t="shared" si="47"/>
      </c>
      <c r="BB65" s="443"/>
      <c r="BC65" s="463"/>
      <c r="BD65" s="502">
        <f t="shared" si="48"/>
      </c>
      <c r="BE65" s="443"/>
      <c r="BF65" s="463"/>
      <c r="BG65" s="498">
        <f t="shared" si="49"/>
      </c>
      <c r="BH65" s="443"/>
      <c r="BI65" s="463"/>
      <c r="BJ65" s="494">
        <f t="shared" si="45"/>
      </c>
      <c r="BK65" s="443"/>
      <c r="BL65" s="463"/>
      <c r="BM65" s="490">
        <f t="shared" si="44"/>
      </c>
      <c r="BN65" s="443"/>
      <c r="BO65" s="463"/>
      <c r="BP65" s="486">
        <f t="shared" si="50"/>
      </c>
      <c r="BQ65" s="443"/>
      <c r="BR65" s="463"/>
      <c r="BS65" s="482">
        <f t="shared" si="51"/>
      </c>
      <c r="BT65" s="443"/>
      <c r="BU65" s="463"/>
      <c r="BV65" s="478">
        <f t="shared" si="46"/>
      </c>
      <c r="BW65" s="443"/>
      <c r="BX65" s="463"/>
      <c r="BY65" s="473">
        <f t="shared" si="84"/>
      </c>
      <c r="BZ65" s="443"/>
      <c r="CA65" s="463"/>
      <c r="CB65" s="464">
        <f t="shared" si="85"/>
      </c>
      <c r="CC65" s="443"/>
      <c r="CD65" s="463"/>
      <c r="CE65" s="464">
        <f t="shared" si="86"/>
      </c>
      <c r="CF65" s="443"/>
      <c r="CG65" s="463"/>
      <c r="CH65" s="464">
        <f t="shared" si="87"/>
      </c>
      <c r="CI65" s="443"/>
      <c r="CJ65" s="463"/>
      <c r="CK65" s="464">
        <f t="shared" si="88"/>
      </c>
      <c r="CL65" s="443"/>
      <c r="CM65" s="463"/>
      <c r="CN65" s="464">
        <f t="shared" si="89"/>
      </c>
      <c r="CO65" s="443"/>
      <c r="CP65" s="463"/>
      <c r="CQ65" s="464">
        <f t="shared" si="90"/>
      </c>
    </row>
    <row r="66" spans="1:95" ht="21">
      <c r="A66" s="435"/>
      <c r="B66" s="438">
        <f t="shared" si="52"/>
        <v>0</v>
      </c>
      <c r="C66" s="441">
        <f t="shared" si="53"/>
        <v>0</v>
      </c>
      <c r="D66" s="598">
        <f>IF(ISTEXT(AZ66),0,IF(ISBLANK(AZ66),0,(AZ66/AY16)*D16))</f>
        <v>0</v>
      </c>
      <c r="E66" s="607">
        <f t="shared" si="54"/>
      </c>
      <c r="F66" s="605">
        <f t="shared" si="55"/>
        <v>0</v>
      </c>
      <c r="G66" s="598">
        <f>IF(ISTEXT(BC66),0,IF(ISBLANK(BC66),0,(BC66/BB16)*G16))</f>
        <v>0</v>
      </c>
      <c r="H66" s="607">
        <f t="shared" si="56"/>
      </c>
      <c r="I66" s="605">
        <f t="shared" si="57"/>
        <v>0</v>
      </c>
      <c r="J66" s="598">
        <f>IF(ISTEXT(BF66),0,IF(ISBLANK(BF66),0,(BF66/J16)*BE16))</f>
        <v>0</v>
      </c>
      <c r="K66" s="607">
        <f t="shared" si="58"/>
      </c>
      <c r="L66" s="605">
        <f t="shared" si="59"/>
        <v>0</v>
      </c>
      <c r="M66" s="598">
        <f>IF(ISTEXT(BI66),0,IF(ISBLANK(BI66),0,(BI66/BH16*M16)))</f>
        <v>0</v>
      </c>
      <c r="N66" s="607">
        <f t="shared" si="60"/>
      </c>
      <c r="O66" s="605">
        <f t="shared" si="61"/>
        <v>0</v>
      </c>
      <c r="P66" s="598">
        <f>IF(ISTEXT(BL66),0,IF(ISBLANK(BL66),0,(BL66/BK16)*P16))</f>
        <v>0</v>
      </c>
      <c r="Q66" s="607">
        <f t="shared" si="62"/>
      </c>
      <c r="R66" s="602">
        <f t="shared" si="63"/>
        <v>0</v>
      </c>
      <c r="S66" s="598">
        <f>IF(ISTEXT(BO66),0,IF(ISBLANK(BO66),0,(BO66/BN16)*S16))</f>
        <v>0</v>
      </c>
      <c r="T66" s="607">
        <f t="shared" si="64"/>
      </c>
      <c r="U66" s="605">
        <f t="shared" si="65"/>
        <v>0</v>
      </c>
      <c r="V66" s="598">
        <f>IF(ISTEXT(BR66),0,IF(ISBLANK(BR66),0,(BR66/BQ16)*V16))</f>
        <v>0</v>
      </c>
      <c r="W66" s="607">
        <f t="shared" si="66"/>
      </c>
      <c r="X66" s="605">
        <f t="shared" si="67"/>
        <v>0</v>
      </c>
      <c r="Y66" s="598">
        <f>IF(ISTEXT(BU66),0,IF(ISBLANK(BU66),0,(BU66/BT16)*Y16))</f>
        <v>0</v>
      </c>
      <c r="Z66" s="607">
        <f t="shared" si="68"/>
      </c>
      <c r="AA66" s="605">
        <f t="shared" si="69"/>
        <v>0</v>
      </c>
      <c r="AB66" s="598">
        <f>IF(ISTEXT(BX66),0,IF(ISBLANK(BX66),0,(BX66/BW16)*AB16))</f>
        <v>0</v>
      </c>
      <c r="AC66" s="607">
        <f t="shared" si="70"/>
      </c>
      <c r="AD66" s="602">
        <f t="shared" si="71"/>
        <v>0</v>
      </c>
      <c r="AE66" s="598">
        <f>IF(ISTEXT(CA66),0,IF(ISBLANK(CA66),0,(CA66/BZ16)*AE16))</f>
        <v>0</v>
      </c>
      <c r="AF66" s="607">
        <f t="shared" si="72"/>
      </c>
      <c r="AG66" s="602">
        <f t="shared" si="73"/>
        <v>0</v>
      </c>
      <c r="AH66" s="598">
        <f>IF(ISTEXT(CD66),0,IF(ISBLANK(CD66),0,(CD66/CC16)*AH16))</f>
        <v>0</v>
      </c>
      <c r="AI66" s="607">
        <f t="shared" si="74"/>
      </c>
      <c r="AJ66" s="602">
        <f t="shared" si="75"/>
        <v>0</v>
      </c>
      <c r="AK66" s="598">
        <f>IF(ISTEXT(CG66),0,IF(ISBLANK(CG66),0,(CG66/CF16)*AK16))</f>
        <v>0</v>
      </c>
      <c r="AL66" s="607">
        <f t="shared" si="76"/>
      </c>
      <c r="AM66" s="602">
        <f t="shared" si="77"/>
        <v>0</v>
      </c>
      <c r="AN66" s="598">
        <f>IF(ISTEXT(CJ66),0,IF(ISBLANK(CJ66),0,(CJ66/CI16)*AN16))</f>
        <v>0</v>
      </c>
      <c r="AO66" s="607">
        <f t="shared" si="78"/>
      </c>
      <c r="AP66" s="602">
        <f t="shared" si="79"/>
        <v>0</v>
      </c>
      <c r="AQ66" s="598">
        <f>IF(ISTEXT(CM66),0,IF(ISBLANK(CM66),0,(CM66/CL16)*AQ16))</f>
        <v>0</v>
      </c>
      <c r="AR66" s="607">
        <f t="shared" si="80"/>
      </c>
      <c r="AS66" s="602">
        <f t="shared" si="81"/>
        <v>0</v>
      </c>
      <c r="AT66" s="598">
        <f>IF(ISTEXT(CP66),0,IF(ISBLANK(CP66),0,(CP66/CO16)*AT16))</f>
        <v>0</v>
      </c>
      <c r="AU66" s="607">
        <f t="shared" si="82"/>
      </c>
      <c r="AV66" s="602">
        <f t="shared" si="83"/>
        <v>0</v>
      </c>
      <c r="AW66" s="449"/>
      <c r="AX66" s="444"/>
      <c r="AY66" s="443"/>
      <c r="AZ66" s="458"/>
      <c r="BA66" s="504">
        <f t="shared" si="47"/>
      </c>
      <c r="BB66" s="443"/>
      <c r="BC66" s="458"/>
      <c r="BD66" s="500">
        <f t="shared" si="48"/>
      </c>
      <c r="BE66" s="443"/>
      <c r="BF66" s="458"/>
      <c r="BG66" s="496">
        <f t="shared" si="49"/>
      </c>
      <c r="BH66" s="443"/>
      <c r="BI66" s="458"/>
      <c r="BJ66" s="492">
        <f t="shared" si="45"/>
      </c>
      <c r="BK66" s="443"/>
      <c r="BL66" s="458"/>
      <c r="BM66" s="488">
        <f t="shared" si="44"/>
      </c>
      <c r="BN66" s="443"/>
      <c r="BO66" s="458"/>
      <c r="BP66" s="484">
        <f t="shared" si="50"/>
      </c>
      <c r="BQ66" s="443"/>
      <c r="BR66" s="458"/>
      <c r="BS66" s="480">
        <f t="shared" si="51"/>
      </c>
      <c r="BT66" s="443"/>
      <c r="BU66" s="458"/>
      <c r="BV66" s="476">
        <f t="shared" si="46"/>
      </c>
      <c r="BW66" s="443"/>
      <c r="BX66" s="463"/>
      <c r="BY66" s="473">
        <f t="shared" si="84"/>
      </c>
      <c r="BZ66" s="443"/>
      <c r="CA66" s="463"/>
      <c r="CB66" s="464">
        <f t="shared" si="85"/>
      </c>
      <c r="CC66" s="443"/>
      <c r="CD66" s="463"/>
      <c r="CE66" s="464">
        <f t="shared" si="86"/>
      </c>
      <c r="CF66" s="443"/>
      <c r="CG66" s="463"/>
      <c r="CH66" s="464">
        <f t="shared" si="87"/>
      </c>
      <c r="CI66" s="443"/>
      <c r="CJ66" s="463"/>
      <c r="CK66" s="464">
        <f t="shared" si="88"/>
      </c>
      <c r="CL66" s="443"/>
      <c r="CM66" s="463"/>
      <c r="CN66" s="464">
        <f t="shared" si="89"/>
      </c>
      <c r="CO66" s="443"/>
      <c r="CP66" s="463"/>
      <c r="CQ66" s="464">
        <f t="shared" si="90"/>
      </c>
    </row>
    <row r="67" spans="1:95" ht="21">
      <c r="A67" s="435"/>
      <c r="B67" s="438">
        <f t="shared" si="52"/>
        <v>0</v>
      </c>
      <c r="C67" s="441">
        <f t="shared" si="53"/>
        <v>0</v>
      </c>
      <c r="D67" s="598">
        <f>IF(ISTEXT(AZ67),0,IF(ISBLANK(AZ67),0,(AZ67/AY16)*D16))</f>
        <v>0</v>
      </c>
      <c r="E67" s="607">
        <f t="shared" si="54"/>
      </c>
      <c r="F67" s="605">
        <f t="shared" si="55"/>
        <v>0</v>
      </c>
      <c r="G67" s="598">
        <f>IF(ISTEXT(BC67),0,IF(ISBLANK(BC67),0,(BC67/BB16)*G16))</f>
        <v>0</v>
      </c>
      <c r="H67" s="607">
        <f t="shared" si="56"/>
      </c>
      <c r="I67" s="605">
        <f t="shared" si="57"/>
        <v>0</v>
      </c>
      <c r="J67" s="598">
        <f>IF(ISTEXT(BF67),0,IF(ISBLANK(BF67),0,(BF67/J16)*BE16))</f>
        <v>0</v>
      </c>
      <c r="K67" s="607">
        <f t="shared" si="58"/>
      </c>
      <c r="L67" s="605">
        <f t="shared" si="59"/>
        <v>0</v>
      </c>
      <c r="M67" s="598">
        <f>IF(ISTEXT(BI67),0,IF(ISBLANK(BI67),0,(BI67/BH16*M16)))</f>
        <v>0</v>
      </c>
      <c r="N67" s="607">
        <f t="shared" si="60"/>
      </c>
      <c r="O67" s="605">
        <f t="shared" si="61"/>
        <v>0</v>
      </c>
      <c r="P67" s="598">
        <f>IF(ISTEXT(BL67),0,IF(ISBLANK(BL67),0,(BL67/BK16)*P16))</f>
        <v>0</v>
      </c>
      <c r="Q67" s="607">
        <f t="shared" si="62"/>
      </c>
      <c r="R67" s="602">
        <f t="shared" si="63"/>
        <v>0</v>
      </c>
      <c r="S67" s="598">
        <f>IF(ISTEXT(BO67),0,IF(ISBLANK(BO67),0,(BO67/BN16)*S16))</f>
        <v>0</v>
      </c>
      <c r="T67" s="607">
        <f t="shared" si="64"/>
      </c>
      <c r="U67" s="605">
        <f t="shared" si="65"/>
        <v>0</v>
      </c>
      <c r="V67" s="598">
        <f>IF(ISTEXT(BR67),0,IF(ISBLANK(BR67),0,(BR67/BQ16)*V16))</f>
        <v>0</v>
      </c>
      <c r="W67" s="607">
        <f t="shared" si="66"/>
      </c>
      <c r="X67" s="605">
        <f t="shared" si="67"/>
        <v>0</v>
      </c>
      <c r="Y67" s="598">
        <f>IF(ISTEXT(BU67),0,IF(ISBLANK(BU67),0,(BU67/BT16)*Y16))</f>
        <v>0</v>
      </c>
      <c r="Z67" s="607">
        <f t="shared" si="68"/>
      </c>
      <c r="AA67" s="605">
        <f t="shared" si="69"/>
        <v>0</v>
      </c>
      <c r="AB67" s="598">
        <f>IF(ISTEXT(BX67),0,IF(ISBLANK(BX67),0,(BX67/BW16)*AB16))</f>
        <v>0</v>
      </c>
      <c r="AC67" s="607">
        <f t="shared" si="70"/>
      </c>
      <c r="AD67" s="602">
        <f t="shared" si="71"/>
        <v>0</v>
      </c>
      <c r="AE67" s="598">
        <f>IF(ISTEXT(CA67),0,IF(ISBLANK(CA67),0,(CA67/BZ16)*AE16))</f>
        <v>0</v>
      </c>
      <c r="AF67" s="607">
        <f t="shared" si="72"/>
      </c>
      <c r="AG67" s="602">
        <f t="shared" si="73"/>
        <v>0</v>
      </c>
      <c r="AH67" s="598">
        <f>IF(ISTEXT(CD67),0,IF(ISBLANK(CD67),0,(CD67/CC16)*AH16))</f>
        <v>0</v>
      </c>
      <c r="AI67" s="607">
        <f t="shared" si="74"/>
      </c>
      <c r="AJ67" s="602">
        <f t="shared" si="75"/>
        <v>0</v>
      </c>
      <c r="AK67" s="598">
        <f>IF(ISTEXT(CG67),0,IF(ISBLANK(CG67),0,(CG67/CF16)*AK16))</f>
        <v>0</v>
      </c>
      <c r="AL67" s="607">
        <f t="shared" si="76"/>
      </c>
      <c r="AM67" s="602">
        <f t="shared" si="77"/>
        <v>0</v>
      </c>
      <c r="AN67" s="598">
        <f>IF(ISTEXT(CJ67),0,IF(ISBLANK(CJ67),0,(CJ67/CI16)*AN16))</f>
        <v>0</v>
      </c>
      <c r="AO67" s="607">
        <f t="shared" si="78"/>
      </c>
      <c r="AP67" s="602">
        <f t="shared" si="79"/>
        <v>0</v>
      </c>
      <c r="AQ67" s="598">
        <f>IF(ISTEXT(CM67),0,IF(ISBLANK(CM67),0,(CM67/CL16)*AQ16))</f>
        <v>0</v>
      </c>
      <c r="AR67" s="607">
        <f t="shared" si="80"/>
      </c>
      <c r="AS67" s="602">
        <f t="shared" si="81"/>
        <v>0</v>
      </c>
      <c r="AT67" s="598">
        <f>IF(ISTEXT(CP67),0,IF(ISBLANK(CP67),0,(CP67/CO16)*AT16))</f>
        <v>0</v>
      </c>
      <c r="AU67" s="607">
        <f t="shared" si="82"/>
      </c>
      <c r="AV67" s="602">
        <f t="shared" si="83"/>
        <v>0</v>
      </c>
      <c r="AW67" s="449"/>
      <c r="AX67" s="444"/>
      <c r="AY67" s="443"/>
      <c r="AZ67" s="458"/>
      <c r="BA67" s="504">
        <f t="shared" si="47"/>
      </c>
      <c r="BB67" s="443"/>
      <c r="BC67" s="458"/>
      <c r="BD67" s="500">
        <f t="shared" si="48"/>
      </c>
      <c r="BE67" s="443"/>
      <c r="BF67" s="458"/>
      <c r="BG67" s="496">
        <f t="shared" si="49"/>
      </c>
      <c r="BH67" s="443"/>
      <c r="BI67" s="458"/>
      <c r="BJ67" s="492">
        <f t="shared" si="45"/>
      </c>
      <c r="BK67" s="443"/>
      <c r="BL67" s="458"/>
      <c r="BM67" s="488">
        <f t="shared" si="44"/>
      </c>
      <c r="BN67" s="443"/>
      <c r="BO67" s="458"/>
      <c r="BP67" s="484">
        <f t="shared" si="50"/>
      </c>
      <c r="BQ67" s="443"/>
      <c r="BR67" s="458"/>
      <c r="BS67" s="480">
        <f t="shared" si="51"/>
      </c>
      <c r="BT67" s="443"/>
      <c r="BU67" s="458"/>
      <c r="BV67" s="476">
        <f t="shared" si="46"/>
      </c>
      <c r="BW67" s="443"/>
      <c r="BX67" s="463"/>
      <c r="BY67" s="473">
        <f t="shared" si="84"/>
      </c>
      <c r="BZ67" s="443"/>
      <c r="CA67" s="463"/>
      <c r="CB67" s="464">
        <f t="shared" si="85"/>
      </c>
      <c r="CC67" s="443"/>
      <c r="CD67" s="463"/>
      <c r="CE67" s="464">
        <f t="shared" si="86"/>
      </c>
      <c r="CF67" s="443"/>
      <c r="CG67" s="463"/>
      <c r="CH67" s="464">
        <f t="shared" si="87"/>
      </c>
      <c r="CI67" s="443"/>
      <c r="CJ67" s="463"/>
      <c r="CK67" s="464">
        <f t="shared" si="88"/>
      </c>
      <c r="CL67" s="443"/>
      <c r="CM67" s="463"/>
      <c r="CN67" s="464">
        <f t="shared" si="89"/>
      </c>
      <c r="CO67" s="443"/>
      <c r="CP67" s="463"/>
      <c r="CQ67" s="464">
        <f t="shared" si="90"/>
      </c>
    </row>
    <row r="68" spans="1:95" ht="21">
      <c r="A68" s="435"/>
      <c r="B68" s="438">
        <f t="shared" si="52"/>
        <v>0</v>
      </c>
      <c r="C68" s="441">
        <f t="shared" si="53"/>
        <v>0</v>
      </c>
      <c r="D68" s="598">
        <f>IF(ISTEXT(AZ68),0,IF(ISBLANK(AZ68),0,(AZ68/AY16)*D16))</f>
        <v>0</v>
      </c>
      <c r="E68" s="607">
        <f t="shared" si="54"/>
      </c>
      <c r="F68" s="605">
        <f t="shared" si="55"/>
        <v>0</v>
      </c>
      <c r="G68" s="598">
        <f>IF(ISTEXT(BC68),0,IF(ISBLANK(BC68),0,(BC68/BB16)*G16))</f>
        <v>0</v>
      </c>
      <c r="H68" s="607">
        <f t="shared" si="56"/>
      </c>
      <c r="I68" s="605">
        <f t="shared" si="57"/>
        <v>0</v>
      </c>
      <c r="J68" s="598">
        <f>IF(ISTEXT(BF68),0,IF(ISBLANK(BF68),0,(BF68/J16)*BE16))</f>
        <v>0</v>
      </c>
      <c r="K68" s="607">
        <f t="shared" si="58"/>
      </c>
      <c r="L68" s="605">
        <f t="shared" si="59"/>
        <v>0</v>
      </c>
      <c r="M68" s="598">
        <f>IF(ISTEXT(BI68),0,IF(ISBLANK(BI68),0,(BI68/BH16*M16)))</f>
        <v>0</v>
      </c>
      <c r="N68" s="607">
        <f t="shared" si="60"/>
      </c>
      <c r="O68" s="605">
        <f t="shared" si="61"/>
        <v>0</v>
      </c>
      <c r="P68" s="598">
        <f>IF(ISTEXT(BL68),0,IF(ISBLANK(BL68),0,(BL68/BK16)*P16))</f>
        <v>0</v>
      </c>
      <c r="Q68" s="607">
        <f t="shared" si="62"/>
      </c>
      <c r="R68" s="602">
        <f t="shared" si="63"/>
        <v>0</v>
      </c>
      <c r="S68" s="598">
        <f>IF(ISTEXT(BO68),0,IF(ISBLANK(BO68),0,(BO68/BN16)*S16))</f>
        <v>0</v>
      </c>
      <c r="T68" s="607">
        <f t="shared" si="64"/>
      </c>
      <c r="U68" s="605">
        <f t="shared" si="65"/>
        <v>0</v>
      </c>
      <c r="V68" s="598">
        <f>IF(ISTEXT(BR68),0,IF(ISBLANK(BR68),0,(BR68/BQ16)*V16))</f>
        <v>0</v>
      </c>
      <c r="W68" s="607">
        <f t="shared" si="66"/>
      </c>
      <c r="X68" s="605">
        <f t="shared" si="67"/>
        <v>0</v>
      </c>
      <c r="Y68" s="598">
        <f>IF(ISTEXT(BU68),0,IF(ISBLANK(BU68),0,(BU68/BT16)*Y16))</f>
        <v>0</v>
      </c>
      <c r="Z68" s="607">
        <f t="shared" si="68"/>
      </c>
      <c r="AA68" s="605">
        <f t="shared" si="69"/>
        <v>0</v>
      </c>
      <c r="AB68" s="598">
        <f>IF(ISTEXT(BX68),0,IF(ISBLANK(BX68),0,(BX68/BW16)*AB16))</f>
        <v>0</v>
      </c>
      <c r="AC68" s="607">
        <f t="shared" si="70"/>
      </c>
      <c r="AD68" s="602">
        <f t="shared" si="71"/>
        <v>0</v>
      </c>
      <c r="AE68" s="598">
        <f>IF(ISTEXT(CA68),0,IF(ISBLANK(CA68),0,(CA68/BZ16)*AE16))</f>
        <v>0</v>
      </c>
      <c r="AF68" s="607">
        <f t="shared" si="72"/>
      </c>
      <c r="AG68" s="602">
        <f t="shared" si="73"/>
        <v>0</v>
      </c>
      <c r="AH68" s="598">
        <f>IF(ISTEXT(CD68),0,IF(ISBLANK(CD68),0,(CD68/CC16)*AH16))</f>
        <v>0</v>
      </c>
      <c r="AI68" s="607">
        <f t="shared" si="74"/>
      </c>
      <c r="AJ68" s="602">
        <f t="shared" si="75"/>
        <v>0</v>
      </c>
      <c r="AK68" s="598">
        <f>IF(ISTEXT(CG68),0,IF(ISBLANK(CG68),0,(CG68/CF16)*AK16))</f>
        <v>0</v>
      </c>
      <c r="AL68" s="607">
        <f t="shared" si="76"/>
      </c>
      <c r="AM68" s="602">
        <f t="shared" si="77"/>
        <v>0</v>
      </c>
      <c r="AN68" s="598">
        <f>IF(ISTEXT(CJ68),0,IF(ISBLANK(CJ68),0,(CJ68/CI16)*AN16))</f>
        <v>0</v>
      </c>
      <c r="AO68" s="607">
        <f t="shared" si="78"/>
      </c>
      <c r="AP68" s="602">
        <f t="shared" si="79"/>
        <v>0</v>
      </c>
      <c r="AQ68" s="598">
        <f>IF(ISTEXT(CM68),0,IF(ISBLANK(CM68),0,(CM68/CL16)*AQ16))</f>
        <v>0</v>
      </c>
      <c r="AR68" s="607">
        <f t="shared" si="80"/>
      </c>
      <c r="AS68" s="602">
        <f t="shared" si="81"/>
        <v>0</v>
      </c>
      <c r="AT68" s="598">
        <f>IF(ISTEXT(CP68),0,IF(ISBLANK(CP68),0,(CP68/CO16)*AT16))</f>
        <v>0</v>
      </c>
      <c r="AU68" s="607">
        <f t="shared" si="82"/>
      </c>
      <c r="AV68" s="602">
        <f t="shared" si="83"/>
        <v>0</v>
      </c>
      <c r="AW68" s="449"/>
      <c r="AX68" s="444"/>
      <c r="AY68" s="443"/>
      <c r="AZ68" s="463"/>
      <c r="BA68" s="506">
        <f t="shared" si="47"/>
      </c>
      <c r="BB68" s="443"/>
      <c r="BC68" s="463"/>
      <c r="BD68" s="502">
        <f t="shared" si="48"/>
      </c>
      <c r="BE68" s="443"/>
      <c r="BF68" s="463"/>
      <c r="BG68" s="498">
        <f t="shared" si="49"/>
      </c>
      <c r="BH68" s="443"/>
      <c r="BI68" s="463"/>
      <c r="BJ68" s="494">
        <f t="shared" si="45"/>
      </c>
      <c r="BK68" s="443"/>
      <c r="BL68" s="463"/>
      <c r="BM68" s="490">
        <f t="shared" si="44"/>
      </c>
      <c r="BN68" s="443"/>
      <c r="BO68" s="463"/>
      <c r="BP68" s="486">
        <f t="shared" si="50"/>
      </c>
      <c r="BQ68" s="443"/>
      <c r="BR68" s="463"/>
      <c r="BS68" s="482">
        <f t="shared" si="51"/>
      </c>
      <c r="BT68" s="443"/>
      <c r="BU68" s="463"/>
      <c r="BV68" s="478">
        <f t="shared" si="46"/>
      </c>
      <c r="BW68" s="443"/>
      <c r="BX68" s="463"/>
      <c r="BY68" s="473">
        <f t="shared" si="84"/>
      </c>
      <c r="BZ68" s="443"/>
      <c r="CA68" s="463"/>
      <c r="CB68" s="464">
        <f t="shared" si="85"/>
      </c>
      <c r="CC68" s="443"/>
      <c r="CD68" s="463"/>
      <c r="CE68" s="464">
        <f t="shared" si="86"/>
      </c>
      <c r="CF68" s="443"/>
      <c r="CG68" s="463"/>
      <c r="CH68" s="464">
        <f t="shared" si="87"/>
      </c>
      <c r="CI68" s="443"/>
      <c r="CJ68" s="463"/>
      <c r="CK68" s="464">
        <f t="shared" si="88"/>
      </c>
      <c r="CL68" s="443"/>
      <c r="CM68" s="463"/>
      <c r="CN68" s="464">
        <f t="shared" si="89"/>
      </c>
      <c r="CO68" s="443"/>
      <c r="CP68" s="463"/>
      <c r="CQ68" s="464">
        <f t="shared" si="90"/>
      </c>
    </row>
    <row r="69" spans="1:95" ht="21">
      <c r="A69" s="435"/>
      <c r="B69" s="438">
        <f t="shared" si="52"/>
        <v>0</v>
      </c>
      <c r="C69" s="441">
        <f t="shared" si="53"/>
        <v>0</v>
      </c>
      <c r="D69" s="598">
        <f>IF(ISTEXT(AZ69),0,IF(ISBLANK(AZ69),0,(AZ69/AY16)*D16))</f>
        <v>0</v>
      </c>
      <c r="E69" s="607">
        <f t="shared" si="54"/>
      </c>
      <c r="F69" s="605">
        <f t="shared" si="55"/>
        <v>0</v>
      </c>
      <c r="G69" s="598">
        <f>IF(ISTEXT(BC69),0,IF(ISBLANK(BC69),0,(BC69/BB16)*G16))</f>
        <v>0</v>
      </c>
      <c r="H69" s="607">
        <f t="shared" si="56"/>
      </c>
      <c r="I69" s="602">
        <f t="shared" si="57"/>
        <v>0</v>
      </c>
      <c r="J69" s="598">
        <f>IF(ISTEXT(BF69),0,IF(ISBLANK(BF69),0,(BF69/J16)*BE16))</f>
        <v>0</v>
      </c>
      <c r="K69" s="607">
        <f t="shared" si="58"/>
      </c>
      <c r="L69" s="602">
        <f t="shared" si="59"/>
        <v>0</v>
      </c>
      <c r="M69" s="598">
        <f>IF(ISTEXT(BI69),0,IF(ISBLANK(BI69),0,(BI69/BH16*M16)))</f>
        <v>0</v>
      </c>
      <c r="N69" s="607">
        <f t="shared" si="60"/>
      </c>
      <c r="O69" s="605">
        <f t="shared" si="61"/>
        <v>0</v>
      </c>
      <c r="P69" s="598">
        <f>IF(ISTEXT(BL69),0,IF(ISBLANK(BL69),0,(BL69/BK16)*P16))</f>
        <v>0</v>
      </c>
      <c r="Q69" s="607">
        <f t="shared" si="62"/>
      </c>
      <c r="R69" s="602">
        <f t="shared" si="63"/>
        <v>0</v>
      </c>
      <c r="S69" s="598">
        <f>IF(ISTEXT(BO69),0,IF(ISBLANK(BO69),0,(BO69/BN16)*S16))</f>
        <v>0</v>
      </c>
      <c r="T69" s="607">
        <f t="shared" si="64"/>
      </c>
      <c r="U69" s="605">
        <f t="shared" si="65"/>
        <v>0</v>
      </c>
      <c r="V69" s="598">
        <f>IF(ISTEXT(BR69),0,IF(ISBLANK(BR69),0,(BR69/BQ16)*V16))</f>
        <v>0</v>
      </c>
      <c r="W69" s="607">
        <f t="shared" si="66"/>
      </c>
      <c r="X69" s="605">
        <f t="shared" si="67"/>
        <v>0</v>
      </c>
      <c r="Y69" s="598">
        <f>IF(ISTEXT(BU69),0,IF(ISBLANK(BU69),0,(BU69/BT16)*Y16))</f>
        <v>0</v>
      </c>
      <c r="Z69" s="607">
        <f t="shared" si="68"/>
      </c>
      <c r="AA69" s="605">
        <f t="shared" si="69"/>
        <v>0</v>
      </c>
      <c r="AB69" s="598">
        <f>IF(ISTEXT(BX69),0,IF(ISBLANK(BX69),0,(BX69/BW16)*AB16))</f>
        <v>0</v>
      </c>
      <c r="AC69" s="607">
        <f t="shared" si="70"/>
      </c>
      <c r="AD69" s="602">
        <f t="shared" si="71"/>
        <v>0</v>
      </c>
      <c r="AE69" s="598">
        <f>IF(ISTEXT(CA69),0,IF(ISBLANK(CA69),0,(CA69/BZ16)*AE16))</f>
        <v>0</v>
      </c>
      <c r="AF69" s="607">
        <f t="shared" si="72"/>
      </c>
      <c r="AG69" s="602">
        <f t="shared" si="73"/>
        <v>0</v>
      </c>
      <c r="AH69" s="598">
        <f>IF(ISTEXT(CD69),0,IF(ISBLANK(CD69),0,(CD69/CC16)*AH16))</f>
        <v>0</v>
      </c>
      <c r="AI69" s="607">
        <f t="shared" si="74"/>
      </c>
      <c r="AJ69" s="602">
        <f t="shared" si="75"/>
        <v>0</v>
      </c>
      <c r="AK69" s="598">
        <f>IF(ISTEXT(CG69),0,IF(ISBLANK(CG69),0,(CG69/CF16)*AK16))</f>
        <v>0</v>
      </c>
      <c r="AL69" s="607">
        <f t="shared" si="76"/>
      </c>
      <c r="AM69" s="602">
        <f t="shared" si="77"/>
        <v>0</v>
      </c>
      <c r="AN69" s="598">
        <f>IF(ISTEXT(CJ69),0,IF(ISBLANK(CJ69),0,(CJ69/CI16)*AN16))</f>
        <v>0</v>
      </c>
      <c r="AO69" s="607">
        <f t="shared" si="78"/>
      </c>
      <c r="AP69" s="602">
        <f t="shared" si="79"/>
        <v>0</v>
      </c>
      <c r="AQ69" s="598">
        <f>IF(ISTEXT(CM69),0,IF(ISBLANK(CM69),0,(CM69/CL16)*AQ16))</f>
        <v>0</v>
      </c>
      <c r="AR69" s="607">
        <f t="shared" si="80"/>
      </c>
      <c r="AS69" s="602">
        <f t="shared" si="81"/>
        <v>0</v>
      </c>
      <c r="AT69" s="598">
        <f>IF(ISTEXT(CP69),0,IF(ISBLANK(CP69),0,(CP69/CO16)*AT16))</f>
        <v>0</v>
      </c>
      <c r="AU69" s="607">
        <f t="shared" si="82"/>
      </c>
      <c r="AV69" s="602">
        <f t="shared" si="83"/>
        <v>0</v>
      </c>
      <c r="AW69" s="449"/>
      <c r="AX69" s="444"/>
      <c r="AY69" s="443"/>
      <c r="AZ69" s="458"/>
      <c r="BA69" s="504">
        <f t="shared" si="47"/>
      </c>
      <c r="BB69" s="443"/>
      <c r="BC69" s="458"/>
      <c r="BD69" s="500">
        <f aca="true" t="shared" si="91" ref="BD69:BD81">IF(ISBLANK(BC69),"",AX69)</f>
      </c>
      <c r="BE69" s="443"/>
      <c r="BF69" s="458"/>
      <c r="BG69" s="496">
        <f aca="true" t="shared" si="92" ref="BG69:BG81">IF(ISBLANK(BF69),"",AX69)</f>
      </c>
      <c r="BH69" s="443"/>
      <c r="BI69" s="458"/>
      <c r="BJ69" s="492">
        <f t="shared" si="45"/>
      </c>
      <c r="BK69" s="443"/>
      <c r="BL69" s="458"/>
      <c r="BM69" s="488">
        <f t="shared" si="44"/>
      </c>
      <c r="BN69" s="443"/>
      <c r="BO69" s="458"/>
      <c r="BP69" s="484">
        <f t="shared" si="50"/>
      </c>
      <c r="BQ69" s="443"/>
      <c r="BR69" s="458"/>
      <c r="BS69" s="480">
        <f t="shared" si="51"/>
      </c>
      <c r="BT69" s="443"/>
      <c r="BU69" s="458"/>
      <c r="BV69" s="476">
        <f t="shared" si="46"/>
      </c>
      <c r="BW69" s="443"/>
      <c r="BX69" s="463"/>
      <c r="BY69" s="473">
        <f t="shared" si="84"/>
      </c>
      <c r="BZ69" s="443"/>
      <c r="CA69" s="463"/>
      <c r="CB69" s="464">
        <f t="shared" si="85"/>
      </c>
      <c r="CC69" s="443"/>
      <c r="CD69" s="463"/>
      <c r="CE69" s="464">
        <f t="shared" si="86"/>
      </c>
      <c r="CF69" s="443"/>
      <c r="CG69" s="463"/>
      <c r="CH69" s="464">
        <f t="shared" si="87"/>
      </c>
      <c r="CI69" s="443"/>
      <c r="CJ69" s="463"/>
      <c r="CK69" s="464">
        <f t="shared" si="88"/>
      </c>
      <c r="CL69" s="443"/>
      <c r="CM69" s="463"/>
      <c r="CN69" s="464">
        <f t="shared" si="89"/>
      </c>
      <c r="CO69" s="443"/>
      <c r="CP69" s="463"/>
      <c r="CQ69" s="464">
        <f t="shared" si="90"/>
      </c>
    </row>
    <row r="70" spans="1:95" ht="21">
      <c r="A70" s="435"/>
      <c r="B70" s="438">
        <f t="shared" si="52"/>
        <v>0</v>
      </c>
      <c r="C70" s="441">
        <f t="shared" si="53"/>
        <v>0</v>
      </c>
      <c r="D70" s="598">
        <f>IF(ISTEXT(AZ70),0,IF(ISBLANK(AZ70),0,(AZ70/AY16)*D16))</f>
        <v>0</v>
      </c>
      <c r="E70" s="607">
        <f t="shared" si="54"/>
      </c>
      <c r="F70" s="605">
        <f t="shared" si="55"/>
        <v>0</v>
      </c>
      <c r="G70" s="598">
        <f>IF(ISTEXT(BC70),0,IF(ISBLANK(BC70),0,(BC70/BB16)*G16))</f>
        <v>0</v>
      </c>
      <c r="H70" s="607">
        <f t="shared" si="56"/>
      </c>
      <c r="I70" s="602">
        <f t="shared" si="57"/>
        <v>0</v>
      </c>
      <c r="J70" s="598">
        <f>IF(ISTEXT(BF70),0,IF(ISBLANK(BF70),0,(BF70/J16)*BE16))</f>
        <v>0</v>
      </c>
      <c r="K70" s="607">
        <f t="shared" si="58"/>
      </c>
      <c r="L70" s="602">
        <f t="shared" si="59"/>
        <v>0</v>
      </c>
      <c r="M70" s="598">
        <f>IF(ISTEXT(BI70),0,IF(ISBLANK(BI70),0,(BI70/BH16*M16)))</f>
        <v>0</v>
      </c>
      <c r="N70" s="607">
        <f t="shared" si="60"/>
      </c>
      <c r="O70" s="605">
        <f t="shared" si="61"/>
        <v>0</v>
      </c>
      <c r="P70" s="598">
        <f>IF(ISTEXT(BL70),0,IF(ISBLANK(BL70),0,(BL70/BK16)*P16))</f>
        <v>0</v>
      </c>
      <c r="Q70" s="607">
        <f t="shared" si="62"/>
      </c>
      <c r="R70" s="602">
        <f t="shared" si="63"/>
        <v>0</v>
      </c>
      <c r="S70" s="598">
        <f>IF(ISTEXT(BO70),0,IF(ISBLANK(BO70),0,(BO70/BN16)*S16))</f>
        <v>0</v>
      </c>
      <c r="T70" s="607">
        <f t="shared" si="64"/>
      </c>
      <c r="U70" s="605">
        <f t="shared" si="65"/>
        <v>0</v>
      </c>
      <c r="V70" s="598">
        <f>IF(ISTEXT(BR70),0,IF(ISBLANK(BR70),0,(BR70/BQ16)*V16))</f>
        <v>0</v>
      </c>
      <c r="W70" s="607">
        <f t="shared" si="66"/>
      </c>
      <c r="X70" s="605">
        <f t="shared" si="67"/>
        <v>0</v>
      </c>
      <c r="Y70" s="598">
        <f>IF(ISTEXT(BU70),0,IF(ISBLANK(BU70),0,(BU70/BT16)*Y16))</f>
        <v>0</v>
      </c>
      <c r="Z70" s="607">
        <f t="shared" si="68"/>
      </c>
      <c r="AA70" s="605">
        <f t="shared" si="69"/>
        <v>0</v>
      </c>
      <c r="AB70" s="598">
        <f>IF(ISTEXT(BX70),0,IF(ISBLANK(BX70),0,(BX70/BW16)*AB16))</f>
        <v>0</v>
      </c>
      <c r="AC70" s="607">
        <f t="shared" si="70"/>
      </c>
      <c r="AD70" s="602">
        <f t="shared" si="71"/>
        <v>0</v>
      </c>
      <c r="AE70" s="598">
        <f>IF(ISTEXT(CA70),0,IF(ISBLANK(CA70),0,(CA70/BZ16)*AE16))</f>
        <v>0</v>
      </c>
      <c r="AF70" s="607">
        <f t="shared" si="72"/>
      </c>
      <c r="AG70" s="602">
        <f t="shared" si="73"/>
        <v>0</v>
      </c>
      <c r="AH70" s="598">
        <f>IF(ISTEXT(CD70),0,IF(ISBLANK(CD70),0,(CD70/CC16)*AH16))</f>
        <v>0</v>
      </c>
      <c r="AI70" s="607">
        <f t="shared" si="74"/>
      </c>
      <c r="AJ70" s="602">
        <f t="shared" si="75"/>
        <v>0</v>
      </c>
      <c r="AK70" s="598">
        <f>IF(ISTEXT(CG70),0,IF(ISBLANK(CG70),0,(CG70/CF16)*AK16))</f>
        <v>0</v>
      </c>
      <c r="AL70" s="607">
        <f t="shared" si="76"/>
      </c>
      <c r="AM70" s="602">
        <f t="shared" si="77"/>
        <v>0</v>
      </c>
      <c r="AN70" s="598">
        <f>IF(ISTEXT(CJ70),0,IF(ISBLANK(CJ70),0,(CJ70/CI16)*AN16))</f>
        <v>0</v>
      </c>
      <c r="AO70" s="607">
        <f t="shared" si="78"/>
      </c>
      <c r="AP70" s="602">
        <f t="shared" si="79"/>
        <v>0</v>
      </c>
      <c r="AQ70" s="598">
        <f>IF(ISTEXT(CM70),0,IF(ISBLANK(CM70),0,(CM70/CL16)*AQ16))</f>
        <v>0</v>
      </c>
      <c r="AR70" s="607">
        <f t="shared" si="80"/>
      </c>
      <c r="AS70" s="602">
        <f t="shared" si="81"/>
        <v>0</v>
      </c>
      <c r="AT70" s="598">
        <f>IF(ISTEXT(CP70),0,IF(ISBLANK(CP70),0,(CP70/CO16)*AT16))</f>
        <v>0</v>
      </c>
      <c r="AU70" s="607">
        <f t="shared" si="82"/>
      </c>
      <c r="AV70" s="602">
        <f t="shared" si="83"/>
        <v>0</v>
      </c>
      <c r="AW70" s="449"/>
      <c r="AX70" s="444"/>
      <c r="AY70" s="443"/>
      <c r="AZ70" s="458"/>
      <c r="BA70" s="504">
        <f t="shared" si="47"/>
      </c>
      <c r="BB70" s="443"/>
      <c r="BC70" s="458"/>
      <c r="BD70" s="500">
        <f t="shared" si="91"/>
      </c>
      <c r="BE70" s="443"/>
      <c r="BF70" s="458"/>
      <c r="BG70" s="496">
        <f t="shared" si="92"/>
      </c>
      <c r="BH70" s="443"/>
      <c r="BI70" s="458"/>
      <c r="BJ70" s="492">
        <f t="shared" si="45"/>
      </c>
      <c r="BK70" s="443"/>
      <c r="BL70" s="458"/>
      <c r="BM70" s="488">
        <f t="shared" si="44"/>
      </c>
      <c r="BN70" s="443"/>
      <c r="BO70" s="458"/>
      <c r="BP70" s="484">
        <f t="shared" si="50"/>
      </c>
      <c r="BQ70" s="443"/>
      <c r="BR70" s="458"/>
      <c r="BS70" s="480">
        <f t="shared" si="51"/>
      </c>
      <c r="BT70" s="443"/>
      <c r="BU70" s="458"/>
      <c r="BV70" s="476">
        <f t="shared" si="46"/>
      </c>
      <c r="BW70" s="443"/>
      <c r="BX70" s="458"/>
      <c r="BY70" s="471">
        <f t="shared" si="84"/>
      </c>
      <c r="BZ70" s="443"/>
      <c r="CA70" s="458"/>
      <c r="CB70" s="459">
        <f t="shared" si="85"/>
      </c>
      <c r="CC70" s="443"/>
      <c r="CD70" s="458"/>
      <c r="CE70" s="459">
        <f t="shared" si="86"/>
      </c>
      <c r="CF70" s="443"/>
      <c r="CG70" s="458"/>
      <c r="CH70" s="459">
        <f t="shared" si="87"/>
      </c>
      <c r="CI70" s="443"/>
      <c r="CJ70" s="458"/>
      <c r="CK70" s="459">
        <f t="shared" si="88"/>
      </c>
      <c r="CL70" s="443"/>
      <c r="CM70" s="458"/>
      <c r="CN70" s="459">
        <f t="shared" si="89"/>
      </c>
      <c r="CO70" s="443"/>
      <c r="CP70" s="458"/>
      <c r="CQ70" s="459">
        <f t="shared" si="90"/>
      </c>
    </row>
    <row r="71" spans="1:95" ht="21">
      <c r="A71" s="435"/>
      <c r="B71" s="438">
        <f t="shared" si="52"/>
        <v>0</v>
      </c>
      <c r="C71" s="441">
        <f t="shared" si="53"/>
        <v>0</v>
      </c>
      <c r="D71" s="598">
        <f>IF(ISTEXT(AZ71),0,IF(ISBLANK(AZ71),0,(AZ71/AY16)*D16))</f>
        <v>0</v>
      </c>
      <c r="E71" s="607">
        <f t="shared" si="54"/>
      </c>
      <c r="F71" s="602">
        <f t="shared" si="55"/>
        <v>0</v>
      </c>
      <c r="G71" s="598">
        <f>IF(ISTEXT(BC71),0,IF(ISBLANK(BC71),0,(BC71/BB16)*G16))</f>
        <v>0</v>
      </c>
      <c r="H71" s="607">
        <f t="shared" si="56"/>
      </c>
      <c r="I71" s="602">
        <f t="shared" si="57"/>
        <v>0</v>
      </c>
      <c r="J71" s="598">
        <f>IF(ISTEXT(BF71),0,IF(ISBLANK(BF71),0,(BF71/J16)*BE16))</f>
        <v>0</v>
      </c>
      <c r="K71" s="607">
        <f t="shared" si="58"/>
      </c>
      <c r="L71" s="602">
        <f t="shared" si="59"/>
        <v>0</v>
      </c>
      <c r="M71" s="598">
        <f>IF(ISTEXT(BI71),0,IF(ISBLANK(BI71),0,(BI71/BH16*M16)))</f>
        <v>0</v>
      </c>
      <c r="N71" s="607">
        <f t="shared" si="60"/>
      </c>
      <c r="O71" s="605">
        <f t="shared" si="61"/>
        <v>0</v>
      </c>
      <c r="P71" s="598">
        <f>IF(ISTEXT(BL71),0,IF(ISBLANK(BL71),0,(BL71/BK16)*P16))</f>
        <v>0</v>
      </c>
      <c r="Q71" s="607">
        <f t="shared" si="62"/>
      </c>
      <c r="R71" s="602">
        <f t="shared" si="63"/>
        <v>0</v>
      </c>
      <c r="S71" s="598">
        <f>IF(ISTEXT(BO71),0,IF(ISBLANK(BO71),0,(BO71/BN16)*S16))</f>
        <v>0</v>
      </c>
      <c r="T71" s="607">
        <f t="shared" si="64"/>
      </c>
      <c r="U71" s="605">
        <f t="shared" si="65"/>
        <v>0</v>
      </c>
      <c r="V71" s="598">
        <f>IF(ISTEXT(BR71),0,IF(ISBLANK(BR71),0,(BR71/BQ16)*V16))</f>
        <v>0</v>
      </c>
      <c r="W71" s="607">
        <f t="shared" si="66"/>
      </c>
      <c r="X71" s="605">
        <f t="shared" si="67"/>
        <v>0</v>
      </c>
      <c r="Y71" s="598">
        <f>IF(ISTEXT(BU71),0,IF(ISBLANK(BU71),0,(BU71/BT16)*Y16))</f>
        <v>0</v>
      </c>
      <c r="Z71" s="607">
        <f t="shared" si="68"/>
      </c>
      <c r="AA71" s="605">
        <f t="shared" si="69"/>
        <v>0</v>
      </c>
      <c r="AB71" s="598">
        <f>IF(ISTEXT(BX71),0,IF(ISBLANK(BX71),0,(BX71/BW16)*AB16))</f>
        <v>0</v>
      </c>
      <c r="AC71" s="607">
        <f t="shared" si="70"/>
      </c>
      <c r="AD71" s="602">
        <f t="shared" si="71"/>
        <v>0</v>
      </c>
      <c r="AE71" s="598">
        <f>IF(ISTEXT(CA71),0,IF(ISBLANK(CA71),0,(CA71/BZ16)*AE16))</f>
        <v>0</v>
      </c>
      <c r="AF71" s="607">
        <f t="shared" si="72"/>
      </c>
      <c r="AG71" s="602">
        <f t="shared" si="73"/>
        <v>0</v>
      </c>
      <c r="AH71" s="598">
        <f>IF(ISTEXT(CD71),0,IF(ISBLANK(CD71),0,(CD71/CC16)*AH16))</f>
        <v>0</v>
      </c>
      <c r="AI71" s="607">
        <f t="shared" si="74"/>
      </c>
      <c r="AJ71" s="602">
        <f t="shared" si="75"/>
        <v>0</v>
      </c>
      <c r="AK71" s="598">
        <f>IF(ISTEXT(CG71),0,IF(ISBLANK(CG71),0,(CG71/CF16)*AK16))</f>
        <v>0</v>
      </c>
      <c r="AL71" s="607">
        <f t="shared" si="76"/>
      </c>
      <c r="AM71" s="602">
        <f t="shared" si="77"/>
        <v>0</v>
      </c>
      <c r="AN71" s="598">
        <f>IF(ISTEXT(CJ71),0,IF(ISBLANK(CJ71),0,(CJ71/CI16)*AN16))</f>
        <v>0</v>
      </c>
      <c r="AO71" s="607">
        <f t="shared" si="78"/>
      </c>
      <c r="AP71" s="602">
        <f t="shared" si="79"/>
        <v>0</v>
      </c>
      <c r="AQ71" s="598">
        <f>IF(ISTEXT(CM71),0,IF(ISBLANK(CM71),0,(CM71/CL16)*AQ16))</f>
        <v>0</v>
      </c>
      <c r="AR71" s="607">
        <f t="shared" si="80"/>
      </c>
      <c r="AS71" s="602">
        <f t="shared" si="81"/>
        <v>0</v>
      </c>
      <c r="AT71" s="598">
        <f>IF(ISTEXT(CP71),0,IF(ISBLANK(CP71),0,(CP71/CO16)*AT16))</f>
        <v>0</v>
      </c>
      <c r="AU71" s="607">
        <f t="shared" si="82"/>
      </c>
      <c r="AV71" s="602">
        <f t="shared" si="83"/>
        <v>0</v>
      </c>
      <c r="AW71" s="449"/>
      <c r="AX71" s="444"/>
      <c r="AY71" s="443"/>
      <c r="AZ71" s="465"/>
      <c r="BA71" s="507">
        <f t="shared" si="47"/>
      </c>
      <c r="BB71" s="443"/>
      <c r="BC71" s="465"/>
      <c r="BD71" s="503">
        <f t="shared" si="91"/>
      </c>
      <c r="BE71" s="443"/>
      <c r="BF71" s="465"/>
      <c r="BG71" s="499">
        <f t="shared" si="92"/>
      </c>
      <c r="BH71" s="443"/>
      <c r="BI71" s="465"/>
      <c r="BJ71" s="495">
        <f t="shared" si="45"/>
      </c>
      <c r="BK71" s="443"/>
      <c r="BL71" s="465"/>
      <c r="BM71" s="491">
        <f t="shared" si="44"/>
      </c>
      <c r="BN71" s="443"/>
      <c r="BO71" s="465"/>
      <c r="BP71" s="487">
        <f t="shared" si="50"/>
      </c>
      <c r="BQ71" s="443"/>
      <c r="BR71" s="465"/>
      <c r="BS71" s="483">
        <f t="shared" si="51"/>
      </c>
      <c r="BT71" s="443"/>
      <c r="BU71" s="465"/>
      <c r="BV71" s="479">
        <f t="shared" si="46"/>
      </c>
      <c r="BW71" s="443"/>
      <c r="BX71" s="458"/>
      <c r="BY71" s="471">
        <f t="shared" si="84"/>
      </c>
      <c r="BZ71" s="443"/>
      <c r="CA71" s="458"/>
      <c r="CB71" s="459">
        <f t="shared" si="85"/>
      </c>
      <c r="CC71" s="443"/>
      <c r="CD71" s="458"/>
      <c r="CE71" s="459">
        <f t="shared" si="86"/>
      </c>
      <c r="CF71" s="443"/>
      <c r="CG71" s="458"/>
      <c r="CH71" s="459">
        <f t="shared" si="87"/>
      </c>
      <c r="CI71" s="443"/>
      <c r="CJ71" s="458"/>
      <c r="CK71" s="459">
        <f t="shared" si="88"/>
      </c>
      <c r="CL71" s="443"/>
      <c r="CM71" s="458"/>
      <c r="CN71" s="459">
        <f t="shared" si="89"/>
      </c>
      <c r="CO71" s="443"/>
      <c r="CP71" s="458"/>
      <c r="CQ71" s="459">
        <f t="shared" si="90"/>
      </c>
    </row>
    <row r="72" spans="1:95" ht="21">
      <c r="A72" s="435"/>
      <c r="B72" s="438">
        <f t="shared" si="52"/>
        <v>0</v>
      </c>
      <c r="C72" s="441">
        <f t="shared" si="53"/>
        <v>0</v>
      </c>
      <c r="D72" s="598">
        <f>IF(ISTEXT(AZ72),0,IF(ISBLANK(AZ72),0,(AZ72/AY16)*D16))</f>
        <v>0</v>
      </c>
      <c r="E72" s="607">
        <f t="shared" si="54"/>
      </c>
      <c r="F72" s="602">
        <f t="shared" si="55"/>
        <v>0</v>
      </c>
      <c r="G72" s="598">
        <f>IF(ISTEXT(BC72),0,IF(ISBLANK(BC72),0,(BC72/BB16)*G16))</f>
        <v>0</v>
      </c>
      <c r="H72" s="607">
        <f t="shared" si="56"/>
      </c>
      <c r="I72" s="602">
        <f t="shared" si="57"/>
        <v>0</v>
      </c>
      <c r="J72" s="598">
        <f>IF(ISTEXT(BF72),0,IF(ISBLANK(BF72),0,(BF72/J16)*BE16))</f>
        <v>0</v>
      </c>
      <c r="K72" s="607">
        <f t="shared" si="58"/>
      </c>
      <c r="L72" s="602">
        <f t="shared" si="59"/>
        <v>0</v>
      </c>
      <c r="M72" s="598">
        <f>IF(ISTEXT(BI72),0,IF(ISBLANK(BI72),0,(BI72/BH16*M16)))</f>
        <v>0</v>
      </c>
      <c r="N72" s="607">
        <f t="shared" si="60"/>
      </c>
      <c r="O72" s="605">
        <f t="shared" si="61"/>
        <v>0</v>
      </c>
      <c r="P72" s="598">
        <f>IF(ISTEXT(BL72),0,IF(ISBLANK(BL72),0,(BL72/BK16)*P16))</f>
        <v>0</v>
      </c>
      <c r="Q72" s="607">
        <f t="shared" si="62"/>
      </c>
      <c r="R72" s="602">
        <f t="shared" si="63"/>
        <v>0</v>
      </c>
      <c r="S72" s="598">
        <f>IF(ISTEXT(BO72),0,IF(ISBLANK(BO72),0,(BO72/BN16)*S16))</f>
        <v>0</v>
      </c>
      <c r="T72" s="607">
        <f t="shared" si="64"/>
      </c>
      <c r="U72" s="602">
        <f t="shared" si="65"/>
        <v>0</v>
      </c>
      <c r="V72" s="598">
        <f>IF(ISTEXT(BR72),0,IF(ISBLANK(BR72),0,(BR72/BQ16)*V16))</f>
        <v>0</v>
      </c>
      <c r="W72" s="607">
        <f t="shared" si="66"/>
      </c>
      <c r="X72" s="605">
        <f t="shared" si="67"/>
        <v>0</v>
      </c>
      <c r="Y72" s="598">
        <f>IF(ISTEXT(BU72),0,IF(ISBLANK(BU72),0,(BU72/BT16)*Y16))</f>
        <v>0</v>
      </c>
      <c r="Z72" s="607">
        <f t="shared" si="68"/>
      </c>
      <c r="AA72" s="605">
        <f t="shared" si="69"/>
        <v>0</v>
      </c>
      <c r="AB72" s="598">
        <f>IF(ISTEXT(BX72),0,IF(ISBLANK(BX72),0,(BX72/BW16)*AB16))</f>
        <v>0</v>
      </c>
      <c r="AC72" s="607">
        <f t="shared" si="70"/>
      </c>
      <c r="AD72" s="602">
        <f t="shared" si="71"/>
        <v>0</v>
      </c>
      <c r="AE72" s="598">
        <f>IF(ISTEXT(CA72),0,IF(ISBLANK(CA72),0,(CA72/BZ16)*AE16))</f>
        <v>0</v>
      </c>
      <c r="AF72" s="607">
        <f t="shared" si="72"/>
      </c>
      <c r="AG72" s="602">
        <f t="shared" si="73"/>
        <v>0</v>
      </c>
      <c r="AH72" s="598">
        <f>IF(ISTEXT(CD72),0,IF(ISBLANK(CD72),0,(CD72/CC16)*AH16))</f>
        <v>0</v>
      </c>
      <c r="AI72" s="607">
        <f t="shared" si="74"/>
      </c>
      <c r="AJ72" s="602">
        <f t="shared" si="75"/>
        <v>0</v>
      </c>
      <c r="AK72" s="598">
        <f>IF(ISTEXT(CG72),0,IF(ISBLANK(CG72),0,(CG72/CF16)*AK16))</f>
        <v>0</v>
      </c>
      <c r="AL72" s="607">
        <f t="shared" si="76"/>
      </c>
      <c r="AM72" s="602">
        <f t="shared" si="77"/>
        <v>0</v>
      </c>
      <c r="AN72" s="598">
        <f>IF(ISTEXT(CJ72),0,IF(ISBLANK(CJ72),0,(CJ72/CI16)*AN16))</f>
        <v>0</v>
      </c>
      <c r="AO72" s="607">
        <f t="shared" si="78"/>
      </c>
      <c r="AP72" s="602">
        <f t="shared" si="79"/>
        <v>0</v>
      </c>
      <c r="AQ72" s="598">
        <f>IF(ISTEXT(CM72),0,IF(ISBLANK(CM72),0,(CM72/CL16)*AQ16))</f>
        <v>0</v>
      </c>
      <c r="AR72" s="607">
        <f t="shared" si="80"/>
      </c>
      <c r="AS72" s="602">
        <f t="shared" si="81"/>
        <v>0</v>
      </c>
      <c r="AT72" s="598">
        <f>IF(ISTEXT(CP72),0,IF(ISBLANK(CP72),0,(CP72/CO16)*AT16))</f>
        <v>0</v>
      </c>
      <c r="AU72" s="607">
        <f t="shared" si="82"/>
      </c>
      <c r="AV72" s="602">
        <f t="shared" si="83"/>
        <v>0</v>
      </c>
      <c r="AW72" s="449"/>
      <c r="AX72" s="444"/>
      <c r="AY72" s="443"/>
      <c r="AZ72" s="458"/>
      <c r="BA72" s="504">
        <f t="shared" si="47"/>
      </c>
      <c r="BB72" s="443"/>
      <c r="BC72" s="458"/>
      <c r="BD72" s="500">
        <f t="shared" si="91"/>
      </c>
      <c r="BE72" s="443"/>
      <c r="BF72" s="458"/>
      <c r="BG72" s="496">
        <f t="shared" si="92"/>
      </c>
      <c r="BH72" s="443"/>
      <c r="BI72" s="458"/>
      <c r="BJ72" s="492">
        <f t="shared" si="45"/>
      </c>
      <c r="BK72" s="443"/>
      <c r="BL72" s="458"/>
      <c r="BM72" s="488">
        <f t="shared" si="44"/>
      </c>
      <c r="BN72" s="443"/>
      <c r="BO72" s="458"/>
      <c r="BP72" s="484">
        <f t="shared" si="50"/>
      </c>
      <c r="BQ72" s="443"/>
      <c r="BR72" s="458"/>
      <c r="BS72" s="480">
        <f t="shared" si="51"/>
      </c>
      <c r="BT72" s="443"/>
      <c r="BU72" s="458"/>
      <c r="BV72" s="476">
        <f t="shared" si="46"/>
      </c>
      <c r="BW72" s="443"/>
      <c r="BX72" s="458"/>
      <c r="BY72" s="471">
        <f t="shared" si="84"/>
      </c>
      <c r="BZ72" s="443"/>
      <c r="CA72" s="458"/>
      <c r="CB72" s="459">
        <f t="shared" si="85"/>
      </c>
      <c r="CC72" s="443"/>
      <c r="CD72" s="458"/>
      <c r="CE72" s="459">
        <f t="shared" si="86"/>
      </c>
      <c r="CF72" s="443"/>
      <c r="CG72" s="458"/>
      <c r="CH72" s="459">
        <f t="shared" si="87"/>
      </c>
      <c r="CI72" s="443"/>
      <c r="CJ72" s="458"/>
      <c r="CK72" s="459">
        <f t="shared" si="88"/>
      </c>
      <c r="CL72" s="443"/>
      <c r="CM72" s="458"/>
      <c r="CN72" s="459">
        <f t="shared" si="89"/>
      </c>
      <c r="CO72" s="443"/>
      <c r="CP72" s="458"/>
      <c r="CQ72" s="459">
        <f t="shared" si="90"/>
      </c>
    </row>
    <row r="73" spans="1:95" ht="21">
      <c r="A73" s="435"/>
      <c r="B73" s="438">
        <f t="shared" si="52"/>
        <v>0</v>
      </c>
      <c r="C73" s="441">
        <f t="shared" si="53"/>
        <v>0</v>
      </c>
      <c r="D73" s="598">
        <f>IF(ISTEXT(AZ73),0,IF(ISBLANK(AZ73),0,(AZ73/AY16)*D16))</f>
        <v>0</v>
      </c>
      <c r="E73" s="607">
        <f t="shared" si="54"/>
      </c>
      <c r="F73" s="602">
        <f t="shared" si="55"/>
        <v>0</v>
      </c>
      <c r="G73" s="598">
        <f>IF(ISTEXT(BC73),0,IF(ISBLANK(BC73),0,(BC73/BB16)*G16))</f>
        <v>0</v>
      </c>
      <c r="H73" s="607">
        <f t="shared" si="56"/>
      </c>
      <c r="I73" s="602">
        <f t="shared" si="57"/>
        <v>0</v>
      </c>
      <c r="J73" s="598">
        <f>IF(ISTEXT(BF73),0,IF(ISBLANK(BF73),0,(BF73/J16)*BE16))</f>
        <v>0</v>
      </c>
      <c r="K73" s="607">
        <f t="shared" si="58"/>
      </c>
      <c r="L73" s="602">
        <f t="shared" si="59"/>
        <v>0</v>
      </c>
      <c r="M73" s="598">
        <f>IF(ISTEXT(BI73),0,IF(ISBLANK(BI73),0,(BI73/BH16*M16)))</f>
        <v>0</v>
      </c>
      <c r="N73" s="607">
        <f t="shared" si="60"/>
      </c>
      <c r="O73" s="602">
        <f t="shared" si="61"/>
        <v>0</v>
      </c>
      <c r="P73" s="598">
        <f>IF(ISTEXT(BL73),0,IF(ISBLANK(BL73),0,(BL73/BK16)*P16))</f>
        <v>0</v>
      </c>
      <c r="Q73" s="607">
        <f t="shared" si="62"/>
      </c>
      <c r="R73" s="602">
        <f t="shared" si="63"/>
        <v>0</v>
      </c>
      <c r="S73" s="598">
        <f>IF(ISTEXT(BO73),0,IF(ISBLANK(BO73),0,(BO73/BN16)*S16))</f>
        <v>0</v>
      </c>
      <c r="T73" s="607">
        <f t="shared" si="64"/>
      </c>
      <c r="U73" s="602">
        <f t="shared" si="65"/>
        <v>0</v>
      </c>
      <c r="V73" s="598">
        <f>IF(ISTEXT(BR73),0,IF(ISBLANK(BR73),0,(BR73/BQ16)*V16))</f>
        <v>0</v>
      </c>
      <c r="W73" s="607">
        <f t="shared" si="66"/>
      </c>
      <c r="X73" s="605">
        <f t="shared" si="67"/>
        <v>0</v>
      </c>
      <c r="Y73" s="598">
        <f>IF(ISTEXT(BU73),0,IF(ISBLANK(BU73),0,(BU73/BT16)*Y16))</f>
        <v>0</v>
      </c>
      <c r="Z73" s="607">
        <f t="shared" si="68"/>
      </c>
      <c r="AA73" s="605">
        <f t="shared" si="69"/>
        <v>0</v>
      </c>
      <c r="AB73" s="598">
        <f>IF(ISTEXT(BX73),0,IF(ISBLANK(BX73),0,(BX73/BW16)*AB16))</f>
        <v>0</v>
      </c>
      <c r="AC73" s="607">
        <f t="shared" si="70"/>
      </c>
      <c r="AD73" s="602">
        <f t="shared" si="71"/>
        <v>0</v>
      </c>
      <c r="AE73" s="598">
        <f>IF(ISTEXT(CA73),0,IF(ISBLANK(CA73),0,(CA73/BZ16)*AE16))</f>
        <v>0</v>
      </c>
      <c r="AF73" s="607">
        <f t="shared" si="72"/>
      </c>
      <c r="AG73" s="602">
        <f t="shared" si="73"/>
        <v>0</v>
      </c>
      <c r="AH73" s="598">
        <f>IF(ISTEXT(CD73),0,IF(ISBLANK(CD73),0,(CD73/CC16)*AH16))</f>
        <v>0</v>
      </c>
      <c r="AI73" s="607">
        <f t="shared" si="74"/>
      </c>
      <c r="AJ73" s="602">
        <f t="shared" si="75"/>
        <v>0</v>
      </c>
      <c r="AK73" s="598">
        <f>IF(ISTEXT(CG73),0,IF(ISBLANK(CG73),0,(CG73/CF16)*AK16))</f>
        <v>0</v>
      </c>
      <c r="AL73" s="607">
        <f t="shared" si="76"/>
      </c>
      <c r="AM73" s="602">
        <f t="shared" si="77"/>
        <v>0</v>
      </c>
      <c r="AN73" s="598">
        <f>IF(ISTEXT(CJ73),0,IF(ISBLANK(CJ73),0,(CJ73/CI16)*AN16))</f>
        <v>0</v>
      </c>
      <c r="AO73" s="607">
        <f t="shared" si="78"/>
      </c>
      <c r="AP73" s="602">
        <f t="shared" si="79"/>
        <v>0</v>
      </c>
      <c r="AQ73" s="598">
        <f>IF(ISTEXT(CM73),0,IF(ISBLANK(CM73),0,(CM73/CL16)*AQ16))</f>
        <v>0</v>
      </c>
      <c r="AR73" s="607">
        <f t="shared" si="80"/>
      </c>
      <c r="AS73" s="602">
        <f t="shared" si="81"/>
        <v>0</v>
      </c>
      <c r="AT73" s="598">
        <f>IF(ISTEXT(CP73),0,IF(ISBLANK(CP73),0,(CP73/CO16)*AT16))</f>
        <v>0</v>
      </c>
      <c r="AU73" s="607">
        <f t="shared" si="82"/>
      </c>
      <c r="AV73" s="602">
        <f t="shared" si="83"/>
        <v>0</v>
      </c>
      <c r="AW73" s="449"/>
      <c r="AX73" s="444"/>
      <c r="AY73" s="443"/>
      <c r="AZ73" s="458"/>
      <c r="BA73" s="504">
        <f t="shared" si="47"/>
      </c>
      <c r="BB73" s="443"/>
      <c r="BC73" s="458"/>
      <c r="BD73" s="500">
        <f t="shared" si="91"/>
      </c>
      <c r="BE73" s="443"/>
      <c r="BF73" s="458"/>
      <c r="BG73" s="496">
        <f t="shared" si="92"/>
      </c>
      <c r="BH73" s="443"/>
      <c r="BI73" s="458"/>
      <c r="BJ73" s="492">
        <f t="shared" si="45"/>
      </c>
      <c r="BK73" s="443"/>
      <c r="BL73" s="458"/>
      <c r="BM73" s="488">
        <f t="shared" si="44"/>
      </c>
      <c r="BN73" s="443"/>
      <c r="BO73" s="458"/>
      <c r="BP73" s="484">
        <f t="shared" si="50"/>
      </c>
      <c r="BQ73" s="443"/>
      <c r="BR73" s="458"/>
      <c r="BS73" s="480">
        <f t="shared" si="51"/>
      </c>
      <c r="BT73" s="443"/>
      <c r="BU73" s="458"/>
      <c r="BV73" s="476">
        <f t="shared" si="46"/>
      </c>
      <c r="BW73" s="443"/>
      <c r="BX73" s="458"/>
      <c r="BY73" s="471">
        <f t="shared" si="84"/>
      </c>
      <c r="BZ73" s="443"/>
      <c r="CA73" s="458"/>
      <c r="CB73" s="459">
        <f t="shared" si="85"/>
      </c>
      <c r="CC73" s="443"/>
      <c r="CD73" s="458"/>
      <c r="CE73" s="459">
        <f t="shared" si="86"/>
      </c>
      <c r="CF73" s="443"/>
      <c r="CG73" s="458"/>
      <c r="CH73" s="459">
        <f t="shared" si="87"/>
      </c>
      <c r="CI73" s="443"/>
      <c r="CJ73" s="458"/>
      <c r="CK73" s="459">
        <f t="shared" si="88"/>
      </c>
      <c r="CL73" s="443"/>
      <c r="CM73" s="458"/>
      <c r="CN73" s="459">
        <f t="shared" si="89"/>
      </c>
      <c r="CO73" s="443"/>
      <c r="CP73" s="458"/>
      <c r="CQ73" s="459">
        <f t="shared" si="90"/>
      </c>
    </row>
    <row r="74" spans="1:95" ht="21">
      <c r="A74" s="435"/>
      <c r="B74" s="438">
        <f t="shared" si="52"/>
        <v>0</v>
      </c>
      <c r="C74" s="441">
        <f t="shared" si="53"/>
        <v>0</v>
      </c>
      <c r="D74" s="598">
        <f>IF(ISTEXT(AZ74),0,IF(ISBLANK(AZ74),0,(AZ74/AY16)*D16))</f>
        <v>0</v>
      </c>
      <c r="E74" s="607">
        <f t="shared" si="54"/>
      </c>
      <c r="F74" s="602">
        <f t="shared" si="55"/>
        <v>0</v>
      </c>
      <c r="G74" s="598">
        <f>IF(ISTEXT(BC74),0,IF(ISBLANK(BC74),0,(BC74/BB16)*G16))</f>
        <v>0</v>
      </c>
      <c r="H74" s="607">
        <f t="shared" si="56"/>
      </c>
      <c r="I74" s="602">
        <f t="shared" si="57"/>
        <v>0</v>
      </c>
      <c r="J74" s="598">
        <f>IF(ISTEXT(BF74),0,IF(ISBLANK(BF74),0,(BF74/J16)*BE16))</f>
        <v>0</v>
      </c>
      <c r="K74" s="607">
        <f t="shared" si="58"/>
      </c>
      <c r="L74" s="602">
        <f t="shared" si="59"/>
        <v>0</v>
      </c>
      <c r="M74" s="598">
        <f>IF(ISTEXT(BI74),0,IF(ISBLANK(BI74),0,(BI74/BH16*M16)))</f>
        <v>0</v>
      </c>
      <c r="N74" s="607">
        <f t="shared" si="60"/>
      </c>
      <c r="O74" s="602">
        <f t="shared" si="61"/>
        <v>0</v>
      </c>
      <c r="P74" s="598">
        <f>IF(ISTEXT(BL74),0,IF(ISBLANK(BL74),0,(BL74/BK16)*P16))</f>
        <v>0</v>
      </c>
      <c r="Q74" s="607">
        <f t="shared" si="62"/>
      </c>
      <c r="R74" s="602">
        <f t="shared" si="63"/>
        <v>0</v>
      </c>
      <c r="S74" s="598">
        <f>IF(ISTEXT(BO74),0,IF(ISBLANK(BO74),0,(BO74/BN16)*S16))</f>
        <v>0</v>
      </c>
      <c r="T74" s="607">
        <f t="shared" si="64"/>
      </c>
      <c r="U74" s="602">
        <f t="shared" si="65"/>
        <v>0</v>
      </c>
      <c r="V74" s="598">
        <f>IF(ISTEXT(BR74),0,IF(ISBLANK(BR74),0,(BR74/BQ16)*V16))</f>
        <v>0</v>
      </c>
      <c r="W74" s="607">
        <f t="shared" si="66"/>
      </c>
      <c r="X74" s="605">
        <f t="shared" si="67"/>
        <v>0</v>
      </c>
      <c r="Y74" s="598">
        <f>IF(ISTEXT(BU74),0,IF(ISBLANK(BU74),0,(BU74/BT16)*Y16))</f>
        <v>0</v>
      </c>
      <c r="Z74" s="607">
        <f t="shared" si="68"/>
      </c>
      <c r="AA74" s="605">
        <f t="shared" si="69"/>
        <v>0</v>
      </c>
      <c r="AB74" s="598">
        <f>IF(ISTEXT(BX74),0,IF(ISBLANK(BX74),0,(BX74/BW16)*AB16))</f>
        <v>0</v>
      </c>
      <c r="AC74" s="607">
        <f t="shared" si="70"/>
      </c>
      <c r="AD74" s="602">
        <f t="shared" si="71"/>
        <v>0</v>
      </c>
      <c r="AE74" s="598">
        <f>IF(ISTEXT(CA74),0,IF(ISBLANK(CA74),0,(CA74/BZ16)*AE16))</f>
        <v>0</v>
      </c>
      <c r="AF74" s="607">
        <f t="shared" si="72"/>
      </c>
      <c r="AG74" s="602">
        <f t="shared" si="73"/>
        <v>0</v>
      </c>
      <c r="AH74" s="598">
        <f>IF(ISTEXT(CD74),0,IF(ISBLANK(CD74),0,(CD74/CC16)*AH16))</f>
        <v>0</v>
      </c>
      <c r="AI74" s="607">
        <f t="shared" si="74"/>
      </c>
      <c r="AJ74" s="602">
        <f t="shared" si="75"/>
        <v>0</v>
      </c>
      <c r="AK74" s="598">
        <f>IF(ISTEXT(CG74),0,IF(ISBLANK(CG74),0,(CG74/CF16)*AK16))</f>
        <v>0</v>
      </c>
      <c r="AL74" s="607">
        <f t="shared" si="76"/>
      </c>
      <c r="AM74" s="602">
        <f t="shared" si="77"/>
        <v>0</v>
      </c>
      <c r="AN74" s="598">
        <f>IF(ISTEXT(CJ74),0,IF(ISBLANK(CJ74),0,(CJ74/CI16)*AN16))</f>
        <v>0</v>
      </c>
      <c r="AO74" s="607">
        <f t="shared" si="78"/>
      </c>
      <c r="AP74" s="602">
        <f t="shared" si="79"/>
        <v>0</v>
      </c>
      <c r="AQ74" s="598">
        <f>IF(ISTEXT(CM74),0,IF(ISBLANK(CM74),0,(CM74/CL16)*AQ16))</f>
        <v>0</v>
      </c>
      <c r="AR74" s="607">
        <f t="shared" si="80"/>
      </c>
      <c r="AS74" s="602">
        <f t="shared" si="81"/>
        <v>0</v>
      </c>
      <c r="AT74" s="598">
        <f>IF(ISTEXT(CP74),0,IF(ISBLANK(CP74),0,(CP74/CO16)*AT16))</f>
        <v>0</v>
      </c>
      <c r="AU74" s="607">
        <f t="shared" si="82"/>
      </c>
      <c r="AV74" s="602">
        <f t="shared" si="83"/>
        <v>0</v>
      </c>
      <c r="AW74" s="449"/>
      <c r="AX74" s="444"/>
      <c r="AY74" s="443"/>
      <c r="AZ74" s="458"/>
      <c r="BA74" s="504">
        <f t="shared" si="47"/>
      </c>
      <c r="BB74" s="443"/>
      <c r="BC74" s="458"/>
      <c r="BD74" s="500">
        <f t="shared" si="91"/>
      </c>
      <c r="BE74" s="443"/>
      <c r="BF74" s="458"/>
      <c r="BG74" s="496">
        <f t="shared" si="92"/>
      </c>
      <c r="BH74" s="443"/>
      <c r="BI74" s="458"/>
      <c r="BJ74" s="492">
        <f t="shared" si="45"/>
      </c>
      <c r="BK74" s="443"/>
      <c r="BL74" s="458"/>
      <c r="BM74" s="488">
        <f t="shared" si="44"/>
      </c>
      <c r="BN74" s="443"/>
      <c r="BO74" s="458"/>
      <c r="BP74" s="484">
        <f t="shared" si="50"/>
      </c>
      <c r="BQ74" s="443"/>
      <c r="BR74" s="458"/>
      <c r="BS74" s="480">
        <f t="shared" si="51"/>
      </c>
      <c r="BT74" s="443"/>
      <c r="BU74" s="458"/>
      <c r="BV74" s="476">
        <f t="shared" si="46"/>
      </c>
      <c r="BW74" s="443"/>
      <c r="BX74" s="458"/>
      <c r="BY74" s="471">
        <f t="shared" si="84"/>
      </c>
      <c r="BZ74" s="443"/>
      <c r="CA74" s="458"/>
      <c r="CB74" s="459">
        <f t="shared" si="85"/>
      </c>
      <c r="CC74" s="443"/>
      <c r="CD74" s="458"/>
      <c r="CE74" s="459">
        <f t="shared" si="86"/>
      </c>
      <c r="CF74" s="443"/>
      <c r="CG74" s="458"/>
      <c r="CH74" s="459">
        <f t="shared" si="87"/>
      </c>
      <c r="CI74" s="443"/>
      <c r="CJ74" s="458"/>
      <c r="CK74" s="459">
        <f t="shared" si="88"/>
      </c>
      <c r="CL74" s="443"/>
      <c r="CM74" s="458"/>
      <c r="CN74" s="459">
        <f t="shared" si="89"/>
      </c>
      <c r="CO74" s="443"/>
      <c r="CP74" s="458"/>
      <c r="CQ74" s="459">
        <f t="shared" si="90"/>
      </c>
    </row>
    <row r="75" spans="1:95" ht="21">
      <c r="A75" s="435"/>
      <c r="B75" s="438">
        <f t="shared" si="52"/>
        <v>0</v>
      </c>
      <c r="C75" s="441">
        <f t="shared" si="53"/>
        <v>0</v>
      </c>
      <c r="D75" s="598">
        <f>IF(ISTEXT(AZ75),0,IF(ISBLANK(AZ75),0,(AZ75/AY16)*D16))</f>
        <v>0</v>
      </c>
      <c r="E75" s="607">
        <f t="shared" si="54"/>
      </c>
      <c r="F75" s="602">
        <f t="shared" si="55"/>
        <v>0</v>
      </c>
      <c r="G75" s="598">
        <f>IF(ISTEXT(BC75),0,IF(ISBLANK(BC75),0,(BC75/BB16)*G16))</f>
        <v>0</v>
      </c>
      <c r="H75" s="607">
        <f t="shared" si="56"/>
      </c>
      <c r="I75" s="602">
        <f t="shared" si="57"/>
        <v>0</v>
      </c>
      <c r="J75" s="598">
        <f>IF(ISTEXT(BF75),0,IF(ISBLANK(BF75),0,(BF75/J16)*BE16))</f>
        <v>0</v>
      </c>
      <c r="K75" s="607">
        <f t="shared" si="58"/>
      </c>
      <c r="L75" s="602">
        <f t="shared" si="59"/>
        <v>0</v>
      </c>
      <c r="M75" s="598">
        <f>IF(ISTEXT(BI75),0,IF(ISBLANK(BI75),0,(BI75/BH16*M16)))</f>
        <v>0</v>
      </c>
      <c r="N75" s="607">
        <f t="shared" si="60"/>
      </c>
      <c r="O75" s="602">
        <f t="shared" si="61"/>
        <v>0</v>
      </c>
      <c r="P75" s="598">
        <f>IF(ISTEXT(BL75),0,IF(ISBLANK(BL75),0,(BL75/BK16)*P16))</f>
        <v>0</v>
      </c>
      <c r="Q75" s="607">
        <f t="shared" si="62"/>
      </c>
      <c r="R75" s="602">
        <f t="shared" si="63"/>
        <v>0</v>
      </c>
      <c r="S75" s="598">
        <f>IF(ISTEXT(BO75),0,IF(ISBLANK(BO75),0,(BO75/BN16)*S16))</f>
        <v>0</v>
      </c>
      <c r="T75" s="607">
        <f t="shared" si="64"/>
      </c>
      <c r="U75" s="602">
        <f t="shared" si="65"/>
        <v>0</v>
      </c>
      <c r="V75" s="598">
        <f>IF(ISTEXT(BR75),0,IF(ISBLANK(BR75),0,(BR75/BQ16)*V16))</f>
        <v>0</v>
      </c>
      <c r="W75" s="607">
        <f t="shared" si="66"/>
      </c>
      <c r="X75" s="605">
        <f t="shared" si="67"/>
        <v>0</v>
      </c>
      <c r="Y75" s="598">
        <f>IF(ISTEXT(BU75),0,IF(ISBLANK(BU75),0,(BU75/BT16)*Y16))</f>
        <v>0</v>
      </c>
      <c r="Z75" s="607">
        <f t="shared" si="68"/>
      </c>
      <c r="AA75" s="605">
        <f t="shared" si="69"/>
        <v>0</v>
      </c>
      <c r="AB75" s="598">
        <f>IF(ISTEXT(BX75),0,IF(ISBLANK(BX75),0,(BX75/BW16)*AB16))</f>
        <v>0</v>
      </c>
      <c r="AC75" s="607">
        <f t="shared" si="70"/>
      </c>
      <c r="AD75" s="602">
        <f t="shared" si="71"/>
        <v>0</v>
      </c>
      <c r="AE75" s="598">
        <f>IF(ISTEXT(CA75),0,IF(ISBLANK(CA75),0,(CA75/BZ16)*AE16))</f>
        <v>0</v>
      </c>
      <c r="AF75" s="607">
        <f t="shared" si="72"/>
      </c>
      <c r="AG75" s="602">
        <f t="shared" si="73"/>
        <v>0</v>
      </c>
      <c r="AH75" s="598">
        <f>IF(ISTEXT(CD75),0,IF(ISBLANK(CD75),0,(CD75/CC16)*AH16))</f>
        <v>0</v>
      </c>
      <c r="AI75" s="607">
        <f t="shared" si="74"/>
      </c>
      <c r="AJ75" s="602">
        <f t="shared" si="75"/>
        <v>0</v>
      </c>
      <c r="AK75" s="598">
        <f>IF(ISTEXT(CG75),0,IF(ISBLANK(CG75),0,(CG75/CF16)*AK16))</f>
        <v>0</v>
      </c>
      <c r="AL75" s="607">
        <f t="shared" si="76"/>
      </c>
      <c r="AM75" s="602">
        <f t="shared" si="77"/>
        <v>0</v>
      </c>
      <c r="AN75" s="598">
        <f>IF(ISTEXT(CJ75),0,IF(ISBLANK(CJ75),0,(CJ75/CI16)*AN16))</f>
        <v>0</v>
      </c>
      <c r="AO75" s="607">
        <f t="shared" si="78"/>
      </c>
      <c r="AP75" s="602">
        <f t="shared" si="79"/>
        <v>0</v>
      </c>
      <c r="AQ75" s="598">
        <f>IF(ISTEXT(CM75),0,IF(ISBLANK(CM75),0,(CM75/CL16)*AQ16))</f>
        <v>0</v>
      </c>
      <c r="AR75" s="607">
        <f t="shared" si="80"/>
      </c>
      <c r="AS75" s="602">
        <f t="shared" si="81"/>
        <v>0</v>
      </c>
      <c r="AT75" s="598">
        <f>IF(ISTEXT(CP75),0,IF(ISBLANK(CP75),0,(CP75/CO16)*AT16))</f>
        <v>0</v>
      </c>
      <c r="AU75" s="607">
        <f t="shared" si="82"/>
      </c>
      <c r="AV75" s="602">
        <f t="shared" si="83"/>
        <v>0</v>
      </c>
      <c r="AW75" s="449"/>
      <c r="AX75" s="444"/>
      <c r="AY75" s="443"/>
      <c r="AZ75" s="463"/>
      <c r="BA75" s="506">
        <f t="shared" si="47"/>
      </c>
      <c r="BB75" s="443"/>
      <c r="BC75" s="463"/>
      <c r="BD75" s="502">
        <f t="shared" si="91"/>
      </c>
      <c r="BE75" s="443"/>
      <c r="BF75" s="463"/>
      <c r="BG75" s="498">
        <f t="shared" si="92"/>
      </c>
      <c r="BH75" s="443"/>
      <c r="BI75" s="463"/>
      <c r="BJ75" s="494">
        <f t="shared" si="45"/>
      </c>
      <c r="BK75" s="443"/>
      <c r="BL75" s="463"/>
      <c r="BM75" s="490">
        <f t="shared" si="44"/>
      </c>
      <c r="BN75" s="443"/>
      <c r="BO75" s="463"/>
      <c r="BP75" s="486">
        <f t="shared" si="50"/>
      </c>
      <c r="BQ75" s="443"/>
      <c r="BR75" s="463"/>
      <c r="BS75" s="482">
        <f t="shared" si="51"/>
      </c>
      <c r="BT75" s="443"/>
      <c r="BU75" s="463"/>
      <c r="BV75" s="478">
        <f t="shared" si="46"/>
      </c>
      <c r="BW75" s="443"/>
      <c r="BX75" s="458"/>
      <c r="BY75" s="471">
        <f t="shared" si="84"/>
      </c>
      <c r="BZ75" s="443"/>
      <c r="CA75" s="458"/>
      <c r="CB75" s="459">
        <f t="shared" si="85"/>
      </c>
      <c r="CC75" s="443"/>
      <c r="CD75" s="458"/>
      <c r="CE75" s="459">
        <f t="shared" si="86"/>
      </c>
      <c r="CF75" s="443"/>
      <c r="CG75" s="458"/>
      <c r="CH75" s="459">
        <f t="shared" si="87"/>
      </c>
      <c r="CI75" s="443"/>
      <c r="CJ75" s="458"/>
      <c r="CK75" s="459">
        <f t="shared" si="88"/>
      </c>
      <c r="CL75" s="443"/>
      <c r="CM75" s="458"/>
      <c r="CN75" s="459">
        <f t="shared" si="89"/>
      </c>
      <c r="CO75" s="443"/>
      <c r="CP75" s="458"/>
      <c r="CQ75" s="459">
        <f t="shared" si="90"/>
      </c>
    </row>
    <row r="76" spans="1:95" ht="21">
      <c r="A76" s="435"/>
      <c r="B76" s="438">
        <f t="shared" si="52"/>
        <v>0</v>
      </c>
      <c r="C76" s="441">
        <f t="shared" si="53"/>
        <v>0</v>
      </c>
      <c r="D76" s="598">
        <f>IF(ISTEXT(AZ76),0,IF(ISBLANK(AZ76),0,(AZ76/AY16)*D16))</f>
        <v>0</v>
      </c>
      <c r="E76" s="607">
        <f t="shared" si="54"/>
      </c>
      <c r="F76" s="602">
        <f t="shared" si="55"/>
        <v>0</v>
      </c>
      <c r="G76" s="598">
        <f>IF(ISTEXT(BC76),0,IF(ISBLANK(BC76),0,(BC76/BB16)*G16))</f>
        <v>0</v>
      </c>
      <c r="H76" s="607">
        <f t="shared" si="56"/>
      </c>
      <c r="I76" s="602">
        <f t="shared" si="57"/>
        <v>0</v>
      </c>
      <c r="J76" s="598">
        <f>IF(ISTEXT(BF76),0,IF(ISBLANK(BF76),0,(BF76/J16)*BE16))</f>
        <v>0</v>
      </c>
      <c r="K76" s="607">
        <f t="shared" si="58"/>
      </c>
      <c r="L76" s="602">
        <f t="shared" si="59"/>
        <v>0</v>
      </c>
      <c r="M76" s="598">
        <f>IF(ISTEXT(BI76),0,IF(ISBLANK(BI76),0,(BI76/BH16*M16)))</f>
        <v>0</v>
      </c>
      <c r="N76" s="607">
        <f t="shared" si="60"/>
      </c>
      <c r="O76" s="602">
        <f t="shared" si="61"/>
        <v>0</v>
      </c>
      <c r="P76" s="598">
        <f>IF(ISTEXT(BL76),0,IF(ISBLANK(BL76),0,(BL76/BK16)*P16))</f>
        <v>0</v>
      </c>
      <c r="Q76" s="607">
        <f t="shared" si="62"/>
      </c>
      <c r="R76" s="602">
        <f t="shared" si="63"/>
        <v>0</v>
      </c>
      <c r="S76" s="598">
        <f>IF(ISTEXT(BO76),0,IF(ISBLANK(BO76),0,(BO76/BN16)*S16))</f>
        <v>0</v>
      </c>
      <c r="T76" s="607">
        <f t="shared" si="64"/>
      </c>
      <c r="U76" s="602">
        <f t="shared" si="65"/>
        <v>0</v>
      </c>
      <c r="V76" s="598">
        <f>IF(ISTEXT(BR76),0,IF(ISBLANK(BR76),0,(BR76/BQ16)*V16))</f>
        <v>0</v>
      </c>
      <c r="W76" s="607">
        <f t="shared" si="66"/>
      </c>
      <c r="X76" s="605">
        <f t="shared" si="67"/>
        <v>0</v>
      </c>
      <c r="Y76" s="598">
        <f>IF(ISTEXT(BU76),0,IF(ISBLANK(BU76),0,(BU76/BT16)*Y16))</f>
        <v>0</v>
      </c>
      <c r="Z76" s="607">
        <f t="shared" si="68"/>
      </c>
      <c r="AA76" s="605">
        <f t="shared" si="69"/>
        <v>0</v>
      </c>
      <c r="AB76" s="598">
        <f>IF(ISTEXT(BX76),0,IF(ISBLANK(BX76),0,(BX76/BW16)*AB16))</f>
        <v>0</v>
      </c>
      <c r="AC76" s="607">
        <f t="shared" si="70"/>
      </c>
      <c r="AD76" s="602">
        <f t="shared" si="71"/>
        <v>0</v>
      </c>
      <c r="AE76" s="598">
        <f>IF(ISTEXT(CA76),0,IF(ISBLANK(CA76),0,(CA76/BZ16)*AE16))</f>
        <v>0</v>
      </c>
      <c r="AF76" s="607">
        <f t="shared" si="72"/>
      </c>
      <c r="AG76" s="602">
        <f t="shared" si="73"/>
        <v>0</v>
      </c>
      <c r="AH76" s="598">
        <f>IF(ISTEXT(CD76),0,IF(ISBLANK(CD76),0,(CD76/CC16)*AH16))</f>
        <v>0</v>
      </c>
      <c r="AI76" s="607">
        <f t="shared" si="74"/>
      </c>
      <c r="AJ76" s="602">
        <f t="shared" si="75"/>
        <v>0</v>
      </c>
      <c r="AK76" s="598">
        <f>IF(ISTEXT(CG76),0,IF(ISBLANK(CG76),0,(CG76/CF16)*AK16))</f>
        <v>0</v>
      </c>
      <c r="AL76" s="607">
        <f t="shared" si="76"/>
      </c>
      <c r="AM76" s="602">
        <f t="shared" si="77"/>
        <v>0</v>
      </c>
      <c r="AN76" s="598">
        <f>IF(ISTEXT(CJ76),0,IF(ISBLANK(CJ76),0,(CJ76/CI16)*AN16))</f>
        <v>0</v>
      </c>
      <c r="AO76" s="607">
        <f t="shared" si="78"/>
      </c>
      <c r="AP76" s="602">
        <f t="shared" si="79"/>
        <v>0</v>
      </c>
      <c r="AQ76" s="598">
        <f>IF(ISTEXT(CM76),0,IF(ISBLANK(CM76),0,(CM76/CL16)*AQ16))</f>
        <v>0</v>
      </c>
      <c r="AR76" s="607">
        <f t="shared" si="80"/>
      </c>
      <c r="AS76" s="602">
        <f t="shared" si="81"/>
        <v>0</v>
      </c>
      <c r="AT76" s="598">
        <f>IF(ISTEXT(CP76),0,IF(ISBLANK(CP76),0,(CP76/CO16)*AT16))</f>
        <v>0</v>
      </c>
      <c r="AU76" s="607">
        <f t="shared" si="82"/>
      </c>
      <c r="AV76" s="602">
        <f t="shared" si="83"/>
        <v>0</v>
      </c>
      <c r="AW76" s="449"/>
      <c r="AX76" s="444"/>
      <c r="AY76" s="443"/>
      <c r="AZ76" s="463"/>
      <c r="BA76" s="506">
        <f t="shared" si="47"/>
      </c>
      <c r="BB76" s="443"/>
      <c r="BC76" s="463"/>
      <c r="BD76" s="502">
        <f t="shared" si="91"/>
      </c>
      <c r="BE76" s="443"/>
      <c r="BF76" s="463"/>
      <c r="BG76" s="498">
        <f t="shared" si="92"/>
      </c>
      <c r="BH76" s="443"/>
      <c r="BI76" s="463"/>
      <c r="BJ76" s="494">
        <f t="shared" si="45"/>
      </c>
      <c r="BK76" s="443"/>
      <c r="BL76" s="463"/>
      <c r="BM76" s="490">
        <f t="shared" si="44"/>
      </c>
      <c r="BN76" s="443"/>
      <c r="BO76" s="463"/>
      <c r="BP76" s="486">
        <f t="shared" si="50"/>
      </c>
      <c r="BQ76" s="443"/>
      <c r="BR76" s="463"/>
      <c r="BS76" s="482">
        <f t="shared" si="51"/>
      </c>
      <c r="BT76" s="443"/>
      <c r="BU76" s="463"/>
      <c r="BV76" s="478">
        <f t="shared" si="46"/>
      </c>
      <c r="BW76" s="443"/>
      <c r="BX76" s="458"/>
      <c r="BY76" s="471">
        <f t="shared" si="84"/>
      </c>
      <c r="BZ76" s="443"/>
      <c r="CA76" s="458"/>
      <c r="CB76" s="459">
        <f t="shared" si="85"/>
      </c>
      <c r="CC76" s="443"/>
      <c r="CD76" s="458"/>
      <c r="CE76" s="459">
        <f t="shared" si="86"/>
      </c>
      <c r="CF76" s="443"/>
      <c r="CG76" s="458"/>
      <c r="CH76" s="459">
        <f t="shared" si="87"/>
      </c>
      <c r="CI76" s="443"/>
      <c r="CJ76" s="458"/>
      <c r="CK76" s="459">
        <f t="shared" si="88"/>
      </c>
      <c r="CL76" s="443"/>
      <c r="CM76" s="458"/>
      <c r="CN76" s="459">
        <f t="shared" si="89"/>
      </c>
      <c r="CO76" s="443"/>
      <c r="CP76" s="458"/>
      <c r="CQ76" s="459">
        <f t="shared" si="90"/>
      </c>
    </row>
    <row r="77" spans="1:95" ht="21">
      <c r="A77" s="435"/>
      <c r="B77" s="438">
        <f t="shared" si="52"/>
        <v>0</v>
      </c>
      <c r="C77" s="441">
        <f t="shared" si="53"/>
        <v>0</v>
      </c>
      <c r="D77" s="598">
        <f>IF(ISTEXT(AZ77),0,IF(ISBLANK(AZ77),0,(AZ77/AY16)*D16))</f>
        <v>0</v>
      </c>
      <c r="E77" s="607">
        <f t="shared" si="54"/>
      </c>
      <c r="F77" s="602">
        <f t="shared" si="55"/>
        <v>0</v>
      </c>
      <c r="G77" s="598">
        <f>IF(ISTEXT(BC77),0,IF(ISBLANK(BC77),0,(BC77/BB16)*G16))</f>
        <v>0</v>
      </c>
      <c r="H77" s="607">
        <f t="shared" si="56"/>
      </c>
      <c r="I77" s="602">
        <f t="shared" si="57"/>
        <v>0</v>
      </c>
      <c r="J77" s="598">
        <f>IF(ISTEXT(BF77),0,IF(ISBLANK(BF77),0,(BF77/J16)*BE16))</f>
        <v>0</v>
      </c>
      <c r="K77" s="607">
        <f t="shared" si="58"/>
      </c>
      <c r="L77" s="602">
        <f t="shared" si="59"/>
        <v>0</v>
      </c>
      <c r="M77" s="598">
        <f>IF(ISTEXT(BI77),0,IF(ISBLANK(BI77),0,(BI77/BH16*M16)))</f>
        <v>0</v>
      </c>
      <c r="N77" s="607">
        <f t="shared" si="60"/>
      </c>
      <c r="O77" s="602">
        <f t="shared" si="61"/>
        <v>0</v>
      </c>
      <c r="P77" s="598">
        <f>IF(ISTEXT(BL77),0,IF(ISBLANK(BL77),0,(BL77/BK16)*P16))</f>
        <v>0</v>
      </c>
      <c r="Q77" s="607">
        <f t="shared" si="62"/>
      </c>
      <c r="R77" s="602">
        <f t="shared" si="63"/>
        <v>0</v>
      </c>
      <c r="S77" s="598">
        <f>IF(ISTEXT(BO77),0,IF(ISBLANK(BO77),0,(BO77/BN16)*S16))</f>
        <v>0</v>
      </c>
      <c r="T77" s="607">
        <f t="shared" si="64"/>
      </c>
      <c r="U77" s="602">
        <f t="shared" si="65"/>
        <v>0</v>
      </c>
      <c r="V77" s="598">
        <f>IF(ISTEXT(BR77),0,IF(ISBLANK(BR77),0,(BR77/BQ16)*V16))</f>
        <v>0</v>
      </c>
      <c r="W77" s="607">
        <f t="shared" si="66"/>
      </c>
      <c r="X77" s="605">
        <f t="shared" si="67"/>
        <v>0</v>
      </c>
      <c r="Y77" s="598">
        <f>IF(ISTEXT(BU77),0,IF(ISBLANK(BU77),0,(BU77/BT16)*Y16))</f>
        <v>0</v>
      </c>
      <c r="Z77" s="607">
        <f t="shared" si="68"/>
      </c>
      <c r="AA77" s="605">
        <f t="shared" si="69"/>
        <v>0</v>
      </c>
      <c r="AB77" s="598">
        <f>IF(ISTEXT(BX77),0,IF(ISBLANK(BX77),0,(BX77/BW16)*AB16))</f>
        <v>0</v>
      </c>
      <c r="AC77" s="607">
        <f t="shared" si="70"/>
      </c>
      <c r="AD77" s="602">
        <f t="shared" si="71"/>
        <v>0</v>
      </c>
      <c r="AE77" s="598">
        <f>IF(ISTEXT(CA77),0,IF(ISBLANK(CA77),0,(CA77/BZ16)*AE16))</f>
        <v>0</v>
      </c>
      <c r="AF77" s="607">
        <f t="shared" si="72"/>
      </c>
      <c r="AG77" s="602">
        <f t="shared" si="73"/>
        <v>0</v>
      </c>
      <c r="AH77" s="598">
        <f>IF(ISTEXT(CD77),0,IF(ISBLANK(CD77),0,(CD77/CC16)*AH16))</f>
        <v>0</v>
      </c>
      <c r="AI77" s="607">
        <f t="shared" si="74"/>
      </c>
      <c r="AJ77" s="602">
        <f t="shared" si="75"/>
        <v>0</v>
      </c>
      <c r="AK77" s="598">
        <f>IF(ISTEXT(CG77),0,IF(ISBLANK(CG77),0,(CG77/CF16)*AK16))</f>
        <v>0</v>
      </c>
      <c r="AL77" s="607">
        <f t="shared" si="76"/>
      </c>
      <c r="AM77" s="602">
        <f t="shared" si="77"/>
        <v>0</v>
      </c>
      <c r="AN77" s="598">
        <f>IF(ISTEXT(CJ77),0,IF(ISBLANK(CJ77),0,(CJ77/CI16)*AN16))</f>
        <v>0</v>
      </c>
      <c r="AO77" s="607">
        <f t="shared" si="78"/>
      </c>
      <c r="AP77" s="602">
        <f t="shared" si="79"/>
        <v>0</v>
      </c>
      <c r="AQ77" s="598">
        <f>IF(ISTEXT(CM77),0,IF(ISBLANK(CM77),0,(CM77/CL16)*AQ16))</f>
        <v>0</v>
      </c>
      <c r="AR77" s="607">
        <f t="shared" si="80"/>
      </c>
      <c r="AS77" s="602">
        <f t="shared" si="81"/>
        <v>0</v>
      </c>
      <c r="AT77" s="598">
        <f>IF(ISTEXT(CP77),0,IF(ISBLANK(CP77),0,(CP77/CO16)*AT16))</f>
        <v>0</v>
      </c>
      <c r="AU77" s="607">
        <f t="shared" si="82"/>
      </c>
      <c r="AV77" s="602">
        <f t="shared" si="83"/>
        <v>0</v>
      </c>
      <c r="AW77" s="449"/>
      <c r="AX77" s="444"/>
      <c r="AY77" s="443"/>
      <c r="AZ77" s="463"/>
      <c r="BA77" s="506">
        <f t="shared" si="47"/>
      </c>
      <c r="BB77" s="443"/>
      <c r="BC77" s="463"/>
      <c r="BD77" s="502">
        <f t="shared" si="91"/>
      </c>
      <c r="BE77" s="443"/>
      <c r="BF77" s="463"/>
      <c r="BG77" s="498">
        <f t="shared" si="92"/>
      </c>
      <c r="BH77" s="443"/>
      <c r="BI77" s="463"/>
      <c r="BJ77" s="494">
        <f t="shared" si="45"/>
      </c>
      <c r="BK77" s="443"/>
      <c r="BL77" s="463"/>
      <c r="BM77" s="490">
        <f t="shared" si="44"/>
      </c>
      <c r="BN77" s="443"/>
      <c r="BO77" s="463"/>
      <c r="BP77" s="486">
        <f>IF(ISBLANK(BO77),"",AX77)</f>
      </c>
      <c r="BQ77" s="443"/>
      <c r="BR77" s="463"/>
      <c r="BS77" s="482">
        <f t="shared" si="51"/>
      </c>
      <c r="BT77" s="443"/>
      <c r="BU77" s="463"/>
      <c r="BV77" s="478">
        <f t="shared" si="46"/>
      </c>
      <c r="BW77" s="443"/>
      <c r="BX77" s="458"/>
      <c r="BY77" s="471">
        <f t="shared" si="84"/>
      </c>
      <c r="BZ77" s="443"/>
      <c r="CA77" s="458"/>
      <c r="CB77" s="459">
        <f t="shared" si="85"/>
      </c>
      <c r="CC77" s="443"/>
      <c r="CD77" s="458"/>
      <c r="CE77" s="459">
        <f t="shared" si="86"/>
      </c>
      <c r="CF77" s="443"/>
      <c r="CG77" s="458"/>
      <c r="CH77" s="459">
        <f t="shared" si="87"/>
      </c>
      <c r="CI77" s="443"/>
      <c r="CJ77" s="458"/>
      <c r="CK77" s="459">
        <f t="shared" si="88"/>
      </c>
      <c r="CL77" s="443"/>
      <c r="CM77" s="458"/>
      <c r="CN77" s="459">
        <f t="shared" si="89"/>
      </c>
      <c r="CO77" s="443"/>
      <c r="CP77" s="458"/>
      <c r="CQ77" s="459">
        <f t="shared" si="90"/>
      </c>
    </row>
    <row r="78" spans="1:95" ht="21">
      <c r="A78" s="435"/>
      <c r="B78" s="438">
        <f t="shared" si="52"/>
        <v>0</v>
      </c>
      <c r="C78" s="441">
        <f t="shared" si="53"/>
        <v>0</v>
      </c>
      <c r="D78" s="598">
        <f>IF(ISTEXT(AZ78),0,IF(ISBLANK(AZ78),0,(AZ78/AY16)*D16))</f>
        <v>0</v>
      </c>
      <c r="E78" s="607">
        <f t="shared" si="54"/>
      </c>
      <c r="F78" s="602">
        <f t="shared" si="55"/>
        <v>0</v>
      </c>
      <c r="G78" s="598">
        <f>IF(ISTEXT(BC78),0,IF(ISBLANK(BC78),0,(BC78/BB16)*G16))</f>
        <v>0</v>
      </c>
      <c r="H78" s="607">
        <f t="shared" si="56"/>
      </c>
      <c r="I78" s="602">
        <f t="shared" si="57"/>
        <v>0</v>
      </c>
      <c r="J78" s="598">
        <f>IF(ISTEXT(BF78),0,IF(ISBLANK(BF78),0,(BF78/J16)*BE16))</f>
        <v>0</v>
      </c>
      <c r="K78" s="607">
        <f t="shared" si="58"/>
      </c>
      <c r="L78" s="602">
        <f t="shared" si="59"/>
        <v>0</v>
      </c>
      <c r="M78" s="598">
        <f>IF(ISTEXT(BI78),0,IF(ISBLANK(BI78),0,(BI78/BH16*M16)))</f>
        <v>0</v>
      </c>
      <c r="N78" s="607">
        <f t="shared" si="60"/>
      </c>
      <c r="O78" s="602">
        <f t="shared" si="61"/>
        <v>0</v>
      </c>
      <c r="P78" s="598">
        <f>IF(ISTEXT(BL78),0,IF(ISBLANK(BL78),0,(BL78/BK16)*P16))</f>
        <v>0</v>
      </c>
      <c r="Q78" s="607">
        <f t="shared" si="62"/>
      </c>
      <c r="R78" s="602">
        <f t="shared" si="63"/>
        <v>0</v>
      </c>
      <c r="S78" s="598">
        <f>IF(ISTEXT(BO78),0,IF(ISBLANK(BO78),0,(BO78/BN16)*S16))</f>
        <v>0</v>
      </c>
      <c r="T78" s="607">
        <f t="shared" si="64"/>
      </c>
      <c r="U78" s="602">
        <f t="shared" si="65"/>
        <v>0</v>
      </c>
      <c r="V78" s="598">
        <f>IF(ISTEXT(BR78),0,IF(ISBLANK(BR78),0,(BR78/BQ16)*V16))</f>
        <v>0</v>
      </c>
      <c r="W78" s="607">
        <f t="shared" si="66"/>
      </c>
      <c r="X78" s="605">
        <f t="shared" si="67"/>
        <v>0</v>
      </c>
      <c r="Y78" s="598">
        <f>IF(ISTEXT(BU78),0,IF(ISBLANK(BU78),0,(BU78/BT16)*Y16))</f>
        <v>0</v>
      </c>
      <c r="Z78" s="607">
        <f t="shared" si="68"/>
      </c>
      <c r="AA78" s="602">
        <f t="shared" si="69"/>
        <v>0</v>
      </c>
      <c r="AB78" s="598">
        <f>IF(ISTEXT(BX78),0,IF(ISBLANK(BX78),0,(BX78/BW16)*AB16))</f>
        <v>0</v>
      </c>
      <c r="AC78" s="607">
        <f t="shared" si="70"/>
      </c>
      <c r="AD78" s="602">
        <f t="shared" si="71"/>
        <v>0</v>
      </c>
      <c r="AE78" s="598">
        <f>IF(ISTEXT(CA78),0,IF(ISBLANK(CA78),0,(CA78/BZ16)*AE16))</f>
        <v>0</v>
      </c>
      <c r="AF78" s="607">
        <f t="shared" si="72"/>
      </c>
      <c r="AG78" s="602">
        <f t="shared" si="73"/>
        <v>0</v>
      </c>
      <c r="AH78" s="598">
        <f>IF(ISTEXT(CD78),0,IF(ISBLANK(CD78),0,(CD78/CC16)*AH16))</f>
        <v>0</v>
      </c>
      <c r="AI78" s="607">
        <f t="shared" si="74"/>
      </c>
      <c r="AJ78" s="602">
        <f t="shared" si="75"/>
        <v>0</v>
      </c>
      <c r="AK78" s="598">
        <f>IF(ISTEXT(CG78),0,IF(ISBLANK(CG78),0,(CG78/CF16)*AK16))</f>
        <v>0</v>
      </c>
      <c r="AL78" s="607">
        <f t="shared" si="76"/>
      </c>
      <c r="AM78" s="602">
        <f t="shared" si="77"/>
        <v>0</v>
      </c>
      <c r="AN78" s="598">
        <f>IF(ISTEXT(CJ78),0,IF(ISBLANK(CJ78),0,(CJ78/CI16)*AN16))</f>
        <v>0</v>
      </c>
      <c r="AO78" s="607">
        <f t="shared" si="78"/>
      </c>
      <c r="AP78" s="602">
        <f t="shared" si="79"/>
        <v>0</v>
      </c>
      <c r="AQ78" s="598">
        <f>IF(ISTEXT(CM78),0,IF(ISBLANK(CM78),0,(CM78/CL16)*AQ16))</f>
        <v>0</v>
      </c>
      <c r="AR78" s="607">
        <f t="shared" si="80"/>
      </c>
      <c r="AS78" s="602">
        <f t="shared" si="81"/>
        <v>0</v>
      </c>
      <c r="AT78" s="598">
        <f>IF(ISTEXT(CP78),0,IF(ISBLANK(CP78),0,(CP78/CO16)*AT16))</f>
        <v>0</v>
      </c>
      <c r="AU78" s="607">
        <f t="shared" si="82"/>
      </c>
      <c r="AV78" s="602">
        <f t="shared" si="83"/>
        <v>0</v>
      </c>
      <c r="AW78" s="449"/>
      <c r="AX78" s="444"/>
      <c r="AY78" s="443"/>
      <c r="AZ78" s="463"/>
      <c r="BA78" s="506">
        <f t="shared" si="47"/>
      </c>
      <c r="BB78" s="443"/>
      <c r="BC78" s="463"/>
      <c r="BD78" s="502">
        <f t="shared" si="91"/>
      </c>
      <c r="BE78" s="443"/>
      <c r="BF78" s="463"/>
      <c r="BG78" s="498">
        <f t="shared" si="92"/>
      </c>
      <c r="BH78" s="443"/>
      <c r="BI78" s="463"/>
      <c r="BJ78" s="494">
        <f t="shared" si="45"/>
      </c>
      <c r="BK78" s="443"/>
      <c r="BL78" s="463"/>
      <c r="BM78" s="490">
        <f t="shared" si="44"/>
      </c>
      <c r="BN78" s="443"/>
      <c r="BO78" s="463"/>
      <c r="BP78" s="486">
        <f>IF(ISBLANK(BO78),"",AX78)</f>
      </c>
      <c r="BQ78" s="443"/>
      <c r="BR78" s="463"/>
      <c r="BS78" s="482">
        <f t="shared" si="51"/>
      </c>
      <c r="BT78" s="443"/>
      <c r="BU78" s="463"/>
      <c r="BV78" s="478">
        <f t="shared" si="46"/>
      </c>
      <c r="BW78" s="443"/>
      <c r="BX78" s="458"/>
      <c r="BY78" s="471">
        <f t="shared" si="84"/>
      </c>
      <c r="BZ78" s="443"/>
      <c r="CA78" s="458"/>
      <c r="CB78" s="459">
        <f t="shared" si="85"/>
      </c>
      <c r="CC78" s="443"/>
      <c r="CD78" s="458"/>
      <c r="CE78" s="459">
        <f t="shared" si="86"/>
      </c>
      <c r="CF78" s="443"/>
      <c r="CG78" s="458"/>
      <c r="CH78" s="459">
        <f t="shared" si="87"/>
      </c>
      <c r="CI78" s="443"/>
      <c r="CJ78" s="458"/>
      <c r="CK78" s="459">
        <f t="shared" si="88"/>
      </c>
      <c r="CL78" s="443"/>
      <c r="CM78" s="458"/>
      <c r="CN78" s="459">
        <f t="shared" si="89"/>
      </c>
      <c r="CO78" s="443"/>
      <c r="CP78" s="458"/>
      <c r="CQ78" s="459">
        <f t="shared" si="90"/>
      </c>
    </row>
    <row r="79" spans="1:95" ht="21.75" thickBot="1">
      <c r="A79" s="435"/>
      <c r="B79" s="438">
        <f t="shared" si="52"/>
        <v>0</v>
      </c>
      <c r="C79" s="441">
        <f t="shared" si="53"/>
        <v>0</v>
      </c>
      <c r="D79" s="445">
        <f>IF(ISTEXT(AZ79),0,IF(ISBLANK(AZ79),0,(AZ79/AY16)*D16))</f>
        <v>0</v>
      </c>
      <c r="E79" s="607">
        <f t="shared" si="54"/>
      </c>
      <c r="F79" s="602">
        <f t="shared" si="55"/>
        <v>0</v>
      </c>
      <c r="G79" s="445">
        <f>IF(ISTEXT(BC79),0,IF(ISBLANK(BC79),0,(BC79/BB16)*G16))</f>
        <v>0</v>
      </c>
      <c r="H79" s="607">
        <f t="shared" si="56"/>
      </c>
      <c r="I79" s="602">
        <f t="shared" si="57"/>
        <v>0</v>
      </c>
      <c r="J79" s="598">
        <f>IF(ISTEXT(BF79),0,IF(ISBLANK(BF79),0,(BF79/J16)*BE16))</f>
        <v>0</v>
      </c>
      <c r="K79" s="607">
        <f t="shared" si="58"/>
      </c>
      <c r="L79" s="602">
        <f t="shared" si="59"/>
        <v>0</v>
      </c>
      <c r="M79" s="598">
        <f>IF(ISTEXT(BI79),0,IF(ISBLANK(BI79),0,(BI79/BH16*M16)))</f>
        <v>0</v>
      </c>
      <c r="N79" s="607">
        <f t="shared" si="60"/>
      </c>
      <c r="O79" s="602">
        <f t="shared" si="61"/>
        <v>0</v>
      </c>
      <c r="P79" s="445">
        <f>IF(ISTEXT(BL79),0,IF(ISBLANK(BL79),0,(BL79/BK16)*P16))</f>
        <v>0</v>
      </c>
      <c r="Q79" s="607">
        <f t="shared" si="62"/>
      </c>
      <c r="R79" s="602">
        <f t="shared" si="63"/>
        <v>0</v>
      </c>
      <c r="S79" s="445">
        <f>IF(ISTEXT(BO79),0,IF(ISBLANK(BO79),0,(BO79/BN16)*S16))</f>
        <v>0</v>
      </c>
      <c r="T79" s="607">
        <f t="shared" si="64"/>
      </c>
      <c r="U79" s="602">
        <f t="shared" si="65"/>
        <v>0</v>
      </c>
      <c r="V79" s="445">
        <f>IF(ISTEXT(BR79),0,IF(ISBLANK(BR79),0,(BR79/BQ16)*V16))</f>
        <v>0</v>
      </c>
      <c r="W79" s="607">
        <f t="shared" si="66"/>
      </c>
      <c r="X79" s="602">
        <f t="shared" si="67"/>
        <v>0</v>
      </c>
      <c r="Y79" s="445">
        <f>IF(ISTEXT(BU79),0,IF(ISBLANK(BU79),0,(BU79/BT16)*Y16))</f>
        <v>0</v>
      </c>
      <c r="Z79" s="607">
        <f t="shared" si="68"/>
      </c>
      <c r="AA79" s="602">
        <f t="shared" si="69"/>
        <v>0</v>
      </c>
      <c r="AB79" s="445">
        <f>IF(ISTEXT(BX79),0,IF(ISBLANK(BX79),0,(BX79/BW16)*AB16))</f>
        <v>0</v>
      </c>
      <c r="AC79" s="607">
        <f t="shared" si="70"/>
      </c>
      <c r="AD79" s="602">
        <f t="shared" si="71"/>
        <v>0</v>
      </c>
      <c r="AE79" s="445">
        <f>IF(ISTEXT(CA79),0,IF(ISBLANK(CA79),0,(CA79/BZ16)*AE16))</f>
        <v>0</v>
      </c>
      <c r="AF79" s="607">
        <f t="shared" si="72"/>
      </c>
      <c r="AG79" s="602">
        <f t="shared" si="73"/>
        <v>0</v>
      </c>
      <c r="AH79" s="445">
        <f>IF(ISTEXT(CD79),0,IF(ISBLANK(CD79),0,(CD79/CC16)*AH16))</f>
        <v>0</v>
      </c>
      <c r="AI79" s="607">
        <f t="shared" si="74"/>
      </c>
      <c r="AJ79" s="602">
        <f t="shared" si="75"/>
        <v>0</v>
      </c>
      <c r="AK79" s="445">
        <f>IF(ISTEXT(CG79),0,IF(ISBLANK(CG79),0,(CG79/CF16)*AK16))</f>
        <v>0</v>
      </c>
      <c r="AL79" s="607">
        <f t="shared" si="76"/>
      </c>
      <c r="AM79" s="602">
        <f t="shared" si="77"/>
        <v>0</v>
      </c>
      <c r="AN79" s="445">
        <f>IF(ISTEXT(CJ79),0,IF(ISBLANK(CJ79),0,(CJ79/CI16)*AN16))</f>
        <v>0</v>
      </c>
      <c r="AO79" s="607">
        <f t="shared" si="78"/>
      </c>
      <c r="AP79" s="602">
        <f t="shared" si="79"/>
        <v>0</v>
      </c>
      <c r="AQ79" s="445">
        <f>IF(ISTEXT(CM79),0,IF(ISBLANK(CM79),0,(CM79/CL16)*AQ16))</f>
        <v>0</v>
      </c>
      <c r="AR79" s="607">
        <f t="shared" si="80"/>
      </c>
      <c r="AS79" s="602">
        <f t="shared" si="81"/>
        <v>0</v>
      </c>
      <c r="AT79" s="445">
        <f>IF(ISTEXT(CP79),0,IF(ISBLANK(CP79),0,(CP79/CO16)*AT16))</f>
        <v>0</v>
      </c>
      <c r="AU79" s="607">
        <f t="shared" si="82"/>
      </c>
      <c r="AV79" s="602">
        <f t="shared" si="83"/>
        <v>0</v>
      </c>
      <c r="AW79" s="449"/>
      <c r="AX79" s="444"/>
      <c r="AY79" s="443"/>
      <c r="AZ79" s="463"/>
      <c r="BA79" s="506">
        <f>IF(ISBLANK(AZ79),"",AX79)</f>
      </c>
      <c r="BB79" s="443"/>
      <c r="BC79" s="463"/>
      <c r="BD79" s="502">
        <f t="shared" si="91"/>
      </c>
      <c r="BE79" s="443"/>
      <c r="BF79" s="463"/>
      <c r="BG79" s="498">
        <f t="shared" si="92"/>
      </c>
      <c r="BH79" s="443"/>
      <c r="BI79" s="463"/>
      <c r="BJ79" s="494">
        <f t="shared" si="45"/>
      </c>
      <c r="BK79" s="443"/>
      <c r="BL79" s="463"/>
      <c r="BM79" s="490">
        <f t="shared" si="44"/>
      </c>
      <c r="BN79" s="443"/>
      <c r="BO79" s="463"/>
      <c r="BP79" s="486">
        <f>IF(ISBLANK(BO79),"",AX79)</f>
      </c>
      <c r="BQ79" s="443"/>
      <c r="BR79" s="463"/>
      <c r="BS79" s="482">
        <f t="shared" si="51"/>
      </c>
      <c r="BT79" s="443"/>
      <c r="BU79" s="463"/>
      <c r="BV79" s="478">
        <f>IF(ISBLANK(BU79),"",AX79)</f>
      </c>
      <c r="BW79" s="467"/>
      <c r="BX79" s="468"/>
      <c r="BY79" s="475">
        <f t="shared" si="84"/>
      </c>
      <c r="BZ79" s="467"/>
      <c r="CA79" s="468"/>
      <c r="CB79" s="469">
        <f t="shared" si="85"/>
      </c>
      <c r="CC79" s="467"/>
      <c r="CD79" s="468"/>
      <c r="CE79" s="469">
        <f t="shared" si="86"/>
      </c>
      <c r="CF79" s="467"/>
      <c r="CG79" s="468"/>
      <c r="CH79" s="469">
        <f t="shared" si="87"/>
      </c>
      <c r="CI79" s="467"/>
      <c r="CJ79" s="468"/>
      <c r="CK79" s="469">
        <f t="shared" si="88"/>
      </c>
      <c r="CL79" s="467"/>
      <c r="CM79" s="468"/>
      <c r="CN79" s="469">
        <f t="shared" si="89"/>
      </c>
      <c r="CO79" s="467"/>
      <c r="CP79" s="468"/>
      <c r="CQ79" s="469">
        <f t="shared" si="90"/>
      </c>
    </row>
    <row r="80" spans="2:95" ht="15.75" customHeight="1" thickBot="1">
      <c r="B80" s="436"/>
      <c r="C80" s="436"/>
      <c r="D80" s="739" t="str">
        <f>D15</f>
        <v>Alain DUCASSE</v>
      </c>
      <c r="E80" s="740"/>
      <c r="F80" s="741"/>
      <c r="G80" s="739" t="str">
        <f>G15</f>
        <v>Cuisine Actuelle</v>
      </c>
      <c r="H80" s="740"/>
      <c r="I80" s="741"/>
      <c r="J80" s="739" t="str">
        <f>J15</f>
        <v>750 Grammes</v>
      </c>
      <c r="K80" s="740"/>
      <c r="L80" s="741"/>
      <c r="M80" s="739" t="str">
        <f>M15</f>
        <v>Journal des Femmes</v>
      </c>
      <c r="N80" s="740"/>
      <c r="O80" s="741"/>
      <c r="P80" s="739" t="str">
        <f>P15</f>
        <v>France 3 Carnets de Julie</v>
      </c>
      <c r="Q80" s="740"/>
      <c r="R80" s="741"/>
      <c r="S80" s="739" t="str">
        <f>S15</f>
        <v>Supertoinette</v>
      </c>
      <c r="T80" s="740"/>
      <c r="U80" s="741"/>
      <c r="V80" s="739" t="str">
        <f>V15</f>
        <v>Au Féminin.com</v>
      </c>
      <c r="W80" s="740"/>
      <c r="X80" s="741"/>
      <c r="Y80" s="739" t="str">
        <f>Y15</f>
        <v>Délice de Celeste</v>
      </c>
      <c r="Z80" s="740"/>
      <c r="AA80" s="741"/>
      <c r="AB80" s="739" t="str">
        <f>AB15</f>
        <v>Auteur N° 9</v>
      </c>
      <c r="AC80" s="740"/>
      <c r="AD80" s="741"/>
      <c r="AE80" s="739" t="str">
        <f>AE15</f>
        <v>Auteur N° 10</v>
      </c>
      <c r="AF80" s="740"/>
      <c r="AG80" s="741"/>
      <c r="AH80" s="739" t="str">
        <f>AH15</f>
        <v>Auteur N° 11</v>
      </c>
      <c r="AI80" s="740"/>
      <c r="AJ80" s="741"/>
      <c r="AK80" s="739" t="str">
        <f>AK15</f>
        <v>Auteur N° 12</v>
      </c>
      <c r="AL80" s="740"/>
      <c r="AM80" s="741"/>
      <c r="AN80" s="739" t="str">
        <f>AN15</f>
        <v>Auteur N° 13</v>
      </c>
      <c r="AO80" s="740"/>
      <c r="AP80" s="741"/>
      <c r="AQ80" s="739" t="str">
        <f>AQ15</f>
        <v>Auteur N° 14</v>
      </c>
      <c r="AR80" s="740"/>
      <c r="AS80" s="741"/>
      <c r="AT80" s="739" t="str">
        <f>AT15</f>
        <v>Auteur N° 15</v>
      </c>
      <c r="AU80" s="740"/>
      <c r="AV80" s="741"/>
      <c r="AW80" s="449"/>
      <c r="AX80" s="444"/>
      <c r="AY80" s="443"/>
      <c r="AZ80" s="458"/>
      <c r="BA80" s="504">
        <f>IF(ISBLANK(AZ80),"",AX80)</f>
      </c>
      <c r="BB80" s="443"/>
      <c r="BC80" s="458"/>
      <c r="BD80" s="500">
        <f t="shared" si="91"/>
      </c>
      <c r="BE80" s="443"/>
      <c r="BF80" s="458"/>
      <c r="BG80" s="496">
        <f t="shared" si="92"/>
      </c>
      <c r="BH80" s="443"/>
      <c r="BI80" s="458"/>
      <c r="BJ80" s="492">
        <f>IF(ISBLANK(BI80),"",AX80)</f>
      </c>
      <c r="BK80" s="443"/>
      <c r="BL80" s="458"/>
      <c r="BM80" s="488">
        <f t="shared" si="44"/>
      </c>
      <c r="BN80" s="443"/>
      <c r="BO80" s="458"/>
      <c r="BP80" s="484">
        <f>IF(ISBLANK(BO80),"",AX80)</f>
      </c>
      <c r="BQ80" s="443"/>
      <c r="BR80" s="458"/>
      <c r="BS80" s="480">
        <f>IF(ISBLANK(BR80),"",AX80)</f>
      </c>
      <c r="BT80" s="443"/>
      <c r="BU80" s="458"/>
      <c r="BV80" s="476">
        <f>IF(ISBLANK(BU80),"",AX80)</f>
      </c>
      <c r="BW80" s="743" t="str">
        <f>BW15</f>
        <v>Auteur N° 9</v>
      </c>
      <c r="BX80" s="744"/>
      <c r="BY80" s="745"/>
      <c r="BZ80" s="743" t="str">
        <f>BZ15</f>
        <v>Auteur N° 10</v>
      </c>
      <c r="CA80" s="744"/>
      <c r="CB80" s="745"/>
      <c r="CC80" s="743" t="str">
        <f>CC15</f>
        <v>Auteur N° 11</v>
      </c>
      <c r="CD80" s="744"/>
      <c r="CE80" s="745"/>
      <c r="CF80" s="743" t="str">
        <f>CF15</f>
        <v>Auteur N° 12</v>
      </c>
      <c r="CG80" s="744"/>
      <c r="CH80" s="745"/>
      <c r="CI80" s="743" t="str">
        <f>CI15</f>
        <v>Auteur N° 13</v>
      </c>
      <c r="CJ80" s="744"/>
      <c r="CK80" s="745"/>
      <c r="CL80" s="743" t="str">
        <f>CL15</f>
        <v>Auteur N° 14</v>
      </c>
      <c r="CM80" s="744"/>
      <c r="CN80" s="745"/>
      <c r="CO80" s="743" t="str">
        <f>CO15</f>
        <v>Auteur N° 15</v>
      </c>
      <c r="CP80" s="744"/>
      <c r="CQ80" s="745"/>
    </row>
    <row r="81" spans="49:74" ht="20.25">
      <c r="AW81" s="449"/>
      <c r="AX81" s="444"/>
      <c r="AY81" s="443"/>
      <c r="AZ81" s="458"/>
      <c r="BA81" s="504">
        <f>IF(ISBLANK(AZ81),"",AX81)</f>
      </c>
      <c r="BB81" s="443"/>
      <c r="BC81" s="458"/>
      <c r="BD81" s="500">
        <f t="shared" si="91"/>
      </c>
      <c r="BE81" s="443"/>
      <c r="BF81" s="458"/>
      <c r="BG81" s="496">
        <f t="shared" si="92"/>
      </c>
      <c r="BH81" s="443"/>
      <c r="BI81" s="458"/>
      <c r="BJ81" s="492">
        <f>IF(ISBLANK(BI81),"",AX81)</f>
      </c>
      <c r="BK81" s="443"/>
      <c r="BL81" s="458"/>
      <c r="BM81" s="488">
        <f t="shared" si="44"/>
      </c>
      <c r="BN81" s="443"/>
      <c r="BO81" s="458"/>
      <c r="BP81" s="484">
        <f>IF(ISBLANK(BO81),"",AX81)</f>
      </c>
      <c r="BQ81" s="443"/>
      <c r="BR81" s="458"/>
      <c r="BS81" s="480">
        <f>IF(ISBLANK(BR81),"",AX81)</f>
      </c>
      <c r="BT81" s="443"/>
      <c r="BU81" s="458"/>
      <c r="BV81" s="476">
        <f>IF(ISBLANK(BU81),"",AX81)</f>
      </c>
    </row>
    <row r="82" spans="49:69" ht="19.5" thickBot="1">
      <c r="AW82" s="550"/>
      <c r="AX82" s="550"/>
      <c r="AY82" s="551"/>
      <c r="AZ82" s="551"/>
      <c r="BA82" s="551"/>
      <c r="BB82" s="551"/>
      <c r="BC82" s="551"/>
      <c r="BD82" s="551"/>
      <c r="BE82" s="551"/>
      <c r="BF82" s="551"/>
      <c r="BG82" s="552"/>
      <c r="BH82" s="552"/>
      <c r="BI82" s="552"/>
      <c r="BJ82" s="552"/>
      <c r="BK82" s="552"/>
      <c r="BL82" s="552"/>
      <c r="BM82" s="552"/>
      <c r="BN82" s="552"/>
      <c r="BO82" s="552"/>
      <c r="BP82" s="552"/>
      <c r="BQ82" s="552"/>
    </row>
    <row r="83" spans="2:69" ht="18.75" customHeight="1">
      <c r="B83" s="517"/>
      <c r="C83" s="518"/>
      <c r="D83" s="355"/>
      <c r="E83" s="355"/>
      <c r="F83" s="355"/>
      <c r="G83" s="355"/>
      <c r="H83" s="355"/>
      <c r="I83" s="355"/>
      <c r="J83" s="355"/>
      <c r="K83" s="355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AW83" s="517"/>
      <c r="AX83" s="518"/>
      <c r="AY83" s="355"/>
      <c r="AZ83" s="355"/>
      <c r="BA83" s="355"/>
      <c r="BB83" s="355"/>
      <c r="BC83" s="355"/>
      <c r="BD83" s="355"/>
      <c r="BE83" s="355"/>
      <c r="BF83" s="355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</row>
    <row r="84" spans="2:69" ht="19.5" customHeight="1">
      <c r="B84" s="738">
        <v>4</v>
      </c>
      <c r="C84" s="621" t="s">
        <v>75</v>
      </c>
      <c r="D84" s="454" t="s">
        <v>242</v>
      </c>
      <c r="E84" s="454"/>
      <c r="F84" s="454"/>
      <c r="G84" s="454"/>
      <c r="H84" s="454"/>
      <c r="I84" s="454"/>
      <c r="J84" s="454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AW84" s="738">
        <v>4</v>
      </c>
      <c r="AX84" s="621" t="s">
        <v>75</v>
      </c>
      <c r="AY84" s="454" t="s">
        <v>242</v>
      </c>
      <c r="AZ84" s="454"/>
      <c r="BA84" s="454"/>
      <c r="BB84" s="454"/>
      <c r="BC84" s="454"/>
      <c r="BD84" s="454"/>
      <c r="BE84" s="454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</row>
    <row r="85" spans="2:69" ht="18.75" customHeight="1">
      <c r="B85" s="738"/>
      <c r="C85" s="621"/>
      <c r="D85" s="364"/>
      <c r="E85" s="360"/>
      <c r="F85" s="360"/>
      <c r="G85" s="360"/>
      <c r="H85" s="360"/>
      <c r="I85" s="360"/>
      <c r="J85" s="359"/>
      <c r="K85" s="359"/>
      <c r="L85" s="359"/>
      <c r="M85" s="359"/>
      <c r="N85" s="359"/>
      <c r="O85" s="359"/>
      <c r="P85" s="455"/>
      <c r="Q85" s="455"/>
      <c r="R85" s="455"/>
      <c r="S85" s="455"/>
      <c r="T85" s="455"/>
      <c r="U85" s="455"/>
      <c r="V85" s="455"/>
      <c r="AW85" s="738"/>
      <c r="AX85" s="621"/>
      <c r="AY85" s="364"/>
      <c r="AZ85" s="360"/>
      <c r="BA85" s="360"/>
      <c r="BB85" s="360"/>
      <c r="BC85" s="360"/>
      <c r="BD85" s="360"/>
      <c r="BE85" s="359"/>
      <c r="BF85" s="359"/>
      <c r="BG85" s="359"/>
      <c r="BH85" s="359"/>
      <c r="BI85" s="359"/>
      <c r="BJ85" s="359"/>
      <c r="BK85" s="455"/>
      <c r="BL85" s="455"/>
      <c r="BM85" s="455"/>
      <c r="BN85" s="455"/>
      <c r="BO85" s="455"/>
      <c r="BP85" s="455"/>
      <c r="BQ85" s="455"/>
    </row>
    <row r="86" spans="2:69" ht="18.75" customHeight="1">
      <c r="B86" s="324" t="s">
        <v>161</v>
      </c>
      <c r="C86" s="519"/>
      <c r="D86" s="453" t="s">
        <v>334</v>
      </c>
      <c r="E86" s="361"/>
      <c r="F86" s="362" t="s">
        <v>260</v>
      </c>
      <c r="G86" s="360"/>
      <c r="H86" s="360"/>
      <c r="I86" s="360"/>
      <c r="J86" s="359"/>
      <c r="K86" s="359"/>
      <c r="L86" s="359"/>
      <c r="M86" s="359"/>
      <c r="N86" s="359"/>
      <c r="O86" s="359"/>
      <c r="P86" s="455"/>
      <c r="Q86" s="455"/>
      <c r="R86" s="455"/>
      <c r="S86" s="455"/>
      <c r="T86" s="455"/>
      <c r="U86" s="455"/>
      <c r="V86" s="455"/>
      <c r="AW86" s="324" t="s">
        <v>161</v>
      </c>
      <c r="AX86" s="519"/>
      <c r="AY86" s="453" t="s">
        <v>334</v>
      </c>
      <c r="AZ86" s="361"/>
      <c r="BA86" s="362" t="s">
        <v>260</v>
      </c>
      <c r="BB86" s="360"/>
      <c r="BC86" s="360"/>
      <c r="BD86" s="360"/>
      <c r="BE86" s="359"/>
      <c r="BF86" s="359"/>
      <c r="BG86" s="359"/>
      <c r="BH86" s="359"/>
      <c r="BI86" s="359"/>
      <c r="BJ86" s="359"/>
      <c r="BK86" s="455"/>
      <c r="BL86" s="455"/>
      <c r="BM86" s="455"/>
      <c r="BN86" s="455"/>
      <c r="BO86" s="455"/>
      <c r="BP86" s="455"/>
      <c r="BQ86" s="455"/>
    </row>
    <row r="87" spans="2:69" ht="18.75" customHeight="1">
      <c r="B87" s="337" t="s">
        <v>287</v>
      </c>
      <c r="C87" s="520"/>
      <c r="D87" s="452">
        <v>1.1</v>
      </c>
      <c r="E87" s="361"/>
      <c r="F87" s="153" t="s">
        <v>261</v>
      </c>
      <c r="G87" s="365"/>
      <c r="H87" s="365"/>
      <c r="I87" s="365"/>
      <c r="J87" s="366"/>
      <c r="K87" s="366"/>
      <c r="L87" s="366"/>
      <c r="M87" s="366"/>
      <c r="N87" s="366"/>
      <c r="O87" s="366"/>
      <c r="P87" s="455"/>
      <c r="Q87" s="455"/>
      <c r="R87" s="455"/>
      <c r="S87" s="455"/>
      <c r="T87" s="455"/>
      <c r="U87" s="455"/>
      <c r="V87" s="455"/>
      <c r="AW87" s="337" t="s">
        <v>287</v>
      </c>
      <c r="AX87" s="520"/>
      <c r="AY87" s="452">
        <v>1.1</v>
      </c>
      <c r="AZ87" s="361"/>
      <c r="BA87" s="153" t="s">
        <v>261</v>
      </c>
      <c r="BB87" s="365"/>
      <c r="BC87" s="365"/>
      <c r="BD87" s="365"/>
      <c r="BE87" s="366"/>
      <c r="BF87" s="366"/>
      <c r="BG87" s="366"/>
      <c r="BH87" s="366"/>
      <c r="BI87" s="366"/>
      <c r="BJ87" s="366"/>
      <c r="BK87" s="455"/>
      <c r="BL87" s="455"/>
      <c r="BM87" s="455"/>
      <c r="BN87" s="455"/>
      <c r="BO87" s="455"/>
      <c r="BP87" s="455"/>
      <c r="BQ87" s="455"/>
    </row>
    <row r="88" spans="2:69" ht="18">
      <c r="B88" s="337" t="s">
        <v>288</v>
      </c>
      <c r="C88" s="520"/>
      <c r="D88" s="452"/>
      <c r="E88" s="361" t="s">
        <v>191</v>
      </c>
      <c r="F88" s="357" t="s">
        <v>262</v>
      </c>
      <c r="G88" s="365"/>
      <c r="H88" s="365"/>
      <c r="I88" s="365"/>
      <c r="J88" s="366"/>
      <c r="K88" s="366"/>
      <c r="L88" s="366"/>
      <c r="M88" s="366"/>
      <c r="N88" s="366"/>
      <c r="O88" s="366"/>
      <c r="P88" s="455"/>
      <c r="Q88" s="455"/>
      <c r="R88" s="455"/>
      <c r="S88" s="455"/>
      <c r="T88" s="455"/>
      <c r="U88" s="455"/>
      <c r="V88" s="455"/>
      <c r="AW88" s="337" t="s">
        <v>288</v>
      </c>
      <c r="AX88" s="520"/>
      <c r="AY88" s="452"/>
      <c r="AZ88" s="361" t="s">
        <v>191</v>
      </c>
      <c r="BA88" s="357" t="s">
        <v>262</v>
      </c>
      <c r="BB88" s="365"/>
      <c r="BC88" s="365"/>
      <c r="BD88" s="365"/>
      <c r="BE88" s="366"/>
      <c r="BF88" s="366"/>
      <c r="BG88" s="366"/>
      <c r="BH88" s="366"/>
      <c r="BI88" s="366"/>
      <c r="BJ88" s="366"/>
      <c r="BK88" s="455"/>
      <c r="BL88" s="455"/>
      <c r="BM88" s="455"/>
      <c r="BN88" s="455"/>
      <c r="BO88" s="455"/>
      <c r="BP88" s="455"/>
      <c r="BQ88" s="455"/>
    </row>
    <row r="89" spans="2:69" ht="18">
      <c r="B89" s="337" t="s">
        <v>289</v>
      </c>
      <c r="C89" s="520"/>
      <c r="D89" s="452">
        <v>1.2</v>
      </c>
      <c r="E89" s="361"/>
      <c r="F89" s="357" t="s">
        <v>263</v>
      </c>
      <c r="G89" s="365"/>
      <c r="H89" s="365"/>
      <c r="I89" s="365"/>
      <c r="J89" s="366"/>
      <c r="K89" s="366"/>
      <c r="L89" s="366"/>
      <c r="M89" s="366"/>
      <c r="N89" s="366"/>
      <c r="O89" s="366"/>
      <c r="P89" s="455"/>
      <c r="Q89" s="455"/>
      <c r="R89" s="455"/>
      <c r="S89" s="455"/>
      <c r="T89" s="455"/>
      <c r="U89" s="455"/>
      <c r="V89" s="455"/>
      <c r="AW89" s="337" t="s">
        <v>289</v>
      </c>
      <c r="AX89" s="520"/>
      <c r="AY89" s="452">
        <v>1.2</v>
      </c>
      <c r="AZ89" s="361"/>
      <c r="BA89" s="357" t="s">
        <v>263</v>
      </c>
      <c r="BB89" s="365"/>
      <c r="BC89" s="365"/>
      <c r="BD89" s="365"/>
      <c r="BE89" s="366"/>
      <c r="BF89" s="366"/>
      <c r="BG89" s="366"/>
      <c r="BH89" s="366"/>
      <c r="BI89" s="366"/>
      <c r="BJ89" s="366"/>
      <c r="BK89" s="455"/>
      <c r="BL89" s="455"/>
      <c r="BM89" s="455"/>
      <c r="BN89" s="455"/>
      <c r="BO89" s="455"/>
      <c r="BP89" s="455"/>
      <c r="BQ89" s="455"/>
    </row>
    <row r="90" spans="2:69" ht="18">
      <c r="B90" s="337" t="s">
        <v>290</v>
      </c>
      <c r="C90" s="520"/>
      <c r="D90" s="452">
        <v>1.3</v>
      </c>
      <c r="E90" s="361"/>
      <c r="F90" s="357" t="s">
        <v>264</v>
      </c>
      <c r="G90" s="365"/>
      <c r="H90" s="365"/>
      <c r="I90" s="365"/>
      <c r="J90" s="366"/>
      <c r="K90" s="366"/>
      <c r="L90" s="366"/>
      <c r="M90" s="366"/>
      <c r="N90" s="366"/>
      <c r="O90" s="366"/>
      <c r="P90" s="455"/>
      <c r="Q90" s="455"/>
      <c r="R90" s="455"/>
      <c r="S90" s="455"/>
      <c r="T90" s="455"/>
      <c r="U90" s="455"/>
      <c r="V90" s="455"/>
      <c r="AW90" s="337" t="s">
        <v>290</v>
      </c>
      <c r="AX90" s="520"/>
      <c r="AY90" s="452">
        <v>1.3</v>
      </c>
      <c r="AZ90" s="361"/>
      <c r="BA90" s="357" t="s">
        <v>264</v>
      </c>
      <c r="BB90" s="365"/>
      <c r="BC90" s="365"/>
      <c r="BD90" s="365"/>
      <c r="BE90" s="366"/>
      <c r="BF90" s="366"/>
      <c r="BG90" s="366"/>
      <c r="BH90" s="366"/>
      <c r="BI90" s="366"/>
      <c r="BJ90" s="366"/>
      <c r="BK90" s="455"/>
      <c r="BL90" s="455"/>
      <c r="BM90" s="455"/>
      <c r="BN90" s="455"/>
      <c r="BO90" s="455"/>
      <c r="BP90" s="455"/>
      <c r="BQ90" s="455"/>
    </row>
    <row r="91" spans="2:69" ht="15.75" customHeight="1">
      <c r="B91" s="337" t="s">
        <v>291</v>
      </c>
      <c r="C91" s="520"/>
      <c r="D91" s="452"/>
      <c r="E91" s="361" t="s">
        <v>192</v>
      </c>
      <c r="F91" s="630" t="s">
        <v>356</v>
      </c>
      <c r="G91" s="630"/>
      <c r="H91" s="630"/>
      <c r="I91" s="630"/>
      <c r="J91" s="630"/>
      <c r="K91" s="630"/>
      <c r="L91" s="630"/>
      <c r="M91" s="630"/>
      <c r="N91" s="630"/>
      <c r="O91" s="630"/>
      <c r="P91" s="455"/>
      <c r="Q91" s="455"/>
      <c r="R91" s="455"/>
      <c r="S91" s="455"/>
      <c r="T91" s="455"/>
      <c r="U91" s="455"/>
      <c r="V91" s="455"/>
      <c r="AW91" s="337" t="s">
        <v>291</v>
      </c>
      <c r="AX91" s="520"/>
      <c r="AY91" s="452"/>
      <c r="AZ91" s="361" t="s">
        <v>192</v>
      </c>
      <c r="BA91" s="630" t="s">
        <v>356</v>
      </c>
      <c r="BB91" s="630"/>
      <c r="BC91" s="630"/>
      <c r="BD91" s="630"/>
      <c r="BE91" s="630"/>
      <c r="BF91" s="630"/>
      <c r="BG91" s="630"/>
      <c r="BH91" s="630"/>
      <c r="BI91" s="630"/>
      <c r="BJ91" s="630"/>
      <c r="BK91" s="455"/>
      <c r="BL91" s="455"/>
      <c r="BM91" s="455"/>
      <c r="BN91" s="455"/>
      <c r="BO91" s="455"/>
      <c r="BP91" s="455"/>
      <c r="BQ91" s="455"/>
    </row>
    <row r="92" spans="2:69" ht="15.75" customHeight="1">
      <c r="B92" s="337" t="s">
        <v>292</v>
      </c>
      <c r="C92" s="520"/>
      <c r="D92" s="452"/>
      <c r="E92" s="361" t="s">
        <v>192</v>
      </c>
      <c r="F92" s="630"/>
      <c r="G92" s="630"/>
      <c r="H92" s="630"/>
      <c r="I92" s="630"/>
      <c r="J92" s="630"/>
      <c r="K92" s="630"/>
      <c r="L92" s="630"/>
      <c r="M92" s="630"/>
      <c r="N92" s="630"/>
      <c r="O92" s="630"/>
      <c r="P92" s="455"/>
      <c r="Q92" s="455"/>
      <c r="R92" s="455"/>
      <c r="S92" s="455"/>
      <c r="T92" s="455"/>
      <c r="U92" s="455"/>
      <c r="V92" s="455"/>
      <c r="AW92" s="337" t="s">
        <v>292</v>
      </c>
      <c r="AX92" s="520"/>
      <c r="AY92" s="452"/>
      <c r="AZ92" s="361" t="s">
        <v>192</v>
      </c>
      <c r="BA92" s="630"/>
      <c r="BB92" s="630"/>
      <c r="BC92" s="630"/>
      <c r="BD92" s="630"/>
      <c r="BE92" s="630"/>
      <c r="BF92" s="630"/>
      <c r="BG92" s="630"/>
      <c r="BH92" s="630"/>
      <c r="BI92" s="630"/>
      <c r="BJ92" s="630"/>
      <c r="BK92" s="455"/>
      <c r="BL92" s="455"/>
      <c r="BM92" s="455"/>
      <c r="BN92" s="455"/>
      <c r="BO92" s="455"/>
      <c r="BP92" s="455"/>
      <c r="BQ92" s="455"/>
    </row>
    <row r="93" spans="2:69" ht="18">
      <c r="B93" s="337" t="s">
        <v>293</v>
      </c>
      <c r="C93" s="520"/>
      <c r="D93" s="453" t="s">
        <v>335</v>
      </c>
      <c r="E93" s="361"/>
      <c r="F93" s="357" t="s">
        <v>265</v>
      </c>
      <c r="G93" s="365"/>
      <c r="H93" s="365"/>
      <c r="I93" s="365"/>
      <c r="J93" s="366"/>
      <c r="K93" s="366"/>
      <c r="L93" s="366"/>
      <c r="M93" s="366"/>
      <c r="N93" s="366"/>
      <c r="O93" s="366"/>
      <c r="P93" s="455"/>
      <c r="Q93" s="455"/>
      <c r="R93" s="455"/>
      <c r="S93" s="455"/>
      <c r="T93" s="455"/>
      <c r="U93" s="455"/>
      <c r="V93" s="455"/>
      <c r="AW93" s="337" t="s">
        <v>293</v>
      </c>
      <c r="AX93" s="520"/>
      <c r="AY93" s="453" t="s">
        <v>335</v>
      </c>
      <c r="AZ93" s="361"/>
      <c r="BA93" s="357" t="s">
        <v>265</v>
      </c>
      <c r="BB93" s="365"/>
      <c r="BC93" s="365"/>
      <c r="BD93" s="365"/>
      <c r="BE93" s="366"/>
      <c r="BF93" s="366"/>
      <c r="BG93" s="366"/>
      <c r="BH93" s="366"/>
      <c r="BI93" s="366"/>
      <c r="BJ93" s="366"/>
      <c r="BK93" s="455"/>
      <c r="BL93" s="455"/>
      <c r="BM93" s="455"/>
      <c r="BN93" s="455"/>
      <c r="BO93" s="455"/>
      <c r="BP93" s="455"/>
      <c r="BQ93" s="455"/>
    </row>
    <row r="94" spans="2:69" ht="18">
      <c r="B94" s="337" t="s">
        <v>22</v>
      </c>
      <c r="C94" s="520"/>
      <c r="D94" s="452">
        <v>2.1</v>
      </c>
      <c r="E94" s="361"/>
      <c r="F94" s="357" t="s">
        <v>266</v>
      </c>
      <c r="G94" s="365"/>
      <c r="H94" s="365"/>
      <c r="I94" s="365"/>
      <c r="J94" s="366"/>
      <c r="K94" s="366"/>
      <c r="L94" s="366"/>
      <c r="M94" s="366"/>
      <c r="N94" s="366"/>
      <c r="O94" s="366"/>
      <c r="P94" s="455"/>
      <c r="Q94" s="455"/>
      <c r="R94" s="455"/>
      <c r="S94" s="455"/>
      <c r="T94" s="455"/>
      <c r="U94" s="455"/>
      <c r="V94" s="455"/>
      <c r="AW94" s="337" t="s">
        <v>22</v>
      </c>
      <c r="AX94" s="520"/>
      <c r="AY94" s="452">
        <v>2.1</v>
      </c>
      <c r="AZ94" s="361"/>
      <c r="BA94" s="357" t="s">
        <v>266</v>
      </c>
      <c r="BB94" s="365"/>
      <c r="BC94" s="365"/>
      <c r="BD94" s="365"/>
      <c r="BE94" s="366"/>
      <c r="BF94" s="366"/>
      <c r="BG94" s="366"/>
      <c r="BH94" s="366"/>
      <c r="BI94" s="366"/>
      <c r="BJ94" s="366"/>
      <c r="BK94" s="455"/>
      <c r="BL94" s="455"/>
      <c r="BM94" s="455"/>
      <c r="BN94" s="455"/>
      <c r="BO94" s="455"/>
      <c r="BP94" s="455"/>
      <c r="BQ94" s="455"/>
    </row>
    <row r="95" spans="2:69" ht="18">
      <c r="B95" s="335" t="s">
        <v>294</v>
      </c>
      <c r="C95" s="520"/>
      <c r="D95" s="452">
        <v>2.2</v>
      </c>
      <c r="E95" s="361" t="s">
        <v>273</v>
      </c>
      <c r="F95" s="357" t="s">
        <v>267</v>
      </c>
      <c r="G95" s="365"/>
      <c r="H95" s="365"/>
      <c r="I95" s="365"/>
      <c r="J95" s="366"/>
      <c r="K95" s="366"/>
      <c r="L95" s="366"/>
      <c r="M95" s="366"/>
      <c r="N95" s="366"/>
      <c r="O95" s="366"/>
      <c r="P95" s="455"/>
      <c r="Q95" s="455"/>
      <c r="R95" s="455"/>
      <c r="S95" s="455"/>
      <c r="T95" s="455"/>
      <c r="U95" s="455"/>
      <c r="V95" s="455"/>
      <c r="AW95" s="335" t="s">
        <v>294</v>
      </c>
      <c r="AX95" s="520"/>
      <c r="AY95" s="452">
        <v>2.2</v>
      </c>
      <c r="AZ95" s="361" t="s">
        <v>273</v>
      </c>
      <c r="BA95" s="357" t="s">
        <v>267</v>
      </c>
      <c r="BB95" s="365"/>
      <c r="BC95" s="365"/>
      <c r="BD95" s="365"/>
      <c r="BE95" s="366"/>
      <c r="BF95" s="366"/>
      <c r="BG95" s="366"/>
      <c r="BH95" s="366"/>
      <c r="BI95" s="366"/>
      <c r="BJ95" s="366"/>
      <c r="BK95" s="455"/>
      <c r="BL95" s="455"/>
      <c r="BM95" s="455"/>
      <c r="BN95" s="455"/>
      <c r="BO95" s="455"/>
      <c r="BP95" s="455"/>
      <c r="BQ95" s="455"/>
    </row>
    <row r="96" spans="2:69" ht="18">
      <c r="B96" s="335" t="s">
        <v>295</v>
      </c>
      <c r="C96" s="520"/>
      <c r="D96" s="452"/>
      <c r="E96" s="361"/>
      <c r="F96" s="357"/>
      <c r="G96" s="365"/>
      <c r="H96" s="365"/>
      <c r="I96" s="365"/>
      <c r="J96" s="366"/>
      <c r="K96" s="366"/>
      <c r="L96" s="366"/>
      <c r="M96" s="366"/>
      <c r="N96" s="366"/>
      <c r="O96" s="366"/>
      <c r="P96" s="455"/>
      <c r="Q96" s="455"/>
      <c r="R96" s="455"/>
      <c r="S96" s="455"/>
      <c r="T96" s="455"/>
      <c r="U96" s="455"/>
      <c r="V96" s="455"/>
      <c r="AW96" s="335" t="s">
        <v>295</v>
      </c>
      <c r="AX96" s="520"/>
      <c r="AY96" s="452"/>
      <c r="AZ96" s="361"/>
      <c r="BA96" s="357"/>
      <c r="BB96" s="365"/>
      <c r="BC96" s="365"/>
      <c r="BD96" s="365"/>
      <c r="BE96" s="366"/>
      <c r="BF96" s="366"/>
      <c r="BG96" s="366"/>
      <c r="BH96" s="366"/>
      <c r="BI96" s="366"/>
      <c r="BJ96" s="366"/>
      <c r="BK96" s="455"/>
      <c r="BL96" s="455"/>
      <c r="BM96" s="455"/>
      <c r="BN96" s="455"/>
      <c r="BO96" s="455"/>
      <c r="BP96" s="455"/>
      <c r="BQ96" s="455"/>
    </row>
    <row r="97" spans="2:69" ht="18.75">
      <c r="B97" s="335" t="s">
        <v>296</v>
      </c>
      <c r="C97" s="520"/>
      <c r="D97" s="453" t="s">
        <v>336</v>
      </c>
      <c r="E97" s="361"/>
      <c r="F97" s="362" t="s">
        <v>268</v>
      </c>
      <c r="G97" s="365"/>
      <c r="H97" s="365"/>
      <c r="I97" s="365"/>
      <c r="J97" s="366"/>
      <c r="K97" s="366"/>
      <c r="L97" s="366"/>
      <c r="M97" s="366"/>
      <c r="N97" s="366"/>
      <c r="O97" s="366"/>
      <c r="P97" s="455"/>
      <c r="Q97" s="455"/>
      <c r="R97" s="455"/>
      <c r="S97" s="455"/>
      <c r="T97" s="455"/>
      <c r="U97" s="455"/>
      <c r="V97" s="455"/>
      <c r="AW97" s="335" t="s">
        <v>296</v>
      </c>
      <c r="AX97" s="520"/>
      <c r="AY97" s="453" t="s">
        <v>336</v>
      </c>
      <c r="AZ97" s="361"/>
      <c r="BA97" s="362" t="s">
        <v>268</v>
      </c>
      <c r="BB97" s="365"/>
      <c r="BC97" s="365"/>
      <c r="BD97" s="365"/>
      <c r="BE97" s="366"/>
      <c r="BF97" s="366"/>
      <c r="BG97" s="366"/>
      <c r="BH97" s="366"/>
      <c r="BI97" s="366"/>
      <c r="BJ97" s="366"/>
      <c r="BK97" s="455"/>
      <c r="BL97" s="455"/>
      <c r="BM97" s="455"/>
      <c r="BN97" s="455"/>
      <c r="BO97" s="455"/>
      <c r="BP97" s="455"/>
      <c r="BQ97" s="455"/>
    </row>
    <row r="98" spans="2:69" ht="18">
      <c r="B98" s="335" t="s">
        <v>257</v>
      </c>
      <c r="C98" s="520"/>
      <c r="D98" s="452">
        <v>3.1</v>
      </c>
      <c r="E98" s="361"/>
      <c r="F98" s="357" t="s">
        <v>269</v>
      </c>
      <c r="G98" s="366"/>
      <c r="H98" s="366"/>
      <c r="I98" s="366"/>
      <c r="J98" s="366"/>
      <c r="K98" s="366"/>
      <c r="L98" s="366"/>
      <c r="M98" s="366"/>
      <c r="N98" s="366"/>
      <c r="O98" s="366"/>
      <c r="P98" s="455"/>
      <c r="Q98" s="455"/>
      <c r="R98" s="455"/>
      <c r="S98" s="455"/>
      <c r="T98" s="455"/>
      <c r="U98" s="455"/>
      <c r="V98" s="455"/>
      <c r="AW98" s="335" t="s">
        <v>257</v>
      </c>
      <c r="AX98" s="520"/>
      <c r="AY98" s="452">
        <v>3.1</v>
      </c>
      <c r="AZ98" s="361"/>
      <c r="BA98" s="357" t="s">
        <v>269</v>
      </c>
      <c r="BB98" s="366"/>
      <c r="BC98" s="366"/>
      <c r="BD98" s="366"/>
      <c r="BE98" s="366"/>
      <c r="BF98" s="366"/>
      <c r="BG98" s="366"/>
      <c r="BH98" s="366"/>
      <c r="BI98" s="366"/>
      <c r="BJ98" s="366"/>
      <c r="BK98" s="455"/>
      <c r="BL98" s="455"/>
      <c r="BM98" s="455"/>
      <c r="BN98" s="455"/>
      <c r="BO98" s="455"/>
      <c r="BP98" s="455"/>
      <c r="BQ98" s="455"/>
    </row>
    <row r="99" spans="2:69" ht="18">
      <c r="B99" s="335"/>
      <c r="C99" s="520"/>
      <c r="D99" s="452">
        <v>3.2</v>
      </c>
      <c r="E99" s="361" t="s">
        <v>297</v>
      </c>
      <c r="F99" s="357" t="s">
        <v>270</v>
      </c>
      <c r="G99" s="366"/>
      <c r="H99" s="366"/>
      <c r="I99" s="366"/>
      <c r="J99" s="366"/>
      <c r="K99" s="366"/>
      <c r="L99" s="366"/>
      <c r="M99" s="366"/>
      <c r="N99" s="366"/>
      <c r="O99" s="366"/>
      <c r="P99" s="455"/>
      <c r="Q99" s="455"/>
      <c r="R99" s="455"/>
      <c r="S99" s="455"/>
      <c r="T99" s="455"/>
      <c r="U99" s="455"/>
      <c r="V99" s="455"/>
      <c r="AW99" s="335"/>
      <c r="AX99" s="520"/>
      <c r="AY99" s="452">
        <v>3.2</v>
      </c>
      <c r="AZ99" s="361" t="s">
        <v>297</v>
      </c>
      <c r="BA99" s="357" t="s">
        <v>270</v>
      </c>
      <c r="BB99" s="366"/>
      <c r="BC99" s="366"/>
      <c r="BD99" s="366"/>
      <c r="BE99" s="366"/>
      <c r="BF99" s="366"/>
      <c r="BG99" s="366"/>
      <c r="BH99" s="366"/>
      <c r="BI99" s="366"/>
      <c r="BJ99" s="366"/>
      <c r="BK99" s="455"/>
      <c r="BL99" s="455"/>
      <c r="BM99" s="455"/>
      <c r="BN99" s="455"/>
      <c r="BO99" s="455"/>
      <c r="BP99" s="455"/>
      <c r="BQ99" s="455"/>
    </row>
    <row r="100" spans="2:69" ht="18">
      <c r="B100" s="335"/>
      <c r="C100" s="520"/>
      <c r="D100" s="452">
        <v>3.3</v>
      </c>
      <c r="E100" s="361" t="s">
        <v>297</v>
      </c>
      <c r="F100" s="357" t="s">
        <v>271</v>
      </c>
      <c r="G100" s="366"/>
      <c r="H100" s="366"/>
      <c r="I100" s="366"/>
      <c r="J100" s="366"/>
      <c r="K100" s="366"/>
      <c r="L100" s="366"/>
      <c r="M100" s="366"/>
      <c r="N100" s="366"/>
      <c r="O100" s="366"/>
      <c r="P100" s="455"/>
      <c r="Q100" s="455"/>
      <c r="R100" s="455"/>
      <c r="S100" s="455"/>
      <c r="T100" s="455"/>
      <c r="U100" s="455"/>
      <c r="V100" s="455"/>
      <c r="AW100" s="335"/>
      <c r="AX100" s="520"/>
      <c r="AY100" s="452">
        <v>3.3</v>
      </c>
      <c r="AZ100" s="361" t="s">
        <v>297</v>
      </c>
      <c r="BA100" s="357" t="s">
        <v>271</v>
      </c>
      <c r="BB100" s="366"/>
      <c r="BC100" s="366"/>
      <c r="BD100" s="366"/>
      <c r="BE100" s="366"/>
      <c r="BF100" s="366"/>
      <c r="BG100" s="366"/>
      <c r="BH100" s="366"/>
      <c r="BI100" s="366"/>
      <c r="BJ100" s="366"/>
      <c r="BK100" s="455"/>
      <c r="BL100" s="455"/>
      <c r="BM100" s="455"/>
      <c r="BN100" s="455"/>
      <c r="BO100" s="455"/>
      <c r="BP100" s="455"/>
      <c r="BQ100" s="455"/>
    </row>
    <row r="101" spans="2:69" ht="15.75" customHeight="1">
      <c r="B101" s="335"/>
      <c r="C101" s="520"/>
      <c r="D101" s="452">
        <v>3.4</v>
      </c>
      <c r="E101" s="361"/>
      <c r="F101" s="630" t="s">
        <v>272</v>
      </c>
      <c r="G101" s="630"/>
      <c r="H101" s="630"/>
      <c r="I101" s="630"/>
      <c r="J101" s="630"/>
      <c r="K101" s="630"/>
      <c r="L101" s="630"/>
      <c r="M101" s="630"/>
      <c r="N101" s="630"/>
      <c r="O101" s="630"/>
      <c r="P101" s="455"/>
      <c r="Q101" s="455"/>
      <c r="R101" s="455"/>
      <c r="S101" s="455"/>
      <c r="T101" s="455"/>
      <c r="U101" s="455"/>
      <c r="V101" s="455"/>
      <c r="AW101" s="335"/>
      <c r="AX101" s="520"/>
      <c r="AY101" s="452">
        <v>3.4</v>
      </c>
      <c r="AZ101" s="361"/>
      <c r="BA101" s="630" t="s">
        <v>272</v>
      </c>
      <c r="BB101" s="630"/>
      <c r="BC101" s="630"/>
      <c r="BD101" s="630"/>
      <c r="BE101" s="630"/>
      <c r="BF101" s="630"/>
      <c r="BG101" s="630"/>
      <c r="BH101" s="630"/>
      <c r="BI101" s="630"/>
      <c r="BJ101" s="630"/>
      <c r="BK101" s="455"/>
      <c r="BL101" s="455"/>
      <c r="BM101" s="455"/>
      <c r="BN101" s="455"/>
      <c r="BO101" s="455"/>
      <c r="BP101" s="455"/>
      <c r="BQ101" s="455"/>
    </row>
    <row r="102" spans="2:69" ht="15.75" customHeight="1">
      <c r="B102" s="335"/>
      <c r="C102" s="520"/>
      <c r="D102" s="452"/>
      <c r="E102" s="361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455"/>
      <c r="Q102" s="455"/>
      <c r="R102" s="455"/>
      <c r="S102" s="455"/>
      <c r="T102" s="455"/>
      <c r="U102" s="455"/>
      <c r="V102" s="455"/>
      <c r="AW102" s="335"/>
      <c r="AX102" s="520"/>
      <c r="AY102" s="452"/>
      <c r="AZ102" s="361"/>
      <c r="BA102" s="630"/>
      <c r="BB102" s="630"/>
      <c r="BC102" s="630"/>
      <c r="BD102" s="630"/>
      <c r="BE102" s="630"/>
      <c r="BF102" s="630"/>
      <c r="BG102" s="630"/>
      <c r="BH102" s="630"/>
      <c r="BI102" s="630"/>
      <c r="BJ102" s="630"/>
      <c r="BK102" s="455"/>
      <c r="BL102" s="455"/>
      <c r="BM102" s="455"/>
      <c r="BN102" s="455"/>
      <c r="BO102" s="455"/>
      <c r="BP102" s="455"/>
      <c r="BQ102" s="455"/>
    </row>
    <row r="103" spans="2:69" ht="18">
      <c r="B103" s="335"/>
      <c r="C103" s="520"/>
      <c r="D103" s="452"/>
      <c r="E103" s="361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55"/>
      <c r="Q103" s="455"/>
      <c r="R103" s="455"/>
      <c r="S103" s="455"/>
      <c r="T103" s="455"/>
      <c r="U103" s="455"/>
      <c r="V103" s="455"/>
      <c r="AW103" s="335"/>
      <c r="AX103" s="520"/>
      <c r="AY103" s="452"/>
      <c r="AZ103" s="361"/>
      <c r="BA103" s="432"/>
      <c r="BB103" s="432"/>
      <c r="BC103" s="432"/>
      <c r="BD103" s="432"/>
      <c r="BE103" s="432"/>
      <c r="BF103" s="432"/>
      <c r="BG103" s="432"/>
      <c r="BH103" s="432"/>
      <c r="BI103" s="432"/>
      <c r="BJ103" s="432"/>
      <c r="BK103" s="455"/>
      <c r="BL103" s="455"/>
      <c r="BM103" s="455"/>
      <c r="BN103" s="455"/>
      <c r="BO103" s="455"/>
      <c r="BP103" s="455"/>
      <c r="BQ103" s="455"/>
    </row>
    <row r="104" spans="2:69" ht="18.75">
      <c r="B104" s="335"/>
      <c r="C104" s="520"/>
      <c r="D104" s="453" t="s">
        <v>337</v>
      </c>
      <c r="E104" s="361"/>
      <c r="F104" s="362" t="s">
        <v>274</v>
      </c>
      <c r="G104" s="432"/>
      <c r="H104" s="432"/>
      <c r="I104" s="432"/>
      <c r="J104" s="432"/>
      <c r="K104" s="432"/>
      <c r="L104" s="432"/>
      <c r="M104" s="432"/>
      <c r="N104" s="432"/>
      <c r="O104" s="432"/>
      <c r="P104" s="455"/>
      <c r="Q104" s="455"/>
      <c r="R104" s="455"/>
      <c r="S104" s="455"/>
      <c r="T104" s="455"/>
      <c r="U104" s="455"/>
      <c r="V104" s="455"/>
      <c r="AW104" s="335"/>
      <c r="AX104" s="520"/>
      <c r="AY104" s="453" t="s">
        <v>337</v>
      </c>
      <c r="AZ104" s="361"/>
      <c r="BA104" s="362" t="s">
        <v>274</v>
      </c>
      <c r="BB104" s="432"/>
      <c r="BC104" s="432"/>
      <c r="BD104" s="432"/>
      <c r="BE104" s="432"/>
      <c r="BF104" s="432"/>
      <c r="BG104" s="432"/>
      <c r="BH104" s="432"/>
      <c r="BI104" s="432"/>
      <c r="BJ104" s="432"/>
      <c r="BK104" s="455"/>
      <c r="BL104" s="455"/>
      <c r="BM104" s="455"/>
      <c r="BN104" s="455"/>
      <c r="BO104" s="455"/>
      <c r="BP104" s="455"/>
      <c r="BQ104" s="455"/>
    </row>
    <row r="105" spans="2:69" ht="18">
      <c r="B105" s="335"/>
      <c r="C105" s="520"/>
      <c r="D105" s="452">
        <v>4.1</v>
      </c>
      <c r="E105" s="361" t="s">
        <v>298</v>
      </c>
      <c r="F105" s="357" t="s">
        <v>275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455"/>
      <c r="Q105" s="455"/>
      <c r="R105" s="455"/>
      <c r="S105" s="455"/>
      <c r="T105" s="455"/>
      <c r="U105" s="455"/>
      <c r="V105" s="455"/>
      <c r="AW105" s="335"/>
      <c r="AX105" s="520"/>
      <c r="AY105" s="452">
        <v>4.1</v>
      </c>
      <c r="AZ105" s="361" t="s">
        <v>298</v>
      </c>
      <c r="BA105" s="357" t="s">
        <v>275</v>
      </c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455"/>
      <c r="BL105" s="455"/>
      <c r="BM105" s="455"/>
      <c r="BN105" s="455"/>
      <c r="BO105" s="455"/>
      <c r="BP105" s="455"/>
      <c r="BQ105" s="455"/>
    </row>
    <row r="106" spans="2:69" ht="18">
      <c r="B106" s="335"/>
      <c r="C106" s="520"/>
      <c r="D106" s="451"/>
      <c r="E106" s="361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455"/>
      <c r="Q106" s="455"/>
      <c r="R106" s="455"/>
      <c r="S106" s="455"/>
      <c r="T106" s="455"/>
      <c r="U106" s="455"/>
      <c r="V106" s="455"/>
      <c r="AW106" s="335"/>
      <c r="AX106" s="520"/>
      <c r="AY106" s="451"/>
      <c r="AZ106" s="361"/>
      <c r="BA106" s="368"/>
      <c r="BB106" s="368"/>
      <c r="BC106" s="368"/>
      <c r="BD106" s="368"/>
      <c r="BE106" s="368"/>
      <c r="BF106" s="368"/>
      <c r="BG106" s="368"/>
      <c r="BH106" s="368"/>
      <c r="BI106" s="368"/>
      <c r="BJ106" s="368"/>
      <c r="BK106" s="455"/>
      <c r="BL106" s="455"/>
      <c r="BM106" s="455"/>
      <c r="BN106" s="455"/>
      <c r="BO106" s="455"/>
      <c r="BP106" s="455"/>
      <c r="BQ106" s="455"/>
    </row>
    <row r="107" spans="2:69" ht="18.75" thickBot="1">
      <c r="B107" s="511"/>
      <c r="C107" s="512"/>
      <c r="D107" s="513"/>
      <c r="E107" s="514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6"/>
      <c r="Q107" s="516"/>
      <c r="R107" s="516"/>
      <c r="S107" s="516"/>
      <c r="T107" s="516"/>
      <c r="U107" s="516"/>
      <c r="V107" s="516"/>
      <c r="AW107" s="511"/>
      <c r="AX107" s="512"/>
      <c r="AY107" s="513"/>
      <c r="AZ107" s="514"/>
      <c r="BA107" s="515"/>
      <c r="BB107" s="515"/>
      <c r="BC107" s="515"/>
      <c r="BD107" s="515"/>
      <c r="BE107" s="515"/>
      <c r="BF107" s="515"/>
      <c r="BG107" s="515"/>
      <c r="BH107" s="515"/>
      <c r="BI107" s="515"/>
      <c r="BJ107" s="515"/>
      <c r="BK107" s="516"/>
      <c r="BL107" s="516"/>
      <c r="BM107" s="516"/>
      <c r="BN107" s="516"/>
      <c r="BO107" s="516"/>
      <c r="BP107" s="516"/>
      <c r="BQ107" s="516"/>
    </row>
    <row r="108" spans="2:69" ht="18">
      <c r="B108" s="545"/>
      <c r="C108" s="546"/>
      <c r="D108" s="547"/>
      <c r="E108" s="548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  <c r="T108" s="549"/>
      <c r="U108" s="549"/>
      <c r="V108" s="549"/>
      <c r="AW108" s="545"/>
      <c r="AX108" s="546"/>
      <c r="AY108" s="547"/>
      <c r="AZ108" s="548"/>
      <c r="BA108" s="549"/>
      <c r="BB108" s="549"/>
      <c r="BC108" s="549"/>
      <c r="BD108" s="549"/>
      <c r="BE108" s="549"/>
      <c r="BF108" s="549"/>
      <c r="BG108" s="549"/>
      <c r="BH108" s="549"/>
      <c r="BI108" s="549"/>
      <c r="BJ108" s="549"/>
      <c r="BK108" s="549"/>
      <c r="BL108" s="549"/>
      <c r="BM108" s="549"/>
      <c r="BN108" s="549"/>
      <c r="BO108" s="549"/>
      <c r="BP108" s="549"/>
      <c r="BQ108" s="549"/>
    </row>
    <row r="109" spans="2:69" ht="19.5" thickBot="1">
      <c r="B109" s="550"/>
      <c r="C109" s="550"/>
      <c r="D109" s="551"/>
      <c r="E109" s="551"/>
      <c r="F109" s="551"/>
      <c r="G109" s="551"/>
      <c r="H109" s="551"/>
      <c r="I109" s="551"/>
      <c r="J109" s="551"/>
      <c r="K109" s="551"/>
      <c r="L109" s="552"/>
      <c r="M109" s="552"/>
      <c r="N109" s="552"/>
      <c r="O109" s="552"/>
      <c r="P109" s="552"/>
      <c r="Q109" s="552"/>
      <c r="R109" s="552"/>
      <c r="S109" s="552"/>
      <c r="T109" s="552"/>
      <c r="U109" s="552"/>
      <c r="V109" s="552"/>
      <c r="AW109" s="550"/>
      <c r="AX109" s="550"/>
      <c r="AY109" s="551"/>
      <c r="AZ109" s="551"/>
      <c r="BA109" s="551"/>
      <c r="BB109" s="551"/>
      <c r="BC109" s="551"/>
      <c r="BD109" s="551"/>
      <c r="BE109" s="551"/>
      <c r="BF109" s="551"/>
      <c r="BG109" s="552"/>
      <c r="BH109" s="552"/>
      <c r="BI109" s="552"/>
      <c r="BJ109" s="552"/>
      <c r="BK109" s="552"/>
      <c r="BL109" s="552"/>
      <c r="BM109" s="552"/>
      <c r="BN109" s="552"/>
      <c r="BO109" s="552"/>
      <c r="BP109" s="552"/>
      <c r="BQ109" s="552"/>
    </row>
    <row r="110" spans="2:69" ht="18.75">
      <c r="B110" s="521"/>
      <c r="C110" s="522"/>
      <c r="D110" s="355"/>
      <c r="E110" s="355"/>
      <c r="F110" s="355"/>
      <c r="G110" s="355"/>
      <c r="H110" s="355"/>
      <c r="I110" s="355"/>
      <c r="J110" s="355"/>
      <c r="K110" s="355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AW110" s="521"/>
      <c r="AX110" s="522"/>
      <c r="AY110" s="355"/>
      <c r="AZ110" s="355"/>
      <c r="BA110" s="355"/>
      <c r="BB110" s="355"/>
      <c r="BC110" s="355"/>
      <c r="BD110" s="355"/>
      <c r="BE110" s="355"/>
      <c r="BF110" s="355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</row>
    <row r="111" spans="2:69" ht="20.25">
      <c r="B111" s="738">
        <v>4</v>
      </c>
      <c r="C111" s="636" t="s">
        <v>75</v>
      </c>
      <c r="D111" s="454" t="s">
        <v>142</v>
      </c>
      <c r="E111" s="454"/>
      <c r="F111" s="454"/>
      <c r="G111" s="454"/>
      <c r="H111" s="454"/>
      <c r="I111" s="454"/>
      <c r="J111" s="454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AW111" s="738">
        <v>4</v>
      </c>
      <c r="AX111" s="636" t="s">
        <v>75</v>
      </c>
      <c r="AY111" s="454" t="s">
        <v>142</v>
      </c>
      <c r="AZ111" s="454"/>
      <c r="BA111" s="454"/>
      <c r="BB111" s="454"/>
      <c r="BC111" s="454"/>
      <c r="BD111" s="454"/>
      <c r="BE111" s="454"/>
      <c r="BF111" s="359"/>
      <c r="BG111" s="359"/>
      <c r="BH111" s="359"/>
      <c r="BI111" s="359"/>
      <c r="BJ111" s="359"/>
      <c r="BK111" s="359"/>
      <c r="BL111" s="359"/>
      <c r="BM111" s="359"/>
      <c r="BN111" s="359"/>
      <c r="BO111" s="359"/>
      <c r="BP111" s="359"/>
      <c r="BQ111" s="359"/>
    </row>
    <row r="112" spans="2:69" ht="18.75">
      <c r="B112" s="738"/>
      <c r="C112" s="636"/>
      <c r="D112" s="364"/>
      <c r="E112" s="360"/>
      <c r="F112" s="360"/>
      <c r="G112" s="360"/>
      <c r="H112" s="360"/>
      <c r="I112" s="360"/>
      <c r="J112" s="359"/>
      <c r="K112" s="359"/>
      <c r="L112" s="359"/>
      <c r="M112" s="359"/>
      <c r="N112" s="359"/>
      <c r="O112" s="359"/>
      <c r="P112" s="455"/>
      <c r="Q112" s="455"/>
      <c r="R112" s="455"/>
      <c r="S112" s="455"/>
      <c r="T112" s="455"/>
      <c r="U112" s="455"/>
      <c r="V112" s="455"/>
      <c r="AW112" s="738"/>
      <c r="AX112" s="636"/>
      <c r="AY112" s="364"/>
      <c r="AZ112" s="360"/>
      <c r="BA112" s="360"/>
      <c r="BB112" s="360"/>
      <c r="BC112" s="360"/>
      <c r="BD112" s="360"/>
      <c r="BE112" s="359"/>
      <c r="BF112" s="359"/>
      <c r="BG112" s="359"/>
      <c r="BH112" s="359"/>
      <c r="BI112" s="359"/>
      <c r="BJ112" s="359"/>
      <c r="BK112" s="455"/>
      <c r="BL112" s="455"/>
      <c r="BM112" s="455"/>
      <c r="BN112" s="455"/>
      <c r="BO112" s="455"/>
      <c r="BP112" s="455"/>
      <c r="BQ112" s="455"/>
    </row>
    <row r="113" spans="2:69" ht="18">
      <c r="B113" s="298" t="s">
        <v>161</v>
      </c>
      <c r="C113" s="523"/>
      <c r="D113" s="453" t="s">
        <v>334</v>
      </c>
      <c r="E113" s="361" t="s">
        <v>191</v>
      </c>
      <c r="F113" s="357" t="s">
        <v>330</v>
      </c>
      <c r="G113" s="366"/>
      <c r="H113" s="366"/>
      <c r="I113" s="366"/>
      <c r="J113" s="366"/>
      <c r="K113" s="366"/>
      <c r="L113" s="366"/>
      <c r="M113" s="366"/>
      <c r="N113" s="366"/>
      <c r="O113" s="366"/>
      <c r="P113" s="455"/>
      <c r="Q113" s="455"/>
      <c r="R113" s="455"/>
      <c r="S113" s="455"/>
      <c r="T113" s="455"/>
      <c r="U113" s="455"/>
      <c r="V113" s="455"/>
      <c r="AW113" s="298" t="s">
        <v>161</v>
      </c>
      <c r="AX113" s="523"/>
      <c r="AY113" s="453" t="s">
        <v>334</v>
      </c>
      <c r="AZ113" s="361" t="s">
        <v>191</v>
      </c>
      <c r="BA113" s="357" t="s">
        <v>330</v>
      </c>
      <c r="BB113" s="366"/>
      <c r="BC113" s="366"/>
      <c r="BD113" s="366"/>
      <c r="BE113" s="366"/>
      <c r="BF113" s="366"/>
      <c r="BG113" s="366"/>
      <c r="BH113" s="366"/>
      <c r="BI113" s="366"/>
      <c r="BJ113" s="366"/>
      <c r="BK113" s="455"/>
      <c r="BL113" s="455"/>
      <c r="BM113" s="455"/>
      <c r="BN113" s="455"/>
      <c r="BO113" s="455"/>
      <c r="BP113" s="455"/>
      <c r="BQ113" s="455"/>
    </row>
    <row r="114" spans="2:69" ht="18">
      <c r="B114" s="553" t="s">
        <v>56</v>
      </c>
      <c r="C114" s="554"/>
      <c r="D114" s="453" t="s">
        <v>335</v>
      </c>
      <c r="E114" s="361" t="s">
        <v>192</v>
      </c>
      <c r="F114" s="357" t="s">
        <v>331</v>
      </c>
      <c r="G114" s="366"/>
      <c r="H114" s="366"/>
      <c r="I114" s="366"/>
      <c r="J114" s="366"/>
      <c r="K114" s="366"/>
      <c r="L114" s="366"/>
      <c r="M114" s="366"/>
      <c r="N114" s="366"/>
      <c r="O114" s="366"/>
      <c r="P114" s="455"/>
      <c r="Q114" s="455"/>
      <c r="R114" s="455"/>
      <c r="S114" s="455"/>
      <c r="T114" s="455"/>
      <c r="U114" s="455"/>
      <c r="V114" s="455"/>
      <c r="AW114" s="553" t="s">
        <v>56</v>
      </c>
      <c r="AX114" s="554"/>
      <c r="AY114" s="453" t="s">
        <v>335</v>
      </c>
      <c r="AZ114" s="361" t="s">
        <v>192</v>
      </c>
      <c r="BA114" s="357" t="s">
        <v>331</v>
      </c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455"/>
      <c r="BL114" s="455"/>
      <c r="BM114" s="455"/>
      <c r="BN114" s="455"/>
      <c r="BO114" s="455"/>
      <c r="BP114" s="455"/>
      <c r="BQ114" s="455"/>
    </row>
    <row r="115" spans="2:69" ht="18">
      <c r="B115" s="553" t="s">
        <v>60</v>
      </c>
      <c r="C115" s="554"/>
      <c r="D115" s="453" t="s">
        <v>336</v>
      </c>
      <c r="E115" s="361" t="s">
        <v>273</v>
      </c>
      <c r="F115" s="357" t="s">
        <v>332</v>
      </c>
      <c r="G115" s="366"/>
      <c r="H115" s="366"/>
      <c r="I115" s="366"/>
      <c r="J115" s="366"/>
      <c r="K115" s="366"/>
      <c r="L115" s="366"/>
      <c r="M115" s="366"/>
      <c r="N115" s="366"/>
      <c r="O115" s="366"/>
      <c r="P115" s="455"/>
      <c r="Q115" s="455"/>
      <c r="R115" s="455"/>
      <c r="S115" s="455"/>
      <c r="T115" s="455"/>
      <c r="U115" s="455"/>
      <c r="V115" s="455"/>
      <c r="AW115" s="553" t="s">
        <v>60</v>
      </c>
      <c r="AX115" s="554"/>
      <c r="AY115" s="453" t="s">
        <v>336</v>
      </c>
      <c r="AZ115" s="361" t="s">
        <v>273</v>
      </c>
      <c r="BA115" s="357" t="s">
        <v>332</v>
      </c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455"/>
      <c r="BL115" s="455"/>
      <c r="BM115" s="455"/>
      <c r="BN115" s="455"/>
      <c r="BO115" s="455"/>
      <c r="BP115" s="455"/>
      <c r="BQ115" s="455"/>
    </row>
    <row r="116" spans="2:69" ht="18">
      <c r="B116" s="553" t="s">
        <v>67</v>
      </c>
      <c r="C116" s="554"/>
      <c r="D116" s="452">
        <v>3.1</v>
      </c>
      <c r="E116" s="361" t="s">
        <v>297</v>
      </c>
      <c r="F116" s="357" t="s">
        <v>283</v>
      </c>
      <c r="G116" s="366"/>
      <c r="H116" s="366"/>
      <c r="I116" s="366"/>
      <c r="J116" s="366"/>
      <c r="K116" s="366"/>
      <c r="L116" s="366"/>
      <c r="M116" s="366"/>
      <c r="N116" s="366"/>
      <c r="O116" s="366"/>
      <c r="P116" s="455"/>
      <c r="Q116" s="455"/>
      <c r="R116" s="455"/>
      <c r="S116" s="455"/>
      <c r="T116" s="455"/>
      <c r="U116" s="455"/>
      <c r="V116" s="455"/>
      <c r="AW116" s="553" t="s">
        <v>67</v>
      </c>
      <c r="AX116" s="554"/>
      <c r="AY116" s="452">
        <v>3.1</v>
      </c>
      <c r="AZ116" s="361" t="s">
        <v>297</v>
      </c>
      <c r="BA116" s="357" t="s">
        <v>283</v>
      </c>
      <c r="BB116" s="366"/>
      <c r="BC116" s="366"/>
      <c r="BD116" s="366"/>
      <c r="BE116" s="366"/>
      <c r="BF116" s="366"/>
      <c r="BG116" s="366"/>
      <c r="BH116" s="366"/>
      <c r="BI116" s="366"/>
      <c r="BJ116" s="366"/>
      <c r="BK116" s="455"/>
      <c r="BL116" s="455"/>
      <c r="BM116" s="455"/>
      <c r="BN116" s="455"/>
      <c r="BO116" s="455"/>
      <c r="BP116" s="455"/>
      <c r="BQ116" s="455"/>
    </row>
    <row r="117" spans="2:69" ht="18">
      <c r="B117" s="553" t="s">
        <v>61</v>
      </c>
      <c r="C117" s="554"/>
      <c r="D117" s="452">
        <v>3.2</v>
      </c>
      <c r="E117" s="361"/>
      <c r="F117" s="357" t="s">
        <v>146</v>
      </c>
      <c r="G117" s="366"/>
      <c r="H117" s="366"/>
      <c r="I117" s="366"/>
      <c r="J117" s="366"/>
      <c r="K117" s="366"/>
      <c r="L117" s="366"/>
      <c r="M117" s="366"/>
      <c r="N117" s="366"/>
      <c r="O117" s="366"/>
      <c r="P117" s="455"/>
      <c r="Q117" s="455"/>
      <c r="R117" s="455"/>
      <c r="S117" s="455"/>
      <c r="T117" s="455"/>
      <c r="U117" s="455"/>
      <c r="V117" s="455"/>
      <c r="AW117" s="553" t="s">
        <v>61</v>
      </c>
      <c r="AX117" s="554"/>
      <c r="AY117" s="452">
        <v>3.2</v>
      </c>
      <c r="AZ117" s="361"/>
      <c r="BA117" s="357" t="s">
        <v>146</v>
      </c>
      <c r="BB117" s="366"/>
      <c r="BC117" s="366"/>
      <c r="BD117" s="366"/>
      <c r="BE117" s="366"/>
      <c r="BF117" s="366"/>
      <c r="BG117" s="366"/>
      <c r="BH117" s="366"/>
      <c r="BI117" s="366"/>
      <c r="BJ117" s="366"/>
      <c r="BK117" s="455"/>
      <c r="BL117" s="455"/>
      <c r="BM117" s="455"/>
      <c r="BN117" s="455"/>
      <c r="BO117" s="455"/>
      <c r="BP117" s="455"/>
      <c r="BQ117" s="455"/>
    </row>
    <row r="118" spans="2:69" ht="18">
      <c r="B118" s="553" t="s">
        <v>58</v>
      </c>
      <c r="C118" s="554"/>
      <c r="D118" s="453" t="s">
        <v>337</v>
      </c>
      <c r="E118" s="361" t="s">
        <v>298</v>
      </c>
      <c r="F118" s="357" t="s">
        <v>333</v>
      </c>
      <c r="G118" s="366"/>
      <c r="H118" s="366"/>
      <c r="I118" s="366"/>
      <c r="J118" s="366"/>
      <c r="K118" s="366"/>
      <c r="L118" s="366"/>
      <c r="M118" s="366"/>
      <c r="N118" s="366"/>
      <c r="O118" s="366"/>
      <c r="P118" s="455"/>
      <c r="Q118" s="455"/>
      <c r="R118" s="455"/>
      <c r="S118" s="455"/>
      <c r="T118" s="455"/>
      <c r="U118" s="455"/>
      <c r="V118" s="455"/>
      <c r="AW118" s="553" t="s">
        <v>58</v>
      </c>
      <c r="AX118" s="554"/>
      <c r="AY118" s="453" t="s">
        <v>337</v>
      </c>
      <c r="AZ118" s="361" t="s">
        <v>298</v>
      </c>
      <c r="BA118" s="357" t="s">
        <v>333</v>
      </c>
      <c r="BB118" s="366"/>
      <c r="BC118" s="366"/>
      <c r="BD118" s="366"/>
      <c r="BE118" s="366"/>
      <c r="BF118" s="366"/>
      <c r="BG118" s="366"/>
      <c r="BH118" s="366"/>
      <c r="BI118" s="366"/>
      <c r="BJ118" s="366"/>
      <c r="BK118" s="455"/>
      <c r="BL118" s="455"/>
      <c r="BM118" s="455"/>
      <c r="BN118" s="455"/>
      <c r="BO118" s="455"/>
      <c r="BP118" s="455"/>
      <c r="BQ118" s="455"/>
    </row>
    <row r="119" spans="2:69" ht="18">
      <c r="B119" s="553" t="s">
        <v>57</v>
      </c>
      <c r="C119" s="554"/>
      <c r="D119" s="452"/>
      <c r="E119" s="361"/>
      <c r="F119" s="4"/>
      <c r="G119" s="18"/>
      <c r="H119" s="18"/>
      <c r="I119" s="18"/>
      <c r="J119" s="18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AW119" s="553" t="s">
        <v>57</v>
      </c>
      <c r="AX119" s="554"/>
      <c r="AY119" s="452"/>
      <c r="AZ119" s="361"/>
      <c r="BA119" s="4"/>
      <c r="BB119" s="18"/>
      <c r="BC119" s="18"/>
      <c r="BD119" s="18"/>
      <c r="BE119" s="18"/>
      <c r="BF119" s="455"/>
      <c r="BG119" s="455"/>
      <c r="BH119" s="455"/>
      <c r="BI119" s="455"/>
      <c r="BJ119" s="455"/>
      <c r="BK119" s="455"/>
      <c r="BL119" s="455"/>
      <c r="BM119" s="455"/>
      <c r="BN119" s="455"/>
      <c r="BO119" s="455"/>
      <c r="BP119" s="455"/>
      <c r="BQ119" s="455"/>
    </row>
    <row r="120" spans="2:69" ht="18">
      <c r="B120" s="553" t="s">
        <v>169</v>
      </c>
      <c r="C120" s="554"/>
      <c r="D120" s="452"/>
      <c r="E120" s="361"/>
      <c r="F120" s="4"/>
      <c r="G120" s="18"/>
      <c r="H120" s="18"/>
      <c r="I120" s="18"/>
      <c r="J120" s="18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AW120" s="553" t="s">
        <v>169</v>
      </c>
      <c r="AX120" s="554"/>
      <c r="AY120" s="452"/>
      <c r="AZ120" s="361"/>
      <c r="BA120" s="4"/>
      <c r="BB120" s="18"/>
      <c r="BC120" s="18"/>
      <c r="BD120" s="18"/>
      <c r="BE120" s="18"/>
      <c r="BF120" s="455"/>
      <c r="BG120" s="455"/>
      <c r="BH120" s="455"/>
      <c r="BI120" s="455"/>
      <c r="BJ120" s="455"/>
      <c r="BK120" s="455"/>
      <c r="BL120" s="455"/>
      <c r="BM120" s="455"/>
      <c r="BN120" s="455"/>
      <c r="BO120" s="455"/>
      <c r="BP120" s="455"/>
      <c r="BQ120" s="455"/>
    </row>
    <row r="121" spans="2:69" ht="18">
      <c r="B121" s="553" t="s">
        <v>55</v>
      </c>
      <c r="C121" s="554"/>
      <c r="D121" s="452"/>
      <c r="E121" s="361"/>
      <c r="F121" s="4"/>
      <c r="G121" s="18"/>
      <c r="H121" s="18"/>
      <c r="I121" s="18"/>
      <c r="J121" s="18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AW121" s="553" t="s">
        <v>55</v>
      </c>
      <c r="AX121" s="554"/>
      <c r="AY121" s="452"/>
      <c r="AZ121" s="361"/>
      <c r="BA121" s="4"/>
      <c r="BB121" s="18"/>
      <c r="BC121" s="18"/>
      <c r="BD121" s="18"/>
      <c r="BE121" s="18"/>
      <c r="BF121" s="455"/>
      <c r="BG121" s="455"/>
      <c r="BH121" s="455"/>
      <c r="BI121" s="455"/>
      <c r="BJ121" s="455"/>
      <c r="BK121" s="455"/>
      <c r="BL121" s="455"/>
      <c r="BM121" s="455"/>
      <c r="BN121" s="455"/>
      <c r="BO121" s="455"/>
      <c r="BP121" s="455"/>
      <c r="BQ121" s="455"/>
    </row>
    <row r="122" spans="2:69" ht="18">
      <c r="B122" s="553" t="s">
        <v>59</v>
      </c>
      <c r="C122" s="554"/>
      <c r="D122" s="452"/>
      <c r="E122" s="361"/>
      <c r="F122" s="4"/>
      <c r="G122" s="18"/>
      <c r="H122" s="18"/>
      <c r="I122" s="18"/>
      <c r="J122" s="18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AW122" s="553" t="s">
        <v>59</v>
      </c>
      <c r="AX122" s="554"/>
      <c r="AY122" s="452"/>
      <c r="AZ122" s="361"/>
      <c r="BA122" s="4"/>
      <c r="BB122" s="18"/>
      <c r="BC122" s="18"/>
      <c r="BD122" s="18"/>
      <c r="BE122" s="18"/>
      <c r="BF122" s="455"/>
      <c r="BG122" s="455"/>
      <c r="BH122" s="455"/>
      <c r="BI122" s="455"/>
      <c r="BJ122" s="455"/>
      <c r="BK122" s="455"/>
      <c r="BL122" s="455"/>
      <c r="BM122" s="455"/>
      <c r="BN122" s="455"/>
      <c r="BO122" s="455"/>
      <c r="BP122" s="455"/>
      <c r="BQ122" s="455"/>
    </row>
    <row r="123" spans="2:69" ht="18.75" thickBot="1">
      <c r="B123" s="555"/>
      <c r="C123" s="556"/>
      <c r="D123" s="452"/>
      <c r="E123" s="361"/>
      <c r="F123" s="4"/>
      <c r="G123" s="18"/>
      <c r="H123" s="18"/>
      <c r="I123" s="18"/>
      <c r="J123" s="18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AW123" s="555"/>
      <c r="AX123" s="556"/>
      <c r="AY123" s="452"/>
      <c r="AZ123" s="361"/>
      <c r="BA123" s="4"/>
      <c r="BB123" s="18"/>
      <c r="BC123" s="18"/>
      <c r="BD123" s="18"/>
      <c r="BE123" s="18"/>
      <c r="BF123" s="455"/>
      <c r="BG123" s="455"/>
      <c r="BH123" s="455"/>
      <c r="BI123" s="455"/>
      <c r="BJ123" s="455"/>
      <c r="BK123" s="455"/>
      <c r="BL123" s="455"/>
      <c r="BM123" s="455"/>
      <c r="BN123" s="455"/>
      <c r="BO123" s="455"/>
      <c r="BP123" s="455"/>
      <c r="BQ123" s="455"/>
    </row>
    <row r="124" spans="2:69" ht="18">
      <c r="B124" s="545"/>
      <c r="C124" s="546"/>
      <c r="D124" s="547"/>
      <c r="E124" s="548"/>
      <c r="F124" s="549"/>
      <c r="G124" s="549"/>
      <c r="H124" s="549"/>
      <c r="I124" s="549"/>
      <c r="J124" s="549"/>
      <c r="K124" s="549"/>
      <c r="L124" s="549"/>
      <c r="M124" s="549"/>
      <c r="N124" s="549"/>
      <c r="O124" s="549"/>
      <c r="P124" s="549"/>
      <c r="Q124" s="549"/>
      <c r="R124" s="549"/>
      <c r="S124" s="549"/>
      <c r="T124" s="549"/>
      <c r="U124" s="549"/>
      <c r="V124" s="549"/>
      <c r="AW124" s="545"/>
      <c r="AX124" s="546"/>
      <c r="AY124" s="547"/>
      <c r="AZ124" s="548"/>
      <c r="BA124" s="549"/>
      <c r="BB124" s="549"/>
      <c r="BC124" s="549"/>
      <c r="BD124" s="549"/>
      <c r="BE124" s="549"/>
      <c r="BF124" s="549"/>
      <c r="BG124" s="549"/>
      <c r="BH124" s="549"/>
      <c r="BI124" s="549"/>
      <c r="BJ124" s="549"/>
      <c r="BK124" s="549"/>
      <c r="BL124" s="549"/>
      <c r="BM124" s="549"/>
      <c r="BN124" s="549"/>
      <c r="BO124" s="549"/>
      <c r="BP124" s="549"/>
      <c r="BQ124" s="549"/>
    </row>
    <row r="125" spans="2:69" ht="19.5" thickBot="1">
      <c r="B125" s="550"/>
      <c r="C125" s="550"/>
      <c r="D125" s="551"/>
      <c r="E125" s="551"/>
      <c r="F125" s="551"/>
      <c r="G125" s="551"/>
      <c r="H125" s="551"/>
      <c r="I125" s="551"/>
      <c r="J125" s="551"/>
      <c r="K125" s="551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AW125" s="550"/>
      <c r="AX125" s="550"/>
      <c r="AY125" s="551"/>
      <c r="AZ125" s="551"/>
      <c r="BA125" s="551"/>
      <c r="BB125" s="551"/>
      <c r="BC125" s="551"/>
      <c r="BD125" s="551"/>
      <c r="BE125" s="551"/>
      <c r="BF125" s="551"/>
      <c r="BG125" s="552"/>
      <c r="BH125" s="552"/>
      <c r="BI125" s="552"/>
      <c r="BJ125" s="552"/>
      <c r="BK125" s="552"/>
      <c r="BL125" s="552"/>
      <c r="BM125" s="552"/>
      <c r="BN125" s="552"/>
      <c r="BO125" s="552"/>
      <c r="BP125" s="552"/>
      <c r="BQ125" s="552"/>
    </row>
    <row r="126" spans="2:69" ht="18.75">
      <c r="B126" s="524"/>
      <c r="C126" s="525"/>
      <c r="D126" s="355"/>
      <c r="E126" s="355"/>
      <c r="F126" s="355"/>
      <c r="G126" s="355"/>
      <c r="H126" s="355"/>
      <c r="I126" s="355"/>
      <c r="J126" s="355"/>
      <c r="K126" s="355"/>
      <c r="L126" s="526"/>
      <c r="M126" s="526"/>
      <c r="N126" s="526"/>
      <c r="O126" s="526"/>
      <c r="P126" s="526"/>
      <c r="Q126" s="526"/>
      <c r="R126" s="526"/>
      <c r="S126" s="526"/>
      <c r="T126" s="526"/>
      <c r="U126" s="526"/>
      <c r="V126" s="526"/>
      <c r="AW126" s="524"/>
      <c r="AX126" s="525"/>
      <c r="AY126" s="355"/>
      <c r="AZ126" s="355"/>
      <c r="BA126" s="355"/>
      <c r="BB126" s="355"/>
      <c r="BC126" s="355"/>
      <c r="BD126" s="355"/>
      <c r="BE126" s="355"/>
      <c r="BF126" s="355"/>
      <c r="BG126" s="526"/>
      <c r="BH126" s="526"/>
      <c r="BI126" s="526"/>
      <c r="BJ126" s="526"/>
      <c r="BK126" s="526"/>
      <c r="BL126" s="526"/>
      <c r="BM126" s="526"/>
      <c r="BN126" s="526"/>
      <c r="BO126" s="526"/>
      <c r="BP126" s="526"/>
      <c r="BQ126" s="526"/>
    </row>
    <row r="127" spans="2:69" ht="20.25">
      <c r="B127" s="738">
        <v>4</v>
      </c>
      <c r="C127" s="676" t="s">
        <v>75</v>
      </c>
      <c r="D127" s="454" t="s">
        <v>88</v>
      </c>
      <c r="E127" s="454"/>
      <c r="F127" s="454"/>
      <c r="G127" s="454"/>
      <c r="H127" s="454"/>
      <c r="I127" s="454"/>
      <c r="J127" s="454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AW127" s="738">
        <v>4</v>
      </c>
      <c r="AX127" s="676" t="s">
        <v>75</v>
      </c>
      <c r="AY127" s="454" t="s">
        <v>88</v>
      </c>
      <c r="AZ127" s="454"/>
      <c r="BA127" s="454"/>
      <c r="BB127" s="454"/>
      <c r="BC127" s="454"/>
      <c r="BD127" s="454"/>
      <c r="BE127" s="454"/>
      <c r="BF127" s="359"/>
      <c r="BG127" s="359"/>
      <c r="BH127" s="359"/>
      <c r="BI127" s="359"/>
      <c r="BJ127" s="359"/>
      <c r="BK127" s="359"/>
      <c r="BL127" s="359"/>
      <c r="BM127" s="359"/>
      <c r="BN127" s="359"/>
      <c r="BO127" s="359"/>
      <c r="BP127" s="359"/>
      <c r="BQ127" s="359"/>
    </row>
    <row r="128" spans="2:69" ht="18.75">
      <c r="B128" s="738"/>
      <c r="C128" s="676"/>
      <c r="D128" s="364"/>
      <c r="E128" s="361"/>
      <c r="F128" s="360"/>
      <c r="G128" s="360"/>
      <c r="H128" s="360"/>
      <c r="I128" s="360"/>
      <c r="J128" s="359"/>
      <c r="K128" s="359"/>
      <c r="L128" s="359"/>
      <c r="M128" s="359"/>
      <c r="N128" s="359"/>
      <c r="O128" s="359"/>
      <c r="P128" s="74"/>
      <c r="Q128" s="74"/>
      <c r="R128" s="74"/>
      <c r="S128" s="74"/>
      <c r="T128" s="74"/>
      <c r="U128" s="74"/>
      <c r="V128" s="74"/>
      <c r="AW128" s="738"/>
      <c r="AX128" s="676"/>
      <c r="AY128" s="364"/>
      <c r="AZ128" s="361"/>
      <c r="BA128" s="360"/>
      <c r="BB128" s="360"/>
      <c r="BC128" s="360"/>
      <c r="BD128" s="360"/>
      <c r="BE128" s="359"/>
      <c r="BF128" s="359"/>
      <c r="BG128" s="359"/>
      <c r="BH128" s="359"/>
      <c r="BI128" s="359"/>
      <c r="BJ128" s="359"/>
      <c r="BK128" s="74"/>
      <c r="BL128" s="74"/>
      <c r="BM128" s="74"/>
      <c r="BN128" s="74"/>
      <c r="BO128" s="74"/>
      <c r="BP128" s="74"/>
      <c r="BQ128" s="74"/>
    </row>
    <row r="129" spans="2:69" ht="18">
      <c r="B129" s="165" t="s">
        <v>161</v>
      </c>
      <c r="C129" s="527"/>
      <c r="D129" s="453" t="s">
        <v>334</v>
      </c>
      <c r="E129" s="361"/>
      <c r="F129" s="357" t="s">
        <v>12</v>
      </c>
      <c r="G129" s="366"/>
      <c r="H129" s="366"/>
      <c r="I129" s="366"/>
      <c r="J129" s="366"/>
      <c r="K129" s="366"/>
      <c r="L129" s="366"/>
      <c r="M129" s="366"/>
      <c r="N129" s="366"/>
      <c r="O129" s="366"/>
      <c r="P129" s="357"/>
      <c r="Q129" s="74"/>
      <c r="R129" s="74"/>
      <c r="S129" s="74"/>
      <c r="T129" s="74"/>
      <c r="U129" s="74"/>
      <c r="V129" s="74"/>
      <c r="AW129" s="165" t="s">
        <v>161</v>
      </c>
      <c r="AX129" s="527"/>
      <c r="AY129" s="453" t="s">
        <v>334</v>
      </c>
      <c r="AZ129" s="361"/>
      <c r="BA129" s="357" t="s">
        <v>12</v>
      </c>
      <c r="BB129" s="366"/>
      <c r="BC129" s="366"/>
      <c r="BD129" s="366"/>
      <c r="BE129" s="366"/>
      <c r="BF129" s="366"/>
      <c r="BG129" s="366"/>
      <c r="BH129" s="366"/>
      <c r="BI129" s="366"/>
      <c r="BJ129" s="366"/>
      <c r="BK129" s="357"/>
      <c r="BL129" s="74"/>
      <c r="BM129" s="74"/>
      <c r="BN129" s="74"/>
      <c r="BO129" s="74"/>
      <c r="BP129" s="74"/>
      <c r="BQ129" s="74"/>
    </row>
    <row r="130" spans="2:69" ht="18">
      <c r="B130" s="557" t="s">
        <v>7</v>
      </c>
      <c r="C130" s="558"/>
      <c r="D130" s="452">
        <v>1.1</v>
      </c>
      <c r="E130" s="361" t="s">
        <v>191</v>
      </c>
      <c r="F130" s="357" t="s">
        <v>277</v>
      </c>
      <c r="G130" s="366"/>
      <c r="H130" s="366"/>
      <c r="I130" s="366"/>
      <c r="J130" s="366"/>
      <c r="K130" s="366"/>
      <c r="L130" s="366"/>
      <c r="M130" s="366"/>
      <c r="N130" s="366"/>
      <c r="O130" s="366"/>
      <c r="P130" s="357"/>
      <c r="Q130" s="74"/>
      <c r="R130" s="74"/>
      <c r="S130" s="74"/>
      <c r="T130" s="74"/>
      <c r="U130" s="74"/>
      <c r="V130" s="74"/>
      <c r="AW130" s="557" t="s">
        <v>7</v>
      </c>
      <c r="AX130" s="558"/>
      <c r="AY130" s="452">
        <v>1.1</v>
      </c>
      <c r="AZ130" s="361" t="s">
        <v>191</v>
      </c>
      <c r="BA130" s="357" t="s">
        <v>277</v>
      </c>
      <c r="BB130" s="366"/>
      <c r="BC130" s="366"/>
      <c r="BD130" s="366"/>
      <c r="BE130" s="366"/>
      <c r="BF130" s="366"/>
      <c r="BG130" s="366"/>
      <c r="BH130" s="366"/>
      <c r="BI130" s="366"/>
      <c r="BJ130" s="366"/>
      <c r="BK130" s="357"/>
      <c r="BL130" s="74"/>
      <c r="BM130" s="74"/>
      <c r="BN130" s="74"/>
      <c r="BO130" s="74"/>
      <c r="BP130" s="74"/>
      <c r="BQ130" s="74"/>
    </row>
    <row r="131" spans="2:69" ht="18">
      <c r="B131" s="557" t="s">
        <v>4</v>
      </c>
      <c r="C131" s="558"/>
      <c r="D131" s="452">
        <v>1.2</v>
      </c>
      <c r="E131" s="361" t="s">
        <v>192</v>
      </c>
      <c r="F131" s="357" t="s">
        <v>21</v>
      </c>
      <c r="G131" s="366"/>
      <c r="H131" s="366"/>
      <c r="I131" s="366"/>
      <c r="J131" s="366"/>
      <c r="K131" s="366"/>
      <c r="L131" s="366"/>
      <c r="M131" s="366"/>
      <c r="N131" s="366"/>
      <c r="O131" s="366"/>
      <c r="P131" s="357"/>
      <c r="Q131" s="74"/>
      <c r="R131" s="74"/>
      <c r="S131" s="74"/>
      <c r="T131" s="74"/>
      <c r="U131" s="74"/>
      <c r="V131" s="74"/>
      <c r="AW131" s="557" t="s">
        <v>4</v>
      </c>
      <c r="AX131" s="558"/>
      <c r="AY131" s="452">
        <v>1.2</v>
      </c>
      <c r="AZ131" s="361" t="s">
        <v>192</v>
      </c>
      <c r="BA131" s="357" t="s">
        <v>21</v>
      </c>
      <c r="BB131" s="366"/>
      <c r="BC131" s="366"/>
      <c r="BD131" s="366"/>
      <c r="BE131" s="366"/>
      <c r="BF131" s="366"/>
      <c r="BG131" s="366"/>
      <c r="BH131" s="366"/>
      <c r="BI131" s="366"/>
      <c r="BJ131" s="366"/>
      <c r="BK131" s="357"/>
      <c r="BL131" s="74"/>
      <c r="BM131" s="74"/>
      <c r="BN131" s="74"/>
      <c r="BO131" s="74"/>
      <c r="BP131" s="74"/>
      <c r="BQ131" s="74"/>
    </row>
    <row r="132" spans="2:69" ht="18">
      <c r="B132" s="557" t="s">
        <v>3</v>
      </c>
      <c r="C132" s="558"/>
      <c r="D132" s="452">
        <v>1.3</v>
      </c>
      <c r="E132" s="361" t="s">
        <v>273</v>
      </c>
      <c r="F132" s="357" t="s">
        <v>278</v>
      </c>
      <c r="G132" s="366"/>
      <c r="H132" s="366"/>
      <c r="I132" s="366"/>
      <c r="J132" s="366"/>
      <c r="K132" s="366"/>
      <c r="L132" s="366"/>
      <c r="M132" s="366"/>
      <c r="N132" s="366"/>
      <c r="O132" s="366"/>
      <c r="P132" s="357"/>
      <c r="Q132" s="74"/>
      <c r="R132" s="74"/>
      <c r="S132" s="74"/>
      <c r="T132" s="74"/>
      <c r="U132" s="74"/>
      <c r="V132" s="74"/>
      <c r="AW132" s="557" t="s">
        <v>3</v>
      </c>
      <c r="AX132" s="558"/>
      <c r="AY132" s="452">
        <v>1.3</v>
      </c>
      <c r="AZ132" s="361" t="s">
        <v>273</v>
      </c>
      <c r="BA132" s="357" t="s">
        <v>278</v>
      </c>
      <c r="BB132" s="366"/>
      <c r="BC132" s="366"/>
      <c r="BD132" s="366"/>
      <c r="BE132" s="366"/>
      <c r="BF132" s="366"/>
      <c r="BG132" s="366"/>
      <c r="BH132" s="366"/>
      <c r="BI132" s="366"/>
      <c r="BJ132" s="366"/>
      <c r="BK132" s="357"/>
      <c r="BL132" s="74"/>
      <c r="BM132" s="74"/>
      <c r="BN132" s="74"/>
      <c r="BO132" s="74"/>
      <c r="BP132" s="74"/>
      <c r="BQ132" s="74"/>
    </row>
    <row r="133" spans="2:69" ht="18">
      <c r="B133" s="557" t="s">
        <v>0</v>
      </c>
      <c r="C133" s="558"/>
      <c r="D133" s="453" t="s">
        <v>335</v>
      </c>
      <c r="E133" s="361" t="s">
        <v>297</v>
      </c>
      <c r="F133" s="357" t="s">
        <v>14</v>
      </c>
      <c r="G133" s="366"/>
      <c r="H133" s="366"/>
      <c r="I133" s="366"/>
      <c r="J133" s="366"/>
      <c r="K133" s="366"/>
      <c r="L133" s="366"/>
      <c r="M133" s="366"/>
      <c r="N133" s="366"/>
      <c r="O133" s="366"/>
      <c r="P133" s="357"/>
      <c r="Q133" s="74"/>
      <c r="R133" s="74"/>
      <c r="S133" s="74"/>
      <c r="T133" s="74"/>
      <c r="U133" s="74"/>
      <c r="V133" s="74"/>
      <c r="AW133" s="557" t="s">
        <v>0</v>
      </c>
      <c r="AX133" s="558"/>
      <c r="AY133" s="453" t="s">
        <v>335</v>
      </c>
      <c r="AZ133" s="361" t="s">
        <v>297</v>
      </c>
      <c r="BA133" s="357" t="s">
        <v>14</v>
      </c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57"/>
      <c r="BL133" s="74"/>
      <c r="BM133" s="74"/>
      <c r="BN133" s="74"/>
      <c r="BO133" s="74"/>
      <c r="BP133" s="74"/>
      <c r="BQ133" s="74"/>
    </row>
    <row r="134" spans="2:69" ht="18">
      <c r="B134" s="557" t="s">
        <v>1</v>
      </c>
      <c r="C134" s="558"/>
      <c r="D134" s="453" t="s">
        <v>336</v>
      </c>
      <c r="E134" s="361"/>
      <c r="F134" s="357" t="s">
        <v>16</v>
      </c>
      <c r="G134" s="366"/>
      <c r="H134" s="366"/>
      <c r="I134" s="366"/>
      <c r="J134" s="366"/>
      <c r="K134" s="366"/>
      <c r="L134" s="366"/>
      <c r="M134" s="366"/>
      <c r="N134" s="366"/>
      <c r="O134" s="366"/>
      <c r="P134" s="357"/>
      <c r="Q134" s="74"/>
      <c r="R134" s="74"/>
      <c r="S134" s="74"/>
      <c r="T134" s="74"/>
      <c r="U134" s="74"/>
      <c r="V134" s="74"/>
      <c r="AW134" s="557" t="s">
        <v>1</v>
      </c>
      <c r="AX134" s="558"/>
      <c r="AY134" s="453" t="s">
        <v>336</v>
      </c>
      <c r="AZ134" s="361"/>
      <c r="BA134" s="357" t="s">
        <v>16</v>
      </c>
      <c r="BB134" s="366"/>
      <c r="BC134" s="366"/>
      <c r="BD134" s="366"/>
      <c r="BE134" s="366"/>
      <c r="BF134" s="366"/>
      <c r="BG134" s="366"/>
      <c r="BH134" s="366"/>
      <c r="BI134" s="366"/>
      <c r="BJ134" s="366"/>
      <c r="BK134" s="357"/>
      <c r="BL134" s="74"/>
      <c r="BM134" s="74"/>
      <c r="BN134" s="74"/>
      <c r="BO134" s="74"/>
      <c r="BP134" s="74"/>
      <c r="BQ134" s="74"/>
    </row>
    <row r="135" spans="2:69" ht="18">
      <c r="B135" s="557" t="s">
        <v>5</v>
      </c>
      <c r="C135" s="558"/>
      <c r="D135" s="453" t="s">
        <v>337</v>
      </c>
      <c r="E135" s="361"/>
      <c r="F135" s="357" t="s">
        <v>18</v>
      </c>
      <c r="G135" s="366"/>
      <c r="H135" s="366"/>
      <c r="I135" s="366"/>
      <c r="J135" s="366"/>
      <c r="K135" s="366"/>
      <c r="L135" s="366"/>
      <c r="M135" s="366"/>
      <c r="N135" s="366"/>
      <c r="O135" s="366"/>
      <c r="P135" s="357"/>
      <c r="Q135" s="74"/>
      <c r="R135" s="74"/>
      <c r="S135" s="74"/>
      <c r="T135" s="74"/>
      <c r="U135" s="74"/>
      <c r="V135" s="74"/>
      <c r="AW135" s="557" t="s">
        <v>5</v>
      </c>
      <c r="AX135" s="558"/>
      <c r="AY135" s="453" t="s">
        <v>337</v>
      </c>
      <c r="AZ135" s="361"/>
      <c r="BA135" s="357" t="s">
        <v>18</v>
      </c>
      <c r="BB135" s="366"/>
      <c r="BC135" s="366"/>
      <c r="BD135" s="366"/>
      <c r="BE135" s="366"/>
      <c r="BF135" s="366"/>
      <c r="BG135" s="366"/>
      <c r="BH135" s="366"/>
      <c r="BI135" s="366"/>
      <c r="BJ135" s="366"/>
      <c r="BK135" s="357"/>
      <c r="BL135" s="74"/>
      <c r="BM135" s="74"/>
      <c r="BN135" s="74"/>
      <c r="BO135" s="74"/>
      <c r="BP135" s="74"/>
      <c r="BQ135" s="74"/>
    </row>
    <row r="136" spans="2:69" ht="18">
      <c r="B136" s="557" t="s">
        <v>8</v>
      </c>
      <c r="C136" s="558"/>
      <c r="D136" s="453" t="s">
        <v>338</v>
      </c>
      <c r="E136" s="361" t="s">
        <v>298</v>
      </c>
      <c r="F136" s="357" t="s">
        <v>20</v>
      </c>
      <c r="G136" s="366"/>
      <c r="H136" s="366"/>
      <c r="I136" s="366"/>
      <c r="J136" s="366"/>
      <c r="K136" s="366"/>
      <c r="L136" s="366"/>
      <c r="M136" s="366"/>
      <c r="N136" s="366"/>
      <c r="O136" s="366"/>
      <c r="P136" s="357"/>
      <c r="Q136" s="74"/>
      <c r="R136" s="74"/>
      <c r="S136" s="74"/>
      <c r="T136" s="74"/>
      <c r="U136" s="74"/>
      <c r="V136" s="74"/>
      <c r="AW136" s="557" t="s">
        <v>8</v>
      </c>
      <c r="AX136" s="558"/>
      <c r="AY136" s="453" t="s">
        <v>338</v>
      </c>
      <c r="AZ136" s="361" t="s">
        <v>298</v>
      </c>
      <c r="BA136" s="357" t="s">
        <v>20</v>
      </c>
      <c r="BB136" s="366"/>
      <c r="BC136" s="366"/>
      <c r="BD136" s="366"/>
      <c r="BE136" s="366"/>
      <c r="BF136" s="366"/>
      <c r="BG136" s="366"/>
      <c r="BH136" s="366"/>
      <c r="BI136" s="366"/>
      <c r="BJ136" s="366"/>
      <c r="BK136" s="357"/>
      <c r="BL136" s="74"/>
      <c r="BM136" s="74"/>
      <c r="BN136" s="74"/>
      <c r="BO136" s="74"/>
      <c r="BP136" s="74"/>
      <c r="BQ136" s="74"/>
    </row>
    <row r="137" spans="2:69" ht="18.75" thickBot="1">
      <c r="B137" s="559"/>
      <c r="C137" s="560"/>
      <c r="D137" s="516"/>
      <c r="E137" s="514"/>
      <c r="F137" s="742"/>
      <c r="G137" s="742"/>
      <c r="H137" s="742"/>
      <c r="I137" s="742"/>
      <c r="J137" s="742"/>
      <c r="K137" s="742"/>
      <c r="L137" s="742"/>
      <c r="M137" s="742"/>
      <c r="N137" s="742"/>
      <c r="O137" s="742"/>
      <c r="P137" s="742"/>
      <c r="Q137" s="516"/>
      <c r="R137" s="516"/>
      <c r="S137" s="516"/>
      <c r="T137" s="516"/>
      <c r="U137" s="516"/>
      <c r="V137" s="516"/>
      <c r="AW137" s="559"/>
      <c r="AX137" s="560"/>
      <c r="AY137" s="516"/>
      <c r="AZ137" s="514"/>
      <c r="BA137" s="742"/>
      <c r="BB137" s="742"/>
      <c r="BC137" s="742"/>
      <c r="BD137" s="742"/>
      <c r="BE137" s="742"/>
      <c r="BF137" s="742"/>
      <c r="BG137" s="742"/>
      <c r="BH137" s="742"/>
      <c r="BI137" s="742"/>
      <c r="BJ137" s="742"/>
      <c r="BK137" s="742"/>
      <c r="BL137" s="516"/>
      <c r="BM137" s="516"/>
      <c r="BN137" s="516"/>
      <c r="BO137" s="516"/>
      <c r="BP137" s="516"/>
      <c r="BQ137" s="516"/>
    </row>
    <row r="138" spans="2:69" ht="18">
      <c r="B138" s="545"/>
      <c r="C138" s="546"/>
      <c r="D138" s="547"/>
      <c r="E138" s="548"/>
      <c r="F138" s="549"/>
      <c r="G138" s="549"/>
      <c r="H138" s="549"/>
      <c r="I138" s="549"/>
      <c r="J138" s="549"/>
      <c r="K138" s="549"/>
      <c r="L138" s="549"/>
      <c r="M138" s="549"/>
      <c r="N138" s="549"/>
      <c r="O138" s="549"/>
      <c r="P138" s="549"/>
      <c r="Q138" s="549"/>
      <c r="R138" s="549"/>
      <c r="S138" s="549"/>
      <c r="T138" s="549"/>
      <c r="U138" s="549"/>
      <c r="V138" s="549"/>
      <c r="AW138" s="545"/>
      <c r="AX138" s="546"/>
      <c r="AY138" s="547"/>
      <c r="AZ138" s="548"/>
      <c r="BA138" s="549"/>
      <c r="BB138" s="549"/>
      <c r="BC138" s="549"/>
      <c r="BD138" s="549"/>
      <c r="BE138" s="549"/>
      <c r="BF138" s="549"/>
      <c r="BG138" s="549"/>
      <c r="BH138" s="549"/>
      <c r="BI138" s="549"/>
      <c r="BJ138" s="549"/>
      <c r="BK138" s="549"/>
      <c r="BL138" s="549"/>
      <c r="BM138" s="549"/>
      <c r="BN138" s="549"/>
      <c r="BO138" s="549"/>
      <c r="BP138" s="549"/>
      <c r="BQ138" s="549"/>
    </row>
    <row r="139" spans="2:69" ht="19.5" thickBot="1">
      <c r="B139" s="550"/>
      <c r="C139" s="550"/>
      <c r="D139" s="551"/>
      <c r="E139" s="551"/>
      <c r="F139" s="551"/>
      <c r="G139" s="551"/>
      <c r="H139" s="551"/>
      <c r="I139" s="551"/>
      <c r="J139" s="551"/>
      <c r="K139" s="551"/>
      <c r="L139" s="552"/>
      <c r="M139" s="552"/>
      <c r="N139" s="552"/>
      <c r="O139" s="552"/>
      <c r="P139" s="552"/>
      <c r="Q139" s="552"/>
      <c r="R139" s="552"/>
      <c r="S139" s="552"/>
      <c r="T139" s="552"/>
      <c r="U139" s="552"/>
      <c r="V139" s="552"/>
      <c r="AW139" s="550"/>
      <c r="AX139" s="550"/>
      <c r="AY139" s="551"/>
      <c r="AZ139" s="551"/>
      <c r="BA139" s="551"/>
      <c r="BB139" s="551"/>
      <c r="BC139" s="551"/>
      <c r="BD139" s="551"/>
      <c r="BE139" s="551"/>
      <c r="BF139" s="551"/>
      <c r="BG139" s="552"/>
      <c r="BH139" s="552"/>
      <c r="BI139" s="552"/>
      <c r="BJ139" s="552"/>
      <c r="BK139" s="552"/>
      <c r="BL139" s="552"/>
      <c r="BM139" s="552"/>
      <c r="BN139" s="552"/>
      <c r="BO139" s="552"/>
      <c r="BP139" s="552"/>
      <c r="BQ139" s="552"/>
    </row>
    <row r="140" spans="2:69" ht="18.75">
      <c r="B140" s="528"/>
      <c r="C140" s="529"/>
      <c r="D140" s="355"/>
      <c r="E140" s="355"/>
      <c r="F140" s="355"/>
      <c r="G140" s="355"/>
      <c r="H140" s="355"/>
      <c r="I140" s="355"/>
      <c r="J140" s="355"/>
      <c r="K140" s="355"/>
      <c r="L140" s="526"/>
      <c r="M140" s="526"/>
      <c r="N140" s="526"/>
      <c r="O140" s="526"/>
      <c r="P140" s="526"/>
      <c r="Q140" s="526"/>
      <c r="R140" s="526"/>
      <c r="S140" s="526"/>
      <c r="T140" s="526"/>
      <c r="U140" s="526"/>
      <c r="V140" s="526"/>
      <c r="AW140" s="528"/>
      <c r="AX140" s="529"/>
      <c r="AY140" s="355"/>
      <c r="AZ140" s="355"/>
      <c r="BA140" s="355"/>
      <c r="BB140" s="355"/>
      <c r="BC140" s="355"/>
      <c r="BD140" s="355"/>
      <c r="BE140" s="355"/>
      <c r="BF140" s="355"/>
      <c r="BG140" s="526"/>
      <c r="BH140" s="526"/>
      <c r="BI140" s="526"/>
      <c r="BJ140" s="526"/>
      <c r="BK140" s="526"/>
      <c r="BL140" s="526"/>
      <c r="BM140" s="526"/>
      <c r="BN140" s="526"/>
      <c r="BO140" s="526"/>
      <c r="BP140" s="526"/>
      <c r="BQ140" s="526"/>
    </row>
    <row r="141" spans="2:69" ht="20.25">
      <c r="B141" s="738">
        <v>4</v>
      </c>
      <c r="C141" s="654" t="s">
        <v>75</v>
      </c>
      <c r="D141" s="454" t="s">
        <v>87</v>
      </c>
      <c r="E141" s="454"/>
      <c r="F141" s="454"/>
      <c r="G141" s="454"/>
      <c r="H141" s="454"/>
      <c r="I141" s="454"/>
      <c r="J141" s="454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AW141" s="738">
        <v>4</v>
      </c>
      <c r="AX141" s="654" t="s">
        <v>75</v>
      </c>
      <c r="AY141" s="454" t="s">
        <v>87</v>
      </c>
      <c r="AZ141" s="454"/>
      <c r="BA141" s="454"/>
      <c r="BB141" s="454"/>
      <c r="BC141" s="454"/>
      <c r="BD141" s="454"/>
      <c r="BE141" s="454"/>
      <c r="BF141" s="359"/>
      <c r="BG141" s="359"/>
      <c r="BH141" s="359"/>
      <c r="BI141" s="359"/>
      <c r="BJ141" s="359"/>
      <c r="BK141" s="359"/>
      <c r="BL141" s="359"/>
      <c r="BM141" s="359"/>
      <c r="BN141" s="359"/>
      <c r="BO141" s="359"/>
      <c r="BP141" s="359"/>
      <c r="BQ141" s="359"/>
    </row>
    <row r="142" spans="2:69" ht="18.75">
      <c r="B142" s="738"/>
      <c r="C142" s="654"/>
      <c r="D142" s="364"/>
      <c r="E142" s="360"/>
      <c r="F142" s="360"/>
      <c r="G142" s="360"/>
      <c r="H142" s="360"/>
      <c r="I142" s="360"/>
      <c r="J142" s="359"/>
      <c r="K142" s="359"/>
      <c r="L142" s="359"/>
      <c r="M142" s="359"/>
      <c r="N142" s="359"/>
      <c r="O142" s="359"/>
      <c r="P142" s="74"/>
      <c r="Q142" s="74"/>
      <c r="R142" s="74"/>
      <c r="S142" s="74"/>
      <c r="T142" s="74"/>
      <c r="U142" s="74"/>
      <c r="V142" s="74"/>
      <c r="AW142" s="738"/>
      <c r="AX142" s="654"/>
      <c r="AY142" s="364"/>
      <c r="AZ142" s="360"/>
      <c r="BA142" s="360"/>
      <c r="BB142" s="360"/>
      <c r="BC142" s="360"/>
      <c r="BD142" s="360"/>
      <c r="BE142" s="359"/>
      <c r="BF142" s="359"/>
      <c r="BG142" s="359"/>
      <c r="BH142" s="359"/>
      <c r="BI142" s="359"/>
      <c r="BJ142" s="359"/>
      <c r="BK142" s="74"/>
      <c r="BL142" s="74"/>
      <c r="BM142" s="74"/>
      <c r="BN142" s="74"/>
      <c r="BO142" s="74"/>
      <c r="BP142" s="74"/>
      <c r="BQ142" s="74"/>
    </row>
    <row r="143" spans="2:69" ht="18">
      <c r="B143" s="20" t="s">
        <v>161</v>
      </c>
      <c r="C143" s="530"/>
      <c r="D143" s="453" t="s">
        <v>334</v>
      </c>
      <c r="E143" s="361"/>
      <c r="F143" s="357" t="s">
        <v>76</v>
      </c>
      <c r="G143" s="366"/>
      <c r="H143" s="366"/>
      <c r="I143" s="366"/>
      <c r="J143" s="366"/>
      <c r="K143" s="366"/>
      <c r="L143" s="366"/>
      <c r="M143" s="366"/>
      <c r="N143" s="366"/>
      <c r="O143" s="366"/>
      <c r="P143" s="74"/>
      <c r="Q143" s="74"/>
      <c r="R143" s="74"/>
      <c r="S143" s="74"/>
      <c r="T143" s="74"/>
      <c r="U143" s="74"/>
      <c r="V143" s="74"/>
      <c r="AW143" s="20" t="s">
        <v>161</v>
      </c>
      <c r="AX143" s="530"/>
      <c r="AY143" s="453" t="s">
        <v>334</v>
      </c>
      <c r="AZ143" s="361"/>
      <c r="BA143" s="357" t="s">
        <v>76</v>
      </c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74"/>
      <c r="BL143" s="74"/>
      <c r="BM143" s="74"/>
      <c r="BN143" s="74"/>
      <c r="BO143" s="74"/>
      <c r="BP143" s="74"/>
      <c r="BQ143" s="74"/>
    </row>
    <row r="144" spans="2:69" ht="18">
      <c r="B144" s="561" t="s">
        <v>25</v>
      </c>
      <c r="C144" s="562"/>
      <c r="D144" s="452">
        <v>1.1</v>
      </c>
      <c r="E144" s="361" t="s">
        <v>191</v>
      </c>
      <c r="F144" s="357" t="s">
        <v>77</v>
      </c>
      <c r="G144" s="366"/>
      <c r="H144" s="366"/>
      <c r="I144" s="366"/>
      <c r="J144" s="366"/>
      <c r="K144" s="366"/>
      <c r="L144" s="366"/>
      <c r="M144" s="366"/>
      <c r="N144" s="366"/>
      <c r="O144" s="366"/>
      <c r="P144" s="74"/>
      <c r="Q144" s="74"/>
      <c r="R144" s="74"/>
      <c r="S144" s="74"/>
      <c r="T144" s="74"/>
      <c r="U144" s="74"/>
      <c r="V144" s="74"/>
      <c r="AW144" s="561" t="s">
        <v>25</v>
      </c>
      <c r="AX144" s="562"/>
      <c r="AY144" s="452">
        <v>1.1</v>
      </c>
      <c r="AZ144" s="361" t="s">
        <v>191</v>
      </c>
      <c r="BA144" s="357" t="s">
        <v>77</v>
      </c>
      <c r="BB144" s="366"/>
      <c r="BC144" s="366"/>
      <c r="BD144" s="366"/>
      <c r="BE144" s="366"/>
      <c r="BF144" s="366"/>
      <c r="BG144" s="366"/>
      <c r="BH144" s="366"/>
      <c r="BI144" s="366"/>
      <c r="BJ144" s="366"/>
      <c r="BK144" s="74"/>
      <c r="BL144" s="74"/>
      <c r="BM144" s="74"/>
      <c r="BN144" s="74"/>
      <c r="BO144" s="74"/>
      <c r="BP144" s="74"/>
      <c r="BQ144" s="74"/>
    </row>
    <row r="145" spans="2:69" ht="18">
      <c r="B145" s="561" t="s">
        <v>30</v>
      </c>
      <c r="C145" s="562"/>
      <c r="D145" s="452">
        <v>1.2</v>
      </c>
      <c r="E145" s="361" t="s">
        <v>192</v>
      </c>
      <c r="F145" s="357" t="s">
        <v>78</v>
      </c>
      <c r="G145" s="366"/>
      <c r="H145" s="366"/>
      <c r="I145" s="366"/>
      <c r="J145" s="366"/>
      <c r="K145" s="366"/>
      <c r="L145" s="366"/>
      <c r="M145" s="366"/>
      <c r="N145" s="366"/>
      <c r="O145" s="366"/>
      <c r="P145" s="74"/>
      <c r="Q145" s="74"/>
      <c r="R145" s="74"/>
      <c r="S145" s="74"/>
      <c r="T145" s="74"/>
      <c r="U145" s="74"/>
      <c r="V145" s="74"/>
      <c r="AW145" s="561" t="s">
        <v>30</v>
      </c>
      <c r="AX145" s="562"/>
      <c r="AY145" s="452">
        <v>1.2</v>
      </c>
      <c r="AZ145" s="361" t="s">
        <v>192</v>
      </c>
      <c r="BA145" s="357" t="s">
        <v>78</v>
      </c>
      <c r="BB145" s="366"/>
      <c r="BC145" s="366"/>
      <c r="BD145" s="366"/>
      <c r="BE145" s="366"/>
      <c r="BF145" s="366"/>
      <c r="BG145" s="366"/>
      <c r="BH145" s="366"/>
      <c r="BI145" s="366"/>
      <c r="BJ145" s="366"/>
      <c r="BK145" s="74"/>
      <c r="BL145" s="74"/>
      <c r="BM145" s="74"/>
      <c r="BN145" s="74"/>
      <c r="BO145" s="74"/>
      <c r="BP145" s="74"/>
      <c r="BQ145" s="74"/>
    </row>
    <row r="146" spans="2:69" ht="18">
      <c r="B146" s="561" t="s">
        <v>26</v>
      </c>
      <c r="C146" s="562"/>
      <c r="D146" s="453" t="s">
        <v>335</v>
      </c>
      <c r="E146" s="361"/>
      <c r="F146" s="357" t="s">
        <v>79</v>
      </c>
      <c r="G146" s="366"/>
      <c r="H146" s="366"/>
      <c r="I146" s="366"/>
      <c r="J146" s="366"/>
      <c r="K146" s="366"/>
      <c r="L146" s="366"/>
      <c r="M146" s="366"/>
      <c r="N146" s="366"/>
      <c r="O146" s="366"/>
      <c r="P146" s="74"/>
      <c r="Q146" s="74"/>
      <c r="R146" s="74"/>
      <c r="S146" s="74"/>
      <c r="T146" s="74"/>
      <c r="U146" s="74"/>
      <c r="V146" s="74"/>
      <c r="AW146" s="561" t="s">
        <v>26</v>
      </c>
      <c r="AX146" s="562"/>
      <c r="AY146" s="453" t="s">
        <v>335</v>
      </c>
      <c r="AZ146" s="361"/>
      <c r="BA146" s="357" t="s">
        <v>79</v>
      </c>
      <c r="BB146" s="366"/>
      <c r="BC146" s="366"/>
      <c r="BD146" s="366"/>
      <c r="BE146" s="366"/>
      <c r="BF146" s="366"/>
      <c r="BG146" s="366"/>
      <c r="BH146" s="366"/>
      <c r="BI146" s="366"/>
      <c r="BJ146" s="366"/>
      <c r="BK146" s="74"/>
      <c r="BL146" s="74"/>
      <c r="BM146" s="74"/>
      <c r="BN146" s="74"/>
      <c r="BO146" s="74"/>
      <c r="BP146" s="74"/>
      <c r="BQ146" s="74"/>
    </row>
    <row r="147" spans="2:69" ht="18">
      <c r="B147" s="561" t="s">
        <v>23</v>
      </c>
      <c r="C147" s="562"/>
      <c r="D147" s="453" t="s">
        <v>336</v>
      </c>
      <c r="E147" s="361"/>
      <c r="F147" s="357" t="s">
        <v>119</v>
      </c>
      <c r="G147" s="366"/>
      <c r="H147" s="366"/>
      <c r="I147" s="366"/>
      <c r="J147" s="366"/>
      <c r="K147" s="366"/>
      <c r="L147" s="366"/>
      <c r="M147" s="366"/>
      <c r="N147" s="366"/>
      <c r="O147" s="366"/>
      <c r="P147" s="74"/>
      <c r="Q147" s="74"/>
      <c r="R147" s="74"/>
      <c r="S147" s="74"/>
      <c r="T147" s="74"/>
      <c r="U147" s="74"/>
      <c r="V147" s="74"/>
      <c r="AW147" s="561" t="s">
        <v>23</v>
      </c>
      <c r="AX147" s="562"/>
      <c r="AY147" s="453" t="s">
        <v>336</v>
      </c>
      <c r="AZ147" s="361"/>
      <c r="BA147" s="357" t="s">
        <v>119</v>
      </c>
      <c r="BB147" s="366"/>
      <c r="BC147" s="366"/>
      <c r="BD147" s="366"/>
      <c r="BE147" s="366"/>
      <c r="BF147" s="366"/>
      <c r="BG147" s="366"/>
      <c r="BH147" s="366"/>
      <c r="BI147" s="366"/>
      <c r="BJ147" s="366"/>
      <c r="BK147" s="74"/>
      <c r="BL147" s="74"/>
      <c r="BM147" s="74"/>
      <c r="BN147" s="74"/>
      <c r="BO147" s="74"/>
      <c r="BP147" s="74"/>
      <c r="BQ147" s="74"/>
    </row>
    <row r="148" spans="2:69" ht="18">
      <c r="B148" s="561" t="s">
        <v>27</v>
      </c>
      <c r="C148" s="562"/>
      <c r="D148" s="452">
        <v>3.1</v>
      </c>
      <c r="E148" s="361"/>
      <c r="F148" s="357" t="s">
        <v>118</v>
      </c>
      <c r="G148" s="366"/>
      <c r="H148" s="366"/>
      <c r="I148" s="366"/>
      <c r="J148" s="366"/>
      <c r="K148" s="366"/>
      <c r="L148" s="366"/>
      <c r="M148" s="366"/>
      <c r="N148" s="366"/>
      <c r="O148" s="366"/>
      <c r="P148" s="74"/>
      <c r="Q148" s="74"/>
      <c r="R148" s="74"/>
      <c r="S148" s="74"/>
      <c r="T148" s="74"/>
      <c r="U148" s="74"/>
      <c r="V148" s="74"/>
      <c r="AW148" s="561" t="s">
        <v>27</v>
      </c>
      <c r="AX148" s="562"/>
      <c r="AY148" s="452">
        <v>3.1</v>
      </c>
      <c r="AZ148" s="361"/>
      <c r="BA148" s="357" t="s">
        <v>118</v>
      </c>
      <c r="BB148" s="366"/>
      <c r="BC148" s="366"/>
      <c r="BD148" s="366"/>
      <c r="BE148" s="366"/>
      <c r="BF148" s="366"/>
      <c r="BG148" s="366"/>
      <c r="BH148" s="366"/>
      <c r="BI148" s="366"/>
      <c r="BJ148" s="366"/>
      <c r="BK148" s="74"/>
      <c r="BL148" s="74"/>
      <c r="BM148" s="74"/>
      <c r="BN148" s="74"/>
      <c r="BO148" s="74"/>
      <c r="BP148" s="74"/>
      <c r="BQ148" s="74"/>
    </row>
    <row r="149" spans="2:69" ht="18">
      <c r="B149" s="561" t="s">
        <v>29</v>
      </c>
      <c r="C149" s="562"/>
      <c r="D149" s="452"/>
      <c r="E149" s="361"/>
      <c r="F149" s="357" t="s">
        <v>80</v>
      </c>
      <c r="G149" s="366"/>
      <c r="H149" s="366"/>
      <c r="I149" s="366"/>
      <c r="J149" s="366"/>
      <c r="K149" s="366"/>
      <c r="L149" s="366"/>
      <c r="M149" s="366"/>
      <c r="N149" s="366"/>
      <c r="O149" s="366"/>
      <c r="P149" s="74"/>
      <c r="Q149" s="74"/>
      <c r="R149" s="74"/>
      <c r="S149" s="74"/>
      <c r="T149" s="74"/>
      <c r="U149" s="74"/>
      <c r="V149" s="74"/>
      <c r="AW149" s="561" t="s">
        <v>29</v>
      </c>
      <c r="AX149" s="562"/>
      <c r="AY149" s="452"/>
      <c r="AZ149" s="361"/>
      <c r="BA149" s="357" t="s">
        <v>80</v>
      </c>
      <c r="BB149" s="366"/>
      <c r="BC149" s="366"/>
      <c r="BD149" s="366"/>
      <c r="BE149" s="366"/>
      <c r="BF149" s="366"/>
      <c r="BG149" s="366"/>
      <c r="BH149" s="366"/>
      <c r="BI149" s="366"/>
      <c r="BJ149" s="366"/>
      <c r="BK149" s="74"/>
      <c r="BL149" s="74"/>
      <c r="BM149" s="74"/>
      <c r="BN149" s="74"/>
      <c r="BO149" s="74"/>
      <c r="BP149" s="74"/>
      <c r="BQ149" s="74"/>
    </row>
    <row r="150" spans="2:69" ht="18">
      <c r="B150" s="561" t="s">
        <v>28</v>
      </c>
      <c r="C150" s="562"/>
      <c r="D150" s="452">
        <v>3.2</v>
      </c>
      <c r="E150" s="361"/>
      <c r="F150" s="357" t="s">
        <v>120</v>
      </c>
      <c r="G150" s="366"/>
      <c r="H150" s="366"/>
      <c r="I150" s="366"/>
      <c r="J150" s="366"/>
      <c r="K150" s="366"/>
      <c r="L150" s="366"/>
      <c r="M150" s="366"/>
      <c r="N150" s="366"/>
      <c r="O150" s="366"/>
      <c r="P150" s="74"/>
      <c r="Q150" s="74"/>
      <c r="R150" s="74"/>
      <c r="S150" s="74"/>
      <c r="T150" s="74"/>
      <c r="U150" s="74"/>
      <c r="V150" s="74"/>
      <c r="AW150" s="561" t="s">
        <v>28</v>
      </c>
      <c r="AX150" s="562"/>
      <c r="AY150" s="452">
        <v>3.2</v>
      </c>
      <c r="AZ150" s="361"/>
      <c r="BA150" s="357" t="s">
        <v>120</v>
      </c>
      <c r="BB150" s="366"/>
      <c r="BC150" s="366"/>
      <c r="BD150" s="366"/>
      <c r="BE150" s="366"/>
      <c r="BF150" s="366"/>
      <c r="BG150" s="366"/>
      <c r="BH150" s="366"/>
      <c r="BI150" s="366"/>
      <c r="BJ150" s="366"/>
      <c r="BK150" s="74"/>
      <c r="BL150" s="74"/>
      <c r="BM150" s="74"/>
      <c r="BN150" s="74"/>
      <c r="BO150" s="74"/>
      <c r="BP150" s="74"/>
      <c r="BQ150" s="74"/>
    </row>
    <row r="151" spans="2:69" ht="18">
      <c r="B151" s="561" t="s">
        <v>31</v>
      </c>
      <c r="C151" s="562"/>
      <c r="D151" s="452">
        <v>3.3</v>
      </c>
      <c r="E151" s="361" t="s">
        <v>273</v>
      </c>
      <c r="F151" s="357" t="s">
        <v>121</v>
      </c>
      <c r="G151" s="366"/>
      <c r="H151" s="366"/>
      <c r="I151" s="366"/>
      <c r="J151" s="366"/>
      <c r="K151" s="366"/>
      <c r="L151" s="366"/>
      <c r="M151" s="366"/>
      <c r="N151" s="366"/>
      <c r="O151" s="366"/>
      <c r="P151" s="74"/>
      <c r="Q151" s="74"/>
      <c r="R151" s="74"/>
      <c r="S151" s="74"/>
      <c r="T151" s="74"/>
      <c r="U151" s="74"/>
      <c r="V151" s="74"/>
      <c r="AW151" s="561" t="s">
        <v>31</v>
      </c>
      <c r="AX151" s="562"/>
      <c r="AY151" s="452">
        <v>3.3</v>
      </c>
      <c r="AZ151" s="361" t="s">
        <v>273</v>
      </c>
      <c r="BA151" s="357" t="s">
        <v>121</v>
      </c>
      <c r="BB151" s="366"/>
      <c r="BC151" s="366"/>
      <c r="BD151" s="366"/>
      <c r="BE151" s="366"/>
      <c r="BF151" s="366"/>
      <c r="BG151" s="366"/>
      <c r="BH151" s="366"/>
      <c r="BI151" s="366"/>
      <c r="BJ151" s="366"/>
      <c r="BK151" s="74"/>
      <c r="BL151" s="74"/>
      <c r="BM151" s="74"/>
      <c r="BN151" s="74"/>
      <c r="BO151" s="74"/>
      <c r="BP151" s="74"/>
      <c r="BQ151" s="74"/>
    </row>
    <row r="152" spans="2:69" ht="18.75" thickBot="1">
      <c r="B152" s="563"/>
      <c r="C152" s="564"/>
      <c r="D152" s="516"/>
      <c r="E152" s="516"/>
      <c r="F152" s="531"/>
      <c r="G152" s="531"/>
      <c r="H152" s="531"/>
      <c r="I152" s="531"/>
      <c r="J152" s="531"/>
      <c r="K152" s="516"/>
      <c r="L152" s="516"/>
      <c r="M152" s="516"/>
      <c r="N152" s="516"/>
      <c r="O152" s="516"/>
      <c r="P152" s="516"/>
      <c r="Q152" s="516"/>
      <c r="R152" s="516"/>
      <c r="S152" s="516"/>
      <c r="T152" s="516"/>
      <c r="U152" s="516"/>
      <c r="V152" s="516"/>
      <c r="AW152" s="563"/>
      <c r="AX152" s="564"/>
      <c r="AY152" s="516"/>
      <c r="AZ152" s="516"/>
      <c r="BA152" s="531"/>
      <c r="BB152" s="531"/>
      <c r="BC152" s="531"/>
      <c r="BD152" s="531"/>
      <c r="BE152" s="531"/>
      <c r="BF152" s="516"/>
      <c r="BG152" s="516"/>
      <c r="BH152" s="516"/>
      <c r="BI152" s="516"/>
      <c r="BJ152" s="516"/>
      <c r="BK152" s="516"/>
      <c r="BL152" s="516"/>
      <c r="BM152" s="516"/>
      <c r="BN152" s="516"/>
      <c r="BO152" s="516"/>
      <c r="BP152" s="516"/>
      <c r="BQ152" s="516"/>
    </row>
    <row r="153" spans="2:69" ht="18">
      <c r="B153" s="545"/>
      <c r="C153" s="546"/>
      <c r="D153" s="547"/>
      <c r="E153" s="548"/>
      <c r="F153" s="549"/>
      <c r="G153" s="549"/>
      <c r="H153" s="549"/>
      <c r="I153" s="549"/>
      <c r="J153" s="549"/>
      <c r="K153" s="549"/>
      <c r="L153" s="549"/>
      <c r="M153" s="549"/>
      <c r="N153" s="549"/>
      <c r="O153" s="549"/>
      <c r="P153" s="549"/>
      <c r="Q153" s="549"/>
      <c r="R153" s="549"/>
      <c r="S153" s="549"/>
      <c r="T153" s="549"/>
      <c r="U153" s="549"/>
      <c r="V153" s="549"/>
      <c r="AW153" s="545"/>
      <c r="AX153" s="546"/>
      <c r="AY153" s="547"/>
      <c r="AZ153" s="548"/>
      <c r="BA153" s="549"/>
      <c r="BB153" s="549"/>
      <c r="BC153" s="549"/>
      <c r="BD153" s="549"/>
      <c r="BE153" s="549"/>
      <c r="BF153" s="549"/>
      <c r="BG153" s="549"/>
      <c r="BH153" s="549"/>
      <c r="BI153" s="549"/>
      <c r="BJ153" s="549"/>
      <c r="BK153" s="549"/>
      <c r="BL153" s="549"/>
      <c r="BM153" s="549"/>
      <c r="BN153" s="549"/>
      <c r="BO153" s="549"/>
      <c r="BP153" s="549"/>
      <c r="BQ153" s="549"/>
    </row>
    <row r="154" spans="2:69" ht="19.5" thickBot="1">
      <c r="B154" s="550"/>
      <c r="C154" s="550"/>
      <c r="D154" s="551"/>
      <c r="E154" s="551"/>
      <c r="F154" s="551"/>
      <c r="G154" s="551"/>
      <c r="H154" s="551"/>
      <c r="I154" s="551"/>
      <c r="J154" s="551"/>
      <c r="K154" s="551"/>
      <c r="L154" s="552"/>
      <c r="M154" s="552"/>
      <c r="N154" s="552"/>
      <c r="O154" s="552"/>
      <c r="P154" s="552"/>
      <c r="Q154" s="552"/>
      <c r="R154" s="552"/>
      <c r="S154" s="552"/>
      <c r="T154" s="552"/>
      <c r="U154" s="552"/>
      <c r="V154" s="552"/>
      <c r="AW154" s="550"/>
      <c r="AX154" s="550"/>
      <c r="AY154" s="551"/>
      <c r="AZ154" s="551"/>
      <c r="BA154" s="551"/>
      <c r="BB154" s="551"/>
      <c r="BC154" s="551"/>
      <c r="BD154" s="551"/>
      <c r="BE154" s="551"/>
      <c r="BF154" s="551"/>
      <c r="BG154" s="552"/>
      <c r="BH154" s="552"/>
      <c r="BI154" s="552"/>
      <c r="BJ154" s="552"/>
      <c r="BK154" s="552"/>
      <c r="BL154" s="552"/>
      <c r="BM154" s="552"/>
      <c r="BN154" s="552"/>
      <c r="BO154" s="552"/>
      <c r="BP154" s="552"/>
      <c r="BQ154" s="552"/>
    </row>
    <row r="155" spans="2:69" ht="18.75">
      <c r="B155" s="532"/>
      <c r="C155" s="533"/>
      <c r="D155" s="355"/>
      <c r="E155" s="355"/>
      <c r="F155" s="355"/>
      <c r="G155" s="355"/>
      <c r="H155" s="355"/>
      <c r="I155" s="355"/>
      <c r="J155" s="355"/>
      <c r="K155" s="355"/>
      <c r="L155" s="526"/>
      <c r="M155" s="526"/>
      <c r="N155" s="526"/>
      <c r="O155" s="526"/>
      <c r="P155" s="526"/>
      <c r="Q155" s="526"/>
      <c r="R155" s="526"/>
      <c r="S155" s="526"/>
      <c r="T155" s="526"/>
      <c r="U155" s="526"/>
      <c r="V155" s="526"/>
      <c r="AW155" s="532"/>
      <c r="AX155" s="533"/>
      <c r="AY155" s="355"/>
      <c r="AZ155" s="355"/>
      <c r="BA155" s="355"/>
      <c r="BB155" s="355"/>
      <c r="BC155" s="355"/>
      <c r="BD155" s="355"/>
      <c r="BE155" s="355"/>
      <c r="BF155" s="355"/>
      <c r="BG155" s="526"/>
      <c r="BH155" s="526"/>
      <c r="BI155" s="526"/>
      <c r="BJ155" s="526"/>
      <c r="BK155" s="526"/>
      <c r="BL155" s="526"/>
      <c r="BM155" s="526"/>
      <c r="BN155" s="526"/>
      <c r="BO155" s="526"/>
      <c r="BP155" s="526"/>
      <c r="BQ155" s="526"/>
    </row>
    <row r="156" spans="2:69" ht="20.25">
      <c r="B156" s="738">
        <v>6</v>
      </c>
      <c r="C156" s="653" t="s">
        <v>75</v>
      </c>
      <c r="D156" s="454" t="s">
        <v>349</v>
      </c>
      <c r="E156" s="454"/>
      <c r="F156" s="454"/>
      <c r="G156" s="454"/>
      <c r="H156" s="454"/>
      <c r="I156" s="454"/>
      <c r="J156" s="454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AW156" s="738">
        <v>6</v>
      </c>
      <c r="AX156" s="653" t="s">
        <v>75</v>
      </c>
      <c r="AY156" s="454" t="s">
        <v>349</v>
      </c>
      <c r="AZ156" s="454"/>
      <c r="BA156" s="454"/>
      <c r="BB156" s="454"/>
      <c r="BC156" s="454"/>
      <c r="BD156" s="454"/>
      <c r="BE156" s="454"/>
      <c r="BF156" s="359"/>
      <c r="BG156" s="359"/>
      <c r="BH156" s="359"/>
      <c r="BI156" s="359"/>
      <c r="BJ156" s="359"/>
      <c r="BK156" s="359"/>
      <c r="BL156" s="359"/>
      <c r="BM156" s="359"/>
      <c r="BN156" s="359"/>
      <c r="BO156" s="359"/>
      <c r="BP156" s="359"/>
      <c r="BQ156" s="359"/>
    </row>
    <row r="157" spans="2:69" ht="18.75">
      <c r="B157" s="738"/>
      <c r="C157" s="653"/>
      <c r="D157" s="364"/>
      <c r="E157" s="360"/>
      <c r="F157" s="360"/>
      <c r="G157" s="360"/>
      <c r="H157" s="360"/>
      <c r="I157" s="360"/>
      <c r="J157" s="359"/>
      <c r="K157" s="359"/>
      <c r="L157" s="359"/>
      <c r="M157" s="359"/>
      <c r="N157" s="359"/>
      <c r="O157" s="359"/>
      <c r="P157" s="74"/>
      <c r="Q157" s="74"/>
      <c r="R157" s="74"/>
      <c r="S157" s="74"/>
      <c r="T157" s="74"/>
      <c r="U157" s="74"/>
      <c r="V157" s="74"/>
      <c r="AW157" s="738"/>
      <c r="AX157" s="653"/>
      <c r="AY157" s="364"/>
      <c r="AZ157" s="360"/>
      <c r="BA157" s="360"/>
      <c r="BB157" s="360"/>
      <c r="BC157" s="360"/>
      <c r="BD157" s="360"/>
      <c r="BE157" s="359"/>
      <c r="BF157" s="359"/>
      <c r="BG157" s="359"/>
      <c r="BH157" s="359"/>
      <c r="BI157" s="359"/>
      <c r="BJ157" s="359"/>
      <c r="BK157" s="74"/>
      <c r="BL157" s="74"/>
      <c r="BM157" s="74"/>
      <c r="BN157" s="74"/>
      <c r="BO157" s="74"/>
      <c r="BP157" s="74"/>
      <c r="BQ157" s="74"/>
    </row>
    <row r="158" spans="2:69" ht="18">
      <c r="B158" s="195" t="s">
        <v>161</v>
      </c>
      <c r="C158" s="534"/>
      <c r="D158" s="74"/>
      <c r="E158" s="361"/>
      <c r="F158" s="357" t="s">
        <v>89</v>
      </c>
      <c r="G158" s="366"/>
      <c r="H158" s="366"/>
      <c r="I158" s="366"/>
      <c r="J158" s="366"/>
      <c r="K158" s="366"/>
      <c r="L158" s="366"/>
      <c r="M158" s="366"/>
      <c r="N158" s="366"/>
      <c r="O158" s="366"/>
      <c r="P158" s="74"/>
      <c r="Q158" s="74"/>
      <c r="R158" s="74"/>
      <c r="S158" s="74"/>
      <c r="T158" s="74"/>
      <c r="U158" s="74"/>
      <c r="V158" s="74"/>
      <c r="AW158" s="195" t="s">
        <v>161</v>
      </c>
      <c r="AX158" s="534"/>
      <c r="AY158" s="74"/>
      <c r="AZ158" s="361"/>
      <c r="BA158" s="357" t="s">
        <v>89</v>
      </c>
      <c r="BB158" s="366"/>
      <c r="BC158" s="366"/>
      <c r="BD158" s="366"/>
      <c r="BE158" s="366"/>
      <c r="BF158" s="366"/>
      <c r="BG158" s="366"/>
      <c r="BH158" s="366"/>
      <c r="BI158" s="366"/>
      <c r="BJ158" s="366"/>
      <c r="BK158" s="74"/>
      <c r="BL158" s="74"/>
      <c r="BM158" s="74"/>
      <c r="BN158" s="74"/>
      <c r="BO158" s="74"/>
      <c r="BP158" s="74"/>
      <c r="BQ158" s="74"/>
    </row>
    <row r="159" spans="2:69" ht="18">
      <c r="B159" s="565" t="s">
        <v>35</v>
      </c>
      <c r="C159" s="566"/>
      <c r="D159" s="453" t="s">
        <v>334</v>
      </c>
      <c r="E159" s="361"/>
      <c r="F159" s="357" t="s">
        <v>90</v>
      </c>
      <c r="G159" s="366"/>
      <c r="H159" s="366"/>
      <c r="I159" s="366"/>
      <c r="J159" s="366"/>
      <c r="K159" s="366"/>
      <c r="L159" s="366"/>
      <c r="M159" s="366"/>
      <c r="N159" s="366"/>
      <c r="O159" s="366"/>
      <c r="P159" s="74"/>
      <c r="Q159" s="74"/>
      <c r="R159" s="74"/>
      <c r="S159" s="74"/>
      <c r="T159" s="74"/>
      <c r="U159" s="74"/>
      <c r="V159" s="74"/>
      <c r="AW159" s="565" t="s">
        <v>35</v>
      </c>
      <c r="AX159" s="566"/>
      <c r="AY159" s="453" t="s">
        <v>334</v>
      </c>
      <c r="AZ159" s="361"/>
      <c r="BA159" s="357" t="s">
        <v>90</v>
      </c>
      <c r="BB159" s="366"/>
      <c r="BC159" s="366"/>
      <c r="BD159" s="366"/>
      <c r="BE159" s="366"/>
      <c r="BF159" s="366"/>
      <c r="BG159" s="366"/>
      <c r="BH159" s="366"/>
      <c r="BI159" s="366"/>
      <c r="BJ159" s="366"/>
      <c r="BK159" s="74"/>
      <c r="BL159" s="74"/>
      <c r="BM159" s="74"/>
      <c r="BN159" s="74"/>
      <c r="BO159" s="74"/>
      <c r="BP159" s="74"/>
      <c r="BQ159" s="74"/>
    </row>
    <row r="160" spans="2:69" ht="18">
      <c r="B160" s="565" t="s">
        <v>22</v>
      </c>
      <c r="C160" s="566"/>
      <c r="D160" s="453" t="s">
        <v>340</v>
      </c>
      <c r="E160" s="361" t="s">
        <v>191</v>
      </c>
      <c r="F160" s="357" t="s">
        <v>94</v>
      </c>
      <c r="G160" s="366"/>
      <c r="H160" s="366"/>
      <c r="I160" s="366"/>
      <c r="J160" s="366"/>
      <c r="K160" s="366"/>
      <c r="L160" s="366"/>
      <c r="M160" s="366"/>
      <c r="N160" s="366"/>
      <c r="O160" s="366"/>
      <c r="P160" s="74"/>
      <c r="Q160" s="74"/>
      <c r="R160" s="74"/>
      <c r="S160" s="74"/>
      <c r="T160" s="74"/>
      <c r="U160" s="74"/>
      <c r="V160" s="74"/>
      <c r="AW160" s="565" t="s">
        <v>22</v>
      </c>
      <c r="AX160" s="566"/>
      <c r="AY160" s="453" t="s">
        <v>340</v>
      </c>
      <c r="AZ160" s="361" t="s">
        <v>191</v>
      </c>
      <c r="BA160" s="357" t="s">
        <v>94</v>
      </c>
      <c r="BB160" s="366"/>
      <c r="BC160" s="366"/>
      <c r="BD160" s="366"/>
      <c r="BE160" s="366"/>
      <c r="BF160" s="366"/>
      <c r="BG160" s="366"/>
      <c r="BH160" s="366"/>
      <c r="BI160" s="366"/>
      <c r="BJ160" s="366"/>
      <c r="BK160" s="74"/>
      <c r="BL160" s="74"/>
      <c r="BM160" s="74"/>
      <c r="BN160" s="74"/>
      <c r="BO160" s="74"/>
      <c r="BP160" s="74"/>
      <c r="BQ160" s="74"/>
    </row>
    <row r="161" spans="2:69" ht="18">
      <c r="B161" s="565" t="s">
        <v>36</v>
      </c>
      <c r="C161" s="566"/>
      <c r="D161" s="452">
        <v>2.2</v>
      </c>
      <c r="E161" s="361" t="s">
        <v>192</v>
      </c>
      <c r="F161" s="357" t="s">
        <v>95</v>
      </c>
      <c r="G161" s="366"/>
      <c r="H161" s="366"/>
      <c r="I161" s="366"/>
      <c r="J161" s="366"/>
      <c r="K161" s="366"/>
      <c r="L161" s="366"/>
      <c r="M161" s="366"/>
      <c r="N161" s="366"/>
      <c r="O161" s="366"/>
      <c r="P161" s="74"/>
      <c r="Q161" s="74"/>
      <c r="R161" s="74"/>
      <c r="S161" s="74"/>
      <c r="T161" s="74"/>
      <c r="U161" s="74"/>
      <c r="V161" s="74"/>
      <c r="AW161" s="565" t="s">
        <v>36</v>
      </c>
      <c r="AX161" s="566"/>
      <c r="AY161" s="452">
        <v>2.2</v>
      </c>
      <c r="AZ161" s="361" t="s">
        <v>192</v>
      </c>
      <c r="BA161" s="357" t="s">
        <v>95</v>
      </c>
      <c r="BB161" s="366"/>
      <c r="BC161" s="366"/>
      <c r="BD161" s="366"/>
      <c r="BE161" s="366"/>
      <c r="BF161" s="366"/>
      <c r="BG161" s="366"/>
      <c r="BH161" s="366"/>
      <c r="BI161" s="366"/>
      <c r="BJ161" s="366"/>
      <c r="BK161" s="74"/>
      <c r="BL161" s="74"/>
      <c r="BM161" s="74"/>
      <c r="BN161" s="74"/>
      <c r="BO161" s="74"/>
      <c r="BP161" s="74"/>
      <c r="BQ161" s="74"/>
    </row>
    <row r="162" spans="2:69" ht="18">
      <c r="B162" s="565" t="s">
        <v>34</v>
      </c>
      <c r="C162" s="566"/>
      <c r="D162" s="453" t="s">
        <v>339</v>
      </c>
      <c r="E162" s="361" t="s">
        <v>273</v>
      </c>
      <c r="F162" s="357" t="s">
        <v>96</v>
      </c>
      <c r="G162" s="366"/>
      <c r="H162" s="366"/>
      <c r="I162" s="366"/>
      <c r="J162" s="366"/>
      <c r="K162" s="366"/>
      <c r="L162" s="366"/>
      <c r="M162" s="366"/>
      <c r="N162" s="366"/>
      <c r="O162" s="366"/>
      <c r="P162" s="74"/>
      <c r="Q162" s="74"/>
      <c r="R162" s="74"/>
      <c r="S162" s="74"/>
      <c r="T162" s="74"/>
      <c r="U162" s="74"/>
      <c r="V162" s="74"/>
      <c r="AW162" s="565" t="s">
        <v>34</v>
      </c>
      <c r="AX162" s="566"/>
      <c r="AY162" s="453" t="s">
        <v>339</v>
      </c>
      <c r="AZ162" s="361" t="s">
        <v>273</v>
      </c>
      <c r="BA162" s="357" t="s">
        <v>96</v>
      </c>
      <c r="BB162" s="366"/>
      <c r="BC162" s="366"/>
      <c r="BD162" s="366"/>
      <c r="BE162" s="366"/>
      <c r="BF162" s="366"/>
      <c r="BG162" s="366"/>
      <c r="BH162" s="366"/>
      <c r="BI162" s="366"/>
      <c r="BJ162" s="366"/>
      <c r="BK162" s="74"/>
      <c r="BL162" s="74"/>
      <c r="BM162" s="74"/>
      <c r="BN162" s="74"/>
      <c r="BO162" s="74"/>
      <c r="BP162" s="74"/>
      <c r="BQ162" s="74"/>
    </row>
    <row r="163" spans="2:69" ht="18">
      <c r="B163" s="565" t="s">
        <v>39</v>
      </c>
      <c r="C163" s="566"/>
      <c r="D163" s="452">
        <v>3.2</v>
      </c>
      <c r="E163" s="361"/>
      <c r="F163" s="357" t="s">
        <v>97</v>
      </c>
      <c r="G163" s="366"/>
      <c r="H163" s="366"/>
      <c r="I163" s="366"/>
      <c r="J163" s="366"/>
      <c r="K163" s="366"/>
      <c r="L163" s="366"/>
      <c r="M163" s="366"/>
      <c r="N163" s="366"/>
      <c r="O163" s="366"/>
      <c r="P163" s="74"/>
      <c r="Q163" s="74"/>
      <c r="R163" s="74"/>
      <c r="S163" s="74"/>
      <c r="T163" s="74"/>
      <c r="U163" s="74"/>
      <c r="V163" s="74"/>
      <c r="AW163" s="565" t="s">
        <v>39</v>
      </c>
      <c r="AX163" s="566"/>
      <c r="AY163" s="452">
        <v>3.2</v>
      </c>
      <c r="AZ163" s="361"/>
      <c r="BA163" s="357" t="s">
        <v>97</v>
      </c>
      <c r="BB163" s="366"/>
      <c r="BC163" s="366"/>
      <c r="BD163" s="366"/>
      <c r="BE163" s="366"/>
      <c r="BF163" s="366"/>
      <c r="BG163" s="366"/>
      <c r="BH163" s="366"/>
      <c r="BI163" s="366"/>
      <c r="BJ163" s="366"/>
      <c r="BK163" s="74"/>
      <c r="BL163" s="74"/>
      <c r="BM163" s="74"/>
      <c r="BN163" s="74"/>
      <c r="BO163" s="74"/>
      <c r="BP163" s="74"/>
      <c r="BQ163" s="74"/>
    </row>
    <row r="164" spans="2:69" ht="18">
      <c r="B164" s="565" t="s">
        <v>38</v>
      </c>
      <c r="C164" s="566"/>
      <c r="D164" s="452">
        <v>3.3</v>
      </c>
      <c r="E164" s="361"/>
      <c r="F164" s="357" t="s">
        <v>98</v>
      </c>
      <c r="G164" s="366"/>
      <c r="H164" s="366"/>
      <c r="I164" s="366"/>
      <c r="J164" s="366"/>
      <c r="K164" s="366"/>
      <c r="L164" s="366"/>
      <c r="M164" s="366"/>
      <c r="N164" s="366"/>
      <c r="O164" s="366"/>
      <c r="P164" s="74"/>
      <c r="Q164" s="74"/>
      <c r="R164" s="74"/>
      <c r="S164" s="74"/>
      <c r="T164" s="74"/>
      <c r="U164" s="74"/>
      <c r="V164" s="74"/>
      <c r="AW164" s="565" t="s">
        <v>38</v>
      </c>
      <c r="AX164" s="566"/>
      <c r="AY164" s="452">
        <v>3.3</v>
      </c>
      <c r="AZ164" s="361"/>
      <c r="BA164" s="357" t="s">
        <v>98</v>
      </c>
      <c r="BB164" s="366"/>
      <c r="BC164" s="366"/>
      <c r="BD164" s="366"/>
      <c r="BE164" s="366"/>
      <c r="BF164" s="366"/>
      <c r="BG164" s="366"/>
      <c r="BH164" s="366"/>
      <c r="BI164" s="366"/>
      <c r="BJ164" s="366"/>
      <c r="BK164" s="74"/>
      <c r="BL164" s="74"/>
      <c r="BM164" s="74"/>
      <c r="BN164" s="74"/>
      <c r="BO164" s="74"/>
      <c r="BP164" s="74"/>
      <c r="BQ164" s="74"/>
    </row>
    <row r="165" spans="2:69" ht="18">
      <c r="B165" s="565" t="s">
        <v>37</v>
      </c>
      <c r="C165" s="566"/>
      <c r="D165" s="452"/>
      <c r="E165" s="361"/>
      <c r="F165" s="357" t="s">
        <v>91</v>
      </c>
      <c r="G165" s="366"/>
      <c r="H165" s="366"/>
      <c r="I165" s="366"/>
      <c r="J165" s="366"/>
      <c r="K165" s="366"/>
      <c r="L165" s="366"/>
      <c r="M165" s="366"/>
      <c r="N165" s="366"/>
      <c r="O165" s="366"/>
      <c r="P165" s="74"/>
      <c r="Q165" s="74"/>
      <c r="R165" s="74"/>
      <c r="S165" s="74"/>
      <c r="T165" s="74"/>
      <c r="U165" s="74"/>
      <c r="V165" s="74"/>
      <c r="AW165" s="565" t="s">
        <v>37</v>
      </c>
      <c r="AX165" s="566"/>
      <c r="AY165" s="452"/>
      <c r="AZ165" s="361"/>
      <c r="BA165" s="357" t="s">
        <v>91</v>
      </c>
      <c r="BB165" s="366"/>
      <c r="BC165" s="366"/>
      <c r="BD165" s="366"/>
      <c r="BE165" s="366"/>
      <c r="BF165" s="366"/>
      <c r="BG165" s="366"/>
      <c r="BH165" s="366"/>
      <c r="BI165" s="366"/>
      <c r="BJ165" s="366"/>
      <c r="BK165" s="74"/>
      <c r="BL165" s="74"/>
      <c r="BM165" s="74"/>
      <c r="BN165" s="74"/>
      <c r="BO165" s="74"/>
      <c r="BP165" s="74"/>
      <c r="BQ165" s="74"/>
    </row>
    <row r="166" spans="2:69" ht="18">
      <c r="B166" s="565" t="s">
        <v>33</v>
      </c>
      <c r="C166" s="566"/>
      <c r="D166" s="452"/>
      <c r="E166" s="361"/>
      <c r="F166" s="357" t="s">
        <v>92</v>
      </c>
      <c r="G166" s="366"/>
      <c r="H166" s="366"/>
      <c r="I166" s="366"/>
      <c r="J166" s="366"/>
      <c r="K166" s="366"/>
      <c r="L166" s="366"/>
      <c r="M166" s="366"/>
      <c r="N166" s="366"/>
      <c r="O166" s="366"/>
      <c r="P166" s="74"/>
      <c r="Q166" s="74"/>
      <c r="R166" s="74"/>
      <c r="S166" s="74"/>
      <c r="T166" s="74"/>
      <c r="U166" s="74"/>
      <c r="V166" s="74"/>
      <c r="AW166" s="565" t="s">
        <v>33</v>
      </c>
      <c r="AX166" s="566"/>
      <c r="AY166" s="452"/>
      <c r="AZ166" s="361"/>
      <c r="BA166" s="357" t="s">
        <v>92</v>
      </c>
      <c r="BB166" s="366"/>
      <c r="BC166" s="366"/>
      <c r="BD166" s="366"/>
      <c r="BE166" s="366"/>
      <c r="BF166" s="366"/>
      <c r="BG166" s="366"/>
      <c r="BH166" s="366"/>
      <c r="BI166" s="366"/>
      <c r="BJ166" s="366"/>
      <c r="BK166" s="74"/>
      <c r="BL166" s="74"/>
      <c r="BM166" s="74"/>
      <c r="BN166" s="74"/>
      <c r="BO166" s="74"/>
      <c r="BP166" s="74"/>
      <c r="BQ166" s="74"/>
    </row>
    <row r="167" spans="2:69" ht="18">
      <c r="B167" s="565"/>
      <c r="C167" s="566"/>
      <c r="D167" s="452"/>
      <c r="E167" s="361"/>
      <c r="F167" s="357" t="s">
        <v>93</v>
      </c>
      <c r="G167" s="366"/>
      <c r="H167" s="366"/>
      <c r="I167" s="366"/>
      <c r="J167" s="366"/>
      <c r="K167" s="366"/>
      <c r="L167" s="366"/>
      <c r="M167" s="366"/>
      <c r="N167" s="366"/>
      <c r="O167" s="366"/>
      <c r="P167" s="74"/>
      <c r="Q167" s="74"/>
      <c r="R167" s="74"/>
      <c r="S167" s="74"/>
      <c r="T167" s="74"/>
      <c r="U167" s="74"/>
      <c r="V167" s="74"/>
      <c r="AW167" s="565"/>
      <c r="AX167" s="566"/>
      <c r="AY167" s="452"/>
      <c r="AZ167" s="361"/>
      <c r="BA167" s="357" t="s">
        <v>93</v>
      </c>
      <c r="BB167" s="366"/>
      <c r="BC167" s="366"/>
      <c r="BD167" s="366"/>
      <c r="BE167" s="366"/>
      <c r="BF167" s="366"/>
      <c r="BG167" s="366"/>
      <c r="BH167" s="366"/>
      <c r="BI167" s="366"/>
      <c r="BJ167" s="366"/>
      <c r="BK167" s="74"/>
      <c r="BL167" s="74"/>
      <c r="BM167" s="74"/>
      <c r="BN167" s="74"/>
      <c r="BO167" s="74"/>
      <c r="BP167" s="74"/>
      <c r="BQ167" s="74"/>
    </row>
    <row r="168" spans="2:69" ht="18">
      <c r="B168" s="565"/>
      <c r="C168" s="566"/>
      <c r="D168" s="452"/>
      <c r="E168" s="361"/>
      <c r="F168" s="357" t="s">
        <v>99</v>
      </c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74"/>
      <c r="R168" s="74"/>
      <c r="S168" s="74"/>
      <c r="T168" s="74"/>
      <c r="U168" s="74"/>
      <c r="V168" s="74"/>
      <c r="AW168" s="565"/>
      <c r="AX168" s="566"/>
      <c r="AY168" s="452"/>
      <c r="AZ168" s="361"/>
      <c r="BA168" s="357" t="s">
        <v>99</v>
      </c>
      <c r="BB168" s="366"/>
      <c r="BC168" s="366"/>
      <c r="BD168" s="366"/>
      <c r="BE168" s="366"/>
      <c r="BF168" s="366"/>
      <c r="BG168" s="366"/>
      <c r="BH168" s="366"/>
      <c r="BI168" s="366"/>
      <c r="BJ168" s="366"/>
      <c r="BK168" s="366"/>
      <c r="BL168" s="74"/>
      <c r="BM168" s="74"/>
      <c r="BN168" s="74"/>
      <c r="BO168" s="74"/>
      <c r="BP168" s="74"/>
      <c r="BQ168" s="74"/>
    </row>
    <row r="169" spans="2:69" ht="18">
      <c r="B169" s="565"/>
      <c r="C169" s="566"/>
      <c r="D169" s="452"/>
      <c r="E169" s="361"/>
      <c r="F169" s="357" t="s">
        <v>100</v>
      </c>
      <c r="G169" s="366"/>
      <c r="H169" s="366"/>
      <c r="I169" s="366"/>
      <c r="J169" s="366"/>
      <c r="K169" s="366"/>
      <c r="L169" s="366"/>
      <c r="M169" s="366"/>
      <c r="N169" s="366"/>
      <c r="O169" s="366"/>
      <c r="P169" s="74"/>
      <c r="Q169" s="74"/>
      <c r="R169" s="74"/>
      <c r="S169" s="74"/>
      <c r="T169" s="74"/>
      <c r="U169" s="74"/>
      <c r="V169" s="74"/>
      <c r="AW169" s="565"/>
      <c r="AX169" s="566"/>
      <c r="AY169" s="452"/>
      <c r="AZ169" s="361"/>
      <c r="BA169" s="357" t="s">
        <v>100</v>
      </c>
      <c r="BB169" s="366"/>
      <c r="BC169" s="366"/>
      <c r="BD169" s="366"/>
      <c r="BE169" s="366"/>
      <c r="BF169" s="366"/>
      <c r="BG169" s="366"/>
      <c r="BH169" s="366"/>
      <c r="BI169" s="366"/>
      <c r="BJ169" s="366"/>
      <c r="BK169" s="74"/>
      <c r="BL169" s="74"/>
      <c r="BM169" s="74"/>
      <c r="BN169" s="74"/>
      <c r="BO169" s="74"/>
      <c r="BP169" s="74"/>
      <c r="BQ169" s="74"/>
    </row>
    <row r="170" spans="2:69" ht="18">
      <c r="B170" s="565"/>
      <c r="C170" s="566"/>
      <c r="D170" s="452"/>
      <c r="E170" s="361"/>
      <c r="F170" s="357" t="s">
        <v>101</v>
      </c>
      <c r="G170" s="366"/>
      <c r="H170" s="366"/>
      <c r="I170" s="366"/>
      <c r="J170" s="366"/>
      <c r="K170" s="366"/>
      <c r="L170" s="366"/>
      <c r="M170" s="366"/>
      <c r="N170" s="366"/>
      <c r="O170" s="366"/>
      <c r="P170" s="74"/>
      <c r="Q170" s="74"/>
      <c r="R170" s="74"/>
      <c r="S170" s="74"/>
      <c r="T170" s="74"/>
      <c r="U170" s="74"/>
      <c r="V170" s="74"/>
      <c r="AW170" s="565"/>
      <c r="AX170" s="566"/>
      <c r="AY170" s="452"/>
      <c r="AZ170" s="361"/>
      <c r="BA170" s="357" t="s">
        <v>101</v>
      </c>
      <c r="BB170" s="366"/>
      <c r="BC170" s="366"/>
      <c r="BD170" s="366"/>
      <c r="BE170" s="366"/>
      <c r="BF170" s="366"/>
      <c r="BG170" s="366"/>
      <c r="BH170" s="366"/>
      <c r="BI170" s="366"/>
      <c r="BJ170" s="366"/>
      <c r="BK170" s="74"/>
      <c r="BL170" s="74"/>
      <c r="BM170" s="74"/>
      <c r="BN170" s="74"/>
      <c r="BO170" s="74"/>
      <c r="BP170" s="74"/>
      <c r="BQ170" s="74"/>
    </row>
    <row r="171" spans="2:69" ht="18.75" thickBot="1">
      <c r="B171" s="567"/>
      <c r="C171" s="568"/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AW171" s="567"/>
      <c r="AX171" s="568"/>
      <c r="AY171" s="516"/>
      <c r="AZ171" s="516"/>
      <c r="BA171" s="516"/>
      <c r="BB171" s="516"/>
      <c r="BC171" s="516"/>
      <c r="BD171" s="516"/>
      <c r="BE171" s="516"/>
      <c r="BF171" s="516"/>
      <c r="BG171" s="516"/>
      <c r="BH171" s="516"/>
      <c r="BI171" s="516"/>
      <c r="BJ171" s="516"/>
      <c r="BK171" s="516"/>
      <c r="BL171" s="516"/>
      <c r="BM171" s="516"/>
      <c r="BN171" s="516"/>
      <c r="BO171" s="516"/>
      <c r="BP171" s="516"/>
      <c r="BQ171" s="516"/>
    </row>
    <row r="172" spans="2:69" ht="18">
      <c r="B172" s="545"/>
      <c r="C172" s="546"/>
      <c r="D172" s="547"/>
      <c r="E172" s="548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AW172" s="545"/>
      <c r="AX172" s="546"/>
      <c r="AY172" s="547"/>
      <c r="AZ172" s="548"/>
      <c r="BA172" s="549"/>
      <c r="BB172" s="549"/>
      <c r="BC172" s="549"/>
      <c r="BD172" s="549"/>
      <c r="BE172" s="549"/>
      <c r="BF172" s="549"/>
      <c r="BG172" s="549"/>
      <c r="BH172" s="549"/>
      <c r="BI172" s="549"/>
      <c r="BJ172" s="549"/>
      <c r="BK172" s="549"/>
      <c r="BL172" s="549"/>
      <c r="BM172" s="549"/>
      <c r="BN172" s="549"/>
      <c r="BO172" s="549"/>
      <c r="BP172" s="549"/>
      <c r="BQ172" s="549"/>
    </row>
    <row r="173" spans="2:69" ht="19.5" thickBot="1">
      <c r="B173" s="550"/>
      <c r="C173" s="550"/>
      <c r="D173" s="551"/>
      <c r="E173" s="551"/>
      <c r="F173" s="551"/>
      <c r="G173" s="551"/>
      <c r="H173" s="551"/>
      <c r="I173" s="551"/>
      <c r="J173" s="551"/>
      <c r="K173" s="551"/>
      <c r="L173" s="552"/>
      <c r="M173" s="552"/>
      <c r="N173" s="552"/>
      <c r="O173" s="552"/>
      <c r="P173" s="552"/>
      <c r="Q173" s="552"/>
      <c r="R173" s="552"/>
      <c r="S173" s="552"/>
      <c r="T173" s="552"/>
      <c r="U173" s="552"/>
      <c r="V173" s="552"/>
      <c r="AW173" s="550"/>
      <c r="AX173" s="550"/>
      <c r="AY173" s="551"/>
      <c r="AZ173" s="551"/>
      <c r="BA173" s="551"/>
      <c r="BB173" s="551"/>
      <c r="BC173" s="551"/>
      <c r="BD173" s="551"/>
      <c r="BE173" s="551"/>
      <c r="BF173" s="551"/>
      <c r="BG173" s="552"/>
      <c r="BH173" s="552"/>
      <c r="BI173" s="552"/>
      <c r="BJ173" s="552"/>
      <c r="BK173" s="552"/>
      <c r="BL173" s="552"/>
      <c r="BM173" s="552"/>
      <c r="BN173" s="552"/>
      <c r="BO173" s="552"/>
      <c r="BP173" s="552"/>
      <c r="BQ173" s="552"/>
    </row>
    <row r="174" spans="2:69" ht="18.75">
      <c r="B174" s="535"/>
      <c r="C174" s="536"/>
      <c r="D174" s="355"/>
      <c r="E174" s="355"/>
      <c r="F174" s="355"/>
      <c r="G174" s="355"/>
      <c r="H174" s="355"/>
      <c r="I174" s="355"/>
      <c r="J174" s="355"/>
      <c r="K174" s="355"/>
      <c r="L174" s="526"/>
      <c r="M174" s="526"/>
      <c r="N174" s="526"/>
      <c r="O174" s="526"/>
      <c r="P174" s="526"/>
      <c r="Q174" s="526"/>
      <c r="R174" s="526"/>
      <c r="S174" s="526"/>
      <c r="T174" s="526"/>
      <c r="U174" s="526"/>
      <c r="V174" s="526"/>
      <c r="AW174" s="535"/>
      <c r="AX174" s="536"/>
      <c r="AY174" s="355"/>
      <c r="AZ174" s="355"/>
      <c r="BA174" s="355"/>
      <c r="BB174" s="355"/>
      <c r="BC174" s="355"/>
      <c r="BD174" s="355"/>
      <c r="BE174" s="355"/>
      <c r="BF174" s="355"/>
      <c r="BG174" s="526"/>
      <c r="BH174" s="526"/>
      <c r="BI174" s="526"/>
      <c r="BJ174" s="526"/>
      <c r="BK174" s="526"/>
      <c r="BL174" s="526"/>
      <c r="BM174" s="526"/>
      <c r="BN174" s="526"/>
      <c r="BO174" s="526"/>
      <c r="BP174" s="526"/>
      <c r="BQ174" s="526"/>
    </row>
    <row r="175" spans="2:69" ht="20.25">
      <c r="B175" s="738">
        <v>6</v>
      </c>
      <c r="C175" s="650" t="s">
        <v>75</v>
      </c>
      <c r="D175" s="454" t="s">
        <v>102</v>
      </c>
      <c r="E175" s="454"/>
      <c r="F175" s="454"/>
      <c r="G175" s="454"/>
      <c r="H175" s="454"/>
      <c r="I175" s="454"/>
      <c r="J175" s="454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AW175" s="738">
        <v>6</v>
      </c>
      <c r="AX175" s="650" t="s">
        <v>75</v>
      </c>
      <c r="AY175" s="454" t="s">
        <v>102</v>
      </c>
      <c r="AZ175" s="454"/>
      <c r="BA175" s="454"/>
      <c r="BB175" s="454"/>
      <c r="BC175" s="454"/>
      <c r="BD175" s="454"/>
      <c r="BE175" s="454"/>
      <c r="BF175" s="359"/>
      <c r="BG175" s="359"/>
      <c r="BH175" s="359"/>
      <c r="BI175" s="359"/>
      <c r="BJ175" s="359"/>
      <c r="BK175" s="359"/>
      <c r="BL175" s="359"/>
      <c r="BM175" s="359"/>
      <c r="BN175" s="359"/>
      <c r="BO175" s="359"/>
      <c r="BP175" s="359"/>
      <c r="BQ175" s="359"/>
    </row>
    <row r="176" spans="2:69" ht="18.75">
      <c r="B176" s="738"/>
      <c r="C176" s="650"/>
      <c r="D176" s="364"/>
      <c r="E176" s="360"/>
      <c r="F176" s="360"/>
      <c r="G176" s="360"/>
      <c r="H176" s="360"/>
      <c r="I176" s="360"/>
      <c r="J176" s="359"/>
      <c r="K176" s="359"/>
      <c r="L176" s="359"/>
      <c r="M176" s="359"/>
      <c r="N176" s="359"/>
      <c r="O176" s="359"/>
      <c r="P176" s="74"/>
      <c r="Q176" s="74"/>
      <c r="R176" s="74"/>
      <c r="S176" s="74"/>
      <c r="T176" s="74"/>
      <c r="U176" s="74"/>
      <c r="V176" s="74"/>
      <c r="AW176" s="738"/>
      <c r="AX176" s="650"/>
      <c r="AY176" s="364"/>
      <c r="AZ176" s="360"/>
      <c r="BA176" s="360"/>
      <c r="BB176" s="360"/>
      <c r="BC176" s="360"/>
      <c r="BD176" s="360"/>
      <c r="BE176" s="359"/>
      <c r="BF176" s="359"/>
      <c r="BG176" s="359"/>
      <c r="BH176" s="359"/>
      <c r="BI176" s="359"/>
      <c r="BJ176" s="359"/>
      <c r="BK176" s="74"/>
      <c r="BL176" s="74"/>
      <c r="BM176" s="74"/>
      <c r="BN176" s="74"/>
      <c r="BO176" s="74"/>
      <c r="BP176" s="74"/>
      <c r="BQ176" s="74"/>
    </row>
    <row r="177" spans="2:69" ht="18">
      <c r="B177" s="27" t="s">
        <v>161</v>
      </c>
      <c r="C177" s="537"/>
      <c r="D177" s="453" t="s">
        <v>334</v>
      </c>
      <c r="E177" s="361"/>
      <c r="F177" s="357" t="s">
        <v>117</v>
      </c>
      <c r="G177" s="366"/>
      <c r="H177" s="366"/>
      <c r="I177" s="366"/>
      <c r="J177" s="366"/>
      <c r="K177" s="366"/>
      <c r="L177" s="366"/>
      <c r="M177" s="366"/>
      <c r="N177" s="366"/>
      <c r="O177" s="366"/>
      <c r="P177" s="74"/>
      <c r="Q177" s="74"/>
      <c r="R177" s="74"/>
      <c r="S177" s="74"/>
      <c r="T177" s="74"/>
      <c r="U177" s="74"/>
      <c r="V177" s="74"/>
      <c r="AW177" s="27" t="s">
        <v>161</v>
      </c>
      <c r="AX177" s="537"/>
      <c r="AY177" s="453" t="s">
        <v>334</v>
      </c>
      <c r="AZ177" s="361"/>
      <c r="BA177" s="357" t="s">
        <v>117</v>
      </c>
      <c r="BB177" s="366"/>
      <c r="BC177" s="366"/>
      <c r="BD177" s="366"/>
      <c r="BE177" s="366"/>
      <c r="BF177" s="366"/>
      <c r="BG177" s="366"/>
      <c r="BH177" s="366"/>
      <c r="BI177" s="366"/>
      <c r="BJ177" s="366"/>
      <c r="BK177" s="74"/>
      <c r="BL177" s="74"/>
      <c r="BM177" s="74"/>
      <c r="BN177" s="74"/>
      <c r="BO177" s="74"/>
      <c r="BP177" s="74"/>
      <c r="BQ177" s="74"/>
    </row>
    <row r="178" spans="2:69" ht="18">
      <c r="B178" s="569" t="s">
        <v>25</v>
      </c>
      <c r="C178" s="570"/>
      <c r="D178" s="452">
        <v>1.1</v>
      </c>
      <c r="E178" s="361"/>
      <c r="F178" s="357" t="s">
        <v>108</v>
      </c>
      <c r="G178" s="366"/>
      <c r="H178" s="366"/>
      <c r="I178" s="366"/>
      <c r="J178" s="366"/>
      <c r="K178" s="366"/>
      <c r="L178" s="366"/>
      <c r="M178" s="366"/>
      <c r="N178" s="366"/>
      <c r="O178" s="366"/>
      <c r="P178" s="74"/>
      <c r="Q178" s="74"/>
      <c r="R178" s="74"/>
      <c r="S178" s="74"/>
      <c r="T178" s="74"/>
      <c r="U178" s="74"/>
      <c r="V178" s="74"/>
      <c r="AW178" s="569" t="s">
        <v>25</v>
      </c>
      <c r="AX178" s="570"/>
      <c r="AY178" s="452">
        <v>1.1</v>
      </c>
      <c r="AZ178" s="361"/>
      <c r="BA178" s="357" t="s">
        <v>108</v>
      </c>
      <c r="BB178" s="366"/>
      <c r="BC178" s="366"/>
      <c r="BD178" s="366"/>
      <c r="BE178" s="366"/>
      <c r="BF178" s="366"/>
      <c r="BG178" s="366"/>
      <c r="BH178" s="366"/>
      <c r="BI178" s="366"/>
      <c r="BJ178" s="366"/>
      <c r="BK178" s="74"/>
      <c r="BL178" s="74"/>
      <c r="BM178" s="74"/>
      <c r="BN178" s="74"/>
      <c r="BO178" s="74"/>
      <c r="BP178" s="74"/>
      <c r="BQ178" s="74"/>
    </row>
    <row r="179" spans="2:69" ht="18">
      <c r="B179" s="569" t="s">
        <v>42</v>
      </c>
      <c r="C179" s="570"/>
      <c r="D179" s="453" t="s">
        <v>340</v>
      </c>
      <c r="E179" s="361" t="s">
        <v>191</v>
      </c>
      <c r="F179" s="357" t="s">
        <v>109</v>
      </c>
      <c r="G179" s="366"/>
      <c r="H179" s="366"/>
      <c r="I179" s="366"/>
      <c r="J179" s="366"/>
      <c r="K179" s="366"/>
      <c r="L179" s="366"/>
      <c r="M179" s="366"/>
      <c r="N179" s="366"/>
      <c r="O179" s="366"/>
      <c r="P179" s="74"/>
      <c r="Q179" s="74"/>
      <c r="R179" s="74"/>
      <c r="S179" s="74"/>
      <c r="T179" s="74"/>
      <c r="U179" s="74"/>
      <c r="V179" s="74"/>
      <c r="AW179" s="569" t="s">
        <v>42</v>
      </c>
      <c r="AX179" s="570"/>
      <c r="AY179" s="453" t="s">
        <v>340</v>
      </c>
      <c r="AZ179" s="361" t="s">
        <v>191</v>
      </c>
      <c r="BA179" s="357" t="s">
        <v>109</v>
      </c>
      <c r="BB179" s="366"/>
      <c r="BC179" s="366"/>
      <c r="BD179" s="366"/>
      <c r="BE179" s="366"/>
      <c r="BF179" s="366"/>
      <c r="BG179" s="366"/>
      <c r="BH179" s="366"/>
      <c r="BI179" s="366"/>
      <c r="BJ179" s="366"/>
      <c r="BK179" s="74"/>
      <c r="BL179" s="74"/>
      <c r="BM179" s="74"/>
      <c r="BN179" s="74"/>
      <c r="BO179" s="74"/>
      <c r="BP179" s="74"/>
      <c r="BQ179" s="74"/>
    </row>
    <row r="180" spans="2:69" ht="18">
      <c r="B180" s="569" t="s">
        <v>43</v>
      </c>
      <c r="C180" s="570"/>
      <c r="D180" s="452">
        <v>1.1</v>
      </c>
      <c r="E180" s="361" t="s">
        <v>191</v>
      </c>
      <c r="F180" s="357" t="s">
        <v>110</v>
      </c>
      <c r="G180" s="366"/>
      <c r="H180" s="366"/>
      <c r="I180" s="366"/>
      <c r="J180" s="366"/>
      <c r="K180" s="366"/>
      <c r="L180" s="366"/>
      <c r="M180" s="366"/>
      <c r="N180" s="366"/>
      <c r="O180" s="366"/>
      <c r="P180" s="74"/>
      <c r="Q180" s="74"/>
      <c r="R180" s="74"/>
      <c r="S180" s="74"/>
      <c r="T180" s="74"/>
      <c r="U180" s="74"/>
      <c r="V180" s="74"/>
      <c r="AW180" s="569" t="s">
        <v>43</v>
      </c>
      <c r="AX180" s="570"/>
      <c r="AY180" s="452">
        <v>1.1</v>
      </c>
      <c r="AZ180" s="361" t="s">
        <v>191</v>
      </c>
      <c r="BA180" s="357" t="s">
        <v>110</v>
      </c>
      <c r="BB180" s="366"/>
      <c r="BC180" s="366"/>
      <c r="BD180" s="366"/>
      <c r="BE180" s="366"/>
      <c r="BF180" s="366"/>
      <c r="BG180" s="366"/>
      <c r="BH180" s="366"/>
      <c r="BI180" s="366"/>
      <c r="BJ180" s="366"/>
      <c r="BK180" s="74"/>
      <c r="BL180" s="74"/>
      <c r="BM180" s="74"/>
      <c r="BN180" s="74"/>
      <c r="BO180" s="74"/>
      <c r="BP180" s="74"/>
      <c r="BQ180" s="74"/>
    </row>
    <row r="181" spans="2:69" ht="18">
      <c r="B181" s="569" t="s">
        <v>41</v>
      </c>
      <c r="C181" s="570"/>
      <c r="D181" s="453" t="s">
        <v>336</v>
      </c>
      <c r="E181" s="361" t="s">
        <v>192</v>
      </c>
      <c r="F181" s="357" t="s">
        <v>111</v>
      </c>
      <c r="G181" s="366"/>
      <c r="H181" s="366"/>
      <c r="I181" s="366"/>
      <c r="J181" s="366"/>
      <c r="K181" s="366"/>
      <c r="L181" s="366"/>
      <c r="M181" s="366"/>
      <c r="N181" s="366"/>
      <c r="O181" s="366"/>
      <c r="P181" s="74"/>
      <c r="Q181" s="74"/>
      <c r="R181" s="74"/>
      <c r="S181" s="74"/>
      <c r="T181" s="74"/>
      <c r="U181" s="74"/>
      <c r="V181" s="74"/>
      <c r="AW181" s="569" t="s">
        <v>41</v>
      </c>
      <c r="AX181" s="570"/>
      <c r="AY181" s="453" t="s">
        <v>336</v>
      </c>
      <c r="AZ181" s="361" t="s">
        <v>192</v>
      </c>
      <c r="BA181" s="357" t="s">
        <v>111</v>
      </c>
      <c r="BB181" s="366"/>
      <c r="BC181" s="366"/>
      <c r="BD181" s="366"/>
      <c r="BE181" s="366"/>
      <c r="BF181" s="366"/>
      <c r="BG181" s="366"/>
      <c r="BH181" s="366"/>
      <c r="BI181" s="366"/>
      <c r="BJ181" s="366"/>
      <c r="BK181" s="74"/>
      <c r="BL181" s="74"/>
      <c r="BM181" s="74"/>
      <c r="BN181" s="74"/>
      <c r="BO181" s="74"/>
      <c r="BP181" s="74"/>
      <c r="BQ181" s="74"/>
    </row>
    <row r="182" spans="2:69" ht="18">
      <c r="B182" s="569" t="s">
        <v>45</v>
      </c>
      <c r="C182" s="570"/>
      <c r="D182" s="453" t="s">
        <v>337</v>
      </c>
      <c r="E182" s="361"/>
      <c r="F182" s="357" t="s">
        <v>112</v>
      </c>
      <c r="G182" s="366"/>
      <c r="H182" s="366"/>
      <c r="I182" s="366"/>
      <c r="J182" s="366"/>
      <c r="K182" s="366"/>
      <c r="L182" s="366"/>
      <c r="M182" s="366"/>
      <c r="N182" s="366"/>
      <c r="O182" s="366"/>
      <c r="P182" s="74"/>
      <c r="Q182" s="74"/>
      <c r="R182" s="74"/>
      <c r="S182" s="74"/>
      <c r="T182" s="74"/>
      <c r="U182" s="74"/>
      <c r="V182" s="74"/>
      <c r="AW182" s="569" t="s">
        <v>45</v>
      </c>
      <c r="AX182" s="570"/>
      <c r="AY182" s="453" t="s">
        <v>337</v>
      </c>
      <c r="AZ182" s="361"/>
      <c r="BA182" s="357" t="s">
        <v>112</v>
      </c>
      <c r="BB182" s="366"/>
      <c r="BC182" s="366"/>
      <c r="BD182" s="366"/>
      <c r="BE182" s="366"/>
      <c r="BF182" s="366"/>
      <c r="BG182" s="366"/>
      <c r="BH182" s="366"/>
      <c r="BI182" s="366"/>
      <c r="BJ182" s="366"/>
      <c r="BK182" s="74"/>
      <c r="BL182" s="74"/>
      <c r="BM182" s="74"/>
      <c r="BN182" s="74"/>
      <c r="BO182" s="74"/>
      <c r="BP182" s="74"/>
      <c r="BQ182" s="74"/>
    </row>
    <row r="183" spans="2:69" ht="18">
      <c r="B183" s="569" t="s">
        <v>44</v>
      </c>
      <c r="C183" s="570"/>
      <c r="D183" s="452">
        <v>4.1</v>
      </c>
      <c r="E183" s="361"/>
      <c r="F183" s="357" t="s">
        <v>113</v>
      </c>
      <c r="G183" s="366"/>
      <c r="H183" s="366"/>
      <c r="I183" s="366"/>
      <c r="J183" s="366"/>
      <c r="K183" s="366"/>
      <c r="L183" s="366"/>
      <c r="M183" s="366"/>
      <c r="N183" s="366"/>
      <c r="O183" s="366"/>
      <c r="P183" s="74"/>
      <c r="Q183" s="74"/>
      <c r="R183" s="74"/>
      <c r="S183" s="74"/>
      <c r="T183" s="74"/>
      <c r="U183" s="74"/>
      <c r="V183" s="74"/>
      <c r="AW183" s="569" t="s">
        <v>44</v>
      </c>
      <c r="AX183" s="570"/>
      <c r="AY183" s="452">
        <v>4.1</v>
      </c>
      <c r="AZ183" s="361"/>
      <c r="BA183" s="357" t="s">
        <v>113</v>
      </c>
      <c r="BB183" s="366"/>
      <c r="BC183" s="366"/>
      <c r="BD183" s="366"/>
      <c r="BE183" s="366"/>
      <c r="BF183" s="366"/>
      <c r="BG183" s="366"/>
      <c r="BH183" s="366"/>
      <c r="BI183" s="366"/>
      <c r="BJ183" s="366"/>
      <c r="BK183" s="74"/>
      <c r="BL183" s="74"/>
      <c r="BM183" s="74"/>
      <c r="BN183" s="74"/>
      <c r="BO183" s="74"/>
      <c r="BP183" s="74"/>
      <c r="BQ183" s="74"/>
    </row>
    <row r="184" spans="2:69" ht="18">
      <c r="B184" s="569" t="s">
        <v>46</v>
      </c>
      <c r="C184" s="570"/>
      <c r="D184" s="452"/>
      <c r="E184" s="361"/>
      <c r="F184" s="357" t="s">
        <v>114</v>
      </c>
      <c r="G184" s="366"/>
      <c r="H184" s="366"/>
      <c r="I184" s="366"/>
      <c r="J184" s="366"/>
      <c r="K184" s="366"/>
      <c r="L184" s="366"/>
      <c r="M184" s="366"/>
      <c r="N184" s="366"/>
      <c r="O184" s="366"/>
      <c r="P184" s="74"/>
      <c r="Q184" s="74"/>
      <c r="R184" s="74"/>
      <c r="S184" s="74"/>
      <c r="T184" s="74"/>
      <c r="U184" s="74"/>
      <c r="V184" s="74"/>
      <c r="AW184" s="569" t="s">
        <v>46</v>
      </c>
      <c r="AX184" s="570"/>
      <c r="AY184" s="452"/>
      <c r="AZ184" s="361"/>
      <c r="BA184" s="357" t="s">
        <v>114</v>
      </c>
      <c r="BB184" s="366"/>
      <c r="BC184" s="366"/>
      <c r="BD184" s="366"/>
      <c r="BE184" s="366"/>
      <c r="BF184" s="366"/>
      <c r="BG184" s="366"/>
      <c r="BH184" s="366"/>
      <c r="BI184" s="366"/>
      <c r="BJ184" s="366"/>
      <c r="BK184" s="74"/>
      <c r="BL184" s="74"/>
      <c r="BM184" s="74"/>
      <c r="BN184" s="74"/>
      <c r="BO184" s="74"/>
      <c r="BP184" s="74"/>
      <c r="BQ184" s="74"/>
    </row>
    <row r="185" spans="2:69" ht="18">
      <c r="B185" s="569" t="s">
        <v>47</v>
      </c>
      <c r="C185" s="570"/>
      <c r="D185" s="453" t="s">
        <v>341</v>
      </c>
      <c r="E185" s="361" t="s">
        <v>273</v>
      </c>
      <c r="F185" s="357" t="s">
        <v>115</v>
      </c>
      <c r="G185" s="366"/>
      <c r="H185" s="366"/>
      <c r="I185" s="366"/>
      <c r="J185" s="366"/>
      <c r="K185" s="366"/>
      <c r="L185" s="366"/>
      <c r="M185" s="366"/>
      <c r="N185" s="366"/>
      <c r="O185" s="366"/>
      <c r="P185" s="74"/>
      <c r="Q185" s="74"/>
      <c r="R185" s="74"/>
      <c r="S185" s="74"/>
      <c r="T185" s="74"/>
      <c r="U185" s="74"/>
      <c r="V185" s="74"/>
      <c r="AW185" s="569" t="s">
        <v>47</v>
      </c>
      <c r="AX185" s="570"/>
      <c r="AY185" s="453" t="s">
        <v>341</v>
      </c>
      <c r="AZ185" s="361" t="s">
        <v>273</v>
      </c>
      <c r="BA185" s="357" t="s">
        <v>115</v>
      </c>
      <c r="BB185" s="366"/>
      <c r="BC185" s="366"/>
      <c r="BD185" s="366"/>
      <c r="BE185" s="366"/>
      <c r="BF185" s="366"/>
      <c r="BG185" s="366"/>
      <c r="BH185" s="366"/>
      <c r="BI185" s="366"/>
      <c r="BJ185" s="366"/>
      <c r="BK185" s="74"/>
      <c r="BL185" s="74"/>
      <c r="BM185" s="74"/>
      <c r="BN185" s="74"/>
      <c r="BO185" s="74"/>
      <c r="BP185" s="74"/>
      <c r="BQ185" s="74"/>
    </row>
    <row r="186" spans="2:69" ht="18">
      <c r="B186" s="569" t="s">
        <v>48</v>
      </c>
      <c r="C186" s="570"/>
      <c r="D186" s="452">
        <v>5.2</v>
      </c>
      <c r="E186" s="361" t="s">
        <v>297</v>
      </c>
      <c r="F186" s="357" t="s">
        <v>116</v>
      </c>
      <c r="G186" s="366"/>
      <c r="H186" s="366"/>
      <c r="I186" s="366"/>
      <c r="J186" s="366"/>
      <c r="K186" s="366"/>
      <c r="L186" s="366"/>
      <c r="M186" s="366"/>
      <c r="N186" s="366"/>
      <c r="O186" s="366"/>
      <c r="P186" s="74"/>
      <c r="Q186" s="74"/>
      <c r="R186" s="74"/>
      <c r="S186" s="74"/>
      <c r="T186" s="74"/>
      <c r="U186" s="74"/>
      <c r="V186" s="74"/>
      <c r="AW186" s="569" t="s">
        <v>48</v>
      </c>
      <c r="AX186" s="570"/>
      <c r="AY186" s="452">
        <v>5.2</v>
      </c>
      <c r="AZ186" s="361" t="s">
        <v>297</v>
      </c>
      <c r="BA186" s="357" t="s">
        <v>116</v>
      </c>
      <c r="BB186" s="366"/>
      <c r="BC186" s="366"/>
      <c r="BD186" s="366"/>
      <c r="BE186" s="366"/>
      <c r="BF186" s="366"/>
      <c r="BG186" s="366"/>
      <c r="BH186" s="366"/>
      <c r="BI186" s="366"/>
      <c r="BJ186" s="366"/>
      <c r="BK186" s="74"/>
      <c r="BL186" s="74"/>
      <c r="BM186" s="74"/>
      <c r="BN186" s="74"/>
      <c r="BO186" s="74"/>
      <c r="BP186" s="74"/>
      <c r="BQ186" s="74"/>
    </row>
    <row r="187" spans="2:69" ht="18">
      <c r="B187" s="569"/>
      <c r="C187" s="570"/>
      <c r="D187" s="452"/>
      <c r="E187" s="361"/>
      <c r="F187" s="357" t="s">
        <v>103</v>
      </c>
      <c r="G187" s="366"/>
      <c r="H187" s="366"/>
      <c r="I187" s="366"/>
      <c r="J187" s="366"/>
      <c r="K187" s="366"/>
      <c r="L187" s="366"/>
      <c r="M187" s="366"/>
      <c r="N187" s="366"/>
      <c r="O187" s="366"/>
      <c r="P187" s="74"/>
      <c r="Q187" s="74"/>
      <c r="R187" s="74"/>
      <c r="S187" s="74"/>
      <c r="T187" s="74"/>
      <c r="U187" s="74"/>
      <c r="V187" s="74"/>
      <c r="AW187" s="569"/>
      <c r="AX187" s="570"/>
      <c r="AY187" s="452"/>
      <c r="AZ187" s="361"/>
      <c r="BA187" s="357" t="s">
        <v>103</v>
      </c>
      <c r="BB187" s="366"/>
      <c r="BC187" s="366"/>
      <c r="BD187" s="366"/>
      <c r="BE187" s="366"/>
      <c r="BF187" s="366"/>
      <c r="BG187" s="366"/>
      <c r="BH187" s="366"/>
      <c r="BI187" s="366"/>
      <c r="BJ187" s="366"/>
      <c r="BK187" s="74"/>
      <c r="BL187" s="74"/>
      <c r="BM187" s="74"/>
      <c r="BN187" s="74"/>
      <c r="BO187" s="74"/>
      <c r="BP187" s="74"/>
      <c r="BQ187" s="74"/>
    </row>
    <row r="188" spans="2:69" ht="18">
      <c r="B188" s="569"/>
      <c r="C188" s="570"/>
      <c r="D188" s="452"/>
      <c r="E188" s="361"/>
      <c r="F188" s="357" t="s">
        <v>104</v>
      </c>
      <c r="G188" s="366"/>
      <c r="H188" s="366"/>
      <c r="I188" s="366"/>
      <c r="J188" s="366"/>
      <c r="K188" s="366"/>
      <c r="L188" s="366"/>
      <c r="M188" s="366"/>
      <c r="N188" s="366"/>
      <c r="O188" s="366"/>
      <c r="P188" s="74"/>
      <c r="Q188" s="74"/>
      <c r="R188" s="74"/>
      <c r="S188" s="74"/>
      <c r="T188" s="74"/>
      <c r="U188" s="74"/>
      <c r="V188" s="74"/>
      <c r="AW188" s="569"/>
      <c r="AX188" s="570"/>
      <c r="AY188" s="452"/>
      <c r="AZ188" s="361"/>
      <c r="BA188" s="357" t="s">
        <v>104</v>
      </c>
      <c r="BB188" s="366"/>
      <c r="BC188" s="366"/>
      <c r="BD188" s="366"/>
      <c r="BE188" s="366"/>
      <c r="BF188" s="366"/>
      <c r="BG188" s="366"/>
      <c r="BH188" s="366"/>
      <c r="BI188" s="366"/>
      <c r="BJ188" s="366"/>
      <c r="BK188" s="74"/>
      <c r="BL188" s="74"/>
      <c r="BM188" s="74"/>
      <c r="BN188" s="74"/>
      <c r="BO188" s="74"/>
      <c r="BP188" s="74"/>
      <c r="BQ188" s="74"/>
    </row>
    <row r="189" spans="2:69" ht="18">
      <c r="B189" s="569"/>
      <c r="C189" s="570"/>
      <c r="D189" s="452"/>
      <c r="E189" s="361"/>
      <c r="F189" s="357" t="s">
        <v>105</v>
      </c>
      <c r="G189" s="366"/>
      <c r="H189" s="366"/>
      <c r="I189" s="366"/>
      <c r="J189" s="366"/>
      <c r="K189" s="366"/>
      <c r="L189" s="366"/>
      <c r="M189" s="366"/>
      <c r="N189" s="366"/>
      <c r="O189" s="366"/>
      <c r="P189" s="74"/>
      <c r="Q189" s="74"/>
      <c r="R189" s="74"/>
      <c r="S189" s="74"/>
      <c r="T189" s="74"/>
      <c r="U189" s="74"/>
      <c r="V189" s="74"/>
      <c r="AW189" s="569"/>
      <c r="AX189" s="570"/>
      <c r="AY189" s="452"/>
      <c r="AZ189" s="361"/>
      <c r="BA189" s="357" t="s">
        <v>105</v>
      </c>
      <c r="BB189" s="366"/>
      <c r="BC189" s="366"/>
      <c r="BD189" s="366"/>
      <c r="BE189" s="366"/>
      <c r="BF189" s="366"/>
      <c r="BG189" s="366"/>
      <c r="BH189" s="366"/>
      <c r="BI189" s="366"/>
      <c r="BJ189" s="366"/>
      <c r="BK189" s="74"/>
      <c r="BL189" s="74"/>
      <c r="BM189" s="74"/>
      <c r="BN189" s="74"/>
      <c r="BO189" s="74"/>
      <c r="BP189" s="74"/>
      <c r="BQ189" s="74"/>
    </row>
    <row r="190" spans="2:69" ht="18">
      <c r="B190" s="569"/>
      <c r="C190" s="570"/>
      <c r="D190" s="452"/>
      <c r="E190" s="361"/>
      <c r="F190" s="357" t="s">
        <v>106</v>
      </c>
      <c r="G190" s="366"/>
      <c r="H190" s="366"/>
      <c r="I190" s="366"/>
      <c r="J190" s="366"/>
      <c r="K190" s="366"/>
      <c r="L190" s="366"/>
      <c r="M190" s="366"/>
      <c r="N190" s="366"/>
      <c r="O190" s="366"/>
      <c r="P190" s="74"/>
      <c r="Q190" s="74"/>
      <c r="R190" s="74"/>
      <c r="S190" s="74"/>
      <c r="T190" s="74"/>
      <c r="U190" s="74"/>
      <c r="V190" s="74"/>
      <c r="AW190" s="569"/>
      <c r="AX190" s="570"/>
      <c r="AY190" s="452"/>
      <c r="AZ190" s="361"/>
      <c r="BA190" s="357" t="s">
        <v>106</v>
      </c>
      <c r="BB190" s="366"/>
      <c r="BC190" s="366"/>
      <c r="BD190" s="366"/>
      <c r="BE190" s="366"/>
      <c r="BF190" s="366"/>
      <c r="BG190" s="366"/>
      <c r="BH190" s="366"/>
      <c r="BI190" s="366"/>
      <c r="BJ190" s="366"/>
      <c r="BK190" s="74"/>
      <c r="BL190" s="74"/>
      <c r="BM190" s="74"/>
      <c r="BN190" s="74"/>
      <c r="BO190" s="74"/>
      <c r="BP190" s="74"/>
      <c r="BQ190" s="74"/>
    </row>
    <row r="191" spans="2:69" ht="18">
      <c r="B191" s="569"/>
      <c r="C191" s="570"/>
      <c r="D191" s="452"/>
      <c r="E191" s="361"/>
      <c r="F191" s="357" t="s">
        <v>107</v>
      </c>
      <c r="G191" s="366"/>
      <c r="H191" s="366"/>
      <c r="I191" s="366"/>
      <c r="J191" s="366"/>
      <c r="K191" s="366"/>
      <c r="L191" s="366"/>
      <c r="M191" s="366"/>
      <c r="N191" s="366"/>
      <c r="O191" s="366"/>
      <c r="P191" s="74"/>
      <c r="Q191" s="74"/>
      <c r="R191" s="74"/>
      <c r="S191" s="74"/>
      <c r="T191" s="74"/>
      <c r="U191" s="74"/>
      <c r="V191" s="74"/>
      <c r="AW191" s="569"/>
      <c r="AX191" s="570"/>
      <c r="AY191" s="452"/>
      <c r="AZ191" s="361"/>
      <c r="BA191" s="357" t="s">
        <v>107</v>
      </c>
      <c r="BB191" s="366"/>
      <c r="BC191" s="366"/>
      <c r="BD191" s="366"/>
      <c r="BE191" s="366"/>
      <c r="BF191" s="366"/>
      <c r="BG191" s="366"/>
      <c r="BH191" s="366"/>
      <c r="BI191" s="366"/>
      <c r="BJ191" s="366"/>
      <c r="BK191" s="74"/>
      <c r="BL191" s="74"/>
      <c r="BM191" s="74"/>
      <c r="BN191" s="74"/>
      <c r="BO191" s="74"/>
      <c r="BP191" s="74"/>
      <c r="BQ191" s="74"/>
    </row>
    <row r="192" spans="2:69" ht="18.75" thickBot="1">
      <c r="B192" s="571"/>
      <c r="C192" s="572"/>
      <c r="D192" s="516"/>
      <c r="E192" s="514"/>
      <c r="F192" s="516"/>
      <c r="G192" s="516"/>
      <c r="H192" s="516"/>
      <c r="I192" s="516"/>
      <c r="J192" s="516"/>
      <c r="K192" s="516"/>
      <c r="L192" s="516"/>
      <c r="M192" s="516"/>
      <c r="N192" s="516"/>
      <c r="O192" s="516"/>
      <c r="P192" s="516"/>
      <c r="Q192" s="516"/>
      <c r="R192" s="516"/>
      <c r="S192" s="516"/>
      <c r="T192" s="516"/>
      <c r="U192" s="516"/>
      <c r="V192" s="516"/>
      <c r="AW192" s="571"/>
      <c r="AX192" s="572"/>
      <c r="AY192" s="516"/>
      <c r="AZ192" s="514"/>
      <c r="BA192" s="516"/>
      <c r="BB192" s="516"/>
      <c r="BC192" s="516"/>
      <c r="BD192" s="516"/>
      <c r="BE192" s="516"/>
      <c r="BF192" s="516"/>
      <c r="BG192" s="516"/>
      <c r="BH192" s="516"/>
      <c r="BI192" s="516"/>
      <c r="BJ192" s="516"/>
      <c r="BK192" s="516"/>
      <c r="BL192" s="516"/>
      <c r="BM192" s="516"/>
      <c r="BN192" s="516"/>
      <c r="BO192" s="516"/>
      <c r="BP192" s="516"/>
      <c r="BQ192" s="516"/>
    </row>
    <row r="193" spans="2:69" ht="18">
      <c r="B193" s="545"/>
      <c r="C193" s="546"/>
      <c r="D193" s="547"/>
      <c r="E193" s="548"/>
      <c r="F193" s="549"/>
      <c r="G193" s="549"/>
      <c r="H193" s="549"/>
      <c r="I193" s="549"/>
      <c r="J193" s="549"/>
      <c r="K193" s="549"/>
      <c r="L193" s="549"/>
      <c r="M193" s="549"/>
      <c r="N193" s="549"/>
      <c r="O193" s="549"/>
      <c r="P193" s="549"/>
      <c r="Q193" s="549"/>
      <c r="R193" s="549"/>
      <c r="S193" s="549"/>
      <c r="T193" s="549"/>
      <c r="U193" s="549"/>
      <c r="V193" s="549"/>
      <c r="AW193" s="545"/>
      <c r="AX193" s="546"/>
      <c r="AY193" s="547"/>
      <c r="AZ193" s="548"/>
      <c r="BA193" s="549"/>
      <c r="BB193" s="549"/>
      <c r="BC193" s="549"/>
      <c r="BD193" s="549"/>
      <c r="BE193" s="549"/>
      <c r="BF193" s="549"/>
      <c r="BG193" s="549"/>
      <c r="BH193" s="549"/>
      <c r="BI193" s="549"/>
      <c r="BJ193" s="549"/>
      <c r="BK193" s="549"/>
      <c r="BL193" s="549"/>
      <c r="BM193" s="549"/>
      <c r="BN193" s="549"/>
      <c r="BO193" s="549"/>
      <c r="BP193" s="549"/>
      <c r="BQ193" s="549"/>
    </row>
    <row r="194" spans="2:69" ht="19.5" thickBot="1">
      <c r="B194" s="550"/>
      <c r="C194" s="550"/>
      <c r="D194" s="551"/>
      <c r="E194" s="551"/>
      <c r="F194" s="551"/>
      <c r="G194" s="551"/>
      <c r="H194" s="551"/>
      <c r="I194" s="551"/>
      <c r="J194" s="551"/>
      <c r="K194" s="551"/>
      <c r="L194" s="552"/>
      <c r="M194" s="552"/>
      <c r="N194" s="552"/>
      <c r="O194" s="552"/>
      <c r="P194" s="552"/>
      <c r="Q194" s="552"/>
      <c r="R194" s="552"/>
      <c r="S194" s="552"/>
      <c r="T194" s="552"/>
      <c r="U194" s="552"/>
      <c r="V194" s="552"/>
      <c r="AW194" s="550"/>
      <c r="AX194" s="550"/>
      <c r="AY194" s="551"/>
      <c r="AZ194" s="551"/>
      <c r="BA194" s="551"/>
      <c r="BB194" s="551"/>
      <c r="BC194" s="551"/>
      <c r="BD194" s="551"/>
      <c r="BE194" s="551"/>
      <c r="BF194" s="551"/>
      <c r="BG194" s="552"/>
      <c r="BH194" s="552"/>
      <c r="BI194" s="552"/>
      <c r="BJ194" s="552"/>
      <c r="BK194" s="552"/>
      <c r="BL194" s="552"/>
      <c r="BM194" s="552"/>
      <c r="BN194" s="552"/>
      <c r="BO194" s="552"/>
      <c r="BP194" s="552"/>
      <c r="BQ194" s="552"/>
    </row>
    <row r="195" spans="2:69" ht="18.75">
      <c r="B195" s="538"/>
      <c r="C195" s="539"/>
      <c r="D195" s="355"/>
      <c r="E195" s="355"/>
      <c r="F195" s="355"/>
      <c r="G195" s="355"/>
      <c r="H195" s="355"/>
      <c r="I195" s="355"/>
      <c r="J195" s="355"/>
      <c r="K195" s="355"/>
      <c r="L195" s="526"/>
      <c r="M195" s="526"/>
      <c r="N195" s="526"/>
      <c r="O195" s="526"/>
      <c r="P195" s="526"/>
      <c r="Q195" s="526"/>
      <c r="R195" s="526"/>
      <c r="S195" s="526"/>
      <c r="T195" s="526"/>
      <c r="U195" s="526"/>
      <c r="V195" s="526"/>
      <c r="AW195" s="538"/>
      <c r="AX195" s="539"/>
      <c r="AY195" s="355"/>
      <c r="AZ195" s="355"/>
      <c r="BA195" s="355"/>
      <c r="BB195" s="355"/>
      <c r="BC195" s="355"/>
      <c r="BD195" s="355"/>
      <c r="BE195" s="355"/>
      <c r="BF195" s="355"/>
      <c r="BG195" s="526"/>
      <c r="BH195" s="526"/>
      <c r="BI195" s="526"/>
      <c r="BJ195" s="526"/>
      <c r="BK195" s="526"/>
      <c r="BL195" s="526"/>
      <c r="BM195" s="526"/>
      <c r="BN195" s="526"/>
      <c r="BO195" s="526"/>
      <c r="BP195" s="526"/>
      <c r="BQ195" s="526"/>
    </row>
    <row r="196" spans="2:69" ht="20.25">
      <c r="B196" s="738">
        <v>6</v>
      </c>
      <c r="C196" s="646" t="s">
        <v>75</v>
      </c>
      <c r="D196" s="454" t="s">
        <v>122</v>
      </c>
      <c r="E196" s="454"/>
      <c r="F196" s="454"/>
      <c r="G196" s="454"/>
      <c r="H196" s="454"/>
      <c r="I196" s="454"/>
      <c r="J196" s="454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AW196" s="738">
        <v>6</v>
      </c>
      <c r="AX196" s="646" t="s">
        <v>75</v>
      </c>
      <c r="AY196" s="454" t="s">
        <v>122</v>
      </c>
      <c r="AZ196" s="454"/>
      <c r="BA196" s="454"/>
      <c r="BB196" s="454"/>
      <c r="BC196" s="454"/>
      <c r="BD196" s="454"/>
      <c r="BE196" s="454"/>
      <c r="BF196" s="359"/>
      <c r="BG196" s="359"/>
      <c r="BH196" s="359"/>
      <c r="BI196" s="359"/>
      <c r="BJ196" s="359"/>
      <c r="BK196" s="359"/>
      <c r="BL196" s="359"/>
      <c r="BM196" s="359"/>
      <c r="BN196" s="359"/>
      <c r="BO196" s="359"/>
      <c r="BP196" s="359"/>
      <c r="BQ196" s="359"/>
    </row>
    <row r="197" spans="2:69" ht="18.75">
      <c r="B197" s="738"/>
      <c r="C197" s="646"/>
      <c r="D197" s="364"/>
      <c r="E197" s="360"/>
      <c r="F197" s="360"/>
      <c r="G197" s="360"/>
      <c r="H197" s="360"/>
      <c r="I197" s="360"/>
      <c r="J197" s="359"/>
      <c r="K197" s="359"/>
      <c r="L197" s="359"/>
      <c r="M197" s="359"/>
      <c r="N197" s="359"/>
      <c r="O197" s="359"/>
      <c r="P197" s="74"/>
      <c r="Q197" s="74"/>
      <c r="R197" s="74"/>
      <c r="S197" s="74"/>
      <c r="T197" s="74"/>
      <c r="U197" s="74"/>
      <c r="V197" s="74"/>
      <c r="AW197" s="738"/>
      <c r="AX197" s="646"/>
      <c r="AY197" s="364"/>
      <c r="AZ197" s="360"/>
      <c r="BA197" s="360"/>
      <c r="BB197" s="360"/>
      <c r="BC197" s="360"/>
      <c r="BD197" s="360"/>
      <c r="BE197" s="359"/>
      <c r="BF197" s="359"/>
      <c r="BG197" s="359"/>
      <c r="BH197" s="359"/>
      <c r="BI197" s="359"/>
      <c r="BJ197" s="359"/>
      <c r="BK197" s="74"/>
      <c r="BL197" s="74"/>
      <c r="BM197" s="74"/>
      <c r="BN197" s="74"/>
      <c r="BO197" s="74"/>
      <c r="BP197" s="74"/>
      <c r="BQ197" s="74"/>
    </row>
    <row r="198" spans="2:69" ht="18">
      <c r="B198" s="31" t="s">
        <v>161</v>
      </c>
      <c r="C198" s="540"/>
      <c r="D198" s="453" t="s">
        <v>334</v>
      </c>
      <c r="E198" s="361"/>
      <c r="F198" s="357" t="s">
        <v>129</v>
      </c>
      <c r="G198" s="366"/>
      <c r="H198" s="366"/>
      <c r="I198" s="366"/>
      <c r="J198" s="366"/>
      <c r="K198" s="366"/>
      <c r="L198" s="366"/>
      <c r="M198" s="366"/>
      <c r="N198" s="366"/>
      <c r="O198" s="366"/>
      <c r="P198" s="74"/>
      <c r="Q198" s="74"/>
      <c r="R198" s="74"/>
      <c r="S198" s="74"/>
      <c r="T198" s="74"/>
      <c r="U198" s="74"/>
      <c r="V198" s="74"/>
      <c r="AW198" s="31" t="s">
        <v>161</v>
      </c>
      <c r="AX198" s="540"/>
      <c r="AY198" s="453" t="s">
        <v>334</v>
      </c>
      <c r="AZ198" s="361"/>
      <c r="BA198" s="357" t="s">
        <v>129</v>
      </c>
      <c r="BB198" s="366"/>
      <c r="BC198" s="366"/>
      <c r="BD198" s="366"/>
      <c r="BE198" s="366"/>
      <c r="BF198" s="366"/>
      <c r="BG198" s="366"/>
      <c r="BH198" s="366"/>
      <c r="BI198" s="366"/>
      <c r="BJ198" s="366"/>
      <c r="BK198" s="74"/>
      <c r="BL198" s="74"/>
      <c r="BM198" s="74"/>
      <c r="BN198" s="74"/>
      <c r="BO198" s="74"/>
      <c r="BP198" s="74"/>
      <c r="BQ198" s="74"/>
    </row>
    <row r="199" spans="2:69" ht="18">
      <c r="B199" s="573" t="s">
        <v>123</v>
      </c>
      <c r="C199" s="574"/>
      <c r="D199" s="453"/>
      <c r="E199" s="361"/>
      <c r="F199" s="357" t="s">
        <v>130</v>
      </c>
      <c r="G199" s="366"/>
      <c r="H199" s="366"/>
      <c r="I199" s="366"/>
      <c r="J199" s="366"/>
      <c r="K199" s="366"/>
      <c r="L199" s="366"/>
      <c r="M199" s="366"/>
      <c r="N199" s="366"/>
      <c r="O199" s="366"/>
      <c r="P199" s="74"/>
      <c r="Q199" s="74"/>
      <c r="R199" s="74"/>
      <c r="S199" s="74"/>
      <c r="T199" s="74"/>
      <c r="U199" s="74"/>
      <c r="V199" s="74"/>
      <c r="AW199" s="573" t="s">
        <v>123</v>
      </c>
      <c r="AX199" s="574"/>
      <c r="AY199" s="453"/>
      <c r="AZ199" s="361"/>
      <c r="BA199" s="357" t="s">
        <v>130</v>
      </c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74"/>
      <c r="BL199" s="74"/>
      <c r="BM199" s="74"/>
      <c r="BN199" s="74"/>
      <c r="BO199" s="74"/>
      <c r="BP199" s="74"/>
      <c r="BQ199" s="74"/>
    </row>
    <row r="200" spans="2:69" ht="18">
      <c r="B200" s="575" t="s">
        <v>126</v>
      </c>
      <c r="C200" s="574"/>
      <c r="D200" s="453" t="s">
        <v>340</v>
      </c>
      <c r="E200" s="361" t="s">
        <v>191</v>
      </c>
      <c r="F200" s="357" t="s">
        <v>131</v>
      </c>
      <c r="G200" s="366"/>
      <c r="H200" s="366"/>
      <c r="I200" s="366"/>
      <c r="J200" s="366"/>
      <c r="K200" s="366"/>
      <c r="L200" s="366"/>
      <c r="M200" s="366"/>
      <c r="N200" s="366"/>
      <c r="O200" s="366"/>
      <c r="P200" s="74"/>
      <c r="Q200" s="74"/>
      <c r="R200" s="74"/>
      <c r="S200" s="74"/>
      <c r="T200" s="74"/>
      <c r="U200" s="74"/>
      <c r="V200" s="74"/>
      <c r="AW200" s="575" t="s">
        <v>126</v>
      </c>
      <c r="AX200" s="574"/>
      <c r="AY200" s="453" t="s">
        <v>340</v>
      </c>
      <c r="AZ200" s="361" t="s">
        <v>191</v>
      </c>
      <c r="BA200" s="357" t="s">
        <v>131</v>
      </c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74"/>
      <c r="BL200" s="74"/>
      <c r="BM200" s="74"/>
      <c r="BN200" s="74"/>
      <c r="BO200" s="74"/>
      <c r="BP200" s="74"/>
      <c r="BQ200" s="74"/>
    </row>
    <row r="201" spans="2:69" ht="18">
      <c r="B201" s="575" t="s">
        <v>125</v>
      </c>
      <c r="C201" s="574"/>
      <c r="D201" s="453"/>
      <c r="E201" s="361"/>
      <c r="F201" s="357" t="s">
        <v>132</v>
      </c>
      <c r="G201" s="366"/>
      <c r="H201" s="366"/>
      <c r="I201" s="366"/>
      <c r="J201" s="366"/>
      <c r="K201" s="366"/>
      <c r="L201" s="366"/>
      <c r="M201" s="366"/>
      <c r="N201" s="366"/>
      <c r="O201" s="366"/>
      <c r="P201" s="74"/>
      <c r="Q201" s="74"/>
      <c r="R201" s="74"/>
      <c r="S201" s="74"/>
      <c r="T201" s="74"/>
      <c r="U201" s="74"/>
      <c r="V201" s="74"/>
      <c r="AW201" s="575" t="s">
        <v>125</v>
      </c>
      <c r="AX201" s="574"/>
      <c r="AY201" s="453"/>
      <c r="AZ201" s="361"/>
      <c r="BA201" s="357" t="s">
        <v>132</v>
      </c>
      <c r="BB201" s="366"/>
      <c r="BC201" s="366"/>
      <c r="BD201" s="366"/>
      <c r="BE201" s="366"/>
      <c r="BF201" s="366"/>
      <c r="BG201" s="366"/>
      <c r="BH201" s="366"/>
      <c r="BI201" s="366"/>
      <c r="BJ201" s="366"/>
      <c r="BK201" s="74"/>
      <c r="BL201" s="74"/>
      <c r="BM201" s="74"/>
      <c r="BN201" s="74"/>
      <c r="BO201" s="74"/>
      <c r="BP201" s="74"/>
      <c r="BQ201" s="74"/>
    </row>
    <row r="202" spans="2:69" ht="18">
      <c r="B202" s="575" t="s">
        <v>124</v>
      </c>
      <c r="C202" s="574"/>
      <c r="D202" s="453"/>
      <c r="E202" s="361" t="s">
        <v>192</v>
      </c>
      <c r="F202" s="357" t="s">
        <v>135</v>
      </c>
      <c r="G202" s="366"/>
      <c r="H202" s="366"/>
      <c r="I202" s="366"/>
      <c r="J202" s="366"/>
      <c r="K202" s="366"/>
      <c r="L202" s="366"/>
      <c r="M202" s="366"/>
      <c r="N202" s="366"/>
      <c r="O202" s="366"/>
      <c r="P202" s="74"/>
      <c r="Q202" s="74"/>
      <c r="R202" s="74"/>
      <c r="S202" s="74"/>
      <c r="T202" s="74"/>
      <c r="U202" s="74"/>
      <c r="V202" s="74"/>
      <c r="AW202" s="575" t="s">
        <v>124</v>
      </c>
      <c r="AX202" s="574"/>
      <c r="AY202" s="453"/>
      <c r="AZ202" s="361" t="s">
        <v>192</v>
      </c>
      <c r="BA202" s="357" t="s">
        <v>135</v>
      </c>
      <c r="BB202" s="366"/>
      <c r="BC202" s="366"/>
      <c r="BD202" s="366"/>
      <c r="BE202" s="366"/>
      <c r="BF202" s="366"/>
      <c r="BG202" s="366"/>
      <c r="BH202" s="366"/>
      <c r="BI202" s="366"/>
      <c r="BJ202" s="366"/>
      <c r="BK202" s="74"/>
      <c r="BL202" s="74"/>
      <c r="BM202" s="74"/>
      <c r="BN202" s="74"/>
      <c r="BO202" s="74"/>
      <c r="BP202" s="74"/>
      <c r="BQ202" s="74"/>
    </row>
    <row r="203" spans="2:69" ht="18">
      <c r="B203" s="575" t="s">
        <v>66</v>
      </c>
      <c r="C203" s="574"/>
      <c r="D203" s="453"/>
      <c r="E203" s="361" t="s">
        <v>192</v>
      </c>
      <c r="F203" s="357" t="s">
        <v>136</v>
      </c>
      <c r="G203" s="366"/>
      <c r="H203" s="366"/>
      <c r="I203" s="366"/>
      <c r="J203" s="366"/>
      <c r="K203" s="366"/>
      <c r="L203" s="366"/>
      <c r="M203" s="366"/>
      <c r="N203" s="366"/>
      <c r="O203" s="366"/>
      <c r="P203" s="74"/>
      <c r="Q203" s="74"/>
      <c r="R203" s="74"/>
      <c r="S203" s="74"/>
      <c r="T203" s="74"/>
      <c r="U203" s="74"/>
      <c r="V203" s="74"/>
      <c r="AW203" s="575" t="s">
        <v>66</v>
      </c>
      <c r="AX203" s="574"/>
      <c r="AY203" s="453"/>
      <c r="AZ203" s="361" t="s">
        <v>192</v>
      </c>
      <c r="BA203" s="357" t="s">
        <v>136</v>
      </c>
      <c r="BB203" s="366"/>
      <c r="BC203" s="366"/>
      <c r="BD203" s="366"/>
      <c r="BE203" s="366"/>
      <c r="BF203" s="366"/>
      <c r="BG203" s="366"/>
      <c r="BH203" s="366"/>
      <c r="BI203" s="366"/>
      <c r="BJ203" s="366"/>
      <c r="BK203" s="74"/>
      <c r="BL203" s="74"/>
      <c r="BM203" s="74"/>
      <c r="BN203" s="74"/>
      <c r="BO203" s="74"/>
      <c r="BP203" s="74"/>
      <c r="BQ203" s="74"/>
    </row>
    <row r="204" spans="2:69" ht="18">
      <c r="B204" s="575" t="s">
        <v>127</v>
      </c>
      <c r="C204" s="574"/>
      <c r="D204" s="453"/>
      <c r="E204" s="361"/>
      <c r="F204" s="357" t="s">
        <v>137</v>
      </c>
      <c r="G204" s="366"/>
      <c r="H204" s="366"/>
      <c r="I204" s="366"/>
      <c r="J204" s="366"/>
      <c r="K204" s="366"/>
      <c r="L204" s="366"/>
      <c r="M204" s="366"/>
      <c r="N204" s="366"/>
      <c r="O204" s="366"/>
      <c r="P204" s="74"/>
      <c r="Q204" s="74"/>
      <c r="R204" s="74"/>
      <c r="S204" s="74"/>
      <c r="T204" s="74"/>
      <c r="U204" s="74"/>
      <c r="V204" s="74"/>
      <c r="AW204" s="575" t="s">
        <v>127</v>
      </c>
      <c r="AX204" s="574"/>
      <c r="AY204" s="453"/>
      <c r="AZ204" s="361"/>
      <c r="BA204" s="357" t="s">
        <v>137</v>
      </c>
      <c r="BB204" s="366"/>
      <c r="BC204" s="366"/>
      <c r="BD204" s="366"/>
      <c r="BE204" s="366"/>
      <c r="BF204" s="366"/>
      <c r="BG204" s="366"/>
      <c r="BH204" s="366"/>
      <c r="BI204" s="366"/>
      <c r="BJ204" s="366"/>
      <c r="BK204" s="74"/>
      <c r="BL204" s="74"/>
      <c r="BM204" s="74"/>
      <c r="BN204" s="74"/>
      <c r="BO204" s="74"/>
      <c r="BP204" s="74"/>
      <c r="BQ204" s="74"/>
    </row>
    <row r="205" spans="2:69" ht="18">
      <c r="B205" s="575" t="s">
        <v>128</v>
      </c>
      <c r="C205" s="574"/>
      <c r="D205" s="453" t="s">
        <v>336</v>
      </c>
      <c r="E205" s="361"/>
      <c r="F205" s="357" t="s">
        <v>133</v>
      </c>
      <c r="G205" s="366"/>
      <c r="H205" s="366"/>
      <c r="I205" s="366"/>
      <c r="J205" s="366"/>
      <c r="K205" s="366"/>
      <c r="L205" s="366"/>
      <c r="M205" s="366"/>
      <c r="N205" s="366"/>
      <c r="O205" s="366"/>
      <c r="P205" s="74"/>
      <c r="Q205" s="74"/>
      <c r="R205" s="74"/>
      <c r="S205" s="74"/>
      <c r="T205" s="74"/>
      <c r="U205" s="74"/>
      <c r="V205" s="74"/>
      <c r="AW205" s="575" t="s">
        <v>128</v>
      </c>
      <c r="AX205" s="574"/>
      <c r="AY205" s="453" t="s">
        <v>336</v>
      </c>
      <c r="AZ205" s="361"/>
      <c r="BA205" s="357" t="s">
        <v>133</v>
      </c>
      <c r="BB205" s="366"/>
      <c r="BC205" s="366"/>
      <c r="BD205" s="366"/>
      <c r="BE205" s="366"/>
      <c r="BF205" s="366"/>
      <c r="BG205" s="366"/>
      <c r="BH205" s="366"/>
      <c r="BI205" s="366"/>
      <c r="BJ205" s="366"/>
      <c r="BK205" s="74"/>
      <c r="BL205" s="74"/>
      <c r="BM205" s="74"/>
      <c r="BN205" s="74"/>
      <c r="BO205" s="74"/>
      <c r="BP205" s="74"/>
      <c r="BQ205" s="74"/>
    </row>
    <row r="206" spans="2:69" ht="18">
      <c r="B206" s="575"/>
      <c r="C206" s="574"/>
      <c r="D206" s="453" t="s">
        <v>337</v>
      </c>
      <c r="E206" s="361" t="s">
        <v>273</v>
      </c>
      <c r="F206" s="357" t="s">
        <v>134</v>
      </c>
      <c r="G206" s="366"/>
      <c r="H206" s="366"/>
      <c r="I206" s="366"/>
      <c r="J206" s="366"/>
      <c r="K206" s="366"/>
      <c r="L206" s="366"/>
      <c r="M206" s="366"/>
      <c r="N206" s="366"/>
      <c r="O206" s="366"/>
      <c r="P206" s="74"/>
      <c r="Q206" s="74"/>
      <c r="R206" s="74"/>
      <c r="S206" s="74"/>
      <c r="T206" s="74"/>
      <c r="U206" s="74"/>
      <c r="V206" s="74"/>
      <c r="AW206" s="575"/>
      <c r="AX206" s="574"/>
      <c r="AY206" s="453" t="s">
        <v>337</v>
      </c>
      <c r="AZ206" s="361" t="s">
        <v>273</v>
      </c>
      <c r="BA206" s="357" t="s">
        <v>134</v>
      </c>
      <c r="BB206" s="366"/>
      <c r="BC206" s="366"/>
      <c r="BD206" s="366"/>
      <c r="BE206" s="366"/>
      <c r="BF206" s="366"/>
      <c r="BG206" s="366"/>
      <c r="BH206" s="366"/>
      <c r="BI206" s="366"/>
      <c r="BJ206" s="366"/>
      <c r="BK206" s="74"/>
      <c r="BL206" s="74"/>
      <c r="BM206" s="74"/>
      <c r="BN206" s="74"/>
      <c r="BO206" s="74"/>
      <c r="BP206" s="74"/>
      <c r="BQ206" s="74"/>
    </row>
    <row r="207" spans="2:69" ht="18">
      <c r="B207" s="575"/>
      <c r="C207" s="574"/>
      <c r="D207" s="453" t="s">
        <v>341</v>
      </c>
      <c r="E207" s="361"/>
      <c r="F207" s="357" t="s">
        <v>352</v>
      </c>
      <c r="G207" s="366"/>
      <c r="H207" s="366"/>
      <c r="I207" s="366"/>
      <c r="J207" s="366"/>
      <c r="K207" s="366"/>
      <c r="L207" s="366"/>
      <c r="M207" s="366"/>
      <c r="N207" s="366"/>
      <c r="O207" s="366"/>
      <c r="P207" s="74"/>
      <c r="Q207" s="74"/>
      <c r="R207" s="74"/>
      <c r="S207" s="74"/>
      <c r="T207" s="74"/>
      <c r="U207" s="74"/>
      <c r="V207" s="74"/>
      <c r="AW207" s="575"/>
      <c r="AX207" s="574"/>
      <c r="AY207" s="453" t="s">
        <v>341</v>
      </c>
      <c r="AZ207" s="361"/>
      <c r="BA207" s="357" t="s">
        <v>352</v>
      </c>
      <c r="BB207" s="366"/>
      <c r="BC207" s="366"/>
      <c r="BD207" s="366"/>
      <c r="BE207" s="366"/>
      <c r="BF207" s="366"/>
      <c r="BG207" s="366"/>
      <c r="BH207" s="366"/>
      <c r="BI207" s="366"/>
      <c r="BJ207" s="366"/>
      <c r="BK207" s="74"/>
      <c r="BL207" s="74"/>
      <c r="BM207" s="74"/>
      <c r="BN207" s="74"/>
      <c r="BO207" s="74"/>
      <c r="BP207" s="74"/>
      <c r="BQ207" s="74"/>
    </row>
    <row r="208" spans="2:69" ht="18">
      <c r="B208" s="575"/>
      <c r="C208" s="574"/>
      <c r="D208" s="452">
        <v>5.2</v>
      </c>
      <c r="E208" s="361"/>
      <c r="F208" s="357" t="s">
        <v>138</v>
      </c>
      <c r="G208" s="366"/>
      <c r="H208" s="366"/>
      <c r="I208" s="366"/>
      <c r="J208" s="366"/>
      <c r="K208" s="366"/>
      <c r="L208" s="366"/>
      <c r="M208" s="366"/>
      <c r="N208" s="366"/>
      <c r="O208" s="366"/>
      <c r="P208" s="74"/>
      <c r="Q208" s="74"/>
      <c r="R208" s="74"/>
      <c r="S208" s="74"/>
      <c r="T208" s="74"/>
      <c r="U208" s="74"/>
      <c r="V208" s="74"/>
      <c r="AW208" s="575"/>
      <c r="AX208" s="574"/>
      <c r="AY208" s="452">
        <v>5.2</v>
      </c>
      <c r="AZ208" s="361"/>
      <c r="BA208" s="357" t="s">
        <v>138</v>
      </c>
      <c r="BB208" s="366"/>
      <c r="BC208" s="366"/>
      <c r="BD208" s="366"/>
      <c r="BE208" s="366"/>
      <c r="BF208" s="366"/>
      <c r="BG208" s="366"/>
      <c r="BH208" s="366"/>
      <c r="BI208" s="366"/>
      <c r="BJ208" s="366"/>
      <c r="BK208" s="74"/>
      <c r="BL208" s="74"/>
      <c r="BM208" s="74"/>
      <c r="BN208" s="74"/>
      <c r="BO208" s="74"/>
      <c r="BP208" s="74"/>
      <c r="BQ208" s="74"/>
    </row>
    <row r="209" spans="2:69" ht="18">
      <c r="B209" s="575"/>
      <c r="C209" s="574"/>
      <c r="D209" s="452">
        <v>5.3</v>
      </c>
      <c r="E209" s="361" t="s">
        <v>297</v>
      </c>
      <c r="F209" s="357" t="s">
        <v>139</v>
      </c>
      <c r="G209" s="366"/>
      <c r="H209" s="366"/>
      <c r="I209" s="366"/>
      <c r="J209" s="366"/>
      <c r="K209" s="366"/>
      <c r="L209" s="366"/>
      <c r="M209" s="366"/>
      <c r="N209" s="366"/>
      <c r="O209" s="366"/>
      <c r="P209" s="74"/>
      <c r="Q209" s="74"/>
      <c r="R209" s="74"/>
      <c r="S209" s="74"/>
      <c r="T209" s="74"/>
      <c r="U209" s="74"/>
      <c r="V209" s="74"/>
      <c r="AW209" s="575"/>
      <c r="AX209" s="574"/>
      <c r="AY209" s="452">
        <v>5.3</v>
      </c>
      <c r="AZ209" s="361" t="s">
        <v>297</v>
      </c>
      <c r="BA209" s="357" t="s">
        <v>139</v>
      </c>
      <c r="BB209" s="366"/>
      <c r="BC209" s="366"/>
      <c r="BD209" s="366"/>
      <c r="BE209" s="366"/>
      <c r="BF209" s="366"/>
      <c r="BG209" s="366"/>
      <c r="BH209" s="366"/>
      <c r="BI209" s="366"/>
      <c r="BJ209" s="366"/>
      <c r="BK209" s="74"/>
      <c r="BL209" s="74"/>
      <c r="BM209" s="74"/>
      <c r="BN209" s="74"/>
      <c r="BO209" s="74"/>
      <c r="BP209" s="74"/>
      <c r="BQ209" s="74"/>
    </row>
    <row r="210" spans="2:69" ht="18">
      <c r="B210" s="575"/>
      <c r="C210" s="574"/>
      <c r="D210" s="453"/>
      <c r="E210" s="361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AW210" s="575"/>
      <c r="AX210" s="574"/>
      <c r="AY210" s="453"/>
      <c r="AZ210" s="361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</row>
    <row r="211" spans="2:69" ht="18.75" thickBot="1">
      <c r="B211" s="576"/>
      <c r="C211" s="577"/>
      <c r="D211" s="541"/>
      <c r="E211" s="514"/>
      <c r="F211" s="516"/>
      <c r="G211" s="516"/>
      <c r="H211" s="516"/>
      <c r="I211" s="516"/>
      <c r="J211" s="516"/>
      <c r="K211" s="516"/>
      <c r="L211" s="516"/>
      <c r="M211" s="516"/>
      <c r="N211" s="516"/>
      <c r="O211" s="516"/>
      <c r="P211" s="516"/>
      <c r="Q211" s="516"/>
      <c r="R211" s="516"/>
      <c r="S211" s="516"/>
      <c r="T211" s="516"/>
      <c r="U211" s="516"/>
      <c r="V211" s="516"/>
      <c r="AW211" s="576"/>
      <c r="AX211" s="577"/>
      <c r="AY211" s="541"/>
      <c r="AZ211" s="514"/>
      <c r="BA211" s="516"/>
      <c r="BB211" s="516"/>
      <c r="BC211" s="516"/>
      <c r="BD211" s="516"/>
      <c r="BE211" s="516"/>
      <c r="BF211" s="516"/>
      <c r="BG211" s="516"/>
      <c r="BH211" s="516"/>
      <c r="BI211" s="516"/>
      <c r="BJ211" s="516"/>
      <c r="BK211" s="516"/>
      <c r="BL211" s="516"/>
      <c r="BM211" s="516"/>
      <c r="BN211" s="516"/>
      <c r="BO211" s="516"/>
      <c r="BP211" s="516"/>
      <c r="BQ211" s="516"/>
    </row>
    <row r="212" spans="2:69" ht="18">
      <c r="B212" s="545"/>
      <c r="C212" s="546"/>
      <c r="D212" s="547"/>
      <c r="E212" s="548"/>
      <c r="F212" s="549"/>
      <c r="G212" s="549"/>
      <c r="H212" s="549"/>
      <c r="I212" s="549"/>
      <c r="J212" s="549"/>
      <c r="K212" s="549"/>
      <c r="L212" s="549"/>
      <c r="M212" s="549"/>
      <c r="N212" s="549"/>
      <c r="O212" s="549"/>
      <c r="P212" s="549"/>
      <c r="Q212" s="549"/>
      <c r="R212" s="549"/>
      <c r="S212" s="549"/>
      <c r="T212" s="549"/>
      <c r="U212" s="549"/>
      <c r="V212" s="549"/>
      <c r="AW212" s="545"/>
      <c r="AX212" s="546"/>
      <c r="AY212" s="547"/>
      <c r="AZ212" s="548"/>
      <c r="BA212" s="549"/>
      <c r="BB212" s="549"/>
      <c r="BC212" s="549"/>
      <c r="BD212" s="549"/>
      <c r="BE212" s="549"/>
      <c r="BF212" s="549"/>
      <c r="BG212" s="549"/>
      <c r="BH212" s="549"/>
      <c r="BI212" s="549"/>
      <c r="BJ212" s="549"/>
      <c r="BK212" s="549"/>
      <c r="BL212" s="549"/>
      <c r="BM212" s="549"/>
      <c r="BN212" s="549"/>
      <c r="BO212" s="549"/>
      <c r="BP212" s="549"/>
      <c r="BQ212" s="549"/>
    </row>
    <row r="213" spans="2:69" ht="19.5" thickBot="1">
      <c r="B213" s="550"/>
      <c r="C213" s="550"/>
      <c r="D213" s="551"/>
      <c r="E213" s="551"/>
      <c r="F213" s="551"/>
      <c r="G213" s="551"/>
      <c r="H213" s="551"/>
      <c r="I213" s="551"/>
      <c r="J213" s="551"/>
      <c r="K213" s="551"/>
      <c r="L213" s="552"/>
      <c r="M213" s="552"/>
      <c r="N213" s="552"/>
      <c r="O213" s="552"/>
      <c r="P213" s="552"/>
      <c r="Q213" s="552"/>
      <c r="R213" s="552"/>
      <c r="S213" s="552"/>
      <c r="T213" s="552"/>
      <c r="U213" s="552"/>
      <c r="V213" s="552"/>
      <c r="AW213" s="550"/>
      <c r="AX213" s="550"/>
      <c r="AY213" s="551"/>
      <c r="AZ213" s="551"/>
      <c r="BA213" s="551"/>
      <c r="BB213" s="551"/>
      <c r="BC213" s="551"/>
      <c r="BD213" s="551"/>
      <c r="BE213" s="551"/>
      <c r="BF213" s="551"/>
      <c r="BG213" s="552"/>
      <c r="BH213" s="552"/>
      <c r="BI213" s="552"/>
      <c r="BJ213" s="552"/>
      <c r="BK213" s="552"/>
      <c r="BL213" s="552"/>
      <c r="BM213" s="552"/>
      <c r="BN213" s="552"/>
      <c r="BO213" s="552"/>
      <c r="BP213" s="552"/>
      <c r="BQ213" s="552"/>
    </row>
    <row r="214" spans="2:69" ht="18.75">
      <c r="B214" s="542"/>
      <c r="C214" s="543"/>
      <c r="D214" s="355"/>
      <c r="E214" s="355"/>
      <c r="F214" s="355"/>
      <c r="G214" s="355"/>
      <c r="H214" s="355"/>
      <c r="I214" s="355"/>
      <c r="J214" s="355"/>
      <c r="K214" s="355"/>
      <c r="L214" s="526"/>
      <c r="M214" s="526"/>
      <c r="N214" s="526"/>
      <c r="O214" s="526"/>
      <c r="P214" s="526"/>
      <c r="Q214" s="526"/>
      <c r="R214" s="526"/>
      <c r="S214" s="526"/>
      <c r="T214" s="526"/>
      <c r="U214" s="526"/>
      <c r="V214" s="526"/>
      <c r="AW214" s="542"/>
      <c r="AX214" s="543"/>
      <c r="AY214" s="355"/>
      <c r="AZ214" s="355"/>
      <c r="BA214" s="355"/>
      <c r="BB214" s="355"/>
      <c r="BC214" s="355"/>
      <c r="BD214" s="355"/>
      <c r="BE214" s="355"/>
      <c r="BF214" s="355"/>
      <c r="BG214" s="526"/>
      <c r="BH214" s="526"/>
      <c r="BI214" s="526"/>
      <c r="BJ214" s="526"/>
      <c r="BK214" s="526"/>
      <c r="BL214" s="526"/>
      <c r="BM214" s="526"/>
      <c r="BN214" s="526"/>
      <c r="BO214" s="526"/>
      <c r="BP214" s="526"/>
      <c r="BQ214" s="526"/>
    </row>
    <row r="215" spans="2:69" ht="20.25">
      <c r="B215" s="738">
        <v>6</v>
      </c>
      <c r="C215" s="641" t="s">
        <v>75</v>
      </c>
      <c r="D215" s="454" t="s">
        <v>140</v>
      </c>
      <c r="E215" s="454"/>
      <c r="F215" s="454"/>
      <c r="G215" s="454"/>
      <c r="H215" s="454"/>
      <c r="I215" s="454"/>
      <c r="J215" s="454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AW215" s="738">
        <v>6</v>
      </c>
      <c r="AX215" s="641" t="s">
        <v>75</v>
      </c>
      <c r="AY215" s="454" t="s">
        <v>140</v>
      </c>
      <c r="AZ215" s="454"/>
      <c r="BA215" s="454"/>
      <c r="BB215" s="454"/>
      <c r="BC215" s="454"/>
      <c r="BD215" s="454"/>
      <c r="BE215" s="454"/>
      <c r="BF215" s="359"/>
      <c r="BG215" s="359"/>
      <c r="BH215" s="359"/>
      <c r="BI215" s="359"/>
      <c r="BJ215" s="359"/>
      <c r="BK215" s="359"/>
      <c r="BL215" s="359"/>
      <c r="BM215" s="359"/>
      <c r="BN215" s="359"/>
      <c r="BO215" s="359"/>
      <c r="BP215" s="359"/>
      <c r="BQ215" s="359"/>
    </row>
    <row r="216" spans="2:69" ht="18.75">
      <c r="B216" s="738"/>
      <c r="C216" s="641"/>
      <c r="D216" s="364"/>
      <c r="E216" s="360"/>
      <c r="F216" s="360"/>
      <c r="G216" s="360"/>
      <c r="H216" s="360"/>
      <c r="I216" s="360"/>
      <c r="J216" s="359"/>
      <c r="K216" s="359"/>
      <c r="L216" s="359"/>
      <c r="M216" s="359"/>
      <c r="N216" s="359"/>
      <c r="O216" s="359"/>
      <c r="P216" s="74"/>
      <c r="Q216" s="74"/>
      <c r="R216" s="74"/>
      <c r="S216" s="74"/>
      <c r="T216" s="74"/>
      <c r="U216" s="74"/>
      <c r="V216" s="74"/>
      <c r="AW216" s="738"/>
      <c r="AX216" s="641"/>
      <c r="AY216" s="364"/>
      <c r="AZ216" s="360"/>
      <c r="BA216" s="360"/>
      <c r="BB216" s="360"/>
      <c r="BC216" s="360"/>
      <c r="BD216" s="360"/>
      <c r="BE216" s="359"/>
      <c r="BF216" s="359"/>
      <c r="BG216" s="359"/>
      <c r="BH216" s="359"/>
      <c r="BI216" s="359"/>
      <c r="BJ216" s="359"/>
      <c r="BK216" s="74"/>
      <c r="BL216" s="74"/>
      <c r="BM216" s="74"/>
      <c r="BN216" s="74"/>
      <c r="BO216" s="74"/>
      <c r="BP216" s="74"/>
      <c r="BQ216" s="74"/>
    </row>
    <row r="217" spans="2:69" ht="18">
      <c r="B217" s="268" t="s">
        <v>161</v>
      </c>
      <c r="C217" s="544"/>
      <c r="D217" s="453" t="s">
        <v>334</v>
      </c>
      <c r="E217" s="361" t="s">
        <v>191</v>
      </c>
      <c r="F217" s="357" t="s">
        <v>147</v>
      </c>
      <c r="G217" s="366"/>
      <c r="H217" s="366"/>
      <c r="I217" s="366"/>
      <c r="J217" s="366"/>
      <c r="K217" s="366"/>
      <c r="L217" s="366"/>
      <c r="M217" s="366"/>
      <c r="N217" s="366"/>
      <c r="O217" s="366"/>
      <c r="P217" s="74"/>
      <c r="Q217" s="74"/>
      <c r="R217" s="74"/>
      <c r="S217" s="74"/>
      <c r="T217" s="74"/>
      <c r="U217" s="74"/>
      <c r="V217" s="74"/>
      <c r="AW217" s="268" t="s">
        <v>161</v>
      </c>
      <c r="AX217" s="544"/>
      <c r="AY217" s="453" t="s">
        <v>334</v>
      </c>
      <c r="AZ217" s="361" t="s">
        <v>191</v>
      </c>
      <c r="BA217" s="357" t="s">
        <v>147</v>
      </c>
      <c r="BB217" s="366"/>
      <c r="BC217" s="366"/>
      <c r="BD217" s="366"/>
      <c r="BE217" s="366"/>
      <c r="BF217" s="366"/>
      <c r="BG217" s="366"/>
      <c r="BH217" s="366"/>
      <c r="BI217" s="366"/>
      <c r="BJ217" s="366"/>
      <c r="BK217" s="74"/>
      <c r="BL217" s="74"/>
      <c r="BM217" s="74"/>
      <c r="BN217" s="74"/>
      <c r="BO217" s="74"/>
      <c r="BP217" s="74"/>
      <c r="BQ217" s="74"/>
    </row>
    <row r="218" spans="2:69" ht="18">
      <c r="B218" s="578" t="s">
        <v>357</v>
      </c>
      <c r="C218" s="579"/>
      <c r="D218" s="452">
        <v>1.2</v>
      </c>
      <c r="E218" s="361" t="s">
        <v>192</v>
      </c>
      <c r="F218" s="357" t="s">
        <v>148</v>
      </c>
      <c r="G218" s="366"/>
      <c r="H218" s="366"/>
      <c r="I218" s="366"/>
      <c r="J218" s="366"/>
      <c r="K218" s="366"/>
      <c r="L218" s="366"/>
      <c r="M218" s="366"/>
      <c r="N218" s="366"/>
      <c r="O218" s="366"/>
      <c r="P218" s="74"/>
      <c r="Q218" s="74"/>
      <c r="R218" s="74"/>
      <c r="S218" s="74"/>
      <c r="T218" s="74"/>
      <c r="U218" s="74"/>
      <c r="V218" s="74"/>
      <c r="AW218" s="578" t="s">
        <v>357</v>
      </c>
      <c r="AX218" s="579"/>
      <c r="AY218" s="452">
        <v>1.2</v>
      </c>
      <c r="AZ218" s="361" t="s">
        <v>192</v>
      </c>
      <c r="BA218" s="357" t="s">
        <v>148</v>
      </c>
      <c r="BB218" s="366"/>
      <c r="BC218" s="366"/>
      <c r="BD218" s="366"/>
      <c r="BE218" s="366"/>
      <c r="BF218" s="366"/>
      <c r="BG218" s="366"/>
      <c r="BH218" s="366"/>
      <c r="BI218" s="366"/>
      <c r="BJ218" s="366"/>
      <c r="BK218" s="74"/>
      <c r="BL218" s="74"/>
      <c r="BM218" s="74"/>
      <c r="BN218" s="74"/>
      <c r="BO218" s="74"/>
      <c r="BP218" s="74"/>
      <c r="BQ218" s="74"/>
    </row>
    <row r="219" spans="2:69" ht="18">
      <c r="B219" s="578" t="s">
        <v>358</v>
      </c>
      <c r="C219" s="579"/>
      <c r="D219" s="452">
        <v>1.3</v>
      </c>
      <c r="E219" s="361" t="s">
        <v>273</v>
      </c>
      <c r="F219" s="357" t="s">
        <v>149</v>
      </c>
      <c r="G219" s="366"/>
      <c r="H219" s="366"/>
      <c r="I219" s="366"/>
      <c r="J219" s="366"/>
      <c r="K219" s="366"/>
      <c r="L219" s="366"/>
      <c r="M219" s="366"/>
      <c r="N219" s="366"/>
      <c r="O219" s="366"/>
      <c r="P219" s="74"/>
      <c r="Q219" s="74"/>
      <c r="R219" s="74"/>
      <c r="S219" s="74"/>
      <c r="T219" s="74"/>
      <c r="U219" s="74"/>
      <c r="V219" s="74"/>
      <c r="AW219" s="578" t="s">
        <v>358</v>
      </c>
      <c r="AX219" s="579"/>
      <c r="AY219" s="452">
        <v>1.3</v>
      </c>
      <c r="AZ219" s="361" t="s">
        <v>273</v>
      </c>
      <c r="BA219" s="357" t="s">
        <v>149</v>
      </c>
      <c r="BB219" s="366"/>
      <c r="BC219" s="366"/>
      <c r="BD219" s="366"/>
      <c r="BE219" s="366"/>
      <c r="BF219" s="366"/>
      <c r="BG219" s="366"/>
      <c r="BH219" s="366"/>
      <c r="BI219" s="366"/>
      <c r="BJ219" s="366"/>
      <c r="BK219" s="74"/>
      <c r="BL219" s="74"/>
      <c r="BM219" s="74"/>
      <c r="BN219" s="74"/>
      <c r="BO219" s="74"/>
      <c r="BP219" s="74"/>
      <c r="BQ219" s="74"/>
    </row>
    <row r="220" spans="2:69" ht="18">
      <c r="B220" s="578" t="s">
        <v>359</v>
      </c>
      <c r="C220" s="579"/>
      <c r="D220" s="453" t="s">
        <v>335</v>
      </c>
      <c r="E220" s="361"/>
      <c r="F220" s="357" t="s">
        <v>151</v>
      </c>
      <c r="G220" s="366"/>
      <c r="H220" s="366"/>
      <c r="I220" s="366"/>
      <c r="J220" s="366"/>
      <c r="K220" s="366"/>
      <c r="L220" s="366"/>
      <c r="M220" s="366"/>
      <c r="N220" s="366"/>
      <c r="O220" s="366"/>
      <c r="P220" s="74"/>
      <c r="Q220" s="74"/>
      <c r="R220" s="74"/>
      <c r="S220" s="74"/>
      <c r="T220" s="74"/>
      <c r="U220" s="74"/>
      <c r="V220" s="74"/>
      <c r="AW220" s="578" t="s">
        <v>359</v>
      </c>
      <c r="AX220" s="579"/>
      <c r="AY220" s="453" t="s">
        <v>335</v>
      </c>
      <c r="AZ220" s="361"/>
      <c r="BA220" s="357" t="s">
        <v>151</v>
      </c>
      <c r="BB220" s="366"/>
      <c r="BC220" s="366"/>
      <c r="BD220" s="366"/>
      <c r="BE220" s="366"/>
      <c r="BF220" s="366"/>
      <c r="BG220" s="366"/>
      <c r="BH220" s="366"/>
      <c r="BI220" s="366"/>
      <c r="BJ220" s="366"/>
      <c r="BK220" s="74"/>
      <c r="BL220" s="74"/>
      <c r="BM220" s="74"/>
      <c r="BN220" s="74"/>
      <c r="BO220" s="74"/>
      <c r="BP220" s="74"/>
      <c r="BQ220" s="74"/>
    </row>
    <row r="221" spans="2:69" ht="18">
      <c r="B221" s="578" t="s">
        <v>360</v>
      </c>
      <c r="C221" s="579"/>
      <c r="D221" s="452"/>
      <c r="E221" s="361"/>
      <c r="F221" s="357" t="s">
        <v>152</v>
      </c>
      <c r="G221" s="366"/>
      <c r="H221" s="366"/>
      <c r="I221" s="366"/>
      <c r="J221" s="366"/>
      <c r="K221" s="366"/>
      <c r="L221" s="366"/>
      <c r="M221" s="366"/>
      <c r="N221" s="366"/>
      <c r="O221" s="366"/>
      <c r="P221" s="74"/>
      <c r="Q221" s="74"/>
      <c r="R221" s="74"/>
      <c r="S221" s="74"/>
      <c r="T221" s="74"/>
      <c r="U221" s="74"/>
      <c r="V221" s="74"/>
      <c r="AW221" s="578" t="s">
        <v>360</v>
      </c>
      <c r="AX221" s="579"/>
      <c r="AY221" s="452"/>
      <c r="AZ221" s="361"/>
      <c r="BA221" s="357" t="s">
        <v>152</v>
      </c>
      <c r="BB221" s="366"/>
      <c r="BC221" s="366"/>
      <c r="BD221" s="366"/>
      <c r="BE221" s="366"/>
      <c r="BF221" s="366"/>
      <c r="BG221" s="366"/>
      <c r="BH221" s="366"/>
      <c r="BI221" s="366"/>
      <c r="BJ221" s="366"/>
      <c r="BK221" s="74"/>
      <c r="BL221" s="74"/>
      <c r="BM221" s="74"/>
      <c r="BN221" s="74"/>
      <c r="BO221" s="74"/>
      <c r="BP221" s="74"/>
      <c r="BQ221" s="74"/>
    </row>
    <row r="222" spans="2:69" ht="18">
      <c r="B222" s="578" t="s">
        <v>361</v>
      </c>
      <c r="C222" s="579"/>
      <c r="D222" s="453" t="s">
        <v>336</v>
      </c>
      <c r="E222" s="361"/>
      <c r="F222" s="357" t="s">
        <v>150</v>
      </c>
      <c r="G222" s="366"/>
      <c r="H222" s="366"/>
      <c r="I222" s="366"/>
      <c r="J222" s="366"/>
      <c r="K222" s="366"/>
      <c r="L222" s="366"/>
      <c r="M222" s="366"/>
      <c r="N222" s="366"/>
      <c r="O222" s="366"/>
      <c r="P222" s="74"/>
      <c r="Q222" s="74"/>
      <c r="R222" s="74"/>
      <c r="S222" s="74"/>
      <c r="T222" s="74"/>
      <c r="U222" s="74"/>
      <c r="V222" s="74"/>
      <c r="AW222" s="578" t="s">
        <v>361</v>
      </c>
      <c r="AX222" s="579"/>
      <c r="AY222" s="453" t="s">
        <v>336</v>
      </c>
      <c r="AZ222" s="361"/>
      <c r="BA222" s="357" t="s">
        <v>150</v>
      </c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74"/>
      <c r="BL222" s="74"/>
      <c r="BM222" s="74"/>
      <c r="BN222" s="74"/>
      <c r="BO222" s="74"/>
      <c r="BP222" s="74"/>
      <c r="BQ222" s="74"/>
    </row>
    <row r="223" spans="2:69" ht="18">
      <c r="B223" s="578" t="s">
        <v>362</v>
      </c>
      <c r="C223" s="579"/>
      <c r="D223" s="453" t="s">
        <v>337</v>
      </c>
      <c r="E223" s="361" t="s">
        <v>297</v>
      </c>
      <c r="F223" s="357" t="s">
        <v>153</v>
      </c>
      <c r="G223" s="366"/>
      <c r="H223" s="366"/>
      <c r="I223" s="366"/>
      <c r="J223" s="366"/>
      <c r="K223" s="366"/>
      <c r="L223" s="366"/>
      <c r="M223" s="366"/>
      <c r="N223" s="366"/>
      <c r="O223" s="366"/>
      <c r="P223" s="74"/>
      <c r="Q223" s="74"/>
      <c r="R223" s="74"/>
      <c r="S223" s="74"/>
      <c r="T223" s="74"/>
      <c r="U223" s="74"/>
      <c r="V223" s="74"/>
      <c r="AW223" s="578" t="s">
        <v>362</v>
      </c>
      <c r="AX223" s="579"/>
      <c r="AY223" s="453" t="s">
        <v>337</v>
      </c>
      <c r="AZ223" s="361" t="s">
        <v>297</v>
      </c>
      <c r="BA223" s="357" t="s">
        <v>153</v>
      </c>
      <c r="BB223" s="366"/>
      <c r="BC223" s="366"/>
      <c r="BD223" s="366"/>
      <c r="BE223" s="366"/>
      <c r="BF223" s="366"/>
      <c r="BG223" s="366"/>
      <c r="BH223" s="366"/>
      <c r="BI223" s="366"/>
      <c r="BJ223" s="366"/>
      <c r="BK223" s="74"/>
      <c r="BL223" s="74"/>
      <c r="BM223" s="74"/>
      <c r="BN223" s="74"/>
      <c r="BO223" s="74"/>
      <c r="BP223" s="74"/>
      <c r="BQ223" s="74"/>
    </row>
    <row r="224" spans="2:69" ht="18">
      <c r="B224" s="578" t="s">
        <v>363</v>
      </c>
      <c r="C224" s="579"/>
      <c r="D224" s="452"/>
      <c r="E224" s="361"/>
      <c r="F224" s="357" t="s">
        <v>154</v>
      </c>
      <c r="G224" s="366"/>
      <c r="H224" s="366"/>
      <c r="I224" s="366"/>
      <c r="J224" s="366"/>
      <c r="K224" s="366"/>
      <c r="L224" s="366"/>
      <c r="M224" s="366"/>
      <c r="N224" s="366"/>
      <c r="O224" s="366"/>
      <c r="P224" s="74"/>
      <c r="Q224" s="74"/>
      <c r="R224" s="74"/>
      <c r="S224" s="74"/>
      <c r="T224" s="74"/>
      <c r="U224" s="74"/>
      <c r="V224" s="74"/>
      <c r="AW224" s="578" t="s">
        <v>363</v>
      </c>
      <c r="AX224" s="579"/>
      <c r="AY224" s="452"/>
      <c r="AZ224" s="361"/>
      <c r="BA224" s="357" t="s">
        <v>154</v>
      </c>
      <c r="BB224" s="366"/>
      <c r="BC224" s="366"/>
      <c r="BD224" s="366"/>
      <c r="BE224" s="366"/>
      <c r="BF224" s="366"/>
      <c r="BG224" s="366"/>
      <c r="BH224" s="366"/>
      <c r="BI224" s="366"/>
      <c r="BJ224" s="366"/>
      <c r="BK224" s="74"/>
      <c r="BL224" s="74"/>
      <c r="BM224" s="74"/>
      <c r="BN224" s="74"/>
      <c r="BO224" s="74"/>
      <c r="BP224" s="74"/>
      <c r="BQ224" s="74"/>
    </row>
    <row r="225" spans="2:69" ht="18">
      <c r="B225" s="578" t="s">
        <v>52</v>
      </c>
      <c r="C225" s="579"/>
      <c r="D225" s="453" t="s">
        <v>341</v>
      </c>
      <c r="E225" s="361"/>
      <c r="F225" s="357" t="s">
        <v>155</v>
      </c>
      <c r="G225" s="366"/>
      <c r="H225" s="366"/>
      <c r="I225" s="366"/>
      <c r="J225" s="366"/>
      <c r="K225" s="366"/>
      <c r="L225" s="366"/>
      <c r="M225" s="366"/>
      <c r="N225" s="366"/>
      <c r="O225" s="366"/>
      <c r="P225" s="74"/>
      <c r="Q225" s="74"/>
      <c r="R225" s="74"/>
      <c r="S225" s="74"/>
      <c r="T225" s="74"/>
      <c r="U225" s="74"/>
      <c r="V225" s="74"/>
      <c r="AW225" s="578" t="s">
        <v>52</v>
      </c>
      <c r="AX225" s="579"/>
      <c r="AY225" s="453" t="s">
        <v>341</v>
      </c>
      <c r="AZ225" s="361"/>
      <c r="BA225" s="357" t="s">
        <v>155</v>
      </c>
      <c r="BB225" s="366"/>
      <c r="BC225" s="366"/>
      <c r="BD225" s="366"/>
      <c r="BE225" s="366"/>
      <c r="BF225" s="366"/>
      <c r="BG225" s="366"/>
      <c r="BH225" s="366"/>
      <c r="BI225" s="366"/>
      <c r="BJ225" s="366"/>
      <c r="BK225" s="74"/>
      <c r="BL225" s="74"/>
      <c r="BM225" s="74"/>
      <c r="BN225" s="74"/>
      <c r="BO225" s="74"/>
      <c r="BP225" s="74"/>
      <c r="BQ225" s="74"/>
    </row>
    <row r="226" spans="2:69" ht="18">
      <c r="B226" s="578"/>
      <c r="C226" s="579"/>
      <c r="D226" s="452">
        <v>5.2</v>
      </c>
      <c r="E226" s="361" t="s">
        <v>298</v>
      </c>
      <c r="F226" s="357" t="s">
        <v>156</v>
      </c>
      <c r="G226" s="366"/>
      <c r="H226" s="366"/>
      <c r="I226" s="366"/>
      <c r="J226" s="366"/>
      <c r="K226" s="366"/>
      <c r="L226" s="366"/>
      <c r="M226" s="366"/>
      <c r="N226" s="366"/>
      <c r="O226" s="366"/>
      <c r="P226" s="74"/>
      <c r="Q226" s="74"/>
      <c r="R226" s="74"/>
      <c r="S226" s="74"/>
      <c r="T226" s="74"/>
      <c r="U226" s="74"/>
      <c r="V226" s="74"/>
      <c r="AW226" s="578"/>
      <c r="AX226" s="579"/>
      <c r="AY226" s="452">
        <v>5.2</v>
      </c>
      <c r="AZ226" s="361" t="s">
        <v>298</v>
      </c>
      <c r="BA226" s="357" t="s">
        <v>156</v>
      </c>
      <c r="BB226" s="366"/>
      <c r="BC226" s="366"/>
      <c r="BD226" s="366"/>
      <c r="BE226" s="366"/>
      <c r="BF226" s="366"/>
      <c r="BG226" s="366"/>
      <c r="BH226" s="366"/>
      <c r="BI226" s="366"/>
      <c r="BJ226" s="366"/>
      <c r="BK226" s="74"/>
      <c r="BL226" s="74"/>
      <c r="BM226" s="74"/>
      <c r="BN226" s="74"/>
      <c r="BO226" s="74"/>
      <c r="BP226" s="74"/>
      <c r="BQ226" s="74"/>
    </row>
    <row r="227" spans="2:69" ht="18.75" thickBot="1">
      <c r="B227" s="580"/>
      <c r="C227" s="581"/>
      <c r="D227" s="516"/>
      <c r="E227" s="514"/>
      <c r="F227" s="516"/>
      <c r="G227" s="516"/>
      <c r="H227" s="516"/>
      <c r="I227" s="516"/>
      <c r="J227" s="516"/>
      <c r="K227" s="516"/>
      <c r="L227" s="516"/>
      <c r="M227" s="516"/>
      <c r="N227" s="516"/>
      <c r="O227" s="516"/>
      <c r="P227" s="516"/>
      <c r="Q227" s="516"/>
      <c r="R227" s="516"/>
      <c r="S227" s="516"/>
      <c r="T227" s="516"/>
      <c r="U227" s="516"/>
      <c r="V227" s="516"/>
      <c r="AW227" s="580"/>
      <c r="AX227" s="581"/>
      <c r="AY227" s="516"/>
      <c r="AZ227" s="514"/>
      <c r="BA227" s="516"/>
      <c r="BB227" s="516"/>
      <c r="BC227" s="516"/>
      <c r="BD227" s="516"/>
      <c r="BE227" s="516"/>
      <c r="BF227" s="516"/>
      <c r="BG227" s="516"/>
      <c r="BH227" s="516"/>
      <c r="BI227" s="516"/>
      <c r="BJ227" s="516"/>
      <c r="BK227" s="516"/>
      <c r="BL227" s="516"/>
      <c r="BM227" s="516"/>
      <c r="BN227" s="516"/>
      <c r="BO227" s="516"/>
      <c r="BP227" s="516"/>
      <c r="BQ227" s="516"/>
    </row>
    <row r="228" spans="4:69" ht="18">
      <c r="D228" s="455"/>
      <c r="E228" s="361"/>
      <c r="F228" s="455"/>
      <c r="G228" s="455"/>
      <c r="H228" s="455"/>
      <c r="I228" s="455"/>
      <c r="J228" s="455"/>
      <c r="K228" s="455"/>
      <c r="L228" s="455"/>
      <c r="M228" s="455"/>
      <c r="N228" s="455"/>
      <c r="O228" s="455"/>
      <c r="P228" s="455"/>
      <c r="Q228" s="455"/>
      <c r="R228" s="455"/>
      <c r="S228" s="455"/>
      <c r="T228" s="455"/>
      <c r="U228" s="455"/>
      <c r="V228" s="455"/>
      <c r="AY228" s="455"/>
      <c r="AZ228" s="361"/>
      <c r="BA228" s="455"/>
      <c r="BB228" s="455"/>
      <c r="BC228" s="455"/>
      <c r="BD228" s="455"/>
      <c r="BE228" s="455"/>
      <c r="BF228" s="455"/>
      <c r="BG228" s="455"/>
      <c r="BH228" s="455"/>
      <c r="BI228" s="455"/>
      <c r="BJ228" s="455"/>
      <c r="BK228" s="455"/>
      <c r="BL228" s="455"/>
      <c r="BM228" s="455"/>
      <c r="BN228" s="455"/>
      <c r="BO228" s="455"/>
      <c r="BP228" s="455"/>
      <c r="BQ228" s="455"/>
    </row>
    <row r="229" spans="4:69" ht="15">
      <c r="D229" s="455"/>
      <c r="E229" s="455"/>
      <c r="F229" s="455"/>
      <c r="G229" s="455"/>
      <c r="H229" s="455"/>
      <c r="I229" s="455"/>
      <c r="J229" s="455"/>
      <c r="K229" s="455"/>
      <c r="L229" s="455"/>
      <c r="M229" s="455"/>
      <c r="N229" s="455"/>
      <c r="O229" s="455"/>
      <c r="P229" s="455"/>
      <c r="Q229" s="455"/>
      <c r="R229" s="455"/>
      <c r="S229" s="455"/>
      <c r="T229" s="455"/>
      <c r="U229" s="455"/>
      <c r="V229" s="455"/>
      <c r="AY229" s="455"/>
      <c r="AZ229" s="455"/>
      <c r="BA229" s="455"/>
      <c r="BB229" s="455"/>
      <c r="BC229" s="455"/>
      <c r="BD229" s="455"/>
      <c r="BE229" s="455"/>
      <c r="BF229" s="455"/>
      <c r="BG229" s="455"/>
      <c r="BH229" s="455"/>
      <c r="BI229" s="455"/>
      <c r="BJ229" s="455"/>
      <c r="BK229" s="455"/>
      <c r="BL229" s="455"/>
      <c r="BM229" s="455"/>
      <c r="BN229" s="455"/>
      <c r="BO229" s="455"/>
      <c r="BP229" s="455"/>
      <c r="BQ229" s="455"/>
    </row>
  </sheetData>
  <sheetProtection/>
  <mergeCells count="225">
    <mergeCell ref="B2:AV4"/>
    <mergeCell ref="AW2:CQ4"/>
    <mergeCell ref="B5:U9"/>
    <mergeCell ref="V5:AV9"/>
    <mergeCell ref="AW5:CQ9"/>
    <mergeCell ref="B10:C14"/>
    <mergeCell ref="D10:F10"/>
    <mergeCell ref="G10:M10"/>
    <mergeCell ref="S10:U10"/>
    <mergeCell ref="V10:AB10"/>
    <mergeCell ref="AE10:AG10"/>
    <mergeCell ref="AH10:AN10"/>
    <mergeCell ref="AW10:AX14"/>
    <mergeCell ref="AY10:BA10"/>
    <mergeCell ref="BB10:BH10"/>
    <mergeCell ref="BI10:BM14"/>
    <mergeCell ref="AY11:BA11"/>
    <mergeCell ref="BB11:BH11"/>
    <mergeCell ref="AY12:BA12"/>
    <mergeCell ref="BB12:BH12"/>
    <mergeCell ref="BN10:BP10"/>
    <mergeCell ref="BQ10:BW10"/>
    <mergeCell ref="BX10:CA14"/>
    <mergeCell ref="CB10:CC10"/>
    <mergeCell ref="CD10:CJ10"/>
    <mergeCell ref="CK10:CQ14"/>
    <mergeCell ref="BN11:BP11"/>
    <mergeCell ref="BQ11:BW11"/>
    <mergeCell ref="CB11:CC11"/>
    <mergeCell ref="CD11:CJ11"/>
    <mergeCell ref="V12:AB12"/>
    <mergeCell ref="AE12:AG12"/>
    <mergeCell ref="AH12:AN12"/>
    <mergeCell ref="D11:F11"/>
    <mergeCell ref="G11:M11"/>
    <mergeCell ref="S11:U11"/>
    <mergeCell ref="V11:AB11"/>
    <mergeCell ref="AE11:AG11"/>
    <mergeCell ref="AH11:AN11"/>
    <mergeCell ref="BN12:BP12"/>
    <mergeCell ref="BQ12:BW12"/>
    <mergeCell ref="CB12:CC12"/>
    <mergeCell ref="CD12:CJ12"/>
    <mergeCell ref="D13:F13"/>
    <mergeCell ref="G13:M13"/>
    <mergeCell ref="S13:U13"/>
    <mergeCell ref="V13:AB13"/>
    <mergeCell ref="AE13:AG13"/>
    <mergeCell ref="AH13:AN13"/>
    <mergeCell ref="AY13:BA13"/>
    <mergeCell ref="BB13:BH13"/>
    <mergeCell ref="BN13:BP13"/>
    <mergeCell ref="BQ13:BW13"/>
    <mergeCell ref="CB13:CC13"/>
    <mergeCell ref="CD13:CJ13"/>
    <mergeCell ref="D14:F14"/>
    <mergeCell ref="G14:M14"/>
    <mergeCell ref="S14:U14"/>
    <mergeCell ref="V14:AB14"/>
    <mergeCell ref="AE14:AG14"/>
    <mergeCell ref="AH14:AN14"/>
    <mergeCell ref="Q10:R14"/>
    <mergeCell ref="D12:F12"/>
    <mergeCell ref="G12:M12"/>
    <mergeCell ref="S12:U12"/>
    <mergeCell ref="AY14:BA14"/>
    <mergeCell ref="BB14:BH14"/>
    <mergeCell ref="BN14:BP14"/>
    <mergeCell ref="BQ14:BW14"/>
    <mergeCell ref="CB14:CC14"/>
    <mergeCell ref="CD14:CJ14"/>
    <mergeCell ref="B15:C18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Y15:BA15"/>
    <mergeCell ref="AT16:AV17"/>
    <mergeCell ref="AY16:BA17"/>
    <mergeCell ref="AW15:AX18"/>
    <mergeCell ref="BB15:BD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D16:F17"/>
    <mergeCell ref="G16:I17"/>
    <mergeCell ref="J16:L17"/>
    <mergeCell ref="M16:O17"/>
    <mergeCell ref="P16:R17"/>
    <mergeCell ref="S16:U17"/>
    <mergeCell ref="V16:X17"/>
    <mergeCell ref="Y16:AA17"/>
    <mergeCell ref="AB16:AD17"/>
    <mergeCell ref="AE16:AG17"/>
    <mergeCell ref="AH16:AJ17"/>
    <mergeCell ref="AK16:AM17"/>
    <mergeCell ref="AN16:AP17"/>
    <mergeCell ref="AQ16:AS17"/>
    <mergeCell ref="BB16:BD17"/>
    <mergeCell ref="BE16:BG17"/>
    <mergeCell ref="BH16:BJ17"/>
    <mergeCell ref="BK16:BM17"/>
    <mergeCell ref="BN16:BP17"/>
    <mergeCell ref="BQ16:BS17"/>
    <mergeCell ref="BT16:BV17"/>
    <mergeCell ref="BW16:BY17"/>
    <mergeCell ref="BZ16:CB17"/>
    <mergeCell ref="CC16:CE17"/>
    <mergeCell ref="CF16:CH17"/>
    <mergeCell ref="CI16:CK17"/>
    <mergeCell ref="CL16:CN17"/>
    <mergeCell ref="CO16:CQ17"/>
    <mergeCell ref="B19:C19"/>
    <mergeCell ref="D19:F19"/>
    <mergeCell ref="G19:I19"/>
    <mergeCell ref="J19:L19"/>
    <mergeCell ref="M19:O19"/>
    <mergeCell ref="P19:R19"/>
    <mergeCell ref="S19:U19"/>
    <mergeCell ref="V19:X19"/>
    <mergeCell ref="BB19:BD19"/>
    <mergeCell ref="BE19:BG19"/>
    <mergeCell ref="Y19:AA19"/>
    <mergeCell ref="AB19:AD19"/>
    <mergeCell ref="AE19:AG19"/>
    <mergeCell ref="AH19:AJ19"/>
    <mergeCell ref="AK19:AM19"/>
    <mergeCell ref="AN19:AP19"/>
    <mergeCell ref="CF19:CH19"/>
    <mergeCell ref="CI19:CK19"/>
    <mergeCell ref="CL19:CN19"/>
    <mergeCell ref="CO19:CQ19"/>
    <mergeCell ref="BH19:BJ19"/>
    <mergeCell ref="BK19:BM19"/>
    <mergeCell ref="BN19:BP19"/>
    <mergeCell ref="BQ19:BS19"/>
    <mergeCell ref="BT19:BV19"/>
    <mergeCell ref="BW19:BY19"/>
    <mergeCell ref="J80:L80"/>
    <mergeCell ref="M80:O80"/>
    <mergeCell ref="P80:R80"/>
    <mergeCell ref="S80:U80"/>
    <mergeCell ref="BZ19:CB19"/>
    <mergeCell ref="CC19:CE19"/>
    <mergeCell ref="AQ19:AS19"/>
    <mergeCell ref="AT19:AV19"/>
    <mergeCell ref="AW19:AX19"/>
    <mergeCell ref="AY19:BA19"/>
    <mergeCell ref="BW80:BY80"/>
    <mergeCell ref="AN80:AP80"/>
    <mergeCell ref="AQ80:AS80"/>
    <mergeCell ref="AT80:AV80"/>
    <mergeCell ref="V80:X80"/>
    <mergeCell ref="Y80:AA80"/>
    <mergeCell ref="AB80:AD80"/>
    <mergeCell ref="AE80:AG80"/>
    <mergeCell ref="AH80:AJ80"/>
    <mergeCell ref="AK80:AM80"/>
    <mergeCell ref="BZ80:CB80"/>
    <mergeCell ref="CC80:CE80"/>
    <mergeCell ref="CF80:CH80"/>
    <mergeCell ref="CI80:CK80"/>
    <mergeCell ref="CL80:CN80"/>
    <mergeCell ref="CO80:CQ80"/>
    <mergeCell ref="AX84:AX85"/>
    <mergeCell ref="AW141:AW142"/>
    <mergeCell ref="AX141:AX142"/>
    <mergeCell ref="F91:O92"/>
    <mergeCell ref="F101:O102"/>
    <mergeCell ref="F137:P137"/>
    <mergeCell ref="D80:F80"/>
    <mergeCell ref="G80:I80"/>
    <mergeCell ref="BA91:BJ92"/>
    <mergeCell ref="BA101:BJ102"/>
    <mergeCell ref="BA137:BK137"/>
    <mergeCell ref="AW127:AW128"/>
    <mergeCell ref="AX127:AX128"/>
    <mergeCell ref="AW111:AW112"/>
    <mergeCell ref="AX111:AX112"/>
    <mergeCell ref="AW84:AW85"/>
    <mergeCell ref="AW156:AW157"/>
    <mergeCell ref="AX156:AX157"/>
    <mergeCell ref="AW175:AW176"/>
    <mergeCell ref="AX175:AX176"/>
    <mergeCell ref="AW196:AW197"/>
    <mergeCell ref="AX196:AX197"/>
    <mergeCell ref="AW215:AW216"/>
    <mergeCell ref="AX215:AX216"/>
    <mergeCell ref="B84:B85"/>
    <mergeCell ref="C84:C85"/>
    <mergeCell ref="B111:B112"/>
    <mergeCell ref="C111:C112"/>
    <mergeCell ref="B127:B128"/>
    <mergeCell ref="C127:C128"/>
    <mergeCell ref="B141:B142"/>
    <mergeCell ref="C141:C142"/>
    <mergeCell ref="B215:B216"/>
    <mergeCell ref="C215:C216"/>
    <mergeCell ref="B156:B157"/>
    <mergeCell ref="C156:C157"/>
    <mergeCell ref="B175:B176"/>
    <mergeCell ref="C175:C176"/>
    <mergeCell ref="B196:B197"/>
    <mergeCell ref="C196:C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Leboucher</dc:creator>
  <cp:keywords/>
  <dc:description/>
  <cp:lastModifiedBy>Joel Leboucher</cp:lastModifiedBy>
  <dcterms:created xsi:type="dcterms:W3CDTF">2016-05-28T14:15:18Z</dcterms:created>
  <dcterms:modified xsi:type="dcterms:W3CDTF">2017-10-21T14:07:30Z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