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1"/>
  </bookViews>
  <sheets>
    <sheet name="Mode d'emploi" sheetId="1" r:id="rId1"/>
    <sheet name="Petits pâtés Parisisien" sheetId="2" r:id="rId2"/>
  </sheets>
  <definedNames>
    <definedName name="_xlnm.Print_Area" localSheetId="1">'Petits pâtés Parisisien'!$A$1:$R$69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sharedStrings.xml><?xml version="1.0" encoding="utf-8"?>
<sst xmlns="http://schemas.openxmlformats.org/spreadsheetml/2006/main" count="267" uniqueCount="199">
  <si>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</si>
  <si>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</si>
  <si>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</si>
  <si>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</si>
  <si>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</si>
  <si>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</si>
  <si>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</si>
  <si>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</si>
  <si>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</si>
  <si>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</si>
  <si>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</si>
  <si>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</si>
  <si>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</si>
  <si>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</si>
  <si>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</si>
  <si>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</si>
  <si>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</si>
  <si>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</si>
  <si>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</si>
  <si>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</si>
  <si>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</si>
  <si>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</si>
  <si>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</si>
  <si>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</si>
  <si>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</si>
  <si>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</si>
  <si>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</si>
  <si>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</si>
  <si>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</si>
  <si>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</si>
  <si>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</si>
  <si>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</si>
  <si>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</si>
  <si>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</si>
  <si>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</si>
  <si>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</si>
  <si>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</si>
  <si>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</si>
  <si>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</si>
  <si>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</si>
  <si>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</si>
  <si>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</si>
  <si>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</si>
  <si>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</si>
  <si>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</si>
  <si>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</si>
  <si>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</si>
  <si>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</si>
  <si>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</si>
  <si>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</si>
  <si>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</si>
  <si>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Lien AFPA Rennes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</si>
  <si>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</si>
  <si>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</si>
  <si>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</si>
  <si>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</si>
  <si>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</si>
  <si>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</si>
  <si>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</si>
  <si>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</si>
  <si>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</si>
  <si>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</si>
  <si>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</si>
  <si>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</si>
  <si>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</si>
  <si>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</si>
  <si>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</si>
  <si>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</si>
  <si>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</si>
  <si>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</si>
  <si>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</si>
  <si>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</si>
  <si>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</si>
  <si>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</si>
  <si>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</si>
  <si>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</si>
  <si>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</si>
  <si>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</si>
  <si>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</si>
  <si>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</si>
  <si>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</si>
  <si>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</si>
  <si>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</si>
  <si>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</si>
  <si>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</si>
  <si>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</si>
  <si>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</si>
  <si>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</si>
  <si>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</si>
  <si>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</si>
  <si>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</si>
  <si>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</si>
  <si>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</si>
  <si>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</si>
  <si>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</si>
  <si>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</si>
  <si>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</si>
  <si>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</si>
  <si>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</si>
  <si>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</si>
  <si>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</si>
  <si>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</si>
  <si>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</si>
  <si>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</si>
  <si>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</si>
  <si>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</si>
  <si>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</si>
  <si>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</si>
  <si>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</si>
  <si>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</si>
  <si>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</si>
  <si>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</si>
  <si>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</si>
  <si>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</si>
  <si>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</si>
  <si>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</si>
  <si>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</si>
  <si>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</si>
  <si>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</si>
  <si>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>PLATS SIMILAIRES</t>
  </si>
  <si>
    <t>METHODE D'EXECUTION</t>
  </si>
  <si>
    <t>lien l'Etudiant</t>
  </si>
  <si>
    <t>lien AFPA Rennes</t>
  </si>
  <si>
    <t xml:space="preserve">Recette A.F.P.A </t>
  </si>
  <si>
    <t>Photographie</t>
  </si>
  <si>
    <t>Pm</t>
  </si>
  <si>
    <t>Sel fin</t>
  </si>
  <si>
    <t>ASSAISONNEMENT</t>
  </si>
  <si>
    <t>POINTS DELICATS</t>
  </si>
  <si>
    <t>TECHNIQUES MISES EN ŒUVRE</t>
  </si>
  <si>
    <t>F-B1 2009</t>
  </si>
  <si>
    <t>Recette éditée le :</t>
  </si>
  <si>
    <t>Adulte</t>
  </si>
  <si>
    <t>Prix de vente TTC</t>
  </si>
  <si>
    <t>Coût Portion</t>
  </si>
  <si>
    <t>L'Auteur à prévu cette recette pour</t>
  </si>
  <si>
    <t>TECHNIQUE DE BASE</t>
  </si>
  <si>
    <t>Poivre</t>
  </si>
  <si>
    <t>Œufs</t>
  </si>
  <si>
    <t>P</t>
  </si>
  <si>
    <t>Entrée chaude</t>
  </si>
  <si>
    <t xml:space="preserve"> </t>
  </si>
  <si>
    <t>Persil</t>
  </si>
  <si>
    <t>CLASSIFICATION</t>
  </si>
  <si>
    <t xml:space="preserve"> 18) Disposer les pâtés sur un plat avec papier gaufré.</t>
  </si>
  <si>
    <t xml:space="preserve"> 17) A l'envoi, lustrer de beurre clarifié.</t>
  </si>
  <si>
    <t xml:space="preserve"> 16) Enfourner à 240°c, puis baisser à 200°c.</t>
  </si>
  <si>
    <t xml:space="preserve"> 15) Laisser reposer 15 mn au frais.</t>
  </si>
  <si>
    <t xml:space="preserve"> 14) Disposer les pâtés sur plaque à pâtisserie humidifiées.</t>
  </si>
  <si>
    <t xml:space="preserve"> 13) Réaliser un petit trou pour laisser passer la vapeur (cheminée). </t>
  </si>
  <si>
    <t xml:space="preserve"> 12) Inciser le dessus en quadrillage.</t>
  </si>
  <si>
    <t xml:space="preserve"> 11) Souder les chapeaux, dorer.</t>
  </si>
  <si>
    <t xml:space="preserve"> 10) Disposer sur les petits disques la farce, humidifier les bords.</t>
  </si>
  <si>
    <t xml:space="preserve">   9) Détailler à l'emporte-pièce rond cannelé 8 disques de 11 cm et 8 de 12 cm.</t>
  </si>
  <si>
    <t xml:space="preserve">   8) Abaisser la pâte à 3,5 mm d'épaisseur.</t>
  </si>
  <si>
    <t xml:space="preserve"> Dartois à la viande.</t>
  </si>
  <si>
    <t xml:space="preserve">   7) Diviser la farce en 8 boules.</t>
  </si>
  <si>
    <t xml:space="preserve"> Petits pâtés aux foies de volaille.</t>
  </si>
  <si>
    <t xml:space="preserve">   6) Assaisonner, mélanger de façon homogène.</t>
  </si>
  <si>
    <t xml:space="preserve"> Petits pâtés forestier.</t>
  </si>
  <si>
    <t xml:space="preserve">   5) Incorporer les éléments de la farce, ajouter l'œuf et l'alcool.</t>
  </si>
  <si>
    <t xml:space="preserve"> Petits pâtés bourgeois.</t>
  </si>
  <si>
    <t xml:space="preserve">   4) Hacher l'épaule de porc et la noix de veau.</t>
  </si>
  <si>
    <t xml:space="preserve">   3) Ciseler finement les fines herbes.</t>
  </si>
  <si>
    <t xml:space="preserve">   2) Suer au beurre les échalotes ciselées, refroidir.</t>
  </si>
  <si>
    <t xml:space="preserve">   1) Confectionner la pâte feuilletée (voir recette de base).</t>
  </si>
  <si>
    <t>PÂTE FEUILLETEE</t>
  </si>
  <si>
    <t>4 Epices</t>
  </si>
  <si>
    <t xml:space="preserve"> * Respecter les règles d'hygiène dans le hachage de la viande.</t>
  </si>
  <si>
    <t>Estragon</t>
  </si>
  <si>
    <t>Cerfeuil</t>
  </si>
  <si>
    <t xml:space="preserve"> * Pour éviter la déformation de la pâte en cuisson, il est important de respecter les temps de repos et de déposer la pâte sur une plaque humidifiée.</t>
  </si>
  <si>
    <t>Cognac</t>
  </si>
  <si>
    <t>Madère</t>
  </si>
  <si>
    <t>Echalotes</t>
  </si>
  <si>
    <t xml:space="preserve"> * Trop de farine pour effectuer le tourage du feuilletage empêche son développement.</t>
  </si>
  <si>
    <t>Noix de veau</t>
  </si>
  <si>
    <t>Epaule de porc</t>
  </si>
  <si>
    <t>FARCE</t>
  </si>
  <si>
    <t>DORURE</t>
  </si>
  <si>
    <t xml:space="preserve"> Cuire des pâtés feuilletés.</t>
  </si>
  <si>
    <t>Margarine feuilletage</t>
  </si>
  <si>
    <t xml:space="preserve"> Confectionner des petits pâtés individuels.</t>
  </si>
  <si>
    <t>Eau</t>
  </si>
  <si>
    <t xml:space="preserve"> Confectionner une farce à base de viande.</t>
  </si>
  <si>
    <t xml:space="preserve"> Réaliser une pâte feuilletée.</t>
  </si>
  <si>
    <t>Farine type 45</t>
  </si>
  <si>
    <t>PATE FEUILLETEE</t>
  </si>
  <si>
    <t>EC 044</t>
  </si>
  <si>
    <t>PETITS PÂTÉS PARISIEN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</si>
  <si>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</si>
  <si>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</si>
  <si>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</si>
  <si>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Unités : couverts -Kglitre Produit etc..</t>
  </si>
  <si>
    <t>F Net à servir = col.B moins % perte col.E -divisé par D4 et multiplié par G4</t>
  </si>
  <si>
    <t>4 Niveau de sécurité moyen</t>
  </si>
  <si>
    <t xml:space="preserve">I Brut  =col. F net  + % perte </t>
  </si>
  <si>
    <t>Mode d'Emploi  Fiche B1 2009  d'après un modèle AFPA</t>
  </si>
  <si>
    <t xml:space="preserve">Conception 1998 Cuisine centrale de Clamart Joël Leboucher Adaptation 2009 Cuisine Centrale de Rochefort sur mer sur un document avec macro..de D.DEMILLY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</si>
</sst>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0"/>
      <name val="Verdana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sz val="18"/>
      <color indexed="10"/>
      <name val="Times New Roman"/>
      <family val="1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12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8" fillId="8" borderId="12" xfId="63" applyFont="1" applyFill="1" applyBorder="1" applyAlignment="1">
      <alignment vertical="center"/>
      <protection/>
    </xf>
    <xf numFmtId="0" fontId="48" fillId="20" borderId="0" xfId="63" applyFont="1" applyFill="1" applyBorder="1" applyAlignment="1">
      <alignment horizontal="center" vertical="top" wrapText="1"/>
      <protection/>
    </xf>
    <xf numFmtId="0" fontId="54" fillId="8" borderId="0" xfId="46" applyFont="1" applyFill="1" applyBorder="1" applyAlignment="1">
      <alignment vertical="center"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56" fillId="8" borderId="0" xfId="63" applyFont="1" applyFill="1" applyBorder="1" applyAlignment="1">
      <alignment vertical="center"/>
      <protection/>
    </xf>
    <xf numFmtId="0" fontId="57" fillId="0" borderId="0" xfId="46" applyFont="1" applyFill="1" applyBorder="1" applyAlignment="1">
      <alignment vertical="center"/>
    </xf>
    <xf numFmtId="0" fontId="35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8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9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60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61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61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61" fillId="8" borderId="0" xfId="57" applyFont="1" applyFill="1" applyBorder="1" applyAlignment="1">
      <alignment horizontal="center" vertical="center"/>
      <protection/>
    </xf>
    <xf numFmtId="0" fontId="61" fillId="8" borderId="0" xfId="57" applyFont="1" applyFill="1" applyBorder="1" applyAlignment="1">
      <alignment horizontal="left" vertical="center"/>
      <protection/>
    </xf>
    <xf numFmtId="0" fontId="62" fillId="27" borderId="12" xfId="46" applyFont="1" applyFill="1" applyBorder="1" applyAlignment="1">
      <alignment vertical="center"/>
    </xf>
    <xf numFmtId="0" fontId="6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4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4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6" fillId="0" borderId="29" xfId="57" applyNumberFormat="1" applyFont="1" applyFill="1" applyBorder="1" applyAlignment="1">
      <alignment horizontal="center" vertical="center"/>
      <protection/>
    </xf>
    <xf numFmtId="2" fontId="66" fillId="0" borderId="30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1" xfId="59" applyNumberFormat="1" applyFont="1" applyFill="1" applyBorder="1" applyAlignment="1">
      <alignment vertical="center"/>
      <protection/>
    </xf>
    <xf numFmtId="182" fontId="0" fillId="0" borderId="32" xfId="57" applyNumberFormat="1" applyFont="1" applyFill="1" applyBorder="1" applyAlignment="1">
      <alignment vertical="center"/>
      <protection/>
    </xf>
    <xf numFmtId="181" fontId="0" fillId="0" borderId="32" xfId="57" applyNumberFormat="1" applyFont="1" applyFill="1" applyBorder="1" applyAlignment="1" applyProtection="1">
      <alignment horizontal="center" vertical="center"/>
      <protection/>
    </xf>
    <xf numFmtId="2" fontId="66" fillId="0" borderId="33" xfId="57" applyNumberFormat="1" applyFont="1" applyFill="1" applyBorder="1" applyAlignment="1">
      <alignment horizontal="center" vertical="center"/>
      <protection/>
    </xf>
    <xf numFmtId="2" fontId="66" fillId="0" borderId="11" xfId="57" applyNumberFormat="1" applyFont="1" applyFill="1" applyBorder="1" applyAlignment="1">
      <alignment horizontal="center" vertical="center"/>
      <protection/>
    </xf>
    <xf numFmtId="174" fontId="0" fillId="0" borderId="32" xfId="57" applyNumberFormat="1" applyFont="1" applyFill="1" applyBorder="1" applyAlignment="1" applyProtection="1">
      <alignment horizontal="center" vertical="center"/>
      <protection/>
    </xf>
    <xf numFmtId="186" fontId="0" fillId="0" borderId="32" xfId="57" applyNumberFormat="1" applyFont="1" applyFill="1" applyBorder="1" applyAlignment="1" applyProtection="1">
      <alignment horizontal="center" vertical="center"/>
      <protection locked="0"/>
    </xf>
    <xf numFmtId="174" fontId="46" fillId="0" borderId="32" xfId="57" applyNumberFormat="1" applyFont="1" applyFill="1" applyBorder="1" applyAlignment="1" applyProtection="1">
      <alignment horizontal="center" vertical="center"/>
      <protection/>
    </xf>
    <xf numFmtId="187" fontId="67" fillId="0" borderId="32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8" fillId="28" borderId="34" xfId="57" applyNumberFormat="1" applyFont="1" applyFill="1" applyBorder="1" applyAlignment="1">
      <alignment vertical="center"/>
      <protection/>
    </xf>
    <xf numFmtId="182" fontId="68" fillId="28" borderId="18" xfId="57" applyNumberFormat="1" applyFont="1" applyFill="1" applyBorder="1" applyAlignment="1">
      <alignment vertical="center"/>
      <protection/>
    </xf>
    <xf numFmtId="182" fontId="67" fillId="28" borderId="18" xfId="57" applyNumberFormat="1" applyFont="1" applyFill="1" applyBorder="1" applyAlignment="1">
      <alignment vertical="center"/>
      <protection/>
    </xf>
    <xf numFmtId="181" fontId="69" fillId="28" borderId="18" xfId="61" applyNumberFormat="1" applyFont="1" applyFill="1" applyBorder="1" applyAlignment="1">
      <alignment horizontal="center" vertical="center"/>
      <protection/>
    </xf>
    <xf numFmtId="0" fontId="70" fillId="28" borderId="18" xfId="57" applyNumberFormat="1" applyFont="1" applyFill="1" applyBorder="1" applyAlignment="1">
      <alignment horizontal="center" vertical="center"/>
      <protection/>
    </xf>
    <xf numFmtId="174" fontId="71" fillId="28" borderId="18" xfId="57" applyNumberFormat="1" applyFont="1" applyFill="1" applyBorder="1" applyAlignment="1" applyProtection="1">
      <alignment horizontal="center" vertical="center"/>
      <protection/>
    </xf>
    <xf numFmtId="0" fontId="72" fillId="28" borderId="18" xfId="57" applyNumberFormat="1" applyFont="1" applyFill="1" applyBorder="1" applyAlignment="1" applyProtection="1">
      <alignment horizontal="center" vertical="center"/>
      <protection locked="0"/>
    </xf>
    <xf numFmtId="0" fontId="68" fillId="28" borderId="18" xfId="61" applyNumberFormat="1" applyFont="1" applyFill="1" applyBorder="1" applyAlignment="1">
      <alignment horizontal="center" vertical="center"/>
      <protection/>
    </xf>
    <xf numFmtId="0" fontId="67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3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39" fillId="0" borderId="35" xfId="59" applyNumberFormat="1" applyFont="1" applyFill="1" applyBorder="1" applyAlignment="1" applyProtection="1">
      <alignment horizontal="center" vertical="center"/>
      <protection locked="0"/>
    </xf>
    <xf numFmtId="0" fontId="38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6" xfId="61" applyNumberFormat="1" applyFont="1" applyFill="1" applyBorder="1" applyAlignment="1">
      <alignment horizontal="center" vertical="center" wrapText="1"/>
      <protection/>
    </xf>
    <xf numFmtId="174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80" fontId="73" fillId="0" borderId="36" xfId="59" applyNumberFormat="1" applyFont="1" applyFill="1" applyBorder="1" applyAlignment="1" applyProtection="1">
      <alignment horizontal="center" vertical="center"/>
      <protection locked="0"/>
    </xf>
    <xf numFmtId="0" fontId="31" fillId="0" borderId="36" xfId="59" applyNumberFormat="1" applyFont="1" applyFill="1" applyBorder="1" applyAlignment="1" applyProtection="1">
      <alignment horizontal="center" vertical="center"/>
      <protection locked="0"/>
    </xf>
    <xf numFmtId="174" fontId="0" fillId="0" borderId="36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4" fillId="19" borderId="0" xfId="57" applyNumberFormat="1" applyFont="1" applyFill="1" applyBorder="1" applyAlignment="1" applyProtection="1">
      <alignment horizontal="center" vertical="center"/>
      <protection locked="0"/>
    </xf>
    <xf numFmtId="2" fontId="75" fillId="19" borderId="0" xfId="57" applyNumberFormat="1" applyFont="1" applyFill="1" applyBorder="1" applyAlignment="1" applyProtection="1">
      <alignment horizontal="right" vertical="center"/>
      <protection locked="0"/>
    </xf>
    <xf numFmtId="0" fontId="76" fillId="19" borderId="0" xfId="57" applyFont="1" applyFill="1" applyBorder="1" applyAlignment="1">
      <alignment horizontal="centerContinuous" vertical="center"/>
      <protection/>
    </xf>
    <xf numFmtId="2" fontId="76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7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8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81" fillId="0" borderId="25" xfId="55" applyFont="1" applyBorder="1" applyAlignment="1" applyProtection="1">
      <alignment horizontal="center" vertical="center"/>
      <protection hidden="1"/>
    </xf>
    <xf numFmtId="0" fontId="83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8" fillId="0" borderId="16" xfId="55" applyFont="1" applyBorder="1" applyAlignment="1" applyProtection="1">
      <alignment vertical="center"/>
      <protection hidden="1"/>
    </xf>
    <xf numFmtId="175" fontId="84" fillId="30" borderId="19" xfId="55" applyNumberFormat="1" applyFont="1" applyFill="1" applyBorder="1" applyAlignment="1" applyProtection="1">
      <alignment horizontal="center" vertical="center"/>
      <protection hidden="1"/>
    </xf>
    <xf numFmtId="0" fontId="85" fillId="4" borderId="18" xfId="55" applyFont="1" applyFill="1" applyBorder="1" applyAlignment="1" applyProtection="1">
      <alignment horizontal="center" vertical="center"/>
      <protection hidden="1"/>
    </xf>
    <xf numFmtId="0" fontId="86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81" fillId="0" borderId="18" xfId="55" applyFont="1" applyBorder="1" applyAlignment="1" applyProtection="1">
      <alignment horizontal="center" vertical="center"/>
      <protection hidden="1"/>
    </xf>
    <xf numFmtId="0" fontId="83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8" fillId="0" borderId="17" xfId="55" applyFont="1" applyBorder="1" applyAlignment="1" applyProtection="1">
      <alignment vertical="center"/>
      <protection hidden="1"/>
    </xf>
    <xf numFmtId="2" fontId="75" fillId="0" borderId="0" xfId="57" applyNumberFormat="1" applyFont="1" applyFill="1" applyBorder="1" applyAlignment="1" applyProtection="1">
      <alignment horizontal="right" vertical="center"/>
      <protection locked="0"/>
    </xf>
    <xf numFmtId="0" fontId="89" fillId="0" borderId="37" xfId="57" applyFont="1" applyFill="1" applyBorder="1" applyAlignment="1">
      <alignment horizontal="centerContinuous" vertical="center"/>
      <protection/>
    </xf>
    <xf numFmtId="0" fontId="89" fillId="0" borderId="38" xfId="57" applyFont="1" applyFill="1" applyBorder="1" applyAlignment="1">
      <alignment horizontal="centerContinuous" vertical="center"/>
      <protection/>
    </xf>
    <xf numFmtId="2" fontId="89" fillId="0" borderId="38" xfId="57" applyNumberFormat="1" applyFont="1" applyFill="1" applyBorder="1" applyAlignment="1" applyProtection="1">
      <alignment horizontal="centerContinuous" vertical="center"/>
      <protection locked="0"/>
    </xf>
    <xf numFmtId="2" fontId="89" fillId="0" borderId="39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40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41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41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41" xfId="55" applyFont="1" applyFill="1" applyBorder="1" applyAlignment="1" applyProtection="1">
      <alignment vertical="center"/>
      <protection hidden="1"/>
    </xf>
    <xf numFmtId="0" fontId="61" fillId="4" borderId="0" xfId="59" applyNumberFormat="1" applyFont="1" applyFill="1" applyBorder="1" applyAlignment="1" applyProtection="1">
      <alignment horizontal="left" vertical="center"/>
      <protection locked="0"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87" fillId="19" borderId="0" xfId="55" applyFont="1" applyFill="1" applyBorder="1" applyAlignment="1" applyProtection="1">
      <alignment horizontal="center"/>
      <protection hidden="1"/>
    </xf>
    <xf numFmtId="0" fontId="7" fillId="19" borderId="20" xfId="55" applyFont="1" applyFill="1" applyBorder="1" applyAlignment="1">
      <alignment horizontal="left" vertical="center"/>
      <protection/>
    </xf>
    <xf numFmtId="0" fontId="7" fillId="19" borderId="0" xfId="55" applyFont="1" applyFill="1" applyBorder="1" applyAlignment="1">
      <alignment horizontal="left" vertical="center"/>
      <protection/>
    </xf>
    <xf numFmtId="0" fontId="7" fillId="19" borderId="41" xfId="55" applyFont="1" applyFill="1" applyBorder="1" applyAlignment="1">
      <alignment horizontal="left" vertical="center"/>
      <protection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7" fillId="20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55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184" fontId="88" fillId="0" borderId="39" xfId="57" applyNumberFormat="1" applyFont="1" applyFill="1" applyBorder="1" applyAlignment="1" applyProtection="1">
      <alignment horizontal="center" vertical="center"/>
      <protection locked="0"/>
    </xf>
    <xf numFmtId="184" fontId="88" fillId="0" borderId="37" xfId="57" applyNumberFormat="1" applyFont="1" applyFill="1" applyBorder="1" applyAlignment="1" applyProtection="1">
      <alignment horizontal="center" vertical="center"/>
      <protection locked="0"/>
    </xf>
    <xf numFmtId="0" fontId="80" fillId="0" borderId="18" xfId="55" applyFont="1" applyBorder="1" applyAlignment="1" applyProtection="1">
      <alignment horizontal="right" vertical="center"/>
      <protection hidden="1"/>
    </xf>
    <xf numFmtId="0" fontId="31" fillId="26" borderId="42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185" fontId="80" fillId="19" borderId="25" xfId="57" applyNumberFormat="1" applyFont="1" applyFill="1" applyBorder="1" applyAlignment="1">
      <alignment horizontal="left" vertical="center" wrapText="1"/>
      <protection/>
    </xf>
    <xf numFmtId="185" fontId="80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4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1" xfId="55" applyFont="1" applyFill="1" applyBorder="1" applyAlignment="1" applyProtection="1">
      <alignment horizontal="center" vertical="center"/>
      <protection hidden="1"/>
    </xf>
    <xf numFmtId="0" fontId="82" fillId="19" borderId="18" xfId="61" applyNumberFormat="1" applyFont="1" applyFill="1" applyBorder="1" applyAlignment="1">
      <alignment horizontal="right" vertical="center" wrapText="1"/>
      <protection/>
    </xf>
    <xf numFmtId="0" fontId="82" fillId="19" borderId="25" xfId="61" applyNumberFormat="1" applyFont="1" applyFill="1" applyBorder="1" applyAlignment="1">
      <alignment horizontal="right" vertical="center" wrapText="1"/>
      <protection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0" fontId="40" fillId="20" borderId="45" xfId="55" applyFont="1" applyFill="1" applyBorder="1" applyAlignment="1" applyProtection="1">
      <alignment horizontal="center"/>
      <protection hidden="1"/>
    </xf>
    <xf numFmtId="0" fontId="35" fillId="31" borderId="36" xfId="61" applyFont="1" applyFill="1" applyBorder="1" applyAlignment="1">
      <alignment horizontal="center" vertical="center" wrapText="1"/>
      <protection/>
    </xf>
    <xf numFmtId="0" fontId="7" fillId="19" borderId="46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6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41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40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41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  <xf numFmtId="0" fontId="7" fillId="19" borderId="41" xfId="55" applyFont="1" applyFill="1" applyBorder="1" applyAlignment="1" applyProtection="1">
      <alignment horizontal="center" vertical="center" wrapText="1"/>
      <protection hidden="1"/>
    </xf>
    <xf numFmtId="0" fontId="7" fillId="19" borderId="0" xfId="55" applyFont="1" applyFill="1" applyBorder="1" applyAlignment="1" applyProtection="1">
      <alignment horizontal="center" vertical="center" wrapText="1"/>
      <protection hidden="1"/>
    </xf>
    <xf numFmtId="0" fontId="7" fillId="19" borderId="20" xfId="55" applyFont="1" applyFill="1" applyBorder="1" applyAlignment="1" applyProtection="1">
      <alignment horizontal="center" vertical="center" wrapText="1"/>
      <protection hidden="1"/>
    </xf>
    <xf numFmtId="0" fontId="90" fillId="8" borderId="46" xfId="55" applyFont="1" applyFill="1" applyBorder="1" applyAlignment="1" applyProtection="1">
      <alignment horizontal="center" vertical="center"/>
      <protection hidden="1"/>
    </xf>
    <xf numFmtId="0" fontId="90" fillId="8" borderId="18" xfId="55" applyFont="1" applyFill="1" applyBorder="1" applyAlignment="1" applyProtection="1">
      <alignment horizontal="center" vertical="center"/>
      <protection hidden="1"/>
    </xf>
    <xf numFmtId="0" fontId="90" fillId="8" borderId="19" xfId="55" applyFont="1" applyFill="1" applyBorder="1" applyAlignment="1" applyProtection="1">
      <alignment horizontal="center" vertical="center"/>
      <protection hidden="1"/>
    </xf>
    <xf numFmtId="0" fontId="90" fillId="8" borderId="40" xfId="55" applyFont="1" applyFill="1" applyBorder="1" applyAlignment="1" applyProtection="1">
      <alignment horizontal="center" vertical="center"/>
      <protection hidden="1"/>
    </xf>
    <xf numFmtId="0" fontId="90" fillId="8" borderId="25" xfId="55" applyFont="1" applyFill="1" applyBorder="1" applyAlignment="1" applyProtection="1">
      <alignment horizontal="center" vertical="center"/>
      <protection hidden="1"/>
    </xf>
    <xf numFmtId="0" fontId="90" fillId="8" borderId="26" xfId="55" applyFont="1" applyFill="1" applyBorder="1" applyAlignment="1" applyProtection="1">
      <alignment horizontal="center" vertical="center"/>
      <protection hidden="1"/>
    </xf>
    <xf numFmtId="0" fontId="79" fillId="17" borderId="17" xfId="55" applyFont="1" applyFill="1" applyBorder="1" applyAlignment="1" applyProtection="1">
      <alignment horizontal="center" vertical="center"/>
      <protection hidden="1"/>
    </xf>
    <xf numFmtId="0" fontId="79" fillId="17" borderId="19" xfId="55" applyFont="1" applyFill="1" applyBorder="1" applyAlignment="1" applyProtection="1">
      <alignment horizontal="center" vertical="center"/>
      <protection hidden="1"/>
    </xf>
    <xf numFmtId="0" fontId="79" fillId="17" borderId="16" xfId="55" applyFont="1" applyFill="1" applyBorder="1" applyAlignment="1" applyProtection="1">
      <alignment horizontal="center" vertical="center"/>
      <protection hidden="1"/>
    </xf>
    <xf numFmtId="0" fontId="79" fillId="17" borderId="26" xfId="55" applyFont="1" applyFill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9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0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1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2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2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29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0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1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2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3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4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5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6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7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8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39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40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41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42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43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50</xdr:row>
      <xdr:rowOff>28575</xdr:rowOff>
    </xdr:from>
    <xdr:ext cx="104775" cy="209550"/>
    <xdr:sp fLocksText="0">
      <xdr:nvSpPr>
        <xdr:cNvPr id="44" name="Texte 4"/>
        <xdr:cNvSpPr txBox="1">
          <a:spLocks noChangeArrowheads="1"/>
        </xdr:cNvSpPr>
      </xdr:nvSpPr>
      <xdr:spPr>
        <a:xfrm>
          <a:off x="12315825" y="1075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4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4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4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4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49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0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1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2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59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60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http://uprm.pagesperso-orange.fr/copiezcollez.htm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zoomScale="75" zoomScaleNormal="75" zoomScalePageLayoutView="0" workbookViewId="0" topLeftCell="A1">
      <selection activeCell="U9" sqref="U9"/>
    </sheetView>
  </sheetViews>
  <sheetFormatPr defaultColWidth="10.28125" defaultRowHeight="12.75"/>
  <cols>
    <col min="1" max="1" width="2.57421875" style="21" customWidth="1"/>
    <col min="2" max="2" width="10.28125" style="122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54" t="s">
        <v>197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2:18" ht="33.75" customHeight="1">
      <c r="B3" s="22" t="str">
        <f ca="1">CELL("nomfichier")</f>
        <v>D:\1 UPRT SITE WEB\uprt.fr\re-recettes\re-hors-oeuvres-maj-02-2015\[re-petits-paté-parisien.xls]Petits pâtés Parisisien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99</v>
      </c>
      <c r="N6" s="32"/>
      <c r="O6" s="32"/>
      <c r="P6" s="33" t="s">
        <v>100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57" t="s">
        <v>12</v>
      </c>
      <c r="L7" s="257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193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101</v>
      </c>
      <c r="K12" s="34"/>
      <c r="L12" s="44" t="s">
        <v>32</v>
      </c>
      <c r="M12" s="34"/>
      <c r="N12" s="43" t="s">
        <v>102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111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104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52" t="s">
        <v>50</v>
      </c>
      <c r="C21" s="253"/>
      <c r="D21" s="253"/>
      <c r="E21" s="51"/>
      <c r="F21" s="57"/>
      <c r="G21" s="51"/>
      <c r="H21" s="51"/>
      <c r="I21" s="51"/>
      <c r="J21" s="51"/>
      <c r="K21" s="54" t="s">
        <v>105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52"/>
      <c r="C22" s="253"/>
      <c r="D22" s="253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111</v>
      </c>
      <c r="J24" s="13" t="s">
        <v>112</v>
      </c>
      <c r="K24" s="258" t="s">
        <v>13</v>
      </c>
      <c r="L24" s="258"/>
      <c r="M24" s="12" t="s">
        <v>113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194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196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106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52" t="s">
        <v>46</v>
      </c>
      <c r="C31" s="253"/>
      <c r="D31" s="25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52"/>
      <c r="C32" s="253"/>
      <c r="D32" s="253"/>
      <c r="E32" s="51"/>
      <c r="F32" s="51"/>
      <c r="G32" s="63" t="s">
        <v>107</v>
      </c>
      <c r="H32" s="51"/>
      <c r="I32" s="51"/>
      <c r="J32" s="63" t="s">
        <v>100</v>
      </c>
      <c r="K32" s="51"/>
      <c r="L32" s="51"/>
      <c r="M32" s="51"/>
      <c r="N32" s="63" t="s">
        <v>109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108</v>
      </c>
      <c r="H34" s="51"/>
      <c r="I34" s="66"/>
      <c r="J34" s="66" t="s">
        <v>49</v>
      </c>
      <c r="K34" s="51"/>
      <c r="L34" s="51"/>
      <c r="M34" s="51"/>
      <c r="N34" s="66" t="s">
        <v>110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59" t="s">
        <v>6</v>
      </c>
      <c r="C37" s="260"/>
      <c r="D37" s="260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59"/>
      <c r="C38" s="260"/>
      <c r="D38" s="260"/>
      <c r="E38" s="51"/>
      <c r="F38" s="57"/>
      <c r="G38" s="51"/>
      <c r="H38" s="59" t="s">
        <v>22</v>
      </c>
      <c r="I38" s="59" t="s">
        <v>99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59"/>
      <c r="C39" s="260"/>
      <c r="D39" s="260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24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6.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2.75" customHeight="1">
      <c r="B49" s="27"/>
      <c r="C49" s="28"/>
      <c r="D49" s="28"/>
      <c r="E49" s="34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</row>
    <row r="50" spans="2:18" ht="22.5" customHeight="1">
      <c r="B50" s="67" t="s">
        <v>51</v>
      </c>
      <c r="C50" s="28"/>
      <c r="D50" s="28"/>
      <c r="E50" s="68"/>
      <c r="F50" s="69" t="s">
        <v>17</v>
      </c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0"/>
    </row>
    <row r="51" spans="2:18" ht="13.5" customHeight="1">
      <c r="B51" s="67"/>
      <c r="C51" s="28"/>
      <c r="D51" s="28"/>
      <c r="E51" s="68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</row>
    <row r="52" spans="2:18" ht="22.5" customHeight="1">
      <c r="B52" s="67"/>
      <c r="C52" s="28"/>
      <c r="D52" s="28"/>
      <c r="E52" s="68"/>
      <c r="F52" s="69" t="s">
        <v>19</v>
      </c>
      <c r="G52" s="6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/>
    </row>
    <row r="53" spans="2:18" ht="12.75" customHeight="1">
      <c r="B53" s="27"/>
      <c r="C53" s="28"/>
      <c r="D53" s="2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</row>
    <row r="54" spans="2:18" ht="15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</row>
    <row r="55" spans="2:18" ht="17.25" customHeight="1">
      <c r="B55" s="27"/>
      <c r="C55" s="70"/>
      <c r="D55" s="70"/>
      <c r="E55" s="71"/>
      <c r="F55" s="72"/>
      <c r="G55" s="73"/>
      <c r="H55" s="72"/>
      <c r="I55" s="72"/>
      <c r="J55" s="72"/>
      <c r="K55" s="72"/>
      <c r="L55" s="72"/>
      <c r="M55" s="72"/>
      <c r="N55" s="72"/>
      <c r="O55" s="72"/>
      <c r="P55" s="74"/>
      <c r="Q55" s="74"/>
      <c r="R55" s="30"/>
    </row>
    <row r="56" spans="2:18" ht="17.25" customHeight="1">
      <c r="B56" s="31" t="s">
        <v>52</v>
      </c>
      <c r="C56" s="70"/>
      <c r="D56" s="70"/>
      <c r="E56" s="71"/>
      <c r="F56" s="73" t="s">
        <v>53</v>
      </c>
      <c r="G56" s="73"/>
      <c r="H56" s="72"/>
      <c r="I56" s="72"/>
      <c r="J56" s="72"/>
      <c r="K56" s="72"/>
      <c r="L56" s="72"/>
      <c r="M56" s="72"/>
      <c r="N56" s="72"/>
      <c r="O56" s="72"/>
      <c r="P56" s="74"/>
      <c r="Q56" s="74"/>
      <c r="R56" s="30"/>
    </row>
    <row r="57" spans="2:18" ht="17.25" customHeight="1">
      <c r="B57" s="75"/>
      <c r="C57" s="70"/>
      <c r="D57" s="70"/>
      <c r="E57" s="71"/>
      <c r="F57" s="73" t="s">
        <v>54</v>
      </c>
      <c r="G57" s="73"/>
      <c r="H57" s="72"/>
      <c r="I57" s="72"/>
      <c r="J57" s="72"/>
      <c r="K57" s="72"/>
      <c r="L57" s="72"/>
      <c r="M57" s="72"/>
      <c r="N57" s="72"/>
      <c r="O57" s="72"/>
      <c r="P57" s="74"/>
      <c r="Q57" s="74"/>
      <c r="R57" s="30"/>
    </row>
    <row r="58" spans="2:18" ht="17.25" customHeight="1">
      <c r="B58" s="75"/>
      <c r="C58" s="70"/>
      <c r="D58" s="70"/>
      <c r="E58" s="71"/>
      <c r="F58" s="73" t="s">
        <v>55</v>
      </c>
      <c r="G58" s="73"/>
      <c r="H58" s="72"/>
      <c r="I58" s="72"/>
      <c r="J58" s="72"/>
      <c r="K58" s="76" t="s">
        <v>56</v>
      </c>
      <c r="L58" s="73"/>
      <c r="M58" s="72"/>
      <c r="N58" s="72"/>
      <c r="O58" s="72"/>
      <c r="P58" s="74"/>
      <c r="Q58" s="74"/>
      <c r="R58" s="30"/>
    </row>
    <row r="59" spans="2:18" ht="17.25" customHeight="1">
      <c r="B59" s="75"/>
      <c r="C59" s="70"/>
      <c r="D59" s="70"/>
      <c r="E59" s="71"/>
      <c r="F59" s="73" t="s">
        <v>57</v>
      </c>
      <c r="G59" s="73"/>
      <c r="H59" s="72"/>
      <c r="I59" s="72"/>
      <c r="J59" s="72"/>
      <c r="K59" s="73"/>
      <c r="L59" s="73" t="s">
        <v>57</v>
      </c>
      <c r="M59" s="72"/>
      <c r="N59" s="72"/>
      <c r="O59" s="72"/>
      <c r="P59" s="74"/>
      <c r="Q59" s="74"/>
      <c r="R59" s="30"/>
    </row>
    <row r="60" spans="2:18" ht="17.25" customHeight="1">
      <c r="B60" s="75"/>
      <c r="C60" s="70"/>
      <c r="D60" s="70"/>
      <c r="E60" s="71"/>
      <c r="F60" s="73" t="s">
        <v>58</v>
      </c>
      <c r="G60" s="73"/>
      <c r="H60" s="72"/>
      <c r="I60" s="72"/>
      <c r="J60" s="72"/>
      <c r="K60" s="73"/>
      <c r="L60" s="73" t="s">
        <v>58</v>
      </c>
      <c r="M60" s="72"/>
      <c r="N60" s="72"/>
      <c r="O60" s="72"/>
      <c r="P60" s="74"/>
      <c r="Q60" s="74"/>
      <c r="R60" s="30"/>
    </row>
    <row r="61" spans="2:18" ht="17.25" customHeight="1">
      <c r="B61" s="75"/>
      <c r="C61" s="70"/>
      <c r="D61" s="70"/>
      <c r="E61" s="71"/>
      <c r="F61" s="73" t="s">
        <v>59</v>
      </c>
      <c r="G61" s="73"/>
      <c r="H61" s="72"/>
      <c r="I61" s="72"/>
      <c r="J61" s="72"/>
      <c r="K61" s="73"/>
      <c r="L61" s="73" t="s">
        <v>59</v>
      </c>
      <c r="M61" s="72"/>
      <c r="N61" s="72"/>
      <c r="O61" s="72"/>
      <c r="P61" s="74"/>
      <c r="Q61" s="74"/>
      <c r="R61" s="30"/>
    </row>
    <row r="62" spans="2:18" ht="17.25" customHeight="1">
      <c r="B62" s="75"/>
      <c r="C62" s="70"/>
      <c r="D62" s="70"/>
      <c r="E62" s="71"/>
      <c r="F62" s="73" t="s">
        <v>192</v>
      </c>
      <c r="G62" s="73"/>
      <c r="H62" s="72"/>
      <c r="I62" s="72"/>
      <c r="J62" s="72"/>
      <c r="K62" s="73"/>
      <c r="L62" s="73" t="s">
        <v>195</v>
      </c>
      <c r="M62" s="72"/>
      <c r="N62" s="72"/>
      <c r="O62" s="72"/>
      <c r="P62" s="74"/>
      <c r="Q62" s="74"/>
      <c r="R62" s="30"/>
    </row>
    <row r="63" spans="2:18" ht="17.25" customHeight="1">
      <c r="B63" s="75"/>
      <c r="C63" s="70"/>
      <c r="D63" s="70"/>
      <c r="E63" s="71"/>
      <c r="F63" s="73"/>
      <c r="G63" s="73" t="s">
        <v>60</v>
      </c>
      <c r="H63" s="72"/>
      <c r="I63" s="72"/>
      <c r="J63" s="72"/>
      <c r="K63" s="73" t="s">
        <v>60</v>
      </c>
      <c r="L63" s="72"/>
      <c r="M63" s="72"/>
      <c r="N63" s="72"/>
      <c r="O63" s="72"/>
      <c r="P63" s="74"/>
      <c r="Q63" s="74"/>
      <c r="R63" s="30"/>
    </row>
    <row r="64" spans="2:18" ht="17.25" customHeight="1">
      <c r="B64" s="75"/>
      <c r="C64" s="70"/>
      <c r="D64" s="70"/>
      <c r="E64" s="71"/>
      <c r="F64" s="73"/>
      <c r="G64" s="73" t="s">
        <v>61</v>
      </c>
      <c r="H64" s="72"/>
      <c r="I64" s="72"/>
      <c r="J64" s="72"/>
      <c r="K64" s="73" t="s">
        <v>61</v>
      </c>
      <c r="L64" s="72"/>
      <c r="M64" s="72"/>
      <c r="N64" s="72"/>
      <c r="O64" s="72"/>
      <c r="P64" s="74"/>
      <c r="Q64" s="74"/>
      <c r="R64" s="30"/>
    </row>
    <row r="65" spans="2:18" ht="17.25" customHeight="1">
      <c r="B65" s="75"/>
      <c r="C65" s="70"/>
      <c r="D65" s="70"/>
      <c r="E65" s="71"/>
      <c r="F65" s="73"/>
      <c r="G65" s="73" t="s">
        <v>62</v>
      </c>
      <c r="H65" s="72"/>
      <c r="I65" s="72"/>
      <c r="J65" s="72"/>
      <c r="K65" s="73" t="s">
        <v>63</v>
      </c>
      <c r="L65" s="72"/>
      <c r="M65" s="72"/>
      <c r="N65" s="72"/>
      <c r="O65" s="72"/>
      <c r="P65" s="74"/>
      <c r="Q65" s="74"/>
      <c r="R65" s="30"/>
    </row>
    <row r="66" spans="2:18" ht="17.25" customHeight="1">
      <c r="B66" s="75"/>
      <c r="C66" s="70"/>
      <c r="D66" s="70"/>
      <c r="E66" s="71"/>
      <c r="F66" s="73"/>
      <c r="G66" s="73"/>
      <c r="H66" s="72"/>
      <c r="I66" s="72"/>
      <c r="J66" s="72"/>
      <c r="K66" s="73" t="s">
        <v>64</v>
      </c>
      <c r="L66" s="72"/>
      <c r="M66" s="72"/>
      <c r="N66" s="72"/>
      <c r="O66" s="72"/>
      <c r="P66" s="74"/>
      <c r="Q66" s="74"/>
      <c r="R66" s="30"/>
    </row>
    <row r="67" spans="2:18" ht="17.25" customHeight="1">
      <c r="B67" s="75"/>
      <c r="C67" s="70"/>
      <c r="D67" s="70"/>
      <c r="E67" s="77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</row>
    <row r="68" spans="2:18" ht="15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</row>
    <row r="69" spans="2:18" ht="43.5" customHeight="1">
      <c r="B69" s="245" t="s">
        <v>65</v>
      </c>
      <c r="C69" s="246"/>
      <c r="D69" s="246"/>
      <c r="E69" s="255" t="s">
        <v>66</v>
      </c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30"/>
    </row>
    <row r="70" spans="2:18" ht="26.25" customHeight="1">
      <c r="B70" s="79"/>
      <c r="C70" s="80"/>
      <c r="D70" s="80"/>
      <c r="E70" s="251" t="s">
        <v>67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30"/>
    </row>
    <row r="71" spans="2:18" ht="24" customHeight="1">
      <c r="B71" s="79"/>
      <c r="C71" s="80"/>
      <c r="D71" s="80"/>
      <c r="E71" s="251" t="s">
        <v>68</v>
      </c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30"/>
    </row>
    <row r="72" spans="2:18" ht="25.5" customHeight="1">
      <c r="B72" s="79"/>
      <c r="C72" s="80"/>
      <c r="D72" s="80"/>
      <c r="E72" s="251" t="s">
        <v>190</v>
      </c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30"/>
    </row>
    <row r="73" spans="2:18" ht="46.5" customHeight="1">
      <c r="B73" s="27"/>
      <c r="C73" s="28"/>
      <c r="D73" s="28"/>
      <c r="E73" s="247" t="s">
        <v>69</v>
      </c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30"/>
    </row>
    <row r="74" spans="2:18" ht="42" customHeight="1">
      <c r="B74" s="27"/>
      <c r="C74" s="28"/>
      <c r="D74" s="28"/>
      <c r="E74" s="247" t="s">
        <v>70</v>
      </c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30"/>
    </row>
    <row r="75" spans="2:18" ht="35.25" customHeight="1">
      <c r="B75" s="27"/>
      <c r="C75" s="28"/>
      <c r="D75" s="28"/>
      <c r="E75" s="247" t="s">
        <v>71</v>
      </c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30"/>
    </row>
    <row r="76" spans="2:18" ht="18">
      <c r="B76" s="27"/>
      <c r="C76" s="28"/>
      <c r="D76" s="28"/>
      <c r="E76" s="247" t="s">
        <v>191</v>
      </c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0"/>
    </row>
    <row r="77" spans="2:18" ht="18">
      <c r="B77" s="27"/>
      <c r="C77" s="28"/>
      <c r="D77" s="28"/>
      <c r="E77" s="247" t="s">
        <v>72</v>
      </c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30"/>
    </row>
    <row r="78" spans="2:18" ht="18">
      <c r="B78" s="27"/>
      <c r="C78" s="28"/>
      <c r="D78" s="28"/>
      <c r="E78" s="247" t="s">
        <v>73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30"/>
    </row>
    <row r="79" spans="2:18" ht="18">
      <c r="B79" s="27"/>
      <c r="C79" s="28"/>
      <c r="D79" s="28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0"/>
    </row>
    <row r="80" spans="2:18" ht="15.7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0"/>
    </row>
    <row r="81" spans="2:18" ht="19.5" customHeight="1">
      <c r="B81" s="245" t="s">
        <v>74</v>
      </c>
      <c r="C81" s="246"/>
      <c r="D81" s="246"/>
      <c r="E81" s="247" t="s">
        <v>75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30"/>
    </row>
    <row r="82" spans="2:18" ht="22.5" customHeight="1">
      <c r="B82" s="245"/>
      <c r="C82" s="246"/>
      <c r="D82" s="246"/>
      <c r="E82" s="247" t="s">
        <v>76</v>
      </c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30"/>
    </row>
    <row r="83" spans="2:18" ht="21.75" customHeight="1">
      <c r="B83" s="27"/>
      <c r="C83" s="28"/>
      <c r="D83" s="28"/>
      <c r="E83" s="247" t="s">
        <v>77</v>
      </c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30"/>
    </row>
    <row r="84" spans="2:18" ht="40.5" customHeight="1">
      <c r="B84" s="27"/>
      <c r="C84" s="28"/>
      <c r="D84" s="28"/>
      <c r="E84" s="247" t="s">
        <v>78</v>
      </c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30"/>
    </row>
    <row r="85" spans="2:18" ht="21.75" customHeight="1">
      <c r="B85" s="27"/>
      <c r="C85" s="28"/>
      <c r="D85" s="28"/>
      <c r="E85" s="247" t="s">
        <v>79</v>
      </c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30"/>
    </row>
    <row r="86" spans="2:18" ht="42" customHeight="1">
      <c r="B86" s="27"/>
      <c r="C86" s="28"/>
      <c r="D86" s="28"/>
      <c r="E86" s="247" t="s">
        <v>80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30"/>
    </row>
    <row r="87" spans="2:18" ht="18">
      <c r="B87" s="27"/>
      <c r="C87" s="28"/>
      <c r="D87" s="28"/>
      <c r="E87" s="247" t="s">
        <v>81</v>
      </c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30"/>
    </row>
    <row r="88" spans="2:18" ht="15" customHeight="1">
      <c r="B88" s="27"/>
      <c r="C88" s="28"/>
      <c r="D88" s="28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30"/>
    </row>
    <row r="89" spans="2:18" ht="15.75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0"/>
    </row>
    <row r="90" spans="2:18" ht="26.25" customHeight="1">
      <c r="B90" s="245" t="s">
        <v>82</v>
      </c>
      <c r="C90" s="246"/>
      <c r="D90" s="246"/>
      <c r="E90" s="248" t="s">
        <v>83</v>
      </c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30"/>
    </row>
    <row r="91" spans="2:18" ht="42.75" customHeight="1">
      <c r="B91" s="245"/>
      <c r="C91" s="246"/>
      <c r="D91" s="246"/>
      <c r="E91" s="247" t="s">
        <v>84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30"/>
    </row>
    <row r="92" spans="2:18" ht="22.5" customHeight="1">
      <c r="B92" s="27"/>
      <c r="C92" s="28"/>
      <c r="D92" s="28"/>
      <c r="E92" s="248" t="s">
        <v>85</v>
      </c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30"/>
    </row>
    <row r="93" spans="2:18" ht="24.75" customHeight="1" thickBot="1">
      <c r="B93" s="27"/>
      <c r="C93" s="28"/>
      <c r="D93" s="28"/>
      <c r="E93" s="32"/>
      <c r="F93" s="123" t="s">
        <v>98</v>
      </c>
      <c r="G93" s="82">
        <f>LEN(F93)</f>
        <v>398</v>
      </c>
      <c r="H93" s="83" t="s">
        <v>86</v>
      </c>
      <c r="I93" s="84" t="str">
        <f>IF(LEN(F93)&gt;255," STOP 255 caractères maxi "&amp;(LEN(F93)-255)&amp;" caractères de trop.","")</f>
        <v> STOP 255 caractères maxi 143 caractères de trop.</v>
      </c>
      <c r="J93" s="85"/>
      <c r="K93" s="32"/>
      <c r="L93" s="86"/>
      <c r="M93" s="32"/>
      <c r="N93" s="32"/>
      <c r="O93" s="32"/>
      <c r="P93" s="32"/>
      <c r="Q93" s="32"/>
      <c r="R93" s="30"/>
    </row>
    <row r="94" spans="2:18" ht="18.75" customHeight="1">
      <c r="B94" s="27"/>
      <c r="C94" s="28"/>
      <c r="D94" s="28"/>
      <c r="E94" s="87"/>
      <c r="F94" s="88"/>
      <c r="G94" s="89"/>
      <c r="H94" s="90" t="str">
        <f>IF(G93&lt;255,"","répartissez votre texte sur")</f>
        <v>répartissez votre texte sur</v>
      </c>
      <c r="I94" s="91">
        <f>IF(G93&lt;255,"OK moins de 255",G93/255)</f>
        <v>1.5607843137254902</v>
      </c>
      <c r="J94" s="84" t="str">
        <f>IF(G93&lt;255,"","lignes différentes")</f>
        <v>lignes différentes</v>
      </c>
      <c r="K94" s="86"/>
      <c r="L94" s="86"/>
      <c r="M94" s="32"/>
      <c r="N94" s="32"/>
      <c r="O94" s="32"/>
      <c r="P94" s="32"/>
      <c r="Q94" s="32"/>
      <c r="R94" s="30"/>
    </row>
    <row r="95" spans="2:18" ht="15" customHeight="1">
      <c r="B95" s="27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0"/>
    </row>
    <row r="96" spans="2:18" ht="21" customHeight="1">
      <c r="B96" s="27"/>
      <c r="C96" s="28"/>
      <c r="D96" s="28"/>
      <c r="E96" s="248" t="s">
        <v>87</v>
      </c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30"/>
    </row>
    <row r="97" spans="2:18" ht="20.25" customHeight="1" thickBot="1">
      <c r="B97" s="27"/>
      <c r="C97" s="28"/>
      <c r="D97" s="28"/>
      <c r="E97" s="32"/>
      <c r="F97" s="92" t="s">
        <v>88</v>
      </c>
      <c r="G97" s="82">
        <f>LEN(F97)</f>
        <v>251</v>
      </c>
      <c r="H97" s="84" t="s">
        <v>86</v>
      </c>
      <c r="I97" s="83">
        <f>IF(LEN(F97)&gt;255," STOP 255 caractères maxi "&amp;(LEN(F97)-255)&amp;" caractères de trop.","")</f>
      </c>
      <c r="J97" s="85"/>
      <c r="K97" s="32"/>
      <c r="L97" s="86"/>
      <c r="M97" s="32"/>
      <c r="N97" s="32"/>
      <c r="O97" s="32"/>
      <c r="P97" s="32"/>
      <c r="Q97" s="32"/>
      <c r="R97" s="30"/>
    </row>
    <row r="98" spans="2:18" ht="15" customHeight="1">
      <c r="B98" s="27"/>
      <c r="C98" s="28"/>
      <c r="D98" s="28"/>
      <c r="E98" s="87"/>
      <c r="F98" s="93"/>
      <c r="G98" s="89"/>
      <c r="H98" s="94">
        <f>IF(G97&lt;255,"","répartissez votre texte sur")</f>
      </c>
      <c r="I98" s="95" t="str">
        <f>IF(G97&lt;255,"OK moins de 255",G97/255)</f>
        <v>OK moins de 255</v>
      </c>
      <c r="J98" s="83"/>
      <c r="K98" s="83">
        <f>IF(G97&lt;255,"","lignes différentes")</f>
      </c>
      <c r="L98" s="86"/>
      <c r="M98" s="32"/>
      <c r="N98" s="32"/>
      <c r="O98" s="32"/>
      <c r="P98" s="32"/>
      <c r="Q98" s="32"/>
      <c r="R98" s="30"/>
    </row>
    <row r="99" spans="2:18" ht="15" customHeight="1">
      <c r="B99" s="27"/>
      <c r="C99" s="28"/>
      <c r="D99" s="2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0"/>
    </row>
    <row r="100" spans="2:18" ht="15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30"/>
    </row>
    <row r="101" spans="2:18" ht="19.5" customHeight="1">
      <c r="B101" s="245" t="s">
        <v>89</v>
      </c>
      <c r="C101" s="246"/>
      <c r="D101" s="246"/>
      <c r="E101" s="247" t="s">
        <v>90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30"/>
    </row>
    <row r="102" spans="2:18" ht="17.25" customHeight="1">
      <c r="B102" s="245"/>
      <c r="C102" s="246"/>
      <c r="D102" s="246"/>
      <c r="E102" s="247" t="s">
        <v>91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30"/>
    </row>
    <row r="103" spans="2:18" ht="21.75" customHeight="1">
      <c r="B103" s="27"/>
      <c r="C103" s="28"/>
      <c r="D103" s="96"/>
      <c r="E103" s="97" t="s">
        <v>18</v>
      </c>
      <c r="F103" s="98"/>
      <c r="G103" s="98"/>
      <c r="H103" s="98"/>
      <c r="I103" s="99"/>
      <c r="J103" s="99"/>
      <c r="K103" s="99"/>
      <c r="L103" s="100"/>
      <c r="M103" s="100"/>
      <c r="N103" s="100"/>
      <c r="O103" s="100"/>
      <c r="P103" s="100"/>
      <c r="Q103" s="100"/>
      <c r="R103" s="30"/>
    </row>
    <row r="104" spans="2:18" ht="9.75" customHeight="1">
      <c r="B104" s="27"/>
      <c r="C104" s="28"/>
      <c r="D104" s="28"/>
      <c r="E104" s="101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30"/>
    </row>
    <row r="105" spans="2:18" ht="15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0"/>
    </row>
    <row r="106" spans="2:18" ht="35.25" customHeight="1">
      <c r="B106" s="31" t="s">
        <v>92</v>
      </c>
      <c r="C106" s="28"/>
      <c r="D106" s="28"/>
      <c r="E106" s="250" t="s">
        <v>93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30"/>
    </row>
    <row r="107" spans="2:18" s="106" customFormat="1" ht="21.75" customHeight="1">
      <c r="B107" s="27"/>
      <c r="C107" s="28"/>
      <c r="D107" s="28"/>
      <c r="E107" s="102" t="s">
        <v>94</v>
      </c>
      <c r="F107" s="103"/>
      <c r="G107" s="103"/>
      <c r="H107" s="103"/>
      <c r="I107" s="103"/>
      <c r="J107" s="103"/>
      <c r="K107" s="104"/>
      <c r="L107" s="104"/>
      <c r="M107" s="104"/>
      <c r="N107" s="104"/>
      <c r="O107" s="104"/>
      <c r="P107" s="104"/>
      <c r="Q107" s="104"/>
      <c r="R107" s="105"/>
    </row>
    <row r="108" spans="2:18" s="106" customFormat="1" ht="35.25" customHeight="1">
      <c r="B108" s="27"/>
      <c r="C108" s="28"/>
      <c r="D108" s="28"/>
      <c r="E108" s="249" t="s">
        <v>97</v>
      </c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105"/>
    </row>
    <row r="109" spans="2:18" s="106" customFormat="1" ht="15.75" customHeight="1">
      <c r="B109" s="27"/>
      <c r="C109" s="28"/>
      <c r="D109" s="107"/>
      <c r="E109" s="108"/>
      <c r="F109" s="109" t="s">
        <v>95</v>
      </c>
      <c r="G109" s="108"/>
      <c r="H109" s="110"/>
      <c r="I109" s="110"/>
      <c r="J109" s="111"/>
      <c r="K109" s="112"/>
      <c r="L109" s="112"/>
      <c r="M109" s="112"/>
      <c r="N109" s="112"/>
      <c r="O109" s="112"/>
      <c r="P109" s="112"/>
      <c r="Q109" s="112"/>
      <c r="R109" s="105"/>
    </row>
    <row r="110" spans="2:18" s="106" customFormat="1" ht="6.75" customHeight="1">
      <c r="B110" s="27"/>
      <c r="C110" s="28"/>
      <c r="D110" s="107"/>
      <c r="E110" s="103"/>
      <c r="F110" s="113"/>
      <c r="G110" s="103"/>
      <c r="H110" s="111"/>
      <c r="I110" s="111"/>
      <c r="J110" s="111"/>
      <c r="K110" s="112"/>
      <c r="L110" s="112"/>
      <c r="M110" s="112"/>
      <c r="N110" s="112"/>
      <c r="O110" s="112"/>
      <c r="P110" s="112"/>
      <c r="Q110" s="112"/>
      <c r="R110" s="105"/>
    </row>
    <row r="111" spans="2:18" ht="21.75" customHeight="1">
      <c r="B111" s="27"/>
      <c r="C111" s="28"/>
      <c r="D111" s="107"/>
      <c r="E111" s="114" t="s">
        <v>96</v>
      </c>
      <c r="F111" s="108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30"/>
    </row>
    <row r="112" spans="2:18" ht="9" customHeight="1">
      <c r="B112" s="27"/>
      <c r="C112" s="28"/>
      <c r="D112" s="28"/>
      <c r="E112" s="117"/>
      <c r="F112" s="111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30"/>
    </row>
    <row r="113" spans="2:18" ht="15.75" customHeight="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1"/>
    </row>
  </sheetData>
  <sheetProtection/>
  <mergeCells count="35">
    <mergeCell ref="B21:D22"/>
    <mergeCell ref="A2:R2"/>
    <mergeCell ref="B69:D69"/>
    <mergeCell ref="E69:Q69"/>
    <mergeCell ref="K7:L7"/>
    <mergeCell ref="B31:D32"/>
    <mergeCell ref="K24:L24"/>
    <mergeCell ref="B37:D39"/>
    <mergeCell ref="E82:Q82"/>
    <mergeCell ref="E70:Q70"/>
    <mergeCell ref="E71:Q71"/>
    <mergeCell ref="E72:Q72"/>
    <mergeCell ref="E73:Q73"/>
    <mergeCell ref="E74:Q74"/>
    <mergeCell ref="E75:Q75"/>
    <mergeCell ref="E76:Q76"/>
    <mergeCell ref="E77:Q77"/>
    <mergeCell ref="E78:Q78"/>
    <mergeCell ref="E84:Q84"/>
    <mergeCell ref="E108:Q108"/>
    <mergeCell ref="E101:Q101"/>
    <mergeCell ref="E102:Q102"/>
    <mergeCell ref="E92:Q92"/>
    <mergeCell ref="E96:Q96"/>
    <mergeCell ref="E106:Q106"/>
    <mergeCell ref="B81:D82"/>
    <mergeCell ref="B90:D91"/>
    <mergeCell ref="B101:D102"/>
    <mergeCell ref="E91:Q91"/>
    <mergeCell ref="E85:Q85"/>
    <mergeCell ref="E81:Q81"/>
    <mergeCell ref="E86:Q86"/>
    <mergeCell ref="E87:Q87"/>
    <mergeCell ref="E90:Q90"/>
    <mergeCell ref="E83:Q83"/>
  </mergeCells>
  <conditionalFormatting sqref="J23:J24 O23:O24 M23:M24">
    <cfRule type="expression" priority="1" dxfId="5" stopIfTrue="1">
      <formula>OR(ROW()=CELL("ligne"),COLUMN()=CELL("colonne"))</formula>
    </cfRule>
  </conditionalFormatting>
  <conditionalFormatting sqref="I23:I24 L13:L14">
    <cfRule type="expression" priority="2" dxfId="3" stopIfTrue="1">
      <formula>OR(ROW()=CELL("ligne"),COLUMN()=CELL("colonne"))</formula>
    </cfRule>
  </conditionalFormatting>
  <conditionalFormatting sqref="F24 J13 M40">
    <cfRule type="expression" priority="3" dxfId="2" stopIfTrue="1">
      <formula>OR(ROW()=CELL("ligne"),COLUMN()=CELL("colonne"))</formula>
    </cfRule>
  </conditionalFormatting>
  <conditionalFormatting sqref="F23">
    <cfRule type="expression" priority="4" dxfId="1" stopIfTrue="1">
      <formula>OR(ROW()=CELL("ligne"),COLUMN()=CELL("colonne"))</formula>
    </cfRule>
  </conditionalFormatting>
  <conditionalFormatting sqref="G23:H24 H13 J14">
    <cfRule type="expression" priority="5" dxfId="7" stopIfTrue="1">
      <formula>OR(ROW()=CELL("ligne"),COLUMN()=CELL("colonne"))</formula>
    </cfRule>
  </conditionalFormatting>
  <conditionalFormatting sqref="N23:N24 N13">
    <cfRule type="expression" priority="6" dxfId="4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9" r:id="rId1" display="http://www.excel-downloads.com/forum/111720-space.html"/>
    <hyperlink ref="E111" r:id="rId2" display="http://www.excel-downloads.com/remository/Download/Professionnels/Planification-et-gestion-de-projets/SPACE.html"/>
    <hyperlink ref="E103" r:id="rId3" display="http://uprm.pagesperso-orange.fr/copiezcollez.htm"/>
    <hyperlink ref="F50" r:id="rId4" display="http://www.pourseformer.fr/formations//organisme-afpa-rennes-23890/domaine-cuisine-restauration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8"/>
  <rowBreaks count="1" manualBreakCount="1">
    <brk id="68" max="255" man="1"/>
  </rowBreaks>
  <colBreaks count="1" manualBreakCount="1">
    <brk id="18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/>
  <dimension ref="A1:S73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.1484375" style="127" customWidth="1"/>
    <col min="2" max="2" width="8.57421875" style="126" customWidth="1"/>
    <col min="3" max="3" width="30.7109375" style="126" customWidth="1"/>
    <col min="4" max="4" width="7.28125" style="126" customWidth="1"/>
    <col min="5" max="5" width="9.7109375" style="126" customWidth="1"/>
    <col min="6" max="6" width="11.7109375" style="126" customWidth="1"/>
    <col min="7" max="7" width="13.7109375" style="126" hidden="1" customWidth="1"/>
    <col min="8" max="8" width="0" style="126" hidden="1" customWidth="1"/>
    <col min="9" max="12" width="11.421875" style="126" customWidth="1"/>
    <col min="13" max="13" width="11.00390625" style="126" customWidth="1"/>
    <col min="14" max="14" width="10.8515625" style="126" customWidth="1"/>
    <col min="15" max="15" width="10.140625" style="126" customWidth="1"/>
    <col min="16" max="16" width="14.421875" style="126" customWidth="1"/>
    <col min="17" max="17" width="9.57421875" style="126" customWidth="1"/>
    <col min="18" max="18" width="2.421875" style="126" customWidth="1"/>
    <col min="19" max="16384" width="11.421875" style="125" customWidth="1"/>
  </cols>
  <sheetData>
    <row r="1" spans="2:17" ht="12.7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132" customFormat="1" ht="28.5" customHeight="1">
      <c r="A2" s="134"/>
      <c r="B2" s="222" t="s">
        <v>189</v>
      </c>
      <c r="C2" s="220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19"/>
      <c r="O2" s="218"/>
      <c r="P2" s="261" t="s">
        <v>188</v>
      </c>
      <c r="Q2" s="262"/>
      <c r="R2" s="126"/>
    </row>
    <row r="3" spans="2:17" s="201" customFormat="1" ht="23.25"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0"/>
      <c r="Q3" s="239"/>
    </row>
    <row r="4" spans="2:19" s="201" customFormat="1" ht="15.75" customHeight="1">
      <c r="B4" s="217"/>
      <c r="C4" s="216" t="s">
        <v>135</v>
      </c>
      <c r="D4" s="215">
        <v>1</v>
      </c>
      <c r="E4" s="278" t="s">
        <v>12</v>
      </c>
      <c r="F4" s="278"/>
      <c r="G4" s="214"/>
      <c r="H4" s="213" t="s">
        <v>12</v>
      </c>
      <c r="I4" s="212">
        <v>100</v>
      </c>
      <c r="J4" s="268" t="s">
        <v>134</v>
      </c>
      <c r="K4" s="270">
        <f>IF(K39="","",K39/I4)</f>
        <v>0</v>
      </c>
      <c r="L4" s="263" t="s">
        <v>133</v>
      </c>
      <c r="M4" s="263"/>
      <c r="N4" s="211">
        <v>3.5</v>
      </c>
      <c r="O4" s="210">
        <f>IF(K39="","",K4*N4)</f>
        <v>0</v>
      </c>
      <c r="P4" s="308" t="s">
        <v>140</v>
      </c>
      <c r="Q4" s="309"/>
      <c r="S4" s="202"/>
    </row>
    <row r="5" spans="2:19" s="201" customFormat="1" ht="15.75" customHeight="1">
      <c r="B5" s="209"/>
      <c r="C5" s="208" t="s">
        <v>193</v>
      </c>
      <c r="D5" s="207" t="s">
        <v>132</v>
      </c>
      <c r="E5" s="279"/>
      <c r="F5" s="279"/>
      <c r="G5" s="206"/>
      <c r="H5" s="205"/>
      <c r="I5" s="204" t="str">
        <f>D5</f>
        <v>Adulte</v>
      </c>
      <c r="J5" s="269"/>
      <c r="K5" s="271"/>
      <c r="L5" s="203"/>
      <c r="M5" s="203" t="s">
        <v>131</v>
      </c>
      <c r="N5" s="266">
        <f ca="1">NOW()</f>
        <v>43029.74610451389</v>
      </c>
      <c r="O5" s="267"/>
      <c r="P5" s="310"/>
      <c r="Q5" s="311"/>
      <c r="S5" s="202"/>
    </row>
    <row r="6" spans="1:18" s="132" customFormat="1" ht="36.75" customHeight="1">
      <c r="A6" s="200"/>
      <c r="B6" s="199" t="s">
        <v>130</v>
      </c>
      <c r="C6" s="197"/>
      <c r="D6" s="198"/>
      <c r="E6" s="198"/>
      <c r="F6" s="197"/>
      <c r="G6" s="197"/>
      <c r="H6" s="197"/>
      <c r="I6" s="197"/>
      <c r="J6" s="197"/>
      <c r="K6" s="197"/>
      <c r="L6" s="197"/>
      <c r="M6" s="197"/>
      <c r="N6" s="197"/>
      <c r="O6" s="196"/>
      <c r="P6" s="196"/>
      <c r="Q6" s="195"/>
      <c r="R6" s="126"/>
    </row>
    <row r="7" spans="1:18" s="132" customFormat="1" ht="24.75" customHeight="1">
      <c r="A7" s="194"/>
      <c r="B7" s="8" t="s">
        <v>5</v>
      </c>
      <c r="C7" s="193" t="s">
        <v>14</v>
      </c>
      <c r="D7" s="192" t="s">
        <v>15</v>
      </c>
      <c r="E7" s="191" t="s">
        <v>111</v>
      </c>
      <c r="F7" s="190" t="s">
        <v>112</v>
      </c>
      <c r="G7" s="283" t="s">
        <v>13</v>
      </c>
      <c r="H7" s="283"/>
      <c r="I7" s="189" t="s">
        <v>113</v>
      </c>
      <c r="J7" s="188" t="s">
        <v>0</v>
      </c>
      <c r="K7" s="187" t="s">
        <v>1</v>
      </c>
      <c r="L7" s="186" t="s">
        <v>16</v>
      </c>
      <c r="M7" s="280" t="s">
        <v>129</v>
      </c>
      <c r="N7" s="281"/>
      <c r="O7" s="281"/>
      <c r="P7" s="281"/>
      <c r="Q7" s="282"/>
      <c r="R7" s="126"/>
    </row>
    <row r="8" spans="1:18" s="132" customFormat="1" ht="15.75" customHeight="1">
      <c r="A8" s="134"/>
      <c r="B8" s="7"/>
      <c r="C8" s="238" t="s">
        <v>187</v>
      </c>
      <c r="D8" s="185"/>
      <c r="E8" s="184"/>
      <c r="F8" s="1">
        <f aca="true" t="shared" si="0" ref="F8:F37">IF(ISBLANK(B8),0,((B8-(B8*E8%))/G8)*H8)</f>
        <v>0</v>
      </c>
      <c r="G8" s="183">
        <f>D$4</f>
        <v>1</v>
      </c>
      <c r="H8" s="182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231"/>
      <c r="N8" s="226"/>
      <c r="O8" s="226"/>
      <c r="P8" s="226"/>
      <c r="Q8" s="230"/>
      <c r="R8" s="126"/>
    </row>
    <row r="9" spans="1:18" s="132" customFormat="1" ht="15.75" customHeight="1">
      <c r="A9" s="134"/>
      <c r="B9" s="7">
        <v>0.05</v>
      </c>
      <c r="C9" s="18" t="s">
        <v>186</v>
      </c>
      <c r="D9" s="185" t="s">
        <v>3</v>
      </c>
      <c r="E9" s="184"/>
      <c r="F9" s="1">
        <f t="shared" si="0"/>
        <v>5</v>
      </c>
      <c r="G9" s="183">
        <f aca="true" t="shared" si="3" ref="G9:H37">G$8</f>
        <v>1</v>
      </c>
      <c r="H9" s="182">
        <f t="shared" si="3"/>
        <v>100</v>
      </c>
      <c r="I9" s="6">
        <f t="shared" si="1"/>
        <v>5</v>
      </c>
      <c r="J9" s="20"/>
      <c r="K9" s="4">
        <f t="shared" si="2"/>
        <v>0</v>
      </c>
      <c r="L9" s="5">
        <f>IF(ISERROR(K9/K39),"",K9/K39)</f>
      </c>
      <c r="M9" s="231" t="s">
        <v>185</v>
      </c>
      <c r="N9" s="226"/>
      <c r="O9" s="226"/>
      <c r="P9" s="226"/>
      <c r="Q9" s="230"/>
      <c r="R9" s="126"/>
    </row>
    <row r="10" spans="1:18" s="132" customFormat="1" ht="15.75" customHeight="1">
      <c r="A10" s="134"/>
      <c r="B10" s="7">
        <v>0.001</v>
      </c>
      <c r="C10" s="18" t="s">
        <v>126</v>
      </c>
      <c r="D10" s="185" t="s">
        <v>3</v>
      </c>
      <c r="E10" s="184"/>
      <c r="F10" s="1">
        <f t="shared" si="0"/>
        <v>0.1</v>
      </c>
      <c r="G10" s="183">
        <f t="shared" si="3"/>
        <v>1</v>
      </c>
      <c r="H10" s="182">
        <f t="shared" si="3"/>
        <v>100</v>
      </c>
      <c r="I10" s="6">
        <f t="shared" si="1"/>
        <v>0.1</v>
      </c>
      <c r="J10" s="20"/>
      <c r="K10" s="4">
        <f t="shared" si="2"/>
        <v>0</v>
      </c>
      <c r="L10" s="5">
        <f>IF(ISERROR(K10/K39),"",K10/K39)</f>
      </c>
      <c r="M10" s="231" t="s">
        <v>184</v>
      </c>
      <c r="N10" s="226"/>
      <c r="O10" s="226"/>
      <c r="P10" s="226"/>
      <c r="Q10" s="230"/>
      <c r="R10" s="126"/>
    </row>
    <row r="11" spans="1:18" s="132" customFormat="1" ht="15.75" customHeight="1">
      <c r="A11" s="134"/>
      <c r="B11" s="7">
        <v>0.025</v>
      </c>
      <c r="C11" s="18" t="s">
        <v>183</v>
      </c>
      <c r="D11" s="185" t="s">
        <v>4</v>
      </c>
      <c r="E11" s="184"/>
      <c r="F11" s="1">
        <f t="shared" si="0"/>
        <v>2.5</v>
      </c>
      <c r="G11" s="183">
        <f t="shared" si="3"/>
        <v>1</v>
      </c>
      <c r="H11" s="182">
        <f t="shared" si="3"/>
        <v>100</v>
      </c>
      <c r="I11" s="6">
        <f t="shared" si="1"/>
        <v>2.5</v>
      </c>
      <c r="J11" s="20"/>
      <c r="K11" s="4">
        <f t="shared" si="2"/>
        <v>0</v>
      </c>
      <c r="L11" s="5">
        <f>IF(ISERROR(K11/K39),"",K11/K39)</f>
      </c>
      <c r="M11" s="231" t="s">
        <v>182</v>
      </c>
      <c r="N11" s="226"/>
      <c r="O11" s="226"/>
      <c r="P11" s="226"/>
      <c r="Q11" s="230"/>
      <c r="R11" s="126"/>
    </row>
    <row r="12" spans="1:18" s="132" customFormat="1" ht="15.75" customHeight="1">
      <c r="A12" s="134"/>
      <c r="B12" s="7">
        <v>0.0375</v>
      </c>
      <c r="C12" s="18" t="s">
        <v>181</v>
      </c>
      <c r="D12" s="185" t="s">
        <v>3</v>
      </c>
      <c r="E12" s="184"/>
      <c r="F12" s="1">
        <f t="shared" si="0"/>
        <v>3.75</v>
      </c>
      <c r="G12" s="183">
        <f t="shared" si="3"/>
        <v>1</v>
      </c>
      <c r="H12" s="182">
        <f t="shared" si="3"/>
        <v>100</v>
      </c>
      <c r="I12" s="6">
        <f t="shared" si="1"/>
        <v>3.75</v>
      </c>
      <c r="J12" s="20"/>
      <c r="K12" s="4">
        <f t="shared" si="2"/>
        <v>0</v>
      </c>
      <c r="L12" s="5">
        <f>IF(ISERROR(K12/K39),"",K12/K39)</f>
      </c>
      <c r="M12" s="231" t="s">
        <v>180</v>
      </c>
      <c r="N12" s="226"/>
      <c r="O12" s="226"/>
      <c r="P12" s="226"/>
      <c r="Q12" s="230"/>
      <c r="R12" s="126"/>
    </row>
    <row r="13" spans="1:18" s="132" customFormat="1" ht="15.75" customHeight="1">
      <c r="A13" s="134"/>
      <c r="B13" s="7"/>
      <c r="C13" s="18"/>
      <c r="D13" s="185"/>
      <c r="E13" s="184"/>
      <c r="F13" s="1">
        <f t="shared" si="0"/>
        <v>0</v>
      </c>
      <c r="G13" s="183">
        <f t="shared" si="3"/>
        <v>1</v>
      </c>
      <c r="H13" s="182">
        <f t="shared" si="3"/>
        <v>100</v>
      </c>
      <c r="I13" s="6">
        <f t="shared" si="1"/>
        <v>0</v>
      </c>
      <c r="J13" s="20"/>
      <c r="K13" s="4">
        <f t="shared" si="2"/>
        <v>0</v>
      </c>
      <c r="L13" s="5">
        <f>IF(ISERROR(K13/K39),"",K13/K39)</f>
      </c>
      <c r="M13" s="231"/>
      <c r="N13" s="226"/>
      <c r="O13" s="226"/>
      <c r="P13" s="226"/>
      <c r="Q13" s="230"/>
      <c r="R13" s="126"/>
    </row>
    <row r="14" spans="1:18" s="132" customFormat="1" ht="15.75" customHeight="1">
      <c r="A14" s="134"/>
      <c r="B14" s="7"/>
      <c r="C14" s="238" t="s">
        <v>179</v>
      </c>
      <c r="D14" s="185"/>
      <c r="E14" s="184"/>
      <c r="F14" s="1">
        <f t="shared" si="0"/>
        <v>0</v>
      </c>
      <c r="G14" s="183">
        <f t="shared" si="3"/>
        <v>1</v>
      </c>
      <c r="H14" s="182">
        <f t="shared" si="3"/>
        <v>100</v>
      </c>
      <c r="I14" s="6">
        <f t="shared" si="1"/>
        <v>0</v>
      </c>
      <c r="J14" s="20"/>
      <c r="K14" s="4">
        <f t="shared" si="2"/>
        <v>0</v>
      </c>
      <c r="L14" s="5">
        <f>IF(ISERROR(K14/K39),"",K14/K39)</f>
      </c>
      <c r="M14" s="231"/>
      <c r="N14" s="226"/>
      <c r="O14" s="226"/>
      <c r="P14" s="226"/>
      <c r="Q14" s="230"/>
      <c r="R14" s="126"/>
    </row>
    <row r="15" spans="1:18" s="132" customFormat="1" ht="15.75" customHeight="1">
      <c r="A15" s="134"/>
      <c r="B15" s="7">
        <v>0.125</v>
      </c>
      <c r="C15" s="18" t="s">
        <v>138</v>
      </c>
      <c r="D15" s="185" t="s">
        <v>139</v>
      </c>
      <c r="E15" s="184"/>
      <c r="F15" s="1">
        <f t="shared" si="0"/>
        <v>12.5</v>
      </c>
      <c r="G15" s="183">
        <f t="shared" si="3"/>
        <v>1</v>
      </c>
      <c r="H15" s="182">
        <f t="shared" si="3"/>
        <v>100</v>
      </c>
      <c r="I15" s="6">
        <f t="shared" si="1"/>
        <v>12.5</v>
      </c>
      <c r="J15" s="20"/>
      <c r="K15" s="4">
        <f t="shared" si="2"/>
        <v>0</v>
      </c>
      <c r="L15" s="5">
        <f>IF(ISERROR(K15/K39),"",K15/K39)</f>
      </c>
      <c r="M15" s="231"/>
      <c r="N15" s="226"/>
      <c r="O15" s="226"/>
      <c r="P15" s="226"/>
      <c r="Q15" s="230"/>
      <c r="R15" s="126"/>
    </row>
    <row r="16" spans="1:18" s="132" customFormat="1" ht="15.75" customHeight="1">
      <c r="A16" s="134"/>
      <c r="B16" s="7"/>
      <c r="C16" s="18"/>
      <c r="D16" s="185"/>
      <c r="E16" s="184"/>
      <c r="F16" s="1">
        <f t="shared" si="0"/>
        <v>0</v>
      </c>
      <c r="G16" s="183">
        <f t="shared" si="3"/>
        <v>1</v>
      </c>
      <c r="H16" s="182">
        <f t="shared" si="3"/>
        <v>100</v>
      </c>
      <c r="I16" s="6">
        <f t="shared" si="1"/>
        <v>0</v>
      </c>
      <c r="J16" s="20"/>
      <c r="K16" s="4">
        <f t="shared" si="2"/>
        <v>0</v>
      </c>
      <c r="L16" s="5">
        <f>IF(ISERROR(K16/K39),"",K16/K39)</f>
      </c>
      <c r="M16" s="231"/>
      <c r="N16" s="226"/>
      <c r="O16" s="226"/>
      <c r="P16" s="226"/>
      <c r="Q16" s="230"/>
      <c r="R16" s="126"/>
    </row>
    <row r="17" spans="1:18" s="132" customFormat="1" ht="15.75" customHeight="1">
      <c r="A17" s="134"/>
      <c r="B17" s="7"/>
      <c r="C17" s="238" t="s">
        <v>178</v>
      </c>
      <c r="D17" s="185"/>
      <c r="E17" s="184"/>
      <c r="F17" s="1">
        <f t="shared" si="0"/>
        <v>0</v>
      </c>
      <c r="G17" s="183">
        <f t="shared" si="3"/>
        <v>1</v>
      </c>
      <c r="H17" s="182">
        <f t="shared" si="3"/>
        <v>100</v>
      </c>
      <c r="I17" s="6">
        <f t="shared" si="1"/>
        <v>0</v>
      </c>
      <c r="J17" s="20"/>
      <c r="K17" s="4">
        <f t="shared" si="2"/>
        <v>0</v>
      </c>
      <c r="L17" s="5">
        <f>IF(ISERROR(K17/K39),"",K17/K39)</f>
      </c>
      <c r="M17" s="231"/>
      <c r="N17" s="226"/>
      <c r="O17" s="226"/>
      <c r="P17" s="226"/>
      <c r="Q17" s="230"/>
      <c r="R17" s="126"/>
    </row>
    <row r="18" spans="1:18" s="132" customFormat="1" ht="15.75" customHeight="1">
      <c r="A18" s="134"/>
      <c r="B18" s="7">
        <v>0.0375</v>
      </c>
      <c r="C18" s="18" t="s">
        <v>177</v>
      </c>
      <c r="D18" s="185" t="s">
        <v>3</v>
      </c>
      <c r="E18" s="184"/>
      <c r="F18" s="1">
        <f t="shared" si="0"/>
        <v>3.75</v>
      </c>
      <c r="G18" s="183">
        <f t="shared" si="3"/>
        <v>1</v>
      </c>
      <c r="H18" s="182">
        <f t="shared" si="3"/>
        <v>100</v>
      </c>
      <c r="I18" s="6">
        <f t="shared" si="1"/>
        <v>3.75</v>
      </c>
      <c r="J18" s="20"/>
      <c r="K18" s="4">
        <f t="shared" si="2"/>
        <v>0</v>
      </c>
      <c r="L18" s="5">
        <f>IF(ISERROR(K18/K39),"",K18/K39)</f>
      </c>
      <c r="M18" s="229"/>
      <c r="N18" s="224"/>
      <c r="O18" s="224"/>
      <c r="P18" s="224"/>
      <c r="Q18" s="228"/>
      <c r="R18" s="126"/>
    </row>
    <row r="19" spans="1:18" s="132" customFormat="1" ht="15.75" customHeight="1">
      <c r="A19" s="134"/>
      <c r="B19" s="7">
        <v>0.0125</v>
      </c>
      <c r="C19" s="18" t="s">
        <v>176</v>
      </c>
      <c r="D19" s="185" t="s">
        <v>3</v>
      </c>
      <c r="E19" s="184"/>
      <c r="F19" s="1">
        <f t="shared" si="0"/>
        <v>1.25</v>
      </c>
      <c r="G19" s="183">
        <f t="shared" si="3"/>
        <v>1</v>
      </c>
      <c r="H19" s="182">
        <f t="shared" si="3"/>
        <v>100</v>
      </c>
      <c r="I19" s="6">
        <f t="shared" si="1"/>
        <v>1.25</v>
      </c>
      <c r="J19" s="20"/>
      <c r="K19" s="4">
        <f t="shared" si="2"/>
        <v>0</v>
      </c>
      <c r="L19" s="5">
        <f>IF(ISERROR(K19/K39),"",K19/K39)</f>
      </c>
      <c r="M19" s="280" t="s">
        <v>128</v>
      </c>
      <c r="N19" s="281"/>
      <c r="O19" s="281"/>
      <c r="P19" s="281"/>
      <c r="Q19" s="282"/>
      <c r="R19" s="126"/>
    </row>
    <row r="20" spans="1:18" s="132" customFormat="1" ht="15.75" customHeight="1">
      <c r="A20" s="134"/>
      <c r="B20" s="7">
        <v>0.125</v>
      </c>
      <c r="C20" s="18" t="s">
        <v>138</v>
      </c>
      <c r="D20" s="185" t="s">
        <v>139</v>
      </c>
      <c r="E20" s="184"/>
      <c r="F20" s="1">
        <f t="shared" si="0"/>
        <v>12.5</v>
      </c>
      <c r="G20" s="183">
        <f t="shared" si="3"/>
        <v>1</v>
      </c>
      <c r="H20" s="182">
        <f t="shared" si="3"/>
        <v>100</v>
      </c>
      <c r="I20" s="6">
        <f t="shared" si="1"/>
        <v>12.5</v>
      </c>
      <c r="J20" s="20"/>
      <c r="K20" s="4">
        <f t="shared" si="2"/>
        <v>0</v>
      </c>
      <c r="L20" s="5">
        <f>IF(ISERROR(K20/K39),"",K20/K39)</f>
      </c>
      <c r="M20" s="231"/>
      <c r="N20" s="226"/>
      <c r="O20" s="226"/>
      <c r="P20" s="226"/>
      <c r="Q20" s="230"/>
      <c r="R20" s="126"/>
    </row>
    <row r="21" spans="1:18" s="132" customFormat="1" ht="15.75" customHeight="1">
      <c r="A21" s="134"/>
      <c r="B21" s="7">
        <v>0.00125</v>
      </c>
      <c r="C21" s="18" t="s">
        <v>2</v>
      </c>
      <c r="D21" s="185" t="s">
        <v>3</v>
      </c>
      <c r="E21" s="184"/>
      <c r="F21" s="1">
        <f t="shared" si="0"/>
        <v>0.125</v>
      </c>
      <c r="G21" s="183">
        <f t="shared" si="3"/>
        <v>1</v>
      </c>
      <c r="H21" s="182">
        <f t="shared" si="3"/>
        <v>100</v>
      </c>
      <c r="I21" s="6">
        <f t="shared" si="1"/>
        <v>0.125</v>
      </c>
      <c r="J21" s="20"/>
      <c r="K21" s="4">
        <f t="shared" si="2"/>
        <v>0</v>
      </c>
      <c r="L21" s="5">
        <f>IF(ISERROR(K21/K39),"",K21/K39)</f>
      </c>
      <c r="M21" s="299" t="s">
        <v>175</v>
      </c>
      <c r="N21" s="300"/>
      <c r="O21" s="300"/>
      <c r="P21" s="300"/>
      <c r="Q21" s="301"/>
      <c r="R21" s="126"/>
    </row>
    <row r="22" spans="1:18" s="132" customFormat="1" ht="15.75" customHeight="1">
      <c r="A22" s="134"/>
      <c r="B22" s="7">
        <v>0.0025</v>
      </c>
      <c r="C22" s="18" t="s">
        <v>174</v>
      </c>
      <c r="D22" s="185" t="s">
        <v>3</v>
      </c>
      <c r="E22" s="184"/>
      <c r="F22" s="1">
        <f t="shared" si="0"/>
        <v>0.25</v>
      </c>
      <c r="G22" s="183">
        <f t="shared" si="3"/>
        <v>1</v>
      </c>
      <c r="H22" s="182">
        <f t="shared" si="3"/>
        <v>100</v>
      </c>
      <c r="I22" s="6">
        <f t="shared" si="1"/>
        <v>0.25</v>
      </c>
      <c r="J22" s="20"/>
      <c r="K22" s="4">
        <f t="shared" si="2"/>
        <v>0</v>
      </c>
      <c r="L22" s="5">
        <f>IF(ISERROR(K22/K39),"",K22/K39)</f>
      </c>
      <c r="M22" s="299"/>
      <c r="N22" s="300"/>
      <c r="O22" s="300"/>
      <c r="P22" s="300"/>
      <c r="Q22" s="301"/>
      <c r="R22" s="126"/>
    </row>
    <row r="23" spans="1:18" s="132" customFormat="1" ht="15.75" customHeight="1">
      <c r="A23" s="134"/>
      <c r="B23" s="7">
        <v>0.00125</v>
      </c>
      <c r="C23" s="18" t="s">
        <v>173</v>
      </c>
      <c r="D23" s="185" t="s">
        <v>4</v>
      </c>
      <c r="E23" s="184"/>
      <c r="F23" s="1">
        <f t="shared" si="0"/>
        <v>0.125</v>
      </c>
      <c r="G23" s="183">
        <f t="shared" si="3"/>
        <v>1</v>
      </c>
      <c r="H23" s="182">
        <f t="shared" si="3"/>
        <v>100</v>
      </c>
      <c r="I23" s="6">
        <f t="shared" si="1"/>
        <v>0.125</v>
      </c>
      <c r="J23" s="20"/>
      <c r="K23" s="4">
        <f t="shared" si="2"/>
        <v>0</v>
      </c>
      <c r="L23" s="5">
        <f aca="true" t="shared" si="4" ref="L23:L35">IF(ISERROR(K23/K$39),"",K23/K$39)</f>
      </c>
      <c r="M23" s="231"/>
      <c r="N23" s="226"/>
      <c r="O23" s="226"/>
      <c r="P23" s="226"/>
      <c r="Q23" s="230"/>
      <c r="R23" s="126"/>
    </row>
    <row r="24" spans="1:18" s="132" customFormat="1" ht="15.75" customHeight="1">
      <c r="A24" s="134"/>
      <c r="B24" s="7">
        <v>0.00125</v>
      </c>
      <c r="C24" s="18" t="s">
        <v>172</v>
      </c>
      <c r="D24" s="185" t="s">
        <v>4</v>
      </c>
      <c r="E24" s="184"/>
      <c r="F24" s="1">
        <f t="shared" si="0"/>
        <v>0.125</v>
      </c>
      <c r="G24" s="183">
        <f t="shared" si="3"/>
        <v>1</v>
      </c>
      <c r="H24" s="182">
        <f t="shared" si="3"/>
        <v>100</v>
      </c>
      <c r="I24" s="6">
        <f t="shared" si="1"/>
        <v>0.125</v>
      </c>
      <c r="J24" s="20"/>
      <c r="K24" s="4">
        <f t="shared" si="2"/>
        <v>0</v>
      </c>
      <c r="L24" s="5">
        <f t="shared" si="4"/>
      </c>
      <c r="M24" s="299" t="s">
        <v>171</v>
      </c>
      <c r="N24" s="300"/>
      <c r="O24" s="300"/>
      <c r="P24" s="300"/>
      <c r="Q24" s="301"/>
      <c r="R24" s="126"/>
    </row>
    <row r="25" spans="1:18" s="132" customFormat="1" ht="15.75" customHeight="1">
      <c r="A25" s="134"/>
      <c r="B25" s="7">
        <v>0.00625</v>
      </c>
      <c r="C25" s="18" t="s">
        <v>142</v>
      </c>
      <c r="D25" s="185" t="s">
        <v>3</v>
      </c>
      <c r="E25" s="184"/>
      <c r="F25" s="1">
        <f t="shared" si="0"/>
        <v>0.625</v>
      </c>
      <c r="G25" s="183">
        <f t="shared" si="3"/>
        <v>1</v>
      </c>
      <c r="H25" s="182">
        <f t="shared" si="3"/>
        <v>100</v>
      </c>
      <c r="I25" s="6">
        <f t="shared" si="1"/>
        <v>0.625</v>
      </c>
      <c r="J25" s="20"/>
      <c r="K25" s="4">
        <f t="shared" si="2"/>
        <v>0</v>
      </c>
      <c r="L25" s="5">
        <f t="shared" si="4"/>
      </c>
      <c r="M25" s="299"/>
      <c r="N25" s="300"/>
      <c r="O25" s="300"/>
      <c r="P25" s="300"/>
      <c r="Q25" s="301"/>
      <c r="R25" s="126"/>
    </row>
    <row r="26" spans="1:18" s="132" customFormat="1" ht="15.75" customHeight="1">
      <c r="A26" s="134"/>
      <c r="B26" s="7">
        <v>0.0025</v>
      </c>
      <c r="C26" s="18" t="s">
        <v>170</v>
      </c>
      <c r="D26" s="185" t="s">
        <v>3</v>
      </c>
      <c r="E26" s="184"/>
      <c r="F26" s="1">
        <f t="shared" si="0"/>
        <v>0.25</v>
      </c>
      <c r="G26" s="183">
        <f t="shared" si="3"/>
        <v>1</v>
      </c>
      <c r="H26" s="182">
        <f t="shared" si="3"/>
        <v>100</v>
      </c>
      <c r="I26" s="6">
        <f t="shared" si="1"/>
        <v>0.25</v>
      </c>
      <c r="J26" s="20"/>
      <c r="K26" s="4">
        <f t="shared" si="2"/>
        <v>0</v>
      </c>
      <c r="L26" s="5">
        <f t="shared" si="4"/>
      </c>
      <c r="M26" s="299"/>
      <c r="N26" s="300"/>
      <c r="O26" s="300"/>
      <c r="P26" s="300"/>
      <c r="Q26" s="301"/>
      <c r="R26" s="126"/>
    </row>
    <row r="27" spans="1:18" s="132" customFormat="1" ht="15.75" customHeight="1">
      <c r="A27" s="134"/>
      <c r="B27" s="7">
        <v>0.00125</v>
      </c>
      <c r="C27" s="18" t="s">
        <v>169</v>
      </c>
      <c r="D27" s="185" t="s">
        <v>3</v>
      </c>
      <c r="E27" s="184"/>
      <c r="F27" s="1">
        <f t="shared" si="0"/>
        <v>0.125</v>
      </c>
      <c r="G27" s="183">
        <f t="shared" si="3"/>
        <v>1</v>
      </c>
      <c r="H27" s="182">
        <f t="shared" si="3"/>
        <v>100</v>
      </c>
      <c r="I27" s="6">
        <f t="shared" si="1"/>
        <v>0.125</v>
      </c>
      <c r="J27" s="20"/>
      <c r="K27" s="4">
        <f t="shared" si="2"/>
        <v>0</v>
      </c>
      <c r="L27" s="5">
        <f t="shared" si="4"/>
      </c>
      <c r="M27" s="299"/>
      <c r="N27" s="300"/>
      <c r="O27" s="300"/>
      <c r="P27" s="300"/>
      <c r="Q27" s="301"/>
      <c r="R27" s="126"/>
    </row>
    <row r="28" spans="1:18" s="132" customFormat="1" ht="15.75" customHeight="1">
      <c r="A28" s="134"/>
      <c r="B28" s="7"/>
      <c r="C28" s="18"/>
      <c r="D28" s="185"/>
      <c r="E28" s="184"/>
      <c r="F28" s="1">
        <f t="shared" si="0"/>
        <v>0</v>
      </c>
      <c r="G28" s="183">
        <f t="shared" si="3"/>
        <v>1</v>
      </c>
      <c r="H28" s="182">
        <f t="shared" si="3"/>
        <v>100</v>
      </c>
      <c r="I28" s="6">
        <f t="shared" si="1"/>
        <v>0</v>
      </c>
      <c r="J28" s="20"/>
      <c r="K28" s="4">
        <f t="shared" si="2"/>
        <v>0</v>
      </c>
      <c r="L28" s="5">
        <f t="shared" si="4"/>
      </c>
      <c r="M28" s="244" t="s">
        <v>141</v>
      </c>
      <c r="N28" s="243"/>
      <c r="O28" s="243"/>
      <c r="P28" s="243"/>
      <c r="Q28" s="242"/>
      <c r="R28" s="126"/>
    </row>
    <row r="29" spans="1:18" s="132" customFormat="1" ht="15.75" customHeight="1">
      <c r="A29" s="134"/>
      <c r="B29" s="7"/>
      <c r="C29" s="238" t="s">
        <v>127</v>
      </c>
      <c r="D29" s="185"/>
      <c r="E29" s="184"/>
      <c r="F29" s="1">
        <f t="shared" si="0"/>
        <v>0</v>
      </c>
      <c r="G29" s="183">
        <f t="shared" si="3"/>
        <v>1</v>
      </c>
      <c r="H29" s="182">
        <f t="shared" si="3"/>
        <v>100</v>
      </c>
      <c r="I29" s="6">
        <f t="shared" si="1"/>
        <v>0</v>
      </c>
      <c r="J29" s="20"/>
      <c r="K29" s="4">
        <f t="shared" si="2"/>
        <v>0</v>
      </c>
      <c r="L29" s="5">
        <f t="shared" si="4"/>
      </c>
      <c r="M29" s="299" t="s">
        <v>168</v>
      </c>
      <c r="N29" s="300"/>
      <c r="O29" s="300"/>
      <c r="P29" s="300"/>
      <c r="Q29" s="301"/>
      <c r="R29" s="126"/>
    </row>
    <row r="30" spans="1:18" s="132" customFormat="1" ht="15.75" customHeight="1">
      <c r="A30" s="134"/>
      <c r="B30" s="7"/>
      <c r="C30" s="18" t="s">
        <v>126</v>
      </c>
      <c r="D30" s="185" t="s">
        <v>125</v>
      </c>
      <c r="E30" s="184"/>
      <c r="F30" s="1">
        <f t="shared" si="0"/>
        <v>0</v>
      </c>
      <c r="G30" s="183">
        <f t="shared" si="3"/>
        <v>1</v>
      </c>
      <c r="H30" s="182">
        <f t="shared" si="3"/>
        <v>100</v>
      </c>
      <c r="I30" s="6">
        <f t="shared" si="1"/>
        <v>0</v>
      </c>
      <c r="J30" s="20"/>
      <c r="K30" s="4">
        <f t="shared" si="2"/>
        <v>0</v>
      </c>
      <c r="L30" s="5">
        <f t="shared" si="4"/>
      </c>
      <c r="M30" s="299"/>
      <c r="N30" s="300"/>
      <c r="O30" s="300"/>
      <c r="P30" s="300"/>
      <c r="Q30" s="301"/>
      <c r="R30" s="126"/>
    </row>
    <row r="31" spans="1:18" s="132" customFormat="1" ht="15.75" customHeight="1">
      <c r="A31" s="134"/>
      <c r="B31" s="7"/>
      <c r="C31" s="18" t="s">
        <v>137</v>
      </c>
      <c r="D31" s="185" t="s">
        <v>125</v>
      </c>
      <c r="E31" s="184"/>
      <c r="F31" s="1">
        <f t="shared" si="0"/>
        <v>0</v>
      </c>
      <c r="G31" s="183">
        <f t="shared" si="3"/>
        <v>1</v>
      </c>
      <c r="H31" s="182">
        <f t="shared" si="3"/>
        <v>100</v>
      </c>
      <c r="I31" s="6">
        <f t="shared" si="1"/>
        <v>0</v>
      </c>
      <c r="J31" s="20"/>
      <c r="K31" s="4">
        <f t="shared" si="2"/>
        <v>0</v>
      </c>
      <c r="L31" s="5">
        <f t="shared" si="4"/>
      </c>
      <c r="M31" s="231"/>
      <c r="N31" s="226"/>
      <c r="O31" s="226"/>
      <c r="P31" s="226"/>
      <c r="Q31" s="230"/>
      <c r="R31" s="126"/>
    </row>
    <row r="32" spans="1:18" s="132" customFormat="1" ht="15.75" customHeight="1">
      <c r="A32" s="134"/>
      <c r="B32" s="7"/>
      <c r="C32" s="18" t="s">
        <v>167</v>
      </c>
      <c r="D32" s="185" t="s">
        <v>125</v>
      </c>
      <c r="E32" s="184"/>
      <c r="F32" s="1">
        <f t="shared" si="0"/>
        <v>0</v>
      </c>
      <c r="G32" s="183">
        <f t="shared" si="3"/>
        <v>1</v>
      </c>
      <c r="H32" s="182">
        <f t="shared" si="3"/>
        <v>100</v>
      </c>
      <c r="I32" s="6">
        <f t="shared" si="1"/>
        <v>0</v>
      </c>
      <c r="J32" s="20"/>
      <c r="K32" s="4">
        <f t="shared" si="2"/>
        <v>0</v>
      </c>
      <c r="L32" s="5">
        <f t="shared" si="4"/>
      </c>
      <c r="M32" s="231"/>
      <c r="N32" s="226"/>
      <c r="O32" s="226"/>
      <c r="P32" s="226"/>
      <c r="Q32" s="230"/>
      <c r="R32" s="126"/>
    </row>
    <row r="33" spans="1:18" s="132" customFormat="1" ht="15.75" customHeight="1">
      <c r="A33" s="134"/>
      <c r="B33" s="7"/>
      <c r="C33" s="18"/>
      <c r="D33" s="185"/>
      <c r="E33" s="184"/>
      <c r="F33" s="1">
        <f t="shared" si="0"/>
        <v>0</v>
      </c>
      <c r="G33" s="183">
        <f t="shared" si="3"/>
        <v>1</v>
      </c>
      <c r="H33" s="182">
        <f t="shared" si="3"/>
        <v>100</v>
      </c>
      <c r="I33" s="6">
        <f t="shared" si="1"/>
        <v>0</v>
      </c>
      <c r="J33" s="20"/>
      <c r="K33" s="4">
        <f t="shared" si="2"/>
        <v>0</v>
      </c>
      <c r="L33" s="5">
        <f t="shared" si="4"/>
      </c>
      <c r="M33" s="280" t="s">
        <v>136</v>
      </c>
      <c r="N33" s="281"/>
      <c r="O33" s="281"/>
      <c r="P33" s="281"/>
      <c r="Q33" s="282"/>
      <c r="R33" s="126"/>
    </row>
    <row r="34" spans="1:18" s="132" customFormat="1" ht="15.75" customHeight="1">
      <c r="A34" s="134"/>
      <c r="B34" s="7"/>
      <c r="C34" s="18"/>
      <c r="D34" s="185"/>
      <c r="E34" s="184"/>
      <c r="F34" s="1">
        <f t="shared" si="0"/>
        <v>0</v>
      </c>
      <c r="G34" s="183">
        <f t="shared" si="3"/>
        <v>1</v>
      </c>
      <c r="H34" s="182">
        <f t="shared" si="3"/>
        <v>100</v>
      </c>
      <c r="I34" s="6">
        <f t="shared" si="1"/>
        <v>0</v>
      </c>
      <c r="J34" s="20"/>
      <c r="K34" s="4">
        <f t="shared" si="2"/>
        <v>0</v>
      </c>
      <c r="L34" s="5">
        <f t="shared" si="4"/>
      </c>
      <c r="M34" s="302" t="s">
        <v>166</v>
      </c>
      <c r="N34" s="303"/>
      <c r="O34" s="303"/>
      <c r="P34" s="303"/>
      <c r="Q34" s="304"/>
      <c r="R34" s="126"/>
    </row>
    <row r="35" spans="1:18" s="132" customFormat="1" ht="15.75" customHeight="1">
      <c r="A35" s="134"/>
      <c r="B35" s="7"/>
      <c r="C35" s="18"/>
      <c r="D35" s="185"/>
      <c r="E35" s="184"/>
      <c r="F35" s="1">
        <f t="shared" si="0"/>
        <v>0</v>
      </c>
      <c r="G35" s="183">
        <f t="shared" si="3"/>
        <v>1</v>
      </c>
      <c r="H35" s="182">
        <f t="shared" si="3"/>
        <v>100</v>
      </c>
      <c r="I35" s="6">
        <f t="shared" si="1"/>
        <v>0</v>
      </c>
      <c r="J35" s="20"/>
      <c r="K35" s="4">
        <f t="shared" si="2"/>
        <v>0</v>
      </c>
      <c r="L35" s="5">
        <f t="shared" si="4"/>
      </c>
      <c r="M35" s="305"/>
      <c r="N35" s="306"/>
      <c r="O35" s="306"/>
      <c r="P35" s="306"/>
      <c r="Q35" s="307"/>
      <c r="R35" s="126"/>
    </row>
    <row r="36" spans="1:18" s="132" customFormat="1" ht="15.75" customHeight="1">
      <c r="A36" s="134"/>
      <c r="B36" s="7"/>
      <c r="C36" s="18"/>
      <c r="D36" s="185"/>
      <c r="E36" s="184"/>
      <c r="F36" s="1">
        <f t="shared" si="0"/>
        <v>0</v>
      </c>
      <c r="G36" s="183">
        <f t="shared" si="3"/>
        <v>1</v>
      </c>
      <c r="H36" s="182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84"/>
      <c r="N36" s="285"/>
      <c r="O36" s="285"/>
      <c r="P36" s="285"/>
      <c r="Q36" s="286"/>
      <c r="R36" s="126"/>
    </row>
    <row r="37" spans="1:18" s="132" customFormat="1" ht="15.75" customHeight="1">
      <c r="A37" s="134"/>
      <c r="B37" s="7"/>
      <c r="C37" s="18">
        <v>0</v>
      </c>
      <c r="D37" s="185">
        <v>0</v>
      </c>
      <c r="E37" s="184"/>
      <c r="F37" s="1">
        <f t="shared" si="0"/>
        <v>0</v>
      </c>
      <c r="G37" s="183">
        <f t="shared" si="3"/>
        <v>1</v>
      </c>
      <c r="H37" s="182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237"/>
      <c r="N37" s="236"/>
      <c r="O37" s="236"/>
      <c r="P37" s="233"/>
      <c r="Q37" s="235"/>
      <c r="R37" s="126"/>
    </row>
    <row r="38" spans="1:18" s="132" customFormat="1" ht="15.75" customHeight="1">
      <c r="A38" s="134"/>
      <c r="B38" s="181"/>
      <c r="C38" s="180">
        <v>0</v>
      </c>
      <c r="D38" s="179">
        <v>0</v>
      </c>
      <c r="E38" s="178">
        <v>0</v>
      </c>
      <c r="F38" s="177">
        <f>IF(B38=0,0,(B38/G38)*H38)</f>
        <v>0</v>
      </c>
      <c r="G38" s="176" t="str">
        <f>G7</f>
        <v>Masquer les colonnes</v>
      </c>
      <c r="H38" s="176">
        <f>H7</f>
        <v>0</v>
      </c>
      <c r="I38" s="175">
        <f>ROUNDUP(IF(F38=0,0,F38/(100-#REF!)*100),1)</f>
        <v>0</v>
      </c>
      <c r="J38" s="174"/>
      <c r="K38" s="173">
        <f t="shared" si="2"/>
        <v>0</v>
      </c>
      <c r="L38" s="172">
        <f>IF(ISERROR(K38/K40),"",K38/K40)</f>
      </c>
      <c r="M38" s="237"/>
      <c r="N38" s="236"/>
      <c r="O38" s="236"/>
      <c r="P38" s="233"/>
      <c r="Q38" s="235"/>
      <c r="R38" s="126"/>
    </row>
    <row r="39" spans="1:18" s="132" customFormat="1" ht="15.75" customHeight="1">
      <c r="A39" s="134"/>
      <c r="B39" s="171">
        <f>IF(SUM(B8:B38)=0,1,SUM(B8:B38))</f>
        <v>0.4297499999999999</v>
      </c>
      <c r="C39" s="170"/>
      <c r="D39" s="169">
        <v>0</v>
      </c>
      <c r="E39" s="168">
        <f>IF(I39=0,0,(I39-F39)/I39*100)</f>
        <v>0</v>
      </c>
      <c r="F39" s="167">
        <f>SUM(F8:F38)</f>
        <v>42.975</v>
      </c>
      <c r="G39" s="166"/>
      <c r="H39" s="165"/>
      <c r="I39" s="164">
        <f>SUM(I8:I38)</f>
        <v>42.975</v>
      </c>
      <c r="J39" s="163">
        <f>K39/I4</f>
        <v>0</v>
      </c>
      <c r="K39" s="163">
        <f>SUM(K8:K38)</f>
        <v>0</v>
      </c>
      <c r="L39" s="162">
        <f>SUM(L8:L38)</f>
        <v>0</v>
      </c>
      <c r="M39" s="237"/>
      <c r="N39" s="236"/>
      <c r="O39" s="236"/>
      <c r="P39" s="233"/>
      <c r="Q39" s="235"/>
      <c r="R39" s="126"/>
    </row>
    <row r="40" spans="1:18" s="132" customFormat="1" ht="25.5" customHeight="1">
      <c r="A40" s="134"/>
      <c r="B40" s="16" t="s">
        <v>5</v>
      </c>
      <c r="C40" s="161" t="s">
        <v>14</v>
      </c>
      <c r="D40" s="15" t="s">
        <v>15</v>
      </c>
      <c r="E40" s="14" t="s">
        <v>111</v>
      </c>
      <c r="F40" s="160" t="s">
        <v>112</v>
      </c>
      <c r="G40" s="159"/>
      <c r="H40" s="158"/>
      <c r="I40" s="12" t="s">
        <v>113</v>
      </c>
      <c r="J40" s="157" t="s">
        <v>0</v>
      </c>
      <c r="K40" s="10" t="s">
        <v>1</v>
      </c>
      <c r="L40" s="9" t="s">
        <v>16</v>
      </c>
      <c r="M40" s="296" t="s">
        <v>124</v>
      </c>
      <c r="N40" s="297"/>
      <c r="O40" s="297"/>
      <c r="P40" s="297"/>
      <c r="Q40" s="298"/>
      <c r="R40" s="126"/>
    </row>
    <row r="41" spans="1:18" s="132" customFormat="1" ht="15.75" customHeight="1">
      <c r="A41" s="134"/>
      <c r="B41" s="156" t="s">
        <v>123</v>
      </c>
      <c r="C41" s="155"/>
      <c r="D41" s="154"/>
      <c r="E41" s="153"/>
      <c r="F41" s="152"/>
      <c r="G41" s="150" t="s">
        <v>19</v>
      </c>
      <c r="H41" s="152"/>
      <c r="I41" s="151"/>
      <c r="J41" s="150" t="s">
        <v>19</v>
      </c>
      <c r="K41" s="144" t="s">
        <v>122</v>
      </c>
      <c r="L41" s="144"/>
      <c r="M41" s="237"/>
      <c r="N41" s="236"/>
      <c r="O41" s="236"/>
      <c r="P41" s="233"/>
      <c r="Q41" s="235"/>
      <c r="R41" s="126"/>
    </row>
    <row r="42" spans="1:18" s="132" customFormat="1" ht="15.75" customHeight="1">
      <c r="A42" s="134"/>
      <c r="B42" s="149"/>
      <c r="C42" s="148"/>
      <c r="D42" s="148"/>
      <c r="E42" s="148"/>
      <c r="F42" s="148"/>
      <c r="G42" s="147"/>
      <c r="H42" s="147"/>
      <c r="I42" s="146"/>
      <c r="J42" s="145" t="s">
        <v>17</v>
      </c>
      <c r="K42" s="144" t="s">
        <v>121</v>
      </c>
      <c r="L42" s="143"/>
      <c r="M42" s="237"/>
      <c r="N42" s="236"/>
      <c r="O42" s="236"/>
      <c r="P42" s="233"/>
      <c r="Q42" s="235"/>
      <c r="R42" s="126"/>
    </row>
    <row r="43" spans="1:18" s="132" customFormat="1" ht="15.75" customHeight="1">
      <c r="A43" s="134"/>
      <c r="B43" s="142" t="str">
        <f ca="1">CELL("filename",A2)</f>
        <v>D:\1 UPRT SITE WEB\uprt.fr\re-recettes\re-hors-oeuvres-maj-02-2015\[re-petits-paté-parisien.xls]Petits pâtés Parisisien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237"/>
      <c r="N43" s="236"/>
      <c r="O43" s="236"/>
      <c r="P43" s="233"/>
      <c r="Q43" s="235"/>
      <c r="R43" s="126"/>
    </row>
    <row r="44" spans="1:18" s="132" customFormat="1" ht="15.75" customHeight="1">
      <c r="A44" s="134"/>
      <c r="B44" s="272" t="s">
        <v>120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4"/>
      <c r="M44" s="237"/>
      <c r="N44" s="236"/>
      <c r="O44" s="236"/>
      <c r="P44" s="233"/>
      <c r="Q44" s="235"/>
      <c r="R44" s="126"/>
    </row>
    <row r="45" spans="1:18" s="132" customFormat="1" ht="15.75" customHeight="1">
      <c r="A45" s="134"/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7"/>
      <c r="M45" s="237"/>
      <c r="N45" s="236"/>
      <c r="O45" s="236"/>
      <c r="P45" s="233"/>
      <c r="Q45" s="235"/>
      <c r="R45" s="126"/>
    </row>
    <row r="46" spans="1:18" s="132" customFormat="1" ht="15.75" customHeight="1">
      <c r="A46" s="134"/>
      <c r="B46" s="227" t="s">
        <v>165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34"/>
      <c r="N46" s="233"/>
      <c r="O46" s="233"/>
      <c r="P46" s="233"/>
      <c r="Q46" s="232"/>
      <c r="R46" s="126"/>
    </row>
    <row r="47" spans="1:18" s="132" customFormat="1" ht="15.75" customHeight="1">
      <c r="A47" s="134"/>
      <c r="B47" s="227" t="s">
        <v>164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80" t="s">
        <v>119</v>
      </c>
      <c r="N47" s="281"/>
      <c r="O47" s="281"/>
      <c r="P47" s="281"/>
      <c r="Q47" s="282"/>
      <c r="R47" s="126"/>
    </row>
    <row r="48" spans="1:18" s="132" customFormat="1" ht="15.75" customHeight="1">
      <c r="A48" s="134"/>
      <c r="B48" s="227" t="s">
        <v>163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31"/>
      <c r="N48" s="226"/>
      <c r="O48" s="226"/>
      <c r="P48" s="226"/>
      <c r="Q48" s="230"/>
      <c r="R48" s="126"/>
    </row>
    <row r="49" spans="1:18" s="132" customFormat="1" ht="15.75" customHeight="1">
      <c r="A49" s="134"/>
      <c r="B49" s="227" t="s">
        <v>162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31" t="s">
        <v>161</v>
      </c>
      <c r="N49" s="226"/>
      <c r="O49" s="226"/>
      <c r="P49" s="226"/>
      <c r="Q49" s="230"/>
      <c r="R49" s="126"/>
    </row>
    <row r="50" spans="1:18" s="132" customFormat="1" ht="15.75" customHeight="1">
      <c r="A50" s="134"/>
      <c r="B50" s="227" t="s">
        <v>160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31" t="s">
        <v>159</v>
      </c>
      <c r="N50" s="226"/>
      <c r="O50" s="226"/>
      <c r="P50" s="226"/>
      <c r="Q50" s="230"/>
      <c r="R50" s="126"/>
    </row>
    <row r="51" spans="1:18" s="132" customFormat="1" ht="15.75" customHeight="1">
      <c r="A51" s="134"/>
      <c r="B51" s="227" t="s">
        <v>158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31" t="s">
        <v>157</v>
      </c>
      <c r="N51" s="226"/>
      <c r="O51" s="226"/>
      <c r="P51" s="226"/>
      <c r="Q51" s="230"/>
      <c r="R51" s="126"/>
    </row>
    <row r="52" spans="1:18" s="132" customFormat="1" ht="15.75" customHeight="1">
      <c r="A52" s="134"/>
      <c r="B52" s="227" t="s">
        <v>156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31" t="s">
        <v>155</v>
      </c>
      <c r="N52" s="226"/>
      <c r="O52" s="226"/>
      <c r="P52" s="226"/>
      <c r="Q52" s="230"/>
      <c r="R52" s="126"/>
    </row>
    <row r="53" spans="1:18" s="132" customFormat="1" ht="15.75" customHeight="1">
      <c r="A53" s="134"/>
      <c r="B53" s="227" t="s">
        <v>154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31"/>
      <c r="N53" s="226"/>
      <c r="O53" s="226"/>
      <c r="P53" s="226"/>
      <c r="Q53" s="230"/>
      <c r="R53" s="126"/>
    </row>
    <row r="54" spans="1:18" s="132" customFormat="1" ht="15.75" customHeight="1">
      <c r="A54" s="134"/>
      <c r="B54" s="227" t="s">
        <v>153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31"/>
      <c r="N54" s="226"/>
      <c r="O54" s="226"/>
      <c r="P54" s="226"/>
      <c r="Q54" s="230"/>
      <c r="R54" s="126"/>
    </row>
    <row r="55" spans="1:18" s="132" customFormat="1" ht="15.75" customHeight="1">
      <c r="A55" s="134"/>
      <c r="B55" s="227" t="s">
        <v>152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31"/>
      <c r="N55" s="226"/>
      <c r="O55" s="226"/>
      <c r="P55" s="226"/>
      <c r="Q55" s="230"/>
      <c r="R55" s="126"/>
    </row>
    <row r="56" spans="1:18" s="132" customFormat="1" ht="15.75" customHeight="1">
      <c r="A56" s="134"/>
      <c r="B56" s="227" t="s">
        <v>151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31"/>
      <c r="N56" s="226"/>
      <c r="O56" s="226"/>
      <c r="P56" s="226"/>
      <c r="Q56" s="230"/>
      <c r="R56" s="126"/>
    </row>
    <row r="57" spans="1:18" s="132" customFormat="1" ht="15.75" customHeight="1">
      <c r="A57" s="134"/>
      <c r="B57" s="227" t="s">
        <v>150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31"/>
      <c r="N57" s="226"/>
      <c r="O57" s="226"/>
      <c r="P57" s="226"/>
      <c r="Q57" s="230"/>
      <c r="R57" s="126"/>
    </row>
    <row r="58" spans="1:18" s="132" customFormat="1" ht="15.75" customHeight="1">
      <c r="A58" s="134"/>
      <c r="B58" s="227" t="s">
        <v>149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31"/>
      <c r="N58" s="226"/>
      <c r="O58" s="226"/>
      <c r="P58" s="226"/>
      <c r="Q58" s="230"/>
      <c r="R58" s="126"/>
    </row>
    <row r="59" spans="1:18" s="132" customFormat="1" ht="15.75" customHeight="1">
      <c r="A59" s="134"/>
      <c r="B59" s="227" t="s">
        <v>148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9"/>
      <c r="N59" s="224"/>
      <c r="O59" s="224"/>
      <c r="P59" s="224"/>
      <c r="Q59" s="228"/>
      <c r="R59" s="126"/>
    </row>
    <row r="60" spans="1:18" s="132" customFormat="1" ht="15.75" customHeight="1">
      <c r="A60" s="134"/>
      <c r="B60" s="227" t="s">
        <v>147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87" t="s">
        <v>118</v>
      </c>
      <c r="N60" s="288"/>
      <c r="O60" s="288"/>
      <c r="P60" s="288"/>
      <c r="Q60" s="289"/>
      <c r="R60" s="126"/>
    </row>
    <row r="61" spans="1:18" s="132" customFormat="1" ht="15.75" customHeight="1">
      <c r="A61" s="134"/>
      <c r="B61" s="227" t="s">
        <v>146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90"/>
      <c r="N61" s="291"/>
      <c r="O61" s="291"/>
      <c r="P61" s="291"/>
      <c r="Q61" s="292"/>
      <c r="R61" s="126"/>
    </row>
    <row r="62" spans="1:18" s="132" customFormat="1" ht="15.75" customHeight="1">
      <c r="A62" s="134"/>
      <c r="B62" s="227" t="s">
        <v>145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90"/>
      <c r="N62" s="291"/>
      <c r="O62" s="291"/>
      <c r="P62" s="291"/>
      <c r="Q62" s="292"/>
      <c r="R62" s="126"/>
    </row>
    <row r="63" spans="1:18" s="132" customFormat="1" ht="15.75" customHeight="1">
      <c r="A63" s="134"/>
      <c r="B63" s="227" t="s">
        <v>144</v>
      </c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90"/>
      <c r="N63" s="291"/>
      <c r="O63" s="291"/>
      <c r="P63" s="291"/>
      <c r="Q63" s="292"/>
      <c r="R63" s="126"/>
    </row>
    <row r="64" spans="1:18" s="132" customFormat="1" ht="15.75" customHeight="1">
      <c r="A64" s="134"/>
      <c r="B64" s="227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90"/>
      <c r="N64" s="291"/>
      <c r="O64" s="291"/>
      <c r="P64" s="291"/>
      <c r="Q64" s="292"/>
      <c r="R64" s="126"/>
    </row>
    <row r="65" spans="1:18" s="132" customFormat="1" ht="15.75" customHeight="1">
      <c r="A65" s="134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90"/>
      <c r="N65" s="291"/>
      <c r="O65" s="291"/>
      <c r="P65" s="291"/>
      <c r="Q65" s="292"/>
      <c r="R65" s="126"/>
    </row>
    <row r="66" spans="1:18" s="132" customFormat="1" ht="15.75" customHeight="1">
      <c r="A66" s="134"/>
      <c r="B66" s="22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90"/>
      <c r="N66" s="291"/>
      <c r="O66" s="291"/>
      <c r="P66" s="291"/>
      <c r="Q66" s="292"/>
      <c r="R66" s="126"/>
    </row>
    <row r="67" spans="1:18" s="132" customFormat="1" ht="15.75" customHeight="1">
      <c r="A67" s="134"/>
      <c r="B67" s="225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93"/>
      <c r="N67" s="294"/>
      <c r="O67" s="294"/>
      <c r="P67" s="294"/>
      <c r="Q67" s="295"/>
      <c r="R67" s="126"/>
    </row>
    <row r="68" spans="1:18" s="132" customFormat="1" ht="24.75" customHeight="1">
      <c r="A68" s="140"/>
      <c r="B68" s="264" t="s">
        <v>198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139"/>
      <c r="N68" s="138"/>
      <c r="O68" s="138"/>
      <c r="P68" s="138"/>
      <c r="Q68" s="137" t="s">
        <v>18</v>
      </c>
      <c r="R68" s="136"/>
    </row>
    <row r="69" spans="1:18" s="132" customFormat="1" ht="15" customHeight="1">
      <c r="A69" s="13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132" customFormat="1" ht="15" customHeight="1">
      <c r="A70" s="134"/>
      <c r="B70" s="128"/>
      <c r="C70" s="135" t="s">
        <v>117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s="132" customFormat="1" ht="15" customHeight="1">
      <c r="A71" s="134"/>
      <c r="B71" s="129"/>
      <c r="C71" s="133" t="s">
        <v>116</v>
      </c>
      <c r="D71" s="129"/>
      <c r="E71" s="129"/>
      <c r="F71" s="128"/>
      <c r="G71" s="128"/>
      <c r="H71" s="128"/>
      <c r="I71" s="128"/>
      <c r="J71" s="128"/>
      <c r="K71" s="128"/>
      <c r="L71" s="128"/>
      <c r="M71" s="280" t="s">
        <v>115</v>
      </c>
      <c r="N71" s="281"/>
      <c r="O71" s="281"/>
      <c r="P71" s="281"/>
      <c r="Q71" s="282"/>
      <c r="R71" s="128"/>
    </row>
    <row r="72" spans="2:7" ht="15.75">
      <c r="B72" s="131"/>
      <c r="C72" s="130" t="s">
        <v>114</v>
      </c>
      <c r="D72" s="129"/>
      <c r="E72" s="129"/>
      <c r="F72" s="128"/>
      <c r="G72" s="128"/>
    </row>
    <row r="73" spans="13:17" ht="15.75">
      <c r="M73" s="280" t="s">
        <v>143</v>
      </c>
      <c r="N73" s="281"/>
      <c r="O73" s="281"/>
      <c r="P73" s="281"/>
      <c r="Q73" s="282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7" ht="12.75"/>
    <row r="138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7" ht="12.75"/>
    <row r="178" ht="12.75"/>
    <row r="179" ht="12.75"/>
    <row r="180" ht="12.75"/>
    <row r="181" ht="12.75"/>
    <row r="182" ht="12.75"/>
    <row r="183" ht="12.75"/>
    <row r="185" ht="12.75"/>
    <row r="186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3">
    <mergeCell ref="P4:Q5"/>
    <mergeCell ref="M21:Q22"/>
    <mergeCell ref="M24:Q27"/>
    <mergeCell ref="M73:Q73"/>
    <mergeCell ref="M71:Q71"/>
    <mergeCell ref="G7:H7"/>
    <mergeCell ref="M36:Q36"/>
    <mergeCell ref="M33:Q33"/>
    <mergeCell ref="M60:Q67"/>
    <mergeCell ref="M40:Q40"/>
    <mergeCell ref="M29:Q30"/>
    <mergeCell ref="M47:Q47"/>
    <mergeCell ref="M19:Q19"/>
    <mergeCell ref="P2:Q2"/>
    <mergeCell ref="L4:M4"/>
    <mergeCell ref="B68:L68"/>
    <mergeCell ref="N5:O5"/>
    <mergeCell ref="J4:J5"/>
    <mergeCell ref="K4:K5"/>
    <mergeCell ref="B44:L45"/>
    <mergeCell ref="E4:F5"/>
    <mergeCell ref="M7:Q7"/>
    <mergeCell ref="M34:Q35"/>
  </mergeCells>
  <conditionalFormatting sqref="A69:A71 C36:D37 D7:D35 C8:C35 C40:D40">
    <cfRule type="expression" priority="1" dxfId="7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5" stopIfTrue="1">
      <formula>OR(ROW()=CELL("ligne"),COLUMN()=CELL("colonne"))</formula>
    </cfRule>
  </conditionalFormatting>
  <conditionalFormatting sqref="J40 J7:J37">
    <cfRule type="expression" priority="4" dxfId="4" stopIfTrue="1">
      <formula>OR(ROW()=CELL("ligne"),COLUMN()=CELL("colonne"))</formula>
    </cfRule>
  </conditionalFormatting>
  <conditionalFormatting sqref="E40 E7:E37">
    <cfRule type="expression" priority="5" dxfId="3" stopIfTrue="1">
      <formula>OR(ROW()=CELL("ligne"),COLUMN()=CELL("colonne"))</formula>
    </cfRule>
  </conditionalFormatting>
  <conditionalFormatting sqref="B7 B40">
    <cfRule type="expression" priority="6" dxfId="2" stopIfTrue="1">
      <formula>OR(ROW()=CELL("ligne"),COLUMN()=CELL("colonne"))</formula>
    </cfRule>
  </conditionalFormatting>
  <conditionalFormatting sqref="B8:B37">
    <cfRule type="expression" priority="7" dxfId="1" stopIfTrue="1">
      <formula>OR(ROW()=CELL("ligne"),COLUMN()=CELL("colonne"))</formula>
    </cfRule>
  </conditionalFormatting>
  <conditionalFormatting sqref="A2 A6:A67">
    <cfRule type="expression" priority="8" dxfId="0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2017-10-21T15:54:27Z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