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8_{AA5D6D63-7569-4E08-841B-DF4A0E8C802A}" xr6:coauthVersionLast="47" xr6:coauthVersionMax="47" xr10:uidLastSave="{00000000-0000-0000-0000-000000000000}"/>
  <bookViews>
    <workbookView xWindow="-120" yWindow="-120" windowWidth="29040" windowHeight="15720" xr2:uid="{00000000-000D-0000-FFFF-FFFF00000000}"/>
  </bookViews>
  <sheets>
    <sheet name="MODE_EMPLOI" sheetId="3" r:id="rId1"/>
    <sheet name="Analyse.Texte" sheetId="6" r:id="rId2"/>
    <sheet name="PROMPTS_CFA" sheetId="5" r:id="rId3"/>
    <sheet name="Prompt.ChatGP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1" i="6" l="1"/>
  <c r="AE61" i="6" s="1"/>
  <c r="AF61" i="6" s="1"/>
  <c r="AG61" i="6" s="1"/>
  <c r="AH61" i="6" s="1"/>
  <c r="AE60" i="6"/>
  <c r="AF60" i="6" s="1"/>
  <c r="AG60" i="6" s="1"/>
  <c r="AH60" i="6" s="1"/>
  <c r="P60" i="6"/>
  <c r="S60" i="6" s="1"/>
  <c r="P59" i="6"/>
  <c r="AE59" i="6" s="1"/>
  <c r="AF59" i="6" s="1"/>
  <c r="AG59" i="6" s="1"/>
  <c r="AH59" i="6" s="1"/>
  <c r="P58" i="6"/>
  <c r="Z57" i="6"/>
  <c r="AA57" i="6" s="1"/>
  <c r="AB57" i="6" s="1"/>
  <c r="AC57" i="6" s="1"/>
  <c r="AD57" i="6" s="1"/>
  <c r="P57" i="6"/>
  <c r="S57" i="6" s="1"/>
  <c r="AE56" i="6"/>
  <c r="AF56" i="6" s="1"/>
  <c r="AG56" i="6" s="1"/>
  <c r="AH56" i="6" s="1"/>
  <c r="Z56" i="6"/>
  <c r="AA56" i="6" s="1"/>
  <c r="AB56" i="6" s="1"/>
  <c r="AC56" i="6" s="1"/>
  <c r="AD56" i="6" s="1"/>
  <c r="P56" i="6"/>
  <c r="S56" i="6" s="1"/>
  <c r="Z55" i="6"/>
  <c r="AA55" i="6" s="1"/>
  <c r="AB55" i="6" s="1"/>
  <c r="AC55" i="6" s="1"/>
  <c r="AD55" i="6" s="1"/>
  <c r="P55" i="6"/>
  <c r="Z54" i="6"/>
  <c r="AA54" i="6" s="1"/>
  <c r="AB54" i="6" s="1"/>
  <c r="AC54" i="6" s="1"/>
  <c r="AD54" i="6" s="1"/>
  <c r="P54" i="6"/>
  <c r="S54" i="6" s="1"/>
  <c r="Z53" i="6"/>
  <c r="AA53" i="6" s="1"/>
  <c r="AB53" i="6" s="1"/>
  <c r="AC53" i="6" s="1"/>
  <c r="AD53" i="6" s="1"/>
  <c r="P53" i="6"/>
  <c r="S53" i="6" s="1"/>
  <c r="AE52" i="6"/>
  <c r="AF52" i="6" s="1"/>
  <c r="AG52" i="6" s="1"/>
  <c r="AH52" i="6" s="1"/>
  <c r="Z52" i="6"/>
  <c r="AA52" i="6" s="1"/>
  <c r="AB52" i="6" s="1"/>
  <c r="AC52" i="6" s="1"/>
  <c r="AD52" i="6" s="1"/>
  <c r="P52" i="6"/>
  <c r="S52" i="6" s="1"/>
  <c r="Z51" i="6"/>
  <c r="AA51" i="6" s="1"/>
  <c r="AB51" i="6" s="1"/>
  <c r="AC51" i="6" s="1"/>
  <c r="AD51" i="6" s="1"/>
  <c r="P51" i="6"/>
  <c r="Z50" i="6"/>
  <c r="AA50" i="6" s="1"/>
  <c r="AB50" i="6" s="1"/>
  <c r="AC50" i="6" s="1"/>
  <c r="AD50" i="6" s="1"/>
  <c r="P50" i="6"/>
  <c r="S50" i="6" s="1"/>
  <c r="Z49" i="6"/>
  <c r="AA49" i="6" s="1"/>
  <c r="AB49" i="6" s="1"/>
  <c r="AC49" i="6" s="1"/>
  <c r="AD49" i="6" s="1"/>
  <c r="P49" i="6"/>
  <c r="S49" i="6" s="1"/>
  <c r="AG48" i="6"/>
  <c r="AH48" i="6" s="1"/>
  <c r="R48" i="6" s="1"/>
  <c r="AF48" i="6"/>
  <c r="AE48" i="6"/>
  <c r="Z48" i="6"/>
  <c r="AA48" i="6" s="1"/>
  <c r="AB48" i="6" s="1"/>
  <c r="AC48" i="6" s="1"/>
  <c r="AD48" i="6" s="1"/>
  <c r="P48" i="6"/>
  <c r="S48" i="6" s="1"/>
  <c r="Z47" i="6"/>
  <c r="AA47" i="6" s="1"/>
  <c r="AB47" i="6" s="1"/>
  <c r="AC47" i="6" s="1"/>
  <c r="AD47" i="6" s="1"/>
  <c r="P47" i="6"/>
  <c r="Z46" i="6"/>
  <c r="AA46" i="6" s="1"/>
  <c r="AB46" i="6" s="1"/>
  <c r="AC46" i="6" s="1"/>
  <c r="AD46" i="6" s="1"/>
  <c r="P46" i="6"/>
  <c r="S46" i="6" s="1"/>
  <c r="Z45" i="6"/>
  <c r="AA45" i="6" s="1"/>
  <c r="AB45" i="6" s="1"/>
  <c r="AC45" i="6" s="1"/>
  <c r="AD45" i="6" s="1"/>
  <c r="P45" i="6"/>
  <c r="S45" i="6" s="1"/>
  <c r="AE44" i="6"/>
  <c r="AF44" i="6" s="1"/>
  <c r="AG44" i="6" s="1"/>
  <c r="AH44" i="6" s="1"/>
  <c r="Z44" i="6"/>
  <c r="AA44" i="6" s="1"/>
  <c r="AB44" i="6" s="1"/>
  <c r="AC44" i="6" s="1"/>
  <c r="AD44" i="6" s="1"/>
  <c r="P44" i="6"/>
  <c r="S44" i="6" s="1"/>
  <c r="Z43" i="6"/>
  <c r="AA43" i="6" s="1"/>
  <c r="AB43" i="6" s="1"/>
  <c r="AC43" i="6" s="1"/>
  <c r="AD43" i="6" s="1"/>
  <c r="Q43" i="6"/>
  <c r="P43" i="6"/>
  <c r="Z42" i="6"/>
  <c r="AA42" i="6" s="1"/>
  <c r="AB42" i="6" s="1"/>
  <c r="AC42" i="6" s="1"/>
  <c r="AD42" i="6" s="1"/>
  <c r="P42" i="6"/>
  <c r="S42" i="6" s="1"/>
  <c r="Z41" i="6"/>
  <c r="AA41" i="6" s="1"/>
  <c r="AB41" i="6" s="1"/>
  <c r="AC41" i="6" s="1"/>
  <c r="AD41" i="6" s="1"/>
  <c r="P41" i="6"/>
  <c r="S41" i="6" s="1"/>
  <c r="AE40" i="6"/>
  <c r="AF40" i="6" s="1"/>
  <c r="AG40" i="6" s="1"/>
  <c r="AH40" i="6" s="1"/>
  <c r="AD40" i="6"/>
  <c r="Z40" i="6"/>
  <c r="AA40" i="6" s="1"/>
  <c r="AB40" i="6" s="1"/>
  <c r="AC40" i="6" s="1"/>
  <c r="P40" i="6"/>
  <c r="S40" i="6" s="1"/>
  <c r="Z39" i="6"/>
  <c r="AA39" i="6" s="1"/>
  <c r="AB39" i="6" s="1"/>
  <c r="AC39" i="6" s="1"/>
  <c r="AD39" i="6" s="1"/>
  <c r="P39" i="6"/>
  <c r="Z38" i="6"/>
  <c r="AA38" i="6" s="1"/>
  <c r="AB38" i="6" s="1"/>
  <c r="AC38" i="6" s="1"/>
  <c r="AD38" i="6" s="1"/>
  <c r="P38" i="6"/>
  <c r="S38" i="6" s="1"/>
  <c r="Z37" i="6"/>
  <c r="AA37" i="6" s="1"/>
  <c r="AB37" i="6" s="1"/>
  <c r="AC37" i="6" s="1"/>
  <c r="AD37" i="6" s="1"/>
  <c r="P37" i="6"/>
  <c r="S37" i="6" s="1"/>
  <c r="AE36" i="6"/>
  <c r="AF36" i="6" s="1"/>
  <c r="AG36" i="6" s="1"/>
  <c r="AH36" i="6" s="1"/>
  <c r="Z36" i="6"/>
  <c r="AA36" i="6" s="1"/>
  <c r="AB36" i="6" s="1"/>
  <c r="AC36" i="6" s="1"/>
  <c r="AD36" i="6" s="1"/>
  <c r="P36" i="6"/>
  <c r="S36" i="6" s="1"/>
  <c r="Z35" i="6"/>
  <c r="AA35" i="6" s="1"/>
  <c r="AB35" i="6" s="1"/>
  <c r="AC35" i="6" s="1"/>
  <c r="AD35" i="6" s="1"/>
  <c r="P35" i="6"/>
  <c r="Z34" i="6"/>
  <c r="AA34" i="6" s="1"/>
  <c r="AB34" i="6" s="1"/>
  <c r="AC34" i="6" s="1"/>
  <c r="AD34" i="6" s="1"/>
  <c r="P34" i="6"/>
  <c r="S34" i="6" s="1"/>
  <c r="Z33" i="6"/>
  <c r="AA33" i="6" s="1"/>
  <c r="AB33" i="6" s="1"/>
  <c r="AC33" i="6" s="1"/>
  <c r="AD33" i="6" s="1"/>
  <c r="P33" i="6"/>
  <c r="S33" i="6" s="1"/>
  <c r="AE32" i="6"/>
  <c r="AF32" i="6" s="1"/>
  <c r="AG32" i="6" s="1"/>
  <c r="AH32" i="6" s="1"/>
  <c r="AD32" i="6"/>
  <c r="Z32" i="6"/>
  <c r="AA32" i="6" s="1"/>
  <c r="AB32" i="6" s="1"/>
  <c r="AC32" i="6" s="1"/>
  <c r="P32" i="6"/>
  <c r="S32" i="6" s="1"/>
  <c r="AD31" i="6"/>
  <c r="Z31" i="6"/>
  <c r="AA31" i="6" s="1"/>
  <c r="AB31" i="6" s="1"/>
  <c r="AC31" i="6" s="1"/>
  <c r="P31" i="6"/>
  <c r="Z30" i="6"/>
  <c r="AA30" i="6" s="1"/>
  <c r="AB30" i="6" s="1"/>
  <c r="AC30" i="6" s="1"/>
  <c r="AD30" i="6" s="1"/>
  <c r="P30" i="6"/>
  <c r="Z29" i="6"/>
  <c r="AA29" i="6" s="1"/>
  <c r="AB29" i="6" s="1"/>
  <c r="AC29" i="6" s="1"/>
  <c r="AD29" i="6" s="1"/>
  <c r="P29" i="6"/>
  <c r="AE28" i="6"/>
  <c r="AF28" i="6" s="1"/>
  <c r="AG28" i="6" s="1"/>
  <c r="AH28" i="6" s="1"/>
  <c r="Z28" i="6"/>
  <c r="AA28" i="6" s="1"/>
  <c r="AB28" i="6" s="1"/>
  <c r="AC28" i="6" s="1"/>
  <c r="AD28" i="6" s="1"/>
  <c r="P28" i="6"/>
  <c r="Z27" i="6"/>
  <c r="AA27" i="6" s="1"/>
  <c r="AB27" i="6" s="1"/>
  <c r="AC27" i="6" s="1"/>
  <c r="AD27" i="6" s="1"/>
  <c r="Q27" i="6"/>
  <c r="P27" i="6"/>
  <c r="Z26" i="6"/>
  <c r="AA26" i="6" s="1"/>
  <c r="AB26" i="6" s="1"/>
  <c r="AC26" i="6" s="1"/>
  <c r="AD26" i="6" s="1"/>
  <c r="P26" i="6"/>
  <c r="Z25" i="6"/>
  <c r="AA25" i="6" s="1"/>
  <c r="AB25" i="6" s="1"/>
  <c r="AC25" i="6" s="1"/>
  <c r="AD25" i="6" s="1"/>
  <c r="P25" i="6"/>
  <c r="AF24" i="6"/>
  <c r="AG24" i="6" s="1"/>
  <c r="AH24" i="6" s="1"/>
  <c r="AE24" i="6"/>
  <c r="Z24" i="6"/>
  <c r="AA24" i="6" s="1"/>
  <c r="AB24" i="6" s="1"/>
  <c r="AC24" i="6" s="1"/>
  <c r="AD24" i="6" s="1"/>
  <c r="P24" i="6"/>
  <c r="Z23" i="6"/>
  <c r="AA23" i="6" s="1"/>
  <c r="AB23" i="6" s="1"/>
  <c r="AC23" i="6" s="1"/>
  <c r="AD23" i="6" s="1"/>
  <c r="P23" i="6"/>
  <c r="Q23" i="6" s="1"/>
  <c r="Z22" i="6"/>
  <c r="AA22" i="6" s="1"/>
  <c r="AB22" i="6" s="1"/>
  <c r="AC22" i="6" s="1"/>
  <c r="AD22" i="6" s="1"/>
  <c r="P22" i="6"/>
  <c r="Z21" i="6"/>
  <c r="AA21" i="6" s="1"/>
  <c r="AB21" i="6" s="1"/>
  <c r="AC21" i="6" s="1"/>
  <c r="AD21" i="6" s="1"/>
  <c r="Z20" i="6"/>
  <c r="AA20" i="6" s="1"/>
  <c r="AB20" i="6" s="1"/>
  <c r="AC20" i="6" s="1"/>
  <c r="Z19" i="6"/>
  <c r="AA19" i="6" s="1"/>
  <c r="AB19" i="6" s="1"/>
  <c r="AC19" i="6" s="1"/>
  <c r="Z18" i="6"/>
  <c r="AA18" i="6" s="1"/>
  <c r="AB18" i="6" s="1"/>
  <c r="AC18" i="6" s="1"/>
  <c r="Z17" i="6"/>
  <c r="AA17" i="6" s="1"/>
  <c r="AB17" i="6" s="1"/>
  <c r="AC17" i="6" s="1"/>
  <c r="Z16" i="6"/>
  <c r="AA16" i="6" s="1"/>
  <c r="AB16" i="6" s="1"/>
  <c r="AC16" i="6" s="1"/>
  <c r="Z15" i="6"/>
  <c r="AA15" i="6" s="1"/>
  <c r="AB15" i="6" s="1"/>
  <c r="AC15" i="6" s="1"/>
  <c r="Z14" i="6"/>
  <c r="AA14" i="6" s="1"/>
  <c r="AB14" i="6" s="1"/>
  <c r="AC14" i="6" s="1"/>
  <c r="Z13" i="6"/>
  <c r="AA13" i="6" s="1"/>
  <c r="AB13" i="6" s="1"/>
  <c r="AC13" i="6" s="1"/>
  <c r="Z12" i="6"/>
  <c r="AA12" i="6" s="1"/>
  <c r="AB12" i="6" s="1"/>
  <c r="AC12" i="6" s="1"/>
  <c r="Z11" i="6"/>
  <c r="AA11" i="6" s="1"/>
  <c r="AB11" i="6" s="1"/>
  <c r="AC11" i="6" s="1"/>
  <c r="Z10" i="6"/>
  <c r="AA10" i="6" s="1"/>
  <c r="AB10" i="6" s="1"/>
  <c r="AC10" i="6" s="1"/>
  <c r="Z9" i="6"/>
  <c r="AA9" i="6" s="1"/>
  <c r="AB9" i="6" s="1"/>
  <c r="AC9" i="6" s="1"/>
  <c r="Z8" i="6"/>
  <c r="AA8" i="6" s="1"/>
  <c r="AB8" i="6" s="1"/>
  <c r="AC8" i="6" s="1"/>
  <c r="AD8" i="6" s="1"/>
  <c r="AK8" i="6" s="1"/>
  <c r="F8" i="6"/>
  <c r="G92" i="5"/>
  <c r="F5" i="5" s="1"/>
  <c r="E43" i="5"/>
  <c r="E32" i="5"/>
  <c r="AI28" i="6" l="1"/>
  <c r="AJ28" i="6"/>
  <c r="AI36" i="6"/>
  <c r="AJ36" i="6"/>
  <c r="R36" i="6"/>
  <c r="AI56" i="6"/>
  <c r="AJ56" i="6"/>
  <c r="R56" i="6"/>
  <c r="AI24" i="6"/>
  <c r="AJ24" i="6"/>
  <c r="AD10" i="6"/>
  <c r="AD15" i="6"/>
  <c r="AJ59" i="6"/>
  <c r="AI59" i="6"/>
  <c r="AI40" i="6"/>
  <c r="AJ40" i="6"/>
  <c r="R40" i="6"/>
  <c r="AD14" i="6"/>
  <c r="AI44" i="6"/>
  <c r="AJ44" i="6"/>
  <c r="R44" i="6"/>
  <c r="AI32" i="6"/>
  <c r="AJ32" i="6"/>
  <c r="R32" i="6"/>
  <c r="AD11" i="6"/>
  <c r="AD18" i="6"/>
  <c r="AI52" i="6"/>
  <c r="AJ52" i="6"/>
  <c r="R52" i="6"/>
  <c r="S35" i="6"/>
  <c r="AE35" i="6"/>
  <c r="AF35" i="6" s="1"/>
  <c r="AG35" i="6" s="1"/>
  <c r="AH35" i="6" s="1"/>
  <c r="Q35" i="6"/>
  <c r="S47" i="6"/>
  <c r="AE47" i="6"/>
  <c r="AF47" i="6" s="1"/>
  <c r="AG47" i="6" s="1"/>
  <c r="AH47" i="6" s="1"/>
  <c r="Q47" i="6"/>
  <c r="S31" i="6"/>
  <c r="AE31" i="6"/>
  <c r="AF31" i="6" s="1"/>
  <c r="AG31" i="6" s="1"/>
  <c r="AH31" i="6" s="1"/>
  <c r="S39" i="6"/>
  <c r="AE39" i="6"/>
  <c r="AF39" i="6" s="1"/>
  <c r="AG39" i="6" s="1"/>
  <c r="AH39" i="6" s="1"/>
  <c r="R39" i="6"/>
  <c r="AD20" i="6"/>
  <c r="AE26" i="6"/>
  <c r="AF26" i="6" s="1"/>
  <c r="AG26" i="6" s="1"/>
  <c r="AH26" i="6" s="1"/>
  <c r="Q26" i="6"/>
  <c r="AI48" i="6"/>
  <c r="AJ48" i="6"/>
  <c r="AD16" i="6"/>
  <c r="AE22" i="6"/>
  <c r="AF22" i="6" s="1"/>
  <c r="AG22" i="6" s="1"/>
  <c r="AH22" i="6" s="1"/>
  <c r="Q22" i="6"/>
  <c r="S30" i="6"/>
  <c r="AE30" i="6"/>
  <c r="AF30" i="6" s="1"/>
  <c r="AG30" i="6" s="1"/>
  <c r="AH30" i="6" s="1"/>
  <c r="Q30" i="6"/>
  <c r="R30" i="6"/>
  <c r="AD19" i="6"/>
  <c r="S51" i="6"/>
  <c r="AE51" i="6"/>
  <c r="AF51" i="6" s="1"/>
  <c r="AG51" i="6" s="1"/>
  <c r="AH51" i="6" s="1"/>
  <c r="AD9" i="6"/>
  <c r="AK9" i="6" s="1"/>
  <c r="AD17" i="6"/>
  <c r="S55" i="6"/>
  <c r="AE55" i="6"/>
  <c r="AF55" i="6" s="1"/>
  <c r="AG55" i="6" s="1"/>
  <c r="AH55" i="6" s="1"/>
  <c r="R55" i="6" s="1"/>
  <c r="Q55" i="6"/>
  <c r="AE23" i="6"/>
  <c r="AF23" i="6" s="1"/>
  <c r="AG23" i="6" s="1"/>
  <c r="AH23" i="6" s="1"/>
  <c r="Q31" i="6"/>
  <c r="Q39" i="6"/>
  <c r="Q51" i="6"/>
  <c r="AJ60" i="6"/>
  <c r="AI60" i="6"/>
  <c r="AD13" i="6"/>
  <c r="AE27" i="6"/>
  <c r="AF27" i="6" s="1"/>
  <c r="AG27" i="6" s="1"/>
  <c r="AH27" i="6" s="1"/>
  <c r="S43" i="6"/>
  <c r="AE43" i="6"/>
  <c r="AF43" i="6" s="1"/>
  <c r="AG43" i="6" s="1"/>
  <c r="AH43" i="6" s="1"/>
  <c r="AJ61" i="6"/>
  <c r="AI61" i="6"/>
  <c r="S58" i="6"/>
  <c r="AE58" i="6"/>
  <c r="AF58" i="6" s="1"/>
  <c r="AG58" i="6" s="1"/>
  <c r="AH58" i="6" s="1"/>
  <c r="R46" i="6"/>
  <c r="R50" i="6"/>
  <c r="R54" i="6"/>
  <c r="Q41" i="6"/>
  <c r="Q61" i="6"/>
  <c r="R59" i="6"/>
  <c r="R61" i="6"/>
  <c r="Q34" i="6"/>
  <c r="Q38" i="6"/>
  <c r="Q42" i="6"/>
  <c r="Q46" i="6"/>
  <c r="Q50" i="6"/>
  <c r="Q54" i="6"/>
  <c r="Q58" i="6"/>
  <c r="Q37" i="6"/>
  <c r="S59" i="6"/>
  <c r="S61" i="6"/>
  <c r="AD12" i="6"/>
  <c r="Q25" i="6"/>
  <c r="Q29" i="6"/>
  <c r="Q33" i="6"/>
  <c r="AE34" i="6"/>
  <c r="AF34" i="6" s="1"/>
  <c r="AG34" i="6" s="1"/>
  <c r="AH34" i="6" s="1"/>
  <c r="R34" i="6" s="1"/>
  <c r="AE38" i="6"/>
  <c r="AF38" i="6" s="1"/>
  <c r="AG38" i="6" s="1"/>
  <c r="AH38" i="6" s="1"/>
  <c r="R38" i="6" s="1"/>
  <c r="AE42" i="6"/>
  <c r="AF42" i="6" s="1"/>
  <c r="AG42" i="6" s="1"/>
  <c r="AH42" i="6" s="1"/>
  <c r="R42" i="6" s="1"/>
  <c r="Q45" i="6"/>
  <c r="AE46" i="6"/>
  <c r="AF46" i="6" s="1"/>
  <c r="AG46" i="6" s="1"/>
  <c r="AH46" i="6" s="1"/>
  <c r="Q49" i="6"/>
  <c r="AE50" i="6"/>
  <c r="AF50" i="6" s="1"/>
  <c r="AG50" i="6" s="1"/>
  <c r="AH50" i="6" s="1"/>
  <c r="Q53" i="6"/>
  <c r="AE54" i="6"/>
  <c r="AF54" i="6" s="1"/>
  <c r="AG54" i="6" s="1"/>
  <c r="AH54" i="6" s="1"/>
  <c r="Q57" i="6"/>
  <c r="R37" i="6"/>
  <c r="Q59" i="6"/>
  <c r="Q24" i="6"/>
  <c r="AE25" i="6"/>
  <c r="AF25" i="6" s="1"/>
  <c r="AG25" i="6" s="1"/>
  <c r="AH25" i="6" s="1"/>
  <c r="Q28" i="6"/>
  <c r="AE29" i="6"/>
  <c r="AF29" i="6" s="1"/>
  <c r="AG29" i="6" s="1"/>
  <c r="AH29" i="6" s="1"/>
  <c r="Q32" i="6"/>
  <c r="AE33" i="6"/>
  <c r="AF33" i="6" s="1"/>
  <c r="AG33" i="6" s="1"/>
  <c r="AH33" i="6" s="1"/>
  <c r="Q36" i="6"/>
  <c r="AE37" i="6"/>
  <c r="AF37" i="6" s="1"/>
  <c r="AG37" i="6" s="1"/>
  <c r="AH37" i="6" s="1"/>
  <c r="Q40" i="6"/>
  <c r="AE41" i="6"/>
  <c r="AF41" i="6" s="1"/>
  <c r="AG41" i="6" s="1"/>
  <c r="AH41" i="6" s="1"/>
  <c r="Q44" i="6"/>
  <c r="AE45" i="6"/>
  <c r="AF45" i="6" s="1"/>
  <c r="AG45" i="6" s="1"/>
  <c r="AH45" i="6" s="1"/>
  <c r="Q48" i="6"/>
  <c r="AE49" i="6"/>
  <c r="AF49" i="6" s="1"/>
  <c r="AG49" i="6" s="1"/>
  <c r="AH49" i="6" s="1"/>
  <c r="Q52" i="6"/>
  <c r="AE53" i="6"/>
  <c r="AF53" i="6" s="1"/>
  <c r="AG53" i="6" s="1"/>
  <c r="AH53" i="6" s="1"/>
  <c r="Q56" i="6"/>
  <c r="AE57" i="6"/>
  <c r="AF57" i="6" s="1"/>
  <c r="AG57" i="6" s="1"/>
  <c r="AH57" i="6" s="1"/>
  <c r="Q60" i="6"/>
  <c r="R60" i="6"/>
  <c r="AI22" i="6" l="1"/>
  <c r="AJ22" i="6"/>
  <c r="AJ29" i="6"/>
  <c r="AI29" i="6"/>
  <c r="AI35" i="6"/>
  <c r="AJ35" i="6"/>
  <c r="AI45" i="6"/>
  <c r="AJ45" i="6"/>
  <c r="R45" i="6"/>
  <c r="AI43" i="6"/>
  <c r="AJ43" i="6"/>
  <c r="R43" i="6"/>
  <c r="AI30" i="6"/>
  <c r="AJ30" i="6"/>
  <c r="AJ33" i="6"/>
  <c r="AI33" i="6"/>
  <c r="AJ31" i="6"/>
  <c r="AI31" i="6"/>
  <c r="AK11" i="6"/>
  <c r="AI57" i="6"/>
  <c r="AJ57" i="6"/>
  <c r="AJ53" i="6"/>
  <c r="AI53" i="6"/>
  <c r="AJ49" i="6"/>
  <c r="AI49" i="6"/>
  <c r="R53" i="6"/>
  <c r="AI54" i="6"/>
  <c r="AJ54" i="6"/>
  <c r="R49" i="6"/>
  <c r="AJ41" i="6"/>
  <c r="AI41" i="6"/>
  <c r="AI50" i="6"/>
  <c r="AJ50" i="6"/>
  <c r="R41" i="6"/>
  <c r="AI55" i="6"/>
  <c r="AJ55" i="6"/>
  <c r="AI34" i="6"/>
  <c r="AJ34" i="6"/>
  <c r="AI47" i="6"/>
  <c r="AJ47" i="6"/>
  <c r="AK12" i="6"/>
  <c r="AK13" i="6" s="1"/>
  <c r="AK14" i="6" s="1"/>
  <c r="AK15" i="6" s="1"/>
  <c r="AK16" i="6" s="1"/>
  <c r="AK17" i="6" s="1"/>
  <c r="AK18" i="6" s="1"/>
  <c r="AK19" i="6" s="1"/>
  <c r="AK20" i="6" s="1"/>
  <c r="AK21" i="6" s="1"/>
  <c r="AK22" i="6" s="1"/>
  <c r="AK23" i="6" s="1"/>
  <c r="AK24" i="6" s="1"/>
  <c r="AK25" i="6" s="1"/>
  <c r="AK26" i="6" s="1"/>
  <c r="AK27" i="6" s="1"/>
  <c r="AK28" i="6" s="1"/>
  <c r="AK29" i="6" s="1"/>
  <c r="AK30" i="6" s="1"/>
  <c r="AK31" i="6" s="1"/>
  <c r="AK32" i="6" s="1"/>
  <c r="AK33" i="6" s="1"/>
  <c r="AK34" i="6" s="1"/>
  <c r="AK35" i="6" s="1"/>
  <c r="AK36" i="6" s="1"/>
  <c r="AK37" i="6" s="1"/>
  <c r="AK38" i="6" s="1"/>
  <c r="AK39" i="6" s="1"/>
  <c r="AK40" i="6" s="1"/>
  <c r="AK41" i="6" s="1"/>
  <c r="AK42" i="6" s="1"/>
  <c r="AK43" i="6" s="1"/>
  <c r="AK44" i="6" s="1"/>
  <c r="AK45" i="6" s="1"/>
  <c r="AK46" i="6" s="1"/>
  <c r="AK47" i="6" s="1"/>
  <c r="AK48" i="6" s="1"/>
  <c r="AK49" i="6" s="1"/>
  <c r="AK50" i="6" s="1"/>
  <c r="AK51" i="6" s="1"/>
  <c r="AK52" i="6" s="1"/>
  <c r="AK53" i="6" s="1"/>
  <c r="AK54" i="6" s="1"/>
  <c r="AK55" i="6" s="1"/>
  <c r="AK56" i="6" s="1"/>
  <c r="AK57" i="6" s="1"/>
  <c r="P14" i="6" s="1"/>
  <c r="AJ58" i="6"/>
  <c r="AI58" i="6"/>
  <c r="AK10" i="6"/>
  <c r="R58" i="6"/>
  <c r="R33" i="6"/>
  <c r="AJ23" i="6"/>
  <c r="AI23" i="6"/>
  <c r="R35" i="6"/>
  <c r="R47" i="6"/>
  <c r="F9" i="6"/>
  <c r="AI42" i="6"/>
  <c r="AJ42" i="6"/>
  <c r="AI38" i="6"/>
  <c r="AJ38" i="6"/>
  <c r="AJ25" i="6"/>
  <c r="AI25" i="6"/>
  <c r="AI51" i="6"/>
  <c r="AJ51" i="6"/>
  <c r="R51" i="6"/>
  <c r="R31" i="6"/>
  <c r="R57" i="6"/>
  <c r="AI26" i="6"/>
  <c r="AJ26" i="6"/>
  <c r="AI37" i="6"/>
  <c r="AJ37" i="6"/>
  <c r="AI46" i="6"/>
  <c r="AJ46" i="6"/>
  <c r="AJ27" i="6"/>
  <c r="AI27" i="6"/>
  <c r="AJ39" i="6"/>
  <c r="AI39" i="6"/>
  <c r="R24" i="6" l="1"/>
  <c r="S24" i="6" s="1"/>
  <c r="R28" i="6"/>
  <c r="S28" i="6" s="1"/>
  <c r="R23" i="6"/>
  <c r="S23" i="6" s="1"/>
  <c r="R26" i="6"/>
  <c r="S26" i="6" s="1"/>
  <c r="R27" i="6"/>
  <c r="S27" i="6" s="1"/>
  <c r="R29" i="6"/>
  <c r="S29" i="6" s="1"/>
  <c r="R22" i="6"/>
  <c r="R25" i="6"/>
  <c r="S25" i="6" s="1"/>
  <c r="F10" i="6" l="1"/>
  <c r="F11" i="6" s="1"/>
  <c r="S22" i="6"/>
</calcChain>
</file>

<file path=xl/sharedStrings.xml><?xml version="1.0" encoding="utf-8"?>
<sst xmlns="http://schemas.openxmlformats.org/spreadsheetml/2006/main" count="778" uniqueCount="739">
  <si>
    <t>ANALYSER UN TEXTE — MOTEUR DE REPÉRAGE PAR MOTS-CLÉS</t>
  </si>
  <si>
    <t>PRÉPARATION FORMATEUR</t>
  </si>
  <si>
    <t>Question : C5 • Réponse du candidat : C8:C57 • Mots-clés : K18:K57 • Résultats : E8:F11.</t>
  </si>
  <si>
    <t>Question ►</t>
  </si>
  <si>
    <t>recette d'une tarte aux pommes</t>
  </si>
  <si>
    <t>N°</t>
  </si>
  <si>
    <t>Texte du candidat</t>
  </si>
  <si>
    <t>Résultat</t>
  </si>
  <si>
    <t>Valeur</t>
  </si>
  <si>
    <t>Dans un grand saladier, fouettez 3 œufs avec 150 g de sucre jusqu’à obtenir un mélange clair et mousseux. Ce stade apporte du volume et du moelleux.</t>
  </si>
  <si>
    <t>Mots-clés saisis</t>
  </si>
  <si>
    <t>Incorporez 200 g de farine et la pincée de sel. Mélangez doucement. Ajoutez 100 g de beurre fondu puis 1 cuillère à café de cannelle. Ne travaillez pas trop la pâte pour éviter de la rendre lourde.</t>
  </si>
  <si>
    <t>Score maximal</t>
  </si>
  <si>
    <t>Intégrez les pommes à la pâte en les répartissant bien. Beurrez et farinez le moule. Versez la préparation et lissez le dessus.</t>
  </si>
  <si>
    <t>Mots-clés trouvés</t>
  </si>
  <si>
    <t>Utilisez seulement les cellules jaunes pour la saisie.</t>
  </si>
  <si>
    <t>Enfournez 35 à 40 minutes. Vérifiez la cuisson avec la lame d’un couteau : elle doit ressortir propre. Si le dessus colore trop vite, posez une feuille de papier cuisson pour protéger la surface.</t>
  </si>
  <si>
    <t>Note /20</t>
  </si>
  <si>
    <t>RAPPEL EXPRESS</t>
  </si>
  <si>
    <t>Avant d’enfourner, saupoudrez 1 cuillère à soupe de sucre sur le dessus. À la cuisson, il forme une fine croûte légèrement croustillante. Laissez le gâteau tiédir 10 à 15 minutes avant de le démouler. Il se tient mieux et garde son moelleux.</t>
  </si>
  <si>
    <t>1. Question en C5.</t>
  </si>
  <si>
    <t>Comment le servir pour faire plaisir à tout le monde</t>
  </si>
  <si>
    <t>2. Réponse du candidat en C8:C57.</t>
  </si>
  <si>
    <t>Ce gâteau aux pommes fonctionne tel quel. Pour plus de gourmandise, servez-le tiède avec une boule de glace à la vanille. La glace fondante contre le gâteau chaud est très agréable.</t>
  </si>
  <si>
    <t>3. Mots-clés du formateur en K18:K57.</t>
  </si>
  <si>
    <t>Une cuillerée de crème fraîche épaisse ou un filet de caramel tiède transforme l’assiette en vrai régal. Il convient aussi bien au goûter qu’au brunch ou en dessert après un repas léger.</t>
  </si>
  <si>
    <t>4. Résultats automatiques en E8:F11.</t>
  </si>
  <si>
    <t>Variantes faciles si vous aimez changer un peu</t>
  </si>
  <si>
    <t>Ajoutez 50 g de noix concassées pour du croquant.</t>
  </si>
  <si>
    <t>MOTS-CLÉS DU FORMATEUR — 1 MOT OU 1 EXPRESSION PAR LIGNE</t>
  </si>
  <si>
    <t>Incorporez 50 g de raisins secs réhydratés pour des notes plus rondes.</t>
  </si>
  <si>
    <t>sucre</t>
  </si>
  <si>
    <t>Remplacez la cannelle par une pincée de muscade pour un profil plus chaleureux.</t>
  </si>
  <si>
    <t>pommes</t>
  </si>
  <si>
    <t>Servez avec une compote de pommes maison pour accentuer le fruit sans alourdir l’assiette.</t>
  </si>
  <si>
    <t>beurre</t>
  </si>
  <si>
    <t>cannelle</t>
  </si>
  <si>
    <t>sel</t>
  </si>
  <si>
    <t>œufs</t>
  </si>
  <si>
    <t>caramel</t>
  </si>
  <si>
    <t>farine</t>
  </si>
  <si>
    <t>ANNEXE — PROMPTS D'AUDIT CONSERVÉS</t>
  </si>
  <si>
    <t>Cet onglet est une annexe documentaire. Il n'alimente aucune formule du moteur d'analyse.</t>
  </si>
  <si>
    <t>VERSION LONGUE D'ORIGINE</t>
  </si>
  <si>
    <t>VERSION SYNTHÉTIQUE D'ORIGINE</t>
  </si>
  <si>
    <t>Exemple de prompt sur 1 ligne à coller dans ChatGPT et joindre le document à analyser</t>
  </si>
  <si>
    <t>Ouvre le classeur Excel fourni et fais un audit technique profond avant toute modification. Je ne veux aucune réponse rassurante ou déclarative : chaque affirmation doit être prouvée par cellule, plage, formule, compteur, test ou résultat XML. Le fichier final doit rester compatible Excel 2021 FR : sans VBA, sans macros, sans LET, FILTRE/FILTER, SEQUENCE, TEXTJOIN/JOINDRE.TEXTE, sans @, sans formules dynamiques, sans liens externes, sans formules partagées héritées dans le XML, sans erreurs #REF!, #VALEUR!, #NOM?, #DIV/0!, #N/A dans les zones moteur. Phase 1 : audit avant modification avec nom des feuilles, dimensions utilisées, plages moteur, matrice questions, matrice critères, tests, contrôle qualité, colonnes formules, colonnes textes, cellules mélangeant texte/formule, formules vers anciennes plages, erreurs visibles et risques de notation. Phase 2 : ouvrir le .xlsx comme archive ZIP et contrôler les XML internes : compter t="shared", #REF!, @, fonctions interdites, anciennes plages, caches d’erreurs ; fournir les preuves XML avant réparation. Phase 3 : réparer réellement le fichier sans écraser les textes utiles, sans déplacer inutilement le moteur, en remplaçant les formules douteuses par des formules simples, bornées et auditables ; tracer chaque modification par cellule/plage avec justification. Phase 4 : refaire l’audit complet après réparation et fournir un tableau AVANT/APRÈS : questions, critères, plages, formules, formules modifiées, formules partagées restantes, erreurs Excel, fonctions interdites, anciennes références, textes en zone formule. Phase 5 : faire des tests métier obligatoires : réponse vide, CFA incomplète, CFA correcte, PRO incomplète, PRO correcte, mot-clé isolé, plusieurs critères manquants, réponse qui ne doit pas obtenir 20/20, réponse qui doit obtenir le maximum, PRO testé en CFA, CFA testé en PRO ; indiquer score attendu, score obtenu, cellule/plage et conclusion conforme/non conforme. Phase 6 : fournir le fichier corrigé, le rapport d’audit, les cellules/plages modifiées, les formules importantes corrigées, les tests réalisés, les contrôles XML avant/après, les problèmes restants et un avis critique réel. Interdiction d’écrire “tout est OK”, “validé à 100 %”, “audit profond terminé”, “moteur fiable” ou “corrigé définitivement” sans preuves techniques complètes. Si un point n’a pas pu être contrôlé, écrire NON CONTRÔLÉ avec la raison exacte.</t>
  </si>
  <si>
    <t>En clair :</t>
  </si>
  <si>
    <t>Un audit Excel sérieux ne doit pas se résumer à “j’ai vérifié / tout est OK”. Il doit produire des preuves contrôlables : plages inspectées, formules modifiées, anciennes formules restantes, erreurs XML, dépendances, tests de notation.</t>
  </si>
  <si>
    <t>ORDRE DE MISSION — AUDIT ET RÉPARATION RÉELLE D’UN CLASSEUR EXCEL</t>
  </si>
  <si>
    <t>IMPORTANT</t>
  </si>
  <si>
    <t>Je ne veux pas de réponse rassurante, déclarative ou cosmétique.</t>
  </si>
  <si>
    <t>Voici le prompt à utiliser pour m’obliger à faire un travail sérieux.</t>
  </si>
  <si>
    <t>Je veux un travail vérifiable, avec preuves techniques.</t>
  </si>
  <si>
    <t>MISSION : AUDIT ET RÉPARATION TECHNIQUE D’UN CLASSEUR EXCEL 2021 FR</t>
  </si>
  <si>
    <t>Chaque affirmation doit être accompagnée d’au moins une preuve : cellule, plage, formule, compteur, test, extrait XML ou résultat de contrôle.</t>
  </si>
  <si>
    <t>Si un point n’a pas pu être contrôlé, écrire clairement : NON CONTRÔLÉ — raison exacte.</t>
  </si>
  <si>
    <t>Tu dois ouvrir le classeur Excel fourni et réaliser un audit technique profond, vérifiable et non cosmétique. L’objectif est de réparer réellement le fichier, pas d’améliorer seulement la présentation.</t>
  </si>
  <si>
    <t>Ne jamais écrire “tout est OK”, “validé à 100 %”, “moteur fiable” ou “audit profond terminé” sans preuves correspondantes.</t>
  </si>
  <si>
    <t>RÈGLE ABSOLUE</t>
  </si>
  <si>
    <t>PÉRIMÈTRE</t>
  </si>
  <si>
    <t>Aucune affirmation ne doit être déclarative. Chaque constat doit être prouvé par au moins un élément vérifiable : cellule, plage, formule, compteur, résultat de test, extrait XML ou nom de fichier XML interne. Si un point n’a pas pu être contrôlé, écrire clairement : NON CONTRÔLÉ + raison exacte.</t>
  </si>
  <si>
    <t>Tu dois ouvrir le classeur Excel fourni et réaliser un audit technique profond, puis réparer réellement le fichier.</t>
  </si>
  <si>
    <t>Le travail doit porter sur la mécanique, les formules, les matrices, les tests, les plages utilisées, les erreurs visibles, les erreurs potentielles et le XML interne du fichier .xlsx.</t>
  </si>
  <si>
    <t>CONTRAINTES IMPÉRATIVES</t>
  </si>
  <si>
    <t>Le but n’est pas d’embellir le fichier, mais de supprimer les erreurs, incohérences, résidus anciens et formules héritées dangereuses.</t>
  </si>
  <si>
    <t>Le classeur final doit rester compatible Excel 2021 FR et respecter strictement :</t>
  </si>
  <si>
    <t>- sans VBA ;</t>
  </si>
  <si>
    <t>PHASE 1 — ÉTAT DES LIEUX AVANT MODIFICATION</t>
  </si>
  <si>
    <t>- sans macros ;</t>
  </si>
  <si>
    <t>Avant toute modification, produire un diagnostic factuel avec un tableau contenant :</t>
  </si>
  <si>
    <t>- sans formules dynamiques ;</t>
  </si>
  <si>
    <t>1. nom exact des feuilles ;</t>
  </si>
  <si>
    <t>- sans LET ;</t>
  </si>
  <si>
    <t>2. plages réellement utilisées ;</t>
  </si>
  <si>
    <t>- sans FILTRE / FILTER ;</t>
  </si>
  <si>
    <t>3. colonnes contenant des formules ;</t>
  </si>
  <si>
    <t>- sans SEQUENCE ;</t>
  </si>
  <si>
    <t>4. colonnes contenant du texte métier ;</t>
  </si>
  <si>
    <t>- sans TEXTJOIN / JOINDRE.TEXTE ;</t>
  </si>
  <si>
    <t>5. cellules où texte et formule sont mélangés par erreur ;</t>
  </si>
  <si>
    <t>- sans @ / intersection implicite ;</t>
  </si>
  <si>
    <t>6. formules pointant vers des plages trop courtes ;</t>
  </si>
  <si>
    <t>- sans références interfeuilles inutiles ;</t>
  </si>
  <si>
    <t>7. formules pointant vers d’anciennes plages ;</t>
  </si>
  <si>
    <t>- sans formules partagées héritées dans le XML ;</t>
  </si>
  <si>
    <t>8. références interfeuilles ;</t>
  </si>
  <si>
    <t>- sans liens externes ;</t>
  </si>
  <si>
    <t>9. liens externes ;</t>
  </si>
  <si>
    <t>- sans #REF!, #VALEUR!, #NOM?, #DIV/0!, #N/A dans les zones moteur ;</t>
  </si>
  <si>
    <t>10. erreurs visibles : #REF!, #VALEUR!, #NOM?, #DIV/0!, #N/A ;</t>
  </si>
  <si>
    <t>- sans mélange accidentel entre textes métier et zones de formules ;</t>
  </si>
  <si>
    <t>11. erreurs potentielles de logique de notation ;</t>
  </si>
  <si>
    <t>- aucune correction cosmétique ne doit masquer une erreur de logique.</t>
  </si>
  <si>
    <t>12. cellules ou blocs parasites, obsolètes ou résiduels.</t>
  </si>
  <si>
    <t>PHASE 1 — AUDIT AVANT MODIFICATION</t>
  </si>
  <si>
    <t>Sortie obligatoire de la phase 1 : tableau PREUVE / RÉSULTAT / STATUT.</t>
  </si>
  <si>
    <t>Avant toute modification, produire un diagnostic factuel indiquant :</t>
  </si>
  <si>
    <t>Statuts autorisés : OK, NON CONFORME, À CORRIGER, NON CONTRÔLÉ.</t>
  </si>
  <si>
    <t>2. dimension utilisée de chaque feuille ;</t>
  </si>
  <si>
    <t>PHASE 2 — CONTRÔLE XML OBLIGATOIRE</t>
  </si>
  <si>
    <t>3. plage du moteur ;</t>
  </si>
  <si>
    <t>Ouvrir le fichier .xlsx comme une archive ZIP et inspecter les fichiers XML internes.</t>
  </si>
  <si>
    <t>4. plage de la matrice questions ;</t>
  </si>
  <si>
    <t>Contrôler au minimum : xl/workbook.xml, xl/worksheets/sheet*.xml, xl/calcChain.xml s’il existe, xl/sharedStrings.xml, xl/styles.xml.</t>
  </si>
  <si>
    <t>5. plage de la matrice critères ;</t>
  </si>
  <si>
    <t>Rechercher explicitement :</t>
  </si>
  <si>
    <t>6. plage des tests de validation ;</t>
  </si>
  <si>
    <t>formules partagées : t="shared" ;</t>
  </si>
  <si>
    <t>7. plage du contrôle qualité ;</t>
  </si>
  <si>
    <t>références cassées : #REF! ;</t>
  </si>
  <si>
    <t>8. colonnes techniques contenant des formules ;</t>
  </si>
  <si>
    <t>fonctions interdites ;</t>
  </si>
  <si>
    <t>9. colonnes contenant du texte métier ;</t>
  </si>
  <si>
    <t>formules contenant @ ;</t>
  </si>
  <si>
    <t>10. cellules ou colonnes où texte et formule sont mélangés par erreur ;</t>
  </si>
  <si>
    <t>anciennes plages obsolètes ;</t>
  </si>
  <si>
    <t>11. formules pointant vers des plages trop courtes ;</t>
  </si>
  <si>
    <t>liens externes ;</t>
  </si>
  <si>
    <t>12. formules pointant vers d’anciennes plages ou zones obsolètes ;</t>
  </si>
  <si>
    <t>cellules contenant des formules supprimées ou réparées par Excel.</t>
  </si>
  <si>
    <t>13. erreurs Excel visibles ;</t>
  </si>
  <si>
    <t>14. risques de logique de notation ;</t>
  </si>
  <si>
    <t>Sortie obligatoire de la phase 2 :</t>
  </si>
  <si>
    <t>15. nombre de questions réelles ;</t>
  </si>
  <si>
    <t>1. nombre de formules partagées détectées ;</t>
  </si>
  <si>
    <t>16. nombre de critères réels ;</t>
  </si>
  <si>
    <t>2. feuilles XML concernées ;</t>
  </si>
  <si>
    <t>17. nombre de formules présentes ;</t>
  </si>
  <si>
    <t>3. cellules concernées quand l’adresse est disponible ;</t>
  </si>
  <si>
    <t>18. nombre de formules suspectes.</t>
  </si>
  <si>
    <t>4. fonctions interdites trouvées ;</t>
  </si>
  <si>
    <t>5. références cassées trouvées ;</t>
  </si>
  <si>
    <t>6. conclusion : XML conforme / XML non conforme / NON CONTRÔLÉ avec raison.</t>
  </si>
  <si>
    <t>Ouvrir le fichier .xlsx comme une archive ZIP et inspecter les XML internes.</t>
  </si>
  <si>
    <t>Contrôles obligatoires :</t>
  </si>
  <si>
    <t>PHASE 3 — RÉPARATION RÉELLE</t>
  </si>
  <si>
    <t>- rechercher les formules partagées : t="shared" ;</t>
  </si>
  <si>
    <t>Réparer le fichier directement.</t>
  </si>
  <si>
    <t>- compter les formules partagées trouvées ;</t>
  </si>
  <si>
    <t>Deux modes possibles :</t>
  </si>
  <si>
    <t>- indiquer leur emplacement XML et, si possible, les cellules concernées ;</t>
  </si>
  <si>
    <t>Mode A — réparation ciblée si la structure est saine.</t>
  </si>
  <si>
    <t>- rechercher #REF! ;</t>
  </si>
  <si>
    <t>Mode B — reconstruction dans un nouvel onglet propre si l’ancien moteur contient trop de résidus, formules héritées, plages incohérentes ou erreurs structurelles.</t>
  </si>
  <si>
    <t>- rechercher #VALUE!, #N/A, #DIV/0!, #NAME? si présents dans les caches XML ;</t>
  </si>
  <si>
    <t>- rechercher les formules contenant @ ;</t>
  </si>
  <si>
    <t>Règles de réparation :</t>
  </si>
  <si>
    <t>- rechercher LET, FILTER, FILTRE, SEQUENCE, TEXTJOIN, JOINDRE.TEXTE ;</t>
  </si>
  <si>
    <t>conserver les textes utiles ;</t>
  </si>
  <si>
    <t>- rechercher les anciennes plages obsolètes ;</t>
  </si>
  <si>
    <t>supprimer ou isoler les textes parasites ;</t>
  </si>
  <si>
    <t>- vérifier que les feuilles XML sont lisibles.</t>
  </si>
  <si>
    <t>remplacer les formules douteuses par des formules simples, bornées, testables ;</t>
  </si>
  <si>
    <t>supprimer les références à d’anciennes plages ;</t>
  </si>
  <si>
    <t>Tu dois fournir les compteurs XML AVANT réparation.</t>
  </si>
  <si>
    <t>aligner toutes les plages de calcul sur le nombre réel de questions et de critères ;</t>
  </si>
  <si>
    <t>PHASE 3 — RÉPARATION CONTRÔLÉE</t>
  </si>
  <si>
    <t>vérifier que chaque critère utile est réellement pris en compte</t>
  </si>
  <si>
    <t>Réparer le fichier directement en respectant ces règles :</t>
  </si>
  <si>
    <t>vérifier que les réponses attendues ne sont pas de simples variantes copiées ;</t>
  </si>
  <si>
    <t>- ne pas écraser les textes métier utiles ;</t>
  </si>
  <si>
    <t>vérifier que les relances sont différenciées et utiles ;</t>
  </si>
  <si>
    <t>- ne pas écraser une formule fonctionnelle sans justification ;</t>
  </si>
  <si>
    <t>vérifier qu’un motclé isolé ne suffit pas à obtenir une note maximale si la réponse n’est pas construite.</t>
  </si>
  <si>
    <t>- ne pas déplacer le moteur sans nécessité ;</t>
  </si>
  <si>
    <t>- ne pas mélanger textes d’audit et colonnes techniques ;</t>
  </si>
  <si>
    <t>PHASE 4 — AUDIT APRÈS RÉPARATION</t>
  </si>
  <si>
    <t>- remplacer les formules douteuses par des formules plus simples, bornées et auditables ;</t>
  </si>
  <si>
    <t>Après modification, refaire un audit complet.</t>
  </si>
  <si>
    <t>- privilégier les helpers plutôt que les formules trop longues ;</t>
  </si>
  <si>
    <t>Produire un tableau AVANT / APRÈS avec :</t>
  </si>
  <si>
    <t>- conserver des plages cohérentes avec la capacité réelle du moteur ;</t>
  </si>
  <si>
    <t>1. nombre de feuilles ;</t>
  </si>
  <si>
    <t>- supprimer ou reconstruire les formules partagées héritées ;</t>
  </si>
  <si>
    <t>2. nombre de questions ;</t>
  </si>
  <si>
    <t>- forcer un recalcul propre à l’ouverture du classeur si nécessaire.</t>
  </si>
  <si>
    <t>3. nombre de critères ;</t>
  </si>
  <si>
    <t>4. plages réelle des matrices ;</t>
  </si>
  <si>
    <t>Chaque modification doit être tracée dans un journal :</t>
  </si>
  <si>
    <t>6. plage réelle des formules ;</t>
  </si>
  <si>
    <t>- cellule ou plage modifiée ;</t>
  </si>
  <si>
    <t>7. nombre de formules modifiées ;</t>
  </si>
  <si>
    <t>- ancienne logique ou problème constaté ;</t>
  </si>
  <si>
    <t>8. nombre de formules partagées restantes ;</t>
  </si>
  <si>
    <t>- nouvelle logique appliquée ;</t>
  </si>
  <si>
    <t>9. nombre d’erreurs #REF! ;</t>
  </si>
  <si>
    <t>- justification technique.</t>
  </si>
  <si>
    <t>10. nombre d’erreurs #VALEUR! ;</t>
  </si>
  <si>
    <t>11. nombre d’erreurs #NOM? ;</t>
  </si>
  <si>
    <t>12. nombre d’erreurs #DIV/0! ;</t>
  </si>
  <si>
    <t>Après réparation, refaire les mêmes contrôles que dans les phases 1 et 2.</t>
  </si>
  <si>
    <t>13. nombre de fonctions interdites restantes ;</t>
  </si>
  <si>
    <t>Fournir un tableau AVANT / APRÈS avec au minimum :</t>
  </si>
  <si>
    <t>14. nombre de références vers anciennes plages ;</t>
  </si>
  <si>
    <t>- nombre de feuilles ;</t>
  </si>
  <si>
    <t>15. nombre de liens externes ;</t>
  </si>
  <si>
    <t>- nombre de questions ;</t>
  </si>
  <si>
    <t>16. nombre de cellules texte placées par erreur dans une zone formule ;</t>
  </si>
  <si>
    <t>- nombre de critères ;</t>
  </si>
  <si>
    <t>17. résultat du contrôle XML après réparation.</t>
  </si>
  <si>
    <t>- plage réelle de la matrice questions ;</t>
  </si>
  <si>
    <t>- plage réelle de la matrice critères ;</t>
  </si>
  <si>
    <t>PHASE 5 — TESTS DE NOTATION OBLIGATOIRES</t>
  </si>
  <si>
    <t>- plage réelle des formules moteur ;</t>
  </si>
  <si>
    <t>Tester au minimum dix cas :</t>
  </si>
  <si>
    <t>- nombre total de formules ;</t>
  </si>
  <si>
    <t>1. réponse contenant seulement un motclé isolé ;</t>
  </si>
  <si>
    <t>- nombre de formules modifiées ;</t>
  </si>
  <si>
    <t>2. réponse avec plusieurs critères manquants ;</t>
  </si>
  <si>
    <t>- nombre de formules partagées XML restantes ;</t>
  </si>
  <si>
    <t>3. réponse qui ne doit pas obtenir 20/20 ;</t>
  </si>
  <si>
    <t>- nombre de #REF! ;</t>
  </si>
  <si>
    <t>4. réponse qui doit obtenir le maximum.</t>
  </si>
  <si>
    <t>- nombre de #VALEUR! / #VALUE! ;</t>
  </si>
  <si>
    <t>- nombre de #NOM? / #NAME? ;</t>
  </si>
  <si>
    <t>Pour chaque test, fournir un tableau avec :</t>
  </si>
  <si>
    <t>- nombre de #DIV/0! ;</t>
  </si>
  <si>
    <t>question testée ;</t>
  </si>
  <si>
    <t>- nombre de #N/A ;</t>
  </si>
  <si>
    <t>niveau testé  ;</t>
  </si>
  <si>
    <t>- nombre de fonctions interdites ;</t>
  </si>
  <si>
    <t>réponse saisie ;</t>
  </si>
  <si>
    <t>- nombre de références vers anciennes plages ;</t>
  </si>
  <si>
    <t>critères ;</t>
  </si>
  <si>
    <t>- nombre de cellules texte trouvées par erreur dans une zone formule ;</t>
  </si>
  <si>
    <t>exclusions détectées ;</t>
  </si>
  <si>
    <t>- résultat des tests de notation.</t>
  </si>
  <si>
    <t>scores ;</t>
  </si>
  <si>
    <t>conclusion : conforme / non conforme ;</t>
  </si>
  <si>
    <t>PHASE 5 — TESTS MÉTIER OBLIGATOIRES</t>
  </si>
  <si>
    <t>correction appliquée si non conforme.</t>
  </si>
  <si>
    <t>Tester au minimum 10 cas :</t>
  </si>
  <si>
    <t>1. réponse vide ;</t>
  </si>
  <si>
    <t>PHASE 6 — LIVRABLE FINAL</t>
  </si>
  <si>
    <t>2. réponse CFA incomplète ;</t>
  </si>
  <si>
    <t>Fournir obligatoirement :</t>
  </si>
  <si>
    <t>3. réponse CFA correcte ;</t>
  </si>
  <si>
    <t>1. le fichier Excel corrigé ;</t>
  </si>
  <si>
    <t>4. réponse PRO incomplète ;</t>
  </si>
  <si>
    <t>2. un onglet RAPPORT_AUDIT ou un rapport séparé clair ;</t>
  </si>
  <si>
    <t>5. réponse PRO correcte ;</t>
  </si>
  <si>
    <t>3. la liste exacte des cellules/plages modifiées ;</t>
  </si>
  <si>
    <t>6. réponse avec seulement un mot-clé isolé ;</t>
  </si>
  <si>
    <t>4. la liste des formules importantes corrigées ;</t>
  </si>
  <si>
    <t>7. réponse avec plusieurs critères manquants ;</t>
  </si>
  <si>
    <t>5. le tableau AVANT / APRÈS ;</t>
  </si>
  <si>
    <t>8. réponse qui ne doit pas obtenir 20/20 ;</t>
  </si>
  <si>
    <t>6. le résultat du contrôle XML final ;</t>
  </si>
  <si>
    <t>9. réponse qui doit obtenir le maximum ;</t>
  </si>
  <si>
    <t>7. les tests  réalisés ;</t>
  </si>
  <si>
    <t>10. réponse PRO évaluée en mode CFA ;</t>
  </si>
  <si>
    <t>8. les problèmes restants, s’il en existe ;</t>
  </si>
  <si>
    <t>11. réponse CFA évaluée en mode PRO.</t>
  </si>
  <si>
    <t>9. les points NON CONTRÔLÉS, avec raison exacte ;</t>
  </si>
  <si>
    <t>10. un avis critique réel sur la fiabilité restante du fichier.</t>
  </si>
  <si>
    <t>Pour chaque test, fournir :</t>
  </si>
  <si>
    <t>- question testée ;</t>
  </si>
  <si>
    <t>CONCLUSION ATTENDUE</t>
  </si>
  <si>
    <t>- niveau testé : CFA ou PRO ;</t>
  </si>
  <si>
    <t>Ne conclus pas par une formule générale.</t>
  </si>
  <si>
    <t>- réponse saisie ;</t>
  </si>
  <si>
    <t>Conclus uniquement à partir des preuves fournies.</t>
  </si>
  <si>
    <t>- score attendu ;</t>
  </si>
  <si>
    <t>Si le fichier reste fragile, le dire clairement.</t>
  </si>
  <si>
    <t>- score obtenu ;</t>
  </si>
  <si>
    <t>Si une réparation complète demanderait une reconstruction , le dire clairement.</t>
  </si>
  <si>
    <t>- écart éventuel ;</t>
  </si>
  <si>
    <t>Tu dois travailler comme un contrôleur qualité Excel : preuves, cellules, plages, compteurs, tests, XML, puis correction.</t>
  </si>
  <si>
    <t>- conclusion : conforme / non conforme ;</t>
  </si>
  <si>
    <t>- cellule ou plage utilisée pour le calcul.</t>
  </si>
  <si>
    <t>RÈGLES DE NOTATION À CONTRÔLER</t>
  </si>
  <si>
    <t>- Une réponse PRO complète doit pouvoir obtenir un très bon score en mode CFA si elle couvre les attendus essentiels.</t>
  </si>
  <si>
    <t>- Une réponse CFA simple ne doit pas obtenir automatiquement un excellent score en mode PRO si elle manque de précision technique.</t>
  </si>
  <si>
    <t>- Les mots-clés isolés ne doivent pas suffire à valider une vraie réponse construite.</t>
  </si>
  <si>
    <t>- Les notions critiques doivent peser réellement.</t>
  </si>
  <si>
    <t>- Les erreurs éliminatoires ou fortement pénalisantes doivent être détectées.</t>
  </si>
  <si>
    <t>- Les scores doivent être plafonnés à 20/20.</t>
  </si>
  <si>
    <t>Fournir :</t>
  </si>
  <si>
    <t>2. un rapport d’audit clair ;</t>
  </si>
  <si>
    <t>3. le tableau AVANT / APRÈS ;</t>
  </si>
  <si>
    <t>4. la liste exacte des cellules et plages modifiées ;</t>
  </si>
  <si>
    <t>5. les formules importantes corrigées ;</t>
  </si>
  <si>
    <t>6. les tests métier réalisés ;</t>
  </si>
  <si>
    <t>7. les contrôles XML avant/après ;</t>
  </si>
  <si>
    <t>8. les problèmes restants s’il en existe ;</t>
  </si>
  <si>
    <t>9. un avis critique réel.</t>
  </si>
  <si>
    <t>INTERDICTIONS DE RÉPONSE</t>
  </si>
  <si>
    <t>Tu n’as pas le droit d’écrire :</t>
  </si>
  <si>
    <t>- “validé à 100 %” ;</t>
  </si>
  <si>
    <t>- “tout est OK” ;</t>
  </si>
  <si>
    <t>- “audit profond terminé” ;</t>
  </si>
  <si>
    <t>- “moteur fiable” ;</t>
  </si>
  <si>
    <t>- “corrigé définitivement” ;</t>
  </si>
  <si>
    <t>sauf si toutes les preuves techniques correspondantes sont fournies.</t>
  </si>
  <si>
    <t>Si une erreur est découverte après une déclaration de conformité, considérer que l’audit précédent était insuffisant et le dire explicitement.</t>
  </si>
  <si>
    <t>La conclusion doit être prudente et vérifiable. Elle doit distinguer :</t>
  </si>
  <si>
    <t>- points contrôlés ;</t>
  </si>
  <si>
    <t>- points réparés ;</t>
  </si>
  <si>
    <t>- points non contrôlés ;</t>
  </si>
  <si>
    <t>- risques restants ;</t>
  </si>
  <si>
    <t>- avis technique.</t>
  </si>
  <si>
    <t>MODE D'EMPLOI PÉDAGOGIQUE — ANALYSER UN TEXTE PAR MOTS-CLÉS</t>
  </si>
  <si>
    <t>Public : formateurs et apprenants CFA • Version auditée du 10/08/2026 • Excel 2021 FR</t>
  </si>
  <si>
    <t>1 — À QUOI SERT CE DOCUMENT ?</t>
  </si>
  <si>
    <t>Finalité</t>
  </si>
  <si>
    <t>Repérer automatiquement si des mots-clés ou expressions attendus apparaissent dans la réponse d'un candidat.</t>
  </si>
  <si>
    <t>Utilisation</t>
  </si>
  <si>
    <t>Préparer une question, saisir les éléments attendus, laisser le candidat répondre, puis obtenir un nombre de mots-clés trouvés et une note sur 20.</t>
  </si>
  <si>
    <t>Principe</t>
  </si>
  <si>
    <t>Le moteur compare une version normalisée du texte avec chaque mot-clé. Il ignore la casse, plusieurs signes de ponctuation et les accents les plus courants.</t>
  </si>
  <si>
    <t>Limite essentielle</t>
  </si>
  <si>
    <t>Ce document réalise un repérage lexical. Il ne comprend pas le raisonnement, la négation ni la qualité professionnelle de la réponse.</t>
  </si>
  <si>
    <t>2 — LES ZONES À CONNAÎTRE DANS L'ONGLET « Analyse.Texte »</t>
  </si>
  <si>
    <t>Zone</t>
  </si>
  <si>
    <t>Qui saisit ?</t>
  </si>
  <si>
    <t>Fonction</t>
  </si>
  <si>
    <t>Consigne</t>
  </si>
  <si>
    <t>C5</t>
  </si>
  <si>
    <t>Formateur</t>
  </si>
  <si>
    <t>Question ou sujet proposé.</t>
  </si>
  <si>
    <t>Cette cellule sert de rappel et n'entre pas dans la note.</t>
  </si>
  <si>
    <t>C8:C57</t>
  </si>
  <si>
    <t>Candidat</t>
  </si>
  <si>
    <t>Réponse analysée, jusqu'à 50 lignes.</t>
  </si>
  <si>
    <t>Saisir ou coller uniquement des valeurs.</t>
  </si>
  <si>
    <t>K18:K57</t>
  </si>
  <si>
    <t>Jusqu'à 40 mots-clés ou expressions.</t>
  </si>
  <si>
    <t>Un élément par ligne ; éviter les mots trop généraux.</t>
  </si>
  <si>
    <t>E8:F11</t>
  </si>
  <si>
    <t>Automatique</t>
  </si>
  <si>
    <t>Compteurs et note sur 20.</t>
  </si>
  <si>
    <t>Ne pas saisir dans les cellules de valeur.</t>
  </si>
  <si>
    <t>O:AL</t>
  </si>
  <si>
    <t>Technique</t>
  </si>
  <si>
    <t>Nettoyage, normalisation, pluriels et détection.</t>
  </si>
  <si>
    <t>Colonnes repliées : ne pas modifier.</t>
  </si>
  <si>
    <t>Prompt.ChatGPT</t>
  </si>
  <si>
    <t>Annexe</t>
  </si>
  <si>
    <t>Prompts d'audit d'origine restructurés et conservés.</t>
  </si>
  <si>
    <t>Cet onglet n'alimente aucune formule du moteur.</t>
  </si>
  <si>
    <t>3 — MODE D'EMPLOI FORMATEUR, ÉTAPE PAR ÉTAPE</t>
  </si>
  <si>
    <t>Étape</t>
  </si>
  <si>
    <t>Action</t>
  </si>
  <si>
    <t>Cellule ou plage</t>
  </si>
  <si>
    <t>Contrôle à effectuer</t>
  </si>
  <si>
    <t>Travaillez sur une copie du fichier maître.</t>
  </si>
  <si>
    <t>Fichier complet</t>
  </si>
  <si>
    <t>Conserver un original vierge et protégé.</t>
  </si>
  <si>
    <t>Écrivez la question ou le sujet.</t>
  </si>
  <si>
    <t>La consigne doit être claire et adaptée au niveau CFA.</t>
  </si>
  <si>
    <t>Saisissez les mots-clés ou expressions attendus.</t>
  </si>
  <si>
    <t>Un élément par ligne ; 40 maximum.</t>
  </si>
  <si>
    <t>Vérifiez la préparation.</t>
  </si>
  <si>
    <t>F8 et F9</t>
  </si>
  <si>
    <t>Les deux valeurs doivent correspondre au nombre de mots-clés saisis.</t>
  </si>
  <si>
    <t>Testez une réponse témoin avant la séance.</t>
  </si>
  <si>
    <t>C8:C57 puis F10:F11</t>
  </si>
  <si>
    <t>Un texte complet doit obtenir le résultat attendu.</t>
  </si>
  <si>
    <t>Remettez au candidat une copie préparée.</t>
  </si>
  <si>
    <t>Les colonnes techniques sont déjà repliées ; conservez votre fichier maître.</t>
  </si>
  <si>
    <t>Après la réponse, interprétez la note avec prudence.</t>
  </si>
  <si>
    <t>Relire le texte : la présence d'un mot ne prouve pas que l'idée est correcte.</t>
  </si>
  <si>
    <t>4 — COMMENT LE MOTEUR FONCTIONNE</t>
  </si>
  <si>
    <t>1. Nettoyage</t>
  </si>
  <si>
    <t>Le texte et les mots-clés passent en minuscules ; espaces invisibles, retours de ligne et ponctuations courantes sont neutralisés.</t>
  </si>
  <si>
    <t>2. Accents</t>
  </si>
  <si>
    <t>Les principales lettres accentuées sont transformées : « œufs » et « oeufs » deviennent comparables.</t>
  </si>
  <si>
    <t>3. Pluriels simples</t>
  </si>
  <si>
    <t>Pour un mot unique, le moteur teste aussi le pluriel en s et certains pluriels en x ou aux.</t>
  </si>
  <si>
    <t>4. Recherche</t>
  </si>
  <si>
    <t>Le moteur cherche le mot entier ou l'expression entière, entourés d'espaces, afin de limiter les correspondances partielles.</t>
  </si>
  <si>
    <t>5. Comptage</t>
  </si>
  <si>
    <t>Chaque mot-clé vaut un point et n'est compté qu'une fois, même s'il apparaît plusieurs fois dans la réponse.</t>
  </si>
  <si>
    <t>6. Note</t>
  </si>
  <si>
    <t>Note = mots-clés trouvés ÷ mots-clés saisis × 20, arrondie à deux décimales.</t>
  </si>
  <si>
    <t>5 — EXEMPLE SIMPLE</t>
  </si>
  <si>
    <t>Élément</t>
  </si>
  <si>
    <t>Exemple</t>
  </si>
  <si>
    <t>Résultat attendu</t>
  </si>
  <si>
    <t>Explication</t>
  </si>
  <si>
    <t>Question C5</t>
  </si>
  <si>
    <t>Citez quatre ingrédients d'une tarte aux pommes.</t>
  </si>
  <si>
    <t>Information seulement</t>
  </si>
  <si>
    <t>La question n'est pas notée.</t>
  </si>
  <si>
    <t>Mots-clés K18:K21</t>
  </si>
  <si>
    <t>pomme • sucre • beurre • œuf</t>
  </si>
  <si>
    <t>4 mots-clés</t>
  </si>
  <si>
    <t>Un élément par ligne, pas dans une seule cellule.</t>
  </si>
  <si>
    <t>Réponse C8</t>
  </si>
  <si>
    <t>La recette contient des pommes, du sucre et deux oeufs.</t>
  </si>
  <si>
    <t>3 mots-clés trouvés</t>
  </si>
  <si>
    <t>Le pluriel et l'absence d'accent sont reconnus.</t>
  </si>
  <si>
    <t>Mot absent</t>
  </si>
  <si>
    <t>0 point pour ce mot</t>
  </si>
  <si>
    <t>Le mot n'apparaît pas dans la réponse.</t>
  </si>
  <si>
    <t>Note</t>
  </si>
  <si>
    <t>3 ÷ 4 × 20</t>
  </si>
  <si>
    <t>15/20</t>
  </si>
  <si>
    <t>La note doit être confirmée par la lecture du formateur.</t>
  </si>
  <si>
    <t>6 — LIRE LES RÉSULTATS</t>
  </si>
  <si>
    <t>Cellule</t>
  </si>
  <si>
    <t>Indicateur</t>
  </si>
  <si>
    <t>Lecture</t>
  </si>
  <si>
    <t>Vérification</t>
  </si>
  <si>
    <t>F8</t>
  </si>
  <si>
    <t>Nombre de lignes remplies dans K18:K57.</t>
  </si>
  <si>
    <t>Doit correspondre à la préparation du formateur.</t>
  </si>
  <si>
    <t>F9</t>
  </si>
  <si>
    <t>Un point par mot-clé saisi.</t>
  </si>
  <si>
    <t>F9 doit normalement être égal à F8.</t>
  </si>
  <si>
    <t>F10</t>
  </si>
  <si>
    <t>Nombre d'éléments détectés dans la réponse.</t>
  </si>
  <si>
    <t>Contrôler les faux positifs et les idées exprimées négativement.</t>
  </si>
  <si>
    <t>F11</t>
  </si>
  <si>
    <t>Résultat proportionnel arrondi à deux décimales.</t>
  </si>
  <si>
    <t>Ne pas utiliser seule pour décider de la compétence.</t>
  </si>
  <si>
    <t>7 — TESTS À EFFECTUER AVANT CHAQUE NOUVEL EXERCICE</t>
  </si>
  <si>
    <t>Test</t>
  </si>
  <si>
    <t>Saisie</t>
  </si>
  <si>
    <t>But du contrôle</t>
  </si>
  <si>
    <t>Réponse vide</t>
  </si>
  <si>
    <t>C8:C57 vide avec plusieurs mots-clés.</t>
  </si>
  <si>
    <t>0 mot trouvé ; note 0.</t>
  </si>
  <si>
    <t>Vérifier l'absence de faux positif.</t>
  </si>
  <si>
    <t>Mot exact</t>
  </si>
  <si>
    <t>Texte contenant exactement un mot-clé.</t>
  </si>
  <si>
    <t>Le mot est détecté.</t>
  </si>
  <si>
    <t>Valider la recherche de base.</t>
  </si>
  <si>
    <t>Singulier / pluriel</t>
  </si>
  <si>
    <t>pomme dans la liste ; pommes dans le texte.</t>
  </si>
  <si>
    <t>Valider le pluriel simple.</t>
  </si>
  <si>
    <t>Accent</t>
  </si>
  <si>
    <t>œuf dans la liste ; oeufs dans le texte.</t>
  </si>
  <si>
    <t>Valider la normalisation.</t>
  </si>
  <si>
    <t>Mot inclus dans un autre</t>
  </si>
  <si>
    <t>sel dans la liste ; conseil dans le texte.</t>
  </si>
  <si>
    <t>Le mot ne doit pas être détecté.</t>
  </si>
  <si>
    <t>Valider les limites de mot.</t>
  </si>
  <si>
    <t>Symbole seul</t>
  </si>
  <si>
    <t>* ou ? comme mot-clé.</t>
  </si>
  <si>
    <t>Aucun point ne doit être attribué.</t>
  </si>
  <si>
    <t>Éviter un déclenchement par caractère générique.</t>
  </si>
  <si>
    <t>8 — LIMITES ET PRÉCAUTIONS PÉDAGOGIQUES</t>
  </si>
  <si>
    <t>Limite</t>
  </si>
  <si>
    <t>Risque</t>
  </si>
  <si>
    <t>Décision du formateur</t>
  </si>
  <si>
    <t>Négation non comprise</t>
  </si>
  <si>
    <t>« Il ne faut pas ajouter de sucre. »</t>
  </si>
  <si>
    <t>Le mot sucre est détecté.</t>
  </si>
  <si>
    <t>Lire la phrase avant d'accorder le point.</t>
  </si>
  <si>
    <t>Synonyme absent</t>
  </si>
  <si>
    <t>Le mot attendu est « réfrigérer », le candidat écrit « refroidir ».</t>
  </si>
  <si>
    <t>Le mot peut ne pas être détecté.</t>
  </si>
  <si>
    <t>Prévoir les synonymes importants dans la liste.</t>
  </si>
  <si>
    <t>Mot trop général</t>
  </si>
  <si>
    <t>eau, faire, bon, cuisson</t>
  </si>
  <si>
    <t>Faux positifs faciles.</t>
  </si>
  <si>
    <t>Choisir des termes discriminants ou des expressions.</t>
  </si>
  <si>
    <t>Répétition</t>
  </si>
  <si>
    <t>Le même mot apparaît dix fois.</t>
  </si>
  <si>
    <t>Il ne rapporte qu'un point.</t>
  </si>
  <si>
    <t>Évaluer la qualité séparément.</t>
  </si>
  <si>
    <t>Texte incohérent</t>
  </si>
  <si>
    <t>Tous les mots sont présents sans explication correcte.</t>
  </si>
  <si>
    <t>La note peut atteindre 20/20.</t>
  </si>
  <si>
    <t>Ne jamais confondre présence lexicale et compétence.</t>
  </si>
  <si>
    <t>Longueur Excel</t>
  </si>
  <si>
    <t>Texte normalisé cumulé dans P14.</t>
  </si>
  <si>
    <t>Une cellule Excel est limitée à 32 767 caractères.</t>
  </si>
  <si>
    <t>Rester sous cette limite ou fractionner l'évaluation.</t>
  </si>
  <si>
    <t>9 — ENTRETIEN DU FICHIER</t>
  </si>
  <si>
    <t>Règle</t>
  </si>
  <si>
    <t>Pourquoi ?</t>
  </si>
  <si>
    <t>Action correcte</t>
  </si>
  <si>
    <t>À éviter</t>
  </si>
  <si>
    <t>Collage spécial Valeurs</t>
  </si>
  <si>
    <t>Les sources externes transportent parfois formats et caractères invisibles.</t>
  </si>
  <si>
    <t>Accueil &gt; Coller &gt; Valeurs.</t>
  </si>
  <si>
    <t>Collage direct de pages web ou de conversations.</t>
  </si>
  <si>
    <t>Cellules jaunes uniquement</t>
  </si>
  <si>
    <t>Elles identifient les zones prévues pour la saisie.</t>
  </si>
  <si>
    <t>C5, C8:C57 et K18:K57.</t>
  </si>
  <si>
    <t>Modifier les colonnes techniques.</t>
  </si>
  <si>
    <t>Mots-clés simples</t>
  </si>
  <si>
    <t>Les caractères * ? ~ sont neutralisés.</t>
  </si>
  <si>
    <t>Mots ou expressions écrits normalement.</t>
  </si>
  <si>
    <t>Symboles seuls ou formules.</t>
  </si>
  <si>
    <t>Copie maître</t>
  </si>
  <si>
    <t>Une mauvaise manipulation peut écraser une formule.</t>
  </si>
  <si>
    <t>Conserver un exemplaire vierge.</t>
  </si>
  <si>
    <t>Travailler sur l'unique original.</t>
  </si>
  <si>
    <t>Recalcul</t>
  </si>
  <si>
    <t>Excel doit actualiser les résultats après une saisie.</t>
  </si>
  <si>
    <t>Vérifier le calcul automatique ; utiliser F9 si nécessaire.</t>
  </si>
  <si>
    <t>Conclure à une panne avant recalcul.</t>
  </si>
  <si>
    <t>10 — SYNTHÈSE DE L'AUDIT DE CETTE VERSION</t>
  </si>
  <si>
    <t>Point contrôlé</t>
  </si>
  <si>
    <t>Avant</t>
  </si>
  <si>
    <t>Après correction</t>
  </si>
  <si>
    <t>Statut</t>
  </si>
  <si>
    <t>Formules partagées XML</t>
  </si>
  <si>
    <t>Présentes dans de nombreuses plages.</t>
  </si>
  <si>
    <t>Formules individuelles reconstruites.</t>
  </si>
  <si>
    <t>CORRIGÉ</t>
  </si>
  <si>
    <t>Fonction incompatible</t>
  </si>
  <si>
    <t>_xlfn.TEXTJOIN en J3.</t>
  </si>
  <si>
    <t>Fonction supprimée ; consigne simplifiée.</t>
  </si>
  <si>
    <t>Plages indiquées</t>
  </si>
  <si>
    <t>C5:C54 et P19:P58 annoncées à tort.</t>
  </si>
  <si>
    <t>C8:C57 et K18:K57 indiquées ; moteur P22:P61.</t>
  </si>
  <si>
    <t>Mot-clé réduit à un symbole</t>
  </si>
  <si>
    <t>Risque de faux positif après nettoyage.</t>
  </si>
  <si>
    <t>Détection bloquée si le mot normalisé est vide.</t>
  </si>
  <si>
    <t>Résidus après AL</t>
  </si>
  <si>
    <t>Symboles et textes d'essai inutiles.</t>
  </si>
  <si>
    <t>Zone nettoyée.</t>
  </si>
  <si>
    <t>Limite métier</t>
  </si>
  <si>
    <t>Notation fondée sur la présence de mots.</t>
  </si>
  <si>
    <t>Limite explicitée dans le mode d'emploi.</t>
  </si>
  <si>
    <t>À CONTRÔLER PAR LE FORMATEUR</t>
  </si>
  <si>
    <t>VERDICT PÉDAGOGIQUE : outil utile pour vérifier la présence d'attendus, mais insuffisant pour évaluer seul la compréhension ou la compétence professionnelle.</t>
  </si>
  <si>
    <t xml:space="preserve">ORDRE DE MISSION — Ouvre le classeur Excel fourni et réalise un audit technique profond puis une réparation réelle, sans réponse rassurante, déclarative ou cosmétique : chaque affirmation doit être accompagnée d’une preuve vérifiable cellule/plage/formule/compteur/test/extrait XML/résultat de contrôle ; si un point n’est pas contrôlé, écris NON CONTRÔLÉ avec la raison exacte ; ne jamais écrire “tout est OK”, “validé à 100 %”, “moteur fiable” ou “audit profond terminé” sans preuves correspondantes ; objectif : contrôler la mécanique du moteur, les formules, les matrices, les tests, les plages utilisées, les erreurs visibles, les erreurs potentielles, les résidus anciens, les textes parasites, les formules héritées dangereuses et le XML interne du fichier .xlsx ; contraintes non négociables : compatibilité Excel 2021 FR, zéro VBA, zéro macro, zéro lien externe, zéro formule dynamique, zéro formule à débordement, zéro LET, FILTRE, SEQUENCE, UNIQUE, TRIER, TEXTJOIN/JOINDRE.TEXTE, zéro @/intersection implicite, zéro formule partagée héritée dans le XML, éviter les formules monstres, scinder en helpers lisibles, utiliser des plages bornées, ne pas écraser les textes utiles ni les formules fonctionnelles sans justification ; PHASE 1 avant modification : produire un état des lieux factuel avec nom des feuilles, plages réellement utilisées, colonnes de formules, colonnes de textes métier, cellules où texte et formule sont mélangés, formules pointant vers plages trop courtes ou anciennes plages, références interfeuilles, liens externes, erreurs #REF!, #VALEUR!, #NOM?, #DIV/0!, #N/A, erreurs potentielles de logique de notation, cellules/blocs parasites ou obsolètes, sous forme de tableau PREUVE/RÉSULTAT/STATUT avec statuts OK, NON CONFORME, À CORRIGER ou NON CONTRÔLÉ ; PHASE 2 contrôle XML obligatoire : ouvrir le .xlsx comme archive ZIP et inspecter au minimum xl/workbook.xml, xl/worksheets/sheet*.xml, xl/calcChain.xml s’il existe, xl/sharedStrings.xml et xl/styles.xml afin de rechercher t="shared", #REF!, fonctions interdites, formules contenant @, anciennes plages, liens externes, cellules réparées ou supprimées par Excel, puis donner nombre d’anomalies, fichiers XML concernés, cellules concernées quand disponibles et conclusion XML conforme/non conforme/non contrôlé ; PHASE 3 réparation réelle : réparer directement le fichier si la structure est saine ou reconstruire dans un nouvel onglet propre si le moteur est trop contaminé, en conservant les textes utiles, supprimant/isolant les textes parasites, remplaçant les formules douteuses par des formules simples et testables, alignant toutes les plages sur le nombre réel de questions et de critères, vérifiant que chaque critère utile est réellement pris en compte dans la notation, que les réponses attendues ne sont pas copiées mécaniquement, que les relances sont différenciées et utiles, et qu’un mot-clé isolé ne suffit pas à obtenir une note maximale si la réponse n’est pas construite ; </t>
  </si>
  <si>
    <t>PHASE 4 audit après réparation : produire un tableau AVANT/APRÈS avec nombre de feuilles, questions, critères, plages réelles des matrices, plages des formules, nombre de formules modifiées, formules partagées restantes, erreurs #REF!, #VALEUR!, #NOM?, #DIV/0!, fonctions interdites restantes, références vers anciennes plages, liens externes, cellules texte placées par erreur dans une zone formule et résultat du contrôle XML final ; PHASE 5 tests obligatoires : tester au minimum une réponse vide, une réponse incomplète, une réponse correcte, une réponse contenant seulement un mot-clé isolé, une réponse avec plusieurs critères manquants, une réponse qui ne doit pas obtenir 20/20 et une réponse qui doit obtenir le maximum, avec pour chaque test question, niveau testé, réponse saisie, critères attendus, critères détectés, critères manquants, exclusions, score attendu, score obtenu, conclusion conforme/non conforme et correction appliquée ; PHASE 6 livrable final : fournir le fichier Excel corrigé, un onglet RAPPORT_AUDIT ou rapport clair, la liste exacte des cellules/plages modifiées, les formules importantes corrigées, le tableau AVANT/APRÈS, le résultat XML final, les tests réalisés, les problèmes restants, les points NON CONTRÔLÉS avec raison exacte et un avis critique réel sur la fiabilité restante du fichier ; conclusion uniquement à partir des preuves, sans formule générale, et si le fichier reste fragile ou nécessite une reconstruction complète, le dire clairement.</t>
  </si>
  <si>
    <t>Exemple de prompt sur 2 lignes à coller dans ChatGPT et joindre le document à analyser</t>
  </si>
  <si>
    <t>ATELIER CFA — ÉCRIRE DES PROMPTS CLAIRS, CORRECTS ET EFFICACES</t>
  </si>
  <si>
    <t>(Je fournis la base. Vous construisez votre outil)</t>
  </si>
  <si>
    <t>Objectif : savoir donner une consigne exploitable, contrôler la réponse et améliorer le prompt sans tout recommencer.</t>
  </si>
  <si>
    <t>Un prompt n'a pas besoin d'être très long. Il doit surtout contenir les informations utiles et un résultat que l'on peut vérifier.</t>
  </si>
  <si>
    <t>Auteur : Joel Leboucher • Rochefort sur Mer | Version actualisée : 9 août 2026 | Document réalisé avec l'aide de ChatGPT</t>
  </si>
  <si>
    <t>Fin du document cellule &gt;End of the “cell” document &gt;Fin del documento “celda” &gt;</t>
  </si>
  <si>
    <t>1 — COMPRENDRE CE QU'EST UN BON PROMPT</t>
  </si>
  <si>
    <t>Pourquoi cela échoue</t>
  </si>
  <si>
    <t>À faire</t>
  </si>
  <si>
    <t>Pourquoi cela fonctionne</t>
  </si>
  <si>
    <t>« Explique l'HACCP. »</t>
  </si>
  <si>
    <t>Sujet trop vaste : niveau, objectif et format inconnus.</t>
  </si>
  <si>
    <t>Préciser le public, le thème exact et le résultat attendu.</t>
  </si>
  <si>
    <t>La réponse devient adaptée au besoin réel.</t>
  </si>
  <si>
    <t>Empiler vingt demandes différentes.</t>
  </si>
  <si>
    <t>La réponse devient longue, incomplète ou mal organisée.</t>
  </si>
  <si>
    <t>Donner une mission principale, puis découper le travail en étapes.</t>
  </si>
  <si>
    <t>Chaque étape peut être contrôlée avant de poursuivre.</t>
  </si>
  <si>
    <t>Demander à l'IA d'inventer ce qui manque.</t>
  </si>
  <si>
    <t>Elle peut produire une réponse plausible mais fausse.</t>
  </si>
  <si>
    <t>Joindre la source et exiger le signalement des informations manquantes.</t>
  </si>
  <si>
    <t>Les limites de la réponse restent visibles.</t>
  </si>
  <si>
    <t>Croire qu'un prompt sur une seule ligne est meilleur.</t>
  </si>
  <si>
    <t>La forme ne garantit ni la précision ni la fiabilité.</t>
  </si>
  <si>
    <t>Utiliser des phrases courtes, des titres ou des retours à la ligne.</t>
  </si>
  <si>
    <t>La consigne est plus facile à lire et à corriger.</t>
  </si>
  <si>
    <t>2 — LA MÉTHODE C.A.D.R.E. : 5 ÉLÉMENTS À DONNER</t>
  </si>
  <si>
    <t>Lettre</t>
  </si>
  <si>
    <t>Question à se poser</t>
  </si>
  <si>
    <t>Exemple métier</t>
  </si>
  <si>
    <t>C</t>
  </si>
  <si>
    <t>CONTEXTE</t>
  </si>
  <si>
    <t>Dans quelle situation ? Pour quel public et quel niveau ?</t>
  </si>
  <si>
    <t>Tu es formateur. Tu t'adresses à un apprenti CAP cuisine en première année.</t>
  </si>
  <si>
    <t>A</t>
  </si>
  <si>
    <t>ACTION</t>
  </si>
  <si>
    <t>Que doit faire l'IA ? Utiliser un verbe précis.</t>
  </si>
  <si>
    <t>Explique, compare, crée, contrôle, corrige, transforme, classe ou résume.</t>
  </si>
  <si>
    <t>D</t>
  </si>
  <si>
    <t>DONNÉES</t>
  </si>
  <si>
    <t>Sur quelles informations doit-elle travailler ?</t>
  </si>
  <si>
    <t>Utilise uniquement le cours, la fiche technique ou le classeur joint.</t>
  </si>
  <si>
    <t>R</t>
  </si>
  <si>
    <t>RÉSULTAT ATTENDU</t>
  </si>
  <si>
    <t>Sous quelle forme la réponse doit-elle être rendue ?</t>
  </si>
  <si>
    <t>Un tableau, une procédure numérotée, une fiche, 200 mots ou un fichier Excel.</t>
  </si>
  <si>
    <t>E</t>
  </si>
  <si>
    <t>EXIGENCES DE CONTRÔLE</t>
  </si>
  <si>
    <t>Comment vérifier la réponse et ses limites ?</t>
  </si>
  <si>
    <t>N'invente rien ; indique les données manquantes, les hypothèses et les points non vérifiés.</t>
  </si>
  <si>
    <t>Formule simple : CONTEXTE + ACTION + DONNÉES + RÉSULTAT ATTENDU + EXIGENCES DE CONTRÔLE.</t>
  </si>
  <si>
    <t>3 — ATELIER GUIDÉ : CONSTRUISEZ VOTRE PROMPT</t>
  </si>
  <si>
    <t>Lisez l'exemple, puis remplacez les cellules jaunes de la colonne « Votre saisie ». Le prompt est assemblé automatiquement en E32.</t>
  </si>
  <si>
    <t>Question</t>
  </si>
  <si>
    <t>Votre saisie</t>
  </si>
  <si>
    <t>Situation, public et niveau ?</t>
  </si>
  <si>
    <t>Tu es formateur en restauration collective. Tu t'adresses à un apprenti CAP cuisine.</t>
  </si>
  <si>
    <t>Quelle mission précise ?</t>
  </si>
  <si>
    <t>Explique comment contrôler le refroidissement rapide en liaison froide.</t>
  </si>
  <si>
    <t>Quelle source utiliser ?</t>
  </si>
  <si>
    <t>Utilise uniquement le cours ou le document joint.</t>
  </si>
  <si>
    <t>CONTRAINTES</t>
  </si>
  <si>
    <t>Quelles limites respecter ?</t>
  </si>
  <si>
    <t>Maximum 250 mots. Vocabulaire simple. N'invente aucune température.</t>
  </si>
  <si>
    <t>RÉSULTAT</t>
  </si>
  <si>
    <t>Quel format livrer ?</t>
  </si>
  <si>
    <t>Un tableau : étape, contrôle, valeur attendue, action corrective.</t>
  </si>
  <si>
    <t>CONTRÔLE</t>
  </si>
  <si>
    <t>Que faire en cas d'incertitude ?</t>
  </si>
  <si>
    <t>Indique ce qui manque et ce qui doit être vérifié dans le PMS de l'établissement.</t>
  </si>
  <si>
    <t>PROMPT ASSEMBLÉ</t>
  </si>
  <si>
    <t>Copiez ce texte dans l'outil d'IA et joignez la source annoncée.</t>
  </si>
  <si>
    <t>Les champs vides restent visibles : complétez-les avant l'envoi.</t>
  </si>
  <si>
    <t>4 — CONTRÔLE AVANT ENVOI : MARQUEZ X QUAND LE CRITÈRE EST RESPECTÉ</t>
  </si>
  <si>
    <t>Critère</t>
  </si>
  <si>
    <t>Question de contrôle</t>
  </si>
  <si>
    <t>X</t>
  </si>
  <si>
    <t>Contexte</t>
  </si>
  <si>
    <t>Le public, le niveau ou la situation sont-ils précisés ?</t>
  </si>
  <si>
    <t>La mission principale commence-t-elle par un verbe précis ?</t>
  </si>
  <si>
    <t>Données</t>
  </si>
  <si>
    <t>La source à utiliser est-elle nommée ou jointe ?</t>
  </si>
  <si>
    <t>Contraintes</t>
  </si>
  <si>
    <t>Les limites importantes sont-elles écrites ?</t>
  </si>
  <si>
    <t>Le format de sortie est-il clairement demandé ?</t>
  </si>
  <si>
    <t>Contrôle</t>
  </si>
  <si>
    <t>Le prompt interdit-il d'inventer et demande-t-il les incertitudes ?</t>
  </si>
  <si>
    <t>Confidentialité</t>
  </si>
  <si>
    <t>Les données personnelles, mots de passe et secrets ont-ils été retirés ?</t>
  </si>
  <si>
    <t>SCORE</t>
  </si>
  <si>
    <t>7/7 ne garantit pas que la réponse sera vraie : il indique seulement que la consigne est complète.</t>
  </si>
  <si>
    <t>STATUT</t>
  </si>
  <si>
    <t>5 — DU PROMPT VAGUE AU PROMPT EFFICACE : 3 EXEMPLES</t>
  </si>
  <si>
    <t>Situation</t>
  </si>
  <si>
    <t>Prompt vague</t>
  </si>
  <si>
    <t>Prompt amélioré</t>
  </si>
  <si>
    <t>Pourquoi il est meilleur</t>
  </si>
  <si>
    <t>Hygiène</t>
  </si>
  <si>
    <t>Explique l'HACCP.</t>
  </si>
  <si>
    <t>À un apprenti CAP cuisine, explique la différence entre un danger et un risque HACCP. Donne 2 exemples en restauration collective dans un tableau. Termine par 3 questions de vérification. Signale toute information dépendant du PMS.</t>
  </si>
  <si>
    <t>Public, notion précise, exemples métier, format et contrôle sont indiqués.</t>
  </si>
  <si>
    <t>Fiche technique</t>
  </si>
  <si>
    <t>Fais une fiche de bourguignon.</t>
  </si>
  <si>
    <t>À partir de la recette jointe, crée une fiche technique de bœuf bourguignon pour 40 couverts. Conserve les quantités sources, liste les étapes dans l'ordre et ajoute une colonne allergènes à vérifier. N'invente aucune donnée absente.</t>
  </si>
  <si>
    <t>La source, le nombre de couverts, le livrable et la limite sont explicites.</t>
  </si>
  <si>
    <t>Classeur Excel</t>
  </si>
  <si>
    <t>Répare mon fichier Excel.</t>
  </si>
  <si>
    <t>Ouvre le classeur joint. Avant toute modification, indique les feuilles, plages utilisées, formules et erreurs repérées. Corrige uniquement les problèmes prouvés. Après modification, teste les cellules concernées et liste les points non contrôlés. Reste compatible Excel 2021 FR.</t>
  </si>
  <si>
    <t>La mission prévoit un audit avant/après, des preuves, des tests et une contrainte technique.</t>
  </si>
  <si>
    <t>6 — AMÉLIORER LA RÉPONSE : UNE RELANCE PRÉCISE VAUT MIEUX QU'UN NOUVEAU PROMPT</t>
  </si>
  <si>
    <t>Exemple de relance</t>
  </si>
  <si>
    <t>Qu'est-ce qui est déjà correct ?</t>
  </si>
  <si>
    <t>Dire ce qu'il faut conserver.</t>
  </si>
  <si>
    <t>Conserve le tableau et les intitulés des colonnes.</t>
  </si>
  <si>
    <t>Qu'est-ce qui ne convient pas ?</t>
  </si>
  <si>
    <t>Nommer l'erreur ou le manque.</t>
  </si>
  <si>
    <t>Les températures ne proviennent pas du document joint.</t>
  </si>
  <si>
    <t>Quelle correction exacte demander ?</t>
  </si>
  <si>
    <t>Formuler une seule correction mesurable.</t>
  </si>
  <si>
    <t>Supprime les valeurs non sourcées et indique « à vérifier dans le PMS ».</t>
  </si>
  <si>
    <t>Comment contrôler la nouvelle réponse ?</t>
  </si>
  <si>
    <t>Demander la trace des changements.</t>
  </si>
  <si>
    <t>Liste les lignes modifiées et les informations restant incertaines.</t>
  </si>
  <si>
    <t>Modèle de relance : « Conserve [élément correct]. Corrige [erreur précise]. Utilise [source]. Rends le résultat sous [format]. Indique [preuve ou point non vérifié]. »</t>
  </si>
  <si>
    <t>7 — ERREURS FRÉQUENTES ET RÈGLES DE SÉCURITÉ</t>
  </si>
  <si>
    <t>Erreur</t>
  </si>
  <si>
    <t>Correction</t>
  </si>
  <si>
    <t>Règle à retenir</t>
  </si>
  <si>
    <t>Prompt très long copié pour chaque situation</t>
  </si>
  <si>
    <t>Les consignes inutiles masquent l'objectif.</t>
  </si>
  <si>
    <t>Retirer tout ce qui ne change pas la réponse.</t>
  </si>
  <si>
    <t>La longueur n'est pas un critère de qualité.</t>
  </si>
  <si>
    <t>Source non jointe ou non nommée</t>
  </si>
  <si>
    <t>L'IA répond avec des connaissances générales.</t>
  </si>
  <si>
    <t>Joindre le document et écrire ce qui doit être utilisé.</t>
  </si>
  <si>
    <t>Une source annoncée doit réellement être fournie.</t>
  </si>
  <si>
    <t>Plusieurs missions mélangées</t>
  </si>
  <si>
    <t>Certaines tâches sont oubliées.</t>
  </si>
  <si>
    <t>Découper en étapes et valider chaque résultat.</t>
  </si>
  <si>
    <t>Une mission principale par étape.</t>
  </si>
  <si>
    <t>Demande d'inventer les valeurs manquantes</t>
  </si>
  <si>
    <t>Résultat plausible mais potentiellement faux.</t>
  </si>
  <si>
    <t>Exiger « donnée manquante » ou « non vérifié ».</t>
  </si>
  <si>
    <t>L'incertitude doit rester visible.</t>
  </si>
  <si>
    <t>Données personnelles ou confidentielles</t>
  </si>
  <si>
    <t>Divulgation inutile d'informations.</t>
  </si>
  <si>
    <t>Anonymiser noms, coordonnées, identifiants et secrets.</t>
  </si>
  <si>
    <t>Ne jamais transmettre mot de passe ou donnée sensible.</t>
  </si>
  <si>
    <t>Réponse acceptée sans contrôle métier</t>
  </si>
  <si>
    <t>Une erreur peut être reprise dans un document.</t>
  </si>
  <si>
    <t>Comparer avec la source et faire valider les points critiques.</t>
  </si>
  <si>
    <t>L'IA assiste ; elle ne remplace pas le contrôle professionnel.</t>
  </si>
  <si>
    <t>Demander « sois fiable » sans critère</t>
  </si>
  <si>
    <t>La formule est trop vague pour être testée.</t>
  </si>
  <si>
    <t>Demander des sources, hypothèses, calculs ou cellules précises.</t>
  </si>
  <si>
    <t>Un contrôle doit produire une preuve observable.</t>
  </si>
  <si>
    <t>8 — EXERCICES CFA : ÉCRIVEZ LE PROMPT DANS LA CELLULE JAUNE</t>
  </si>
  <si>
    <t>Objectif</t>
  </si>
  <si>
    <t>Critères attendus</t>
  </si>
  <si>
    <t>Votre prompt</t>
  </si>
  <si>
    <t>Refroidissement rapide</t>
  </si>
  <si>
    <t>Créer une fiche de révision CAP à partir d'un cours joint.</t>
  </si>
  <si>
    <t>Public précisé ; source jointe ; tableau ; valeurs non inventées ; 3 questions finales.</t>
  </si>
  <si>
    <t>Comparer deux recettes</t>
  </si>
  <si>
    <t>Repérer les différences entre deux fiches de bourguignon.</t>
  </si>
  <si>
    <t>Même base de comparaison ; ingrédients ; techniques ; rendement ; différences non interprétées sans preuve.</t>
  </si>
  <si>
    <t>Formule Excel incorrecte</t>
  </si>
  <si>
    <t>Faire diagnostiquer et corriger une cellule qui affiche un mauvais résultat.</t>
  </si>
  <si>
    <t>Fichier joint ; cellule nommée ; résultat actuel ; résultat attendu ; dépendances ; test après correction ; Excel 2021 FR.</t>
  </si>
  <si>
    <t>9 — EXEMPLE PROFESSIONNEL CONDENSÉ : AUDITER UN CLASSEUR EXCEL</t>
  </si>
  <si>
    <t>Ouvre le classeur Excel joint. 1) Avant toute modification, indique les feuilles, plages utilisées, formules, erreurs visibles, liens externes et marqueurs XML à risque. 2) Corrige uniquement les problèmes prouvés et liste les cellules ou plages modifiées. 3) Conserve la compatibilité Excel 2021 FR : sans VBA, sans fonction dynamique, sans liaison externe et sans formule partagée héritée. 4) Après modification, refais les mêmes contrôles, teste des cas représentatifs et fournis un tableau AVANT / APRÈS. 5) Si un point n'a pas été contrôlé, écris « NON CONTRÔLÉ » avec la raison exacte. Livre le fichier corrigé et un avis critique fondé sur les preuves.</t>
  </si>
  <si>
    <t>Pourquoi ce prompt est efficace : mission unique, phases numérotées, contraintes adaptées, preuves attendues, tests finaux et possibilité d'écrire « NON CONTRÔLÉ ». Il reste beaucoup plus court que le prompt initial.</t>
  </si>
  <si>
    <t>10 — MÉMO FINAL À RETENIR</t>
  </si>
  <si>
    <t>1</t>
  </si>
  <si>
    <t>Commencez par le besoin réel.</t>
  </si>
  <si>
    <t>Que voulez-vous obtenir ?</t>
  </si>
  <si>
    <t>Une mission clairement nommée.</t>
  </si>
  <si>
    <t>2</t>
  </si>
  <si>
    <t>Donnez le contexte utile.</t>
  </si>
  <si>
    <t>Pour qui, à quel niveau, dans quelle situation ?</t>
  </si>
  <si>
    <t>Une réponse adaptée au destinataire.</t>
  </si>
  <si>
    <t>3</t>
  </si>
  <si>
    <t>Nommez les données.</t>
  </si>
  <si>
    <t>Quel document, quelle recette, quelle cellule ?</t>
  </si>
  <si>
    <t>Une base de travail identifiable.</t>
  </si>
  <si>
    <t>4</t>
  </si>
  <si>
    <t>Fixez les contraintes.</t>
  </si>
  <si>
    <t>Longueur, règles métier, version de logiciel, interdictions ?</t>
  </si>
  <si>
    <t>Des limites explicites.</t>
  </si>
  <si>
    <t>5</t>
  </si>
  <si>
    <t>Décrivez le résultat.</t>
  </si>
  <si>
    <t>Tableau, fiche, procédure, fichier ou nombre d'étapes ?</t>
  </si>
  <si>
    <t>Un livrable directement utilisable.</t>
  </si>
  <si>
    <t>6</t>
  </si>
  <si>
    <t>Demandez un contrôle.</t>
  </si>
  <si>
    <t>Sources, calculs, cellules, tests, hypothèses ou points non vérifiés ?</t>
  </si>
  <si>
    <t>Une réponse que l'on peut examiner.</t>
  </si>
  <si>
    <t>7</t>
  </si>
  <si>
    <t>Relisez et améliorez.</t>
  </si>
  <si>
    <t>Qu'est-ce qui manque ou doit être corrigé ?</t>
  </si>
  <si>
    <t>Une relance précise, sans recommencer inutilement.</t>
  </si>
  <si>
    <t>8</t>
  </si>
  <si>
    <t>Validez avec le métier.</t>
  </si>
  <si>
    <t>La réponse respecte-t-elle la source et les règles professionnelles ?</t>
  </si>
  <si>
    <t>Une décision humaine avant utilisation.</t>
  </si>
  <si>
    <t>UN BON PROMPT NE GARANTIT PAS UNE RÉPONSE JUSTE : IL REND LA DEMANDE PLUS CLAIRE ET LE CONTRÔLE PLUS FACILE.</t>
  </si>
  <si>
    <t>FIN</t>
  </si>
  <si>
    <t>Saisissez la question et les mots-clés attendus, puis testez une réponse témoin avant de remettre le fichier au candidat.</t>
  </si>
  <si>
    <t>Le formateur définit les mots-clés attendus ; l’outil repère leur présence et calcule une note sur 20.</t>
  </si>
  <si>
    <t>La question rappelle le sujet au candidat mais n’entre pas dans le calcul de la note.</t>
  </si>
  <si>
    <t>VOUS POUVEZ MASQUER CES COLONNES</t>
  </si>
  <si>
    <t>COLONNES TECHNIQUES REPLIÉES À GAUCHE — NE PAS MODIFIER</t>
  </si>
  <si>
    <t>&lt; Colonnes repliées largeurs 0.15</t>
  </si>
  <si>
    <t>Auteur : Joel Leboucher • Rochefort sur Mer |  Date :10 Aout 2026  |  heure : 11h30 |  Document réalisé avec l'aide de ChatGPT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</si>
</sst>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Carlito"/>
    </font>
    <font>
      <b/>
      <sz val="16"/>
      <color rgb="FFFFFFFF"/>
      <name val="Calibri"/>
    </font>
    <font>
      <b/>
      <sz val="12"/>
      <color rgb="FF17365D"/>
      <name val="Calibri"/>
    </font>
    <font>
      <b/>
      <sz val="12"/>
      <color rgb="FFFFFFFF"/>
      <name val="Calibri"/>
    </font>
    <font>
      <sz val="12"/>
      <color rgb="FF17365D"/>
      <name val="Calibri"/>
    </font>
    <font>
      <sz val="12"/>
      <color rgb="FF1F2937"/>
      <name val="Calibri"/>
    </font>
    <font>
      <b/>
      <sz val="12"/>
      <color rgb="FF1F2937"/>
      <name val="Calibri"/>
    </font>
    <font>
      <sz val="1"/>
      <color rgb="FFFFFFFF"/>
      <name val="Calibri"/>
    </font>
    <font>
      <i/>
      <sz val="12"/>
      <color rgb="FF17365D"/>
      <name val="Calibri"/>
    </font>
    <font>
      <b/>
      <sz val="12"/>
      <color rgb="FF1F2937"/>
      <name val="Calibri"/>
      <family val="2"/>
    </font>
    <font>
      <sz val="12"/>
      <color rgb="FF1F2937"/>
      <name val="Calibri"/>
      <family val="2"/>
    </font>
    <font>
      <b/>
      <sz val="14"/>
      <color rgb="FFFFFFFF"/>
      <name val="Calibri"/>
      <family val="2"/>
    </font>
    <font>
      <b/>
      <sz val="20"/>
      <color rgb="FFFFFFFF"/>
      <name val="Calibri"/>
      <family val="2"/>
    </font>
    <font>
      <sz val="11"/>
      <name val="Calibri"/>
      <family val="2"/>
    </font>
    <font>
      <b/>
      <sz val="12"/>
      <color rgb="FF17365D"/>
      <name val="Calibri"/>
      <family val="2"/>
    </font>
    <font>
      <b/>
      <sz val="12"/>
      <color rgb="FFFFFFFF"/>
      <name val="Calibri"/>
      <family val="2"/>
    </font>
    <font>
      <b/>
      <sz val="14"/>
      <color rgb="FF17365D"/>
      <name val="Calibri"/>
      <family val="2"/>
    </font>
    <font>
      <b/>
      <sz val="14"/>
      <color rgb="FF1F2937"/>
      <name val="Calibri"/>
      <family val="2"/>
    </font>
    <font>
      <b/>
      <sz val="16"/>
      <color rgb="FFFFFFFF"/>
      <name val="Calibri"/>
      <family val="2"/>
    </font>
    <font>
      <sz val="14"/>
      <color rgb="FF1F2937"/>
      <name val="Calibri"/>
      <family val="2"/>
    </font>
    <font>
      <i/>
      <sz val="14"/>
      <color rgb="FF1F2937"/>
      <name val="Calibri"/>
      <family val="2"/>
    </font>
    <font>
      <sz val="12"/>
      <name val="Calibri"/>
      <family val="2"/>
    </font>
    <font>
      <b/>
      <sz val="12"/>
      <name val="Calibri"/>
      <family val="2"/>
    </font>
    <font>
      <sz val="11"/>
      <name val="Carlito"/>
      <family val="2"/>
    </font>
    <font>
      <sz val="11"/>
      <color theme="1"/>
      <name val="Calibri"/>
      <family val="2"/>
    </font>
    <font>
      <sz val="8"/>
      <color theme="0"/>
      <name val="Calibri"/>
      <family val="2"/>
    </font>
    <font>
      <sz val="10"/>
      <name val="Arial"/>
      <family val="2"/>
    </font>
    <font>
      <b/>
      <sz val="16"/>
      <color theme="1"/>
      <name val="Calibri"/>
      <family val="2"/>
    </font>
    <font>
      <b/>
      <sz val="11"/>
      <color theme="0"/>
      <name val="Calibri"/>
      <family val="2"/>
    </font>
    <font>
      <b/>
      <sz val="16"/>
      <color rgb="FF17365D"/>
      <name val="Calibri"/>
      <family val="2"/>
    </font>
    <font>
      <sz val="12"/>
      <color rgb="FF17365D"/>
      <name val="Calibri"/>
      <family val="2"/>
    </font>
    <font>
      <b/>
      <sz val="12"/>
      <color rgb="FF0F6B78"/>
      <name val="Calibri"/>
      <family val="2"/>
    </font>
    <font>
      <sz val="12"/>
      <color theme="1"/>
      <name val="Calibri"/>
      <family val="2"/>
    </font>
    <font>
      <i/>
      <sz val="12"/>
      <color rgb="FF1F2937"/>
      <name val="Calibri"/>
    </font>
  </fonts>
  <fills count="17">
    <fill>
      <patternFill patternType="none"/>
    </fill>
    <fill>
      <patternFill patternType="gray125"/>
    </fill>
    <fill>
      <patternFill patternType="solid">
        <fgColor rgb="FF17365D"/>
      </patternFill>
    </fill>
    <fill>
      <patternFill patternType="solid">
        <fgColor rgb="FFDDEBF7"/>
      </patternFill>
    </fill>
    <fill>
      <patternFill patternType="solid">
        <fgColor rgb="FFE2F0D9"/>
      </patternFill>
    </fill>
    <fill>
      <patternFill patternType="solid">
        <fgColor rgb="FF1F4E78"/>
      </patternFill>
    </fill>
    <fill>
      <patternFill patternType="solid">
        <fgColor rgb="FFFFF2CC"/>
      </patternFill>
    </fill>
    <fill>
      <patternFill patternType="solid">
        <fgColor rgb="FFFCE4D6"/>
      </patternFill>
    </fill>
    <fill>
      <patternFill patternType="solid">
        <fgColor rgb="FF0F6B78"/>
      </patternFill>
    </fill>
    <fill>
      <patternFill patternType="solid">
        <fgColor rgb="FFEEF5FB"/>
      </patternFill>
    </fill>
    <fill>
      <patternFill patternType="solid">
        <fgColor rgb="FFFFFFFF"/>
      </patternFill>
    </fill>
    <fill>
      <patternFill patternType="solid">
        <fgColor rgb="FF92D050"/>
      </patternFill>
    </fill>
    <fill>
      <patternFill patternType="solid">
        <fgColor theme="0"/>
        <bgColor indexed="64"/>
      </patternFill>
    </fill>
    <fill>
      <patternFill patternType="solid">
        <fgColor theme="0"/>
      </patternFill>
    </fill>
    <fill>
      <patternFill patternType="solid">
        <fgColor rgb="FFCC00FF"/>
      </patternFill>
    </fill>
    <fill>
      <patternFill patternType="solid">
        <fgColor theme="0" tint="-0.249977111117893"/>
        <bgColor indexed="65"/>
      </patternFill>
    </fill>
    <fill>
      <patternFill patternType="solid">
        <fgColor rgb="FFFF0000"/>
        <bgColor indexed="64"/>
      </patternFill>
    </fill>
  </fills>
  <borders count="29">
    <border>
      <left/>
      <right/>
      <top/>
      <bottom/>
      <diagonal/>
    </border>
    <border>
      <left style="thin">
        <color rgb="FFAAB7C4"/>
      </left>
      <right/>
      <top style="thin">
        <color rgb="FFAAB7C4"/>
      </top>
      <bottom style="thin">
        <color rgb="FFAAB7C4"/>
      </bottom>
      <diagonal/>
    </border>
    <border>
      <left/>
      <right/>
      <top style="thin">
        <color rgb="FFAAB7C4"/>
      </top>
      <bottom style="thin">
        <color rgb="FFAAB7C4"/>
      </bottom>
      <diagonal/>
    </border>
    <border>
      <left/>
      <right style="thin">
        <color rgb="FFAAB7C4"/>
      </right>
      <top style="thin">
        <color rgb="FFAAB7C4"/>
      </top>
      <bottom style="thin">
        <color rgb="FFAAB7C4"/>
      </bottom>
      <diagonal/>
    </border>
    <border>
      <left style="thin">
        <color rgb="FFAAB7C4"/>
      </left>
      <right style="thin">
        <color rgb="FFAAB7C4"/>
      </right>
      <top style="thin">
        <color rgb="FFAAB7C4"/>
      </top>
      <bottom style="thin">
        <color rgb="FFAAB7C4"/>
      </bottom>
      <diagonal/>
    </border>
    <border>
      <left style="thin">
        <color rgb="FFAAB7C4"/>
      </left>
      <right/>
      <top style="thin">
        <color rgb="FFAAB7C4"/>
      </top>
      <bottom/>
      <diagonal/>
    </border>
    <border>
      <left/>
      <right/>
      <top style="thin">
        <color rgb="FFAAB7C4"/>
      </top>
      <bottom/>
      <diagonal/>
    </border>
    <border>
      <left/>
      <right style="thin">
        <color rgb="FFAAB7C4"/>
      </right>
      <top style="thin">
        <color rgb="FFAAB7C4"/>
      </top>
      <bottom/>
      <diagonal/>
    </border>
    <border>
      <left style="thin">
        <color rgb="FFAAB7C4"/>
      </left>
      <right/>
      <top/>
      <bottom style="thin">
        <color rgb="FFAAB7C4"/>
      </bottom>
      <diagonal/>
    </border>
    <border>
      <left/>
      <right/>
      <top/>
      <bottom style="thin">
        <color rgb="FFAAB7C4"/>
      </bottom>
      <diagonal/>
    </border>
    <border>
      <left/>
      <right style="thin">
        <color rgb="FFAAB7C4"/>
      </right>
      <top/>
      <bottom style="thin">
        <color rgb="FFAAB7C4"/>
      </bottom>
      <diagonal/>
    </border>
    <border>
      <left style="medium">
        <color rgb="FF17365D"/>
      </left>
      <right/>
      <top style="medium">
        <color rgb="FF17365D"/>
      </top>
      <bottom/>
      <diagonal/>
    </border>
    <border>
      <left/>
      <right/>
      <top style="medium">
        <color rgb="FF17365D"/>
      </top>
      <bottom/>
      <diagonal/>
    </border>
    <border>
      <left/>
      <right style="medium">
        <color rgb="FF17365D"/>
      </right>
      <top style="medium">
        <color rgb="FF17365D"/>
      </top>
      <bottom/>
      <diagonal/>
    </border>
    <border>
      <left style="medium">
        <color rgb="FF17365D"/>
      </left>
      <right/>
      <top/>
      <bottom style="medium">
        <color rgb="FF17365D"/>
      </bottom>
      <diagonal/>
    </border>
    <border>
      <left/>
      <right/>
      <top/>
      <bottom style="medium">
        <color rgb="FF17365D"/>
      </bottom>
      <diagonal/>
    </border>
    <border>
      <left/>
      <right style="medium">
        <color rgb="FF17365D"/>
      </right>
      <top/>
      <bottom style="medium">
        <color rgb="FF17365D"/>
      </bottom>
      <diagonal/>
    </border>
    <border>
      <left style="medium">
        <color rgb="FF0F6B78"/>
      </left>
      <right/>
      <top style="medium">
        <color rgb="FF0F6B78"/>
      </top>
      <bottom style="medium">
        <color rgb="FF0F6B78"/>
      </bottom>
      <diagonal/>
    </border>
    <border>
      <left/>
      <right/>
      <top style="medium">
        <color rgb="FF0F6B78"/>
      </top>
      <bottom style="medium">
        <color rgb="FF0F6B78"/>
      </bottom>
      <diagonal/>
    </border>
    <border>
      <left/>
      <right style="medium">
        <color rgb="FF0F6B78"/>
      </right>
      <top style="medium">
        <color rgb="FF0F6B78"/>
      </top>
      <bottom style="medium">
        <color rgb="FF0F6B78"/>
      </bottom>
      <diagonal/>
    </border>
    <border>
      <left style="medium">
        <color rgb="FF17365D"/>
      </left>
      <right/>
      <top style="medium">
        <color rgb="FF17365D"/>
      </top>
      <bottom style="medium">
        <color rgb="FF17365D"/>
      </bottom>
      <diagonal/>
    </border>
    <border>
      <left/>
      <right/>
      <top style="medium">
        <color rgb="FF17365D"/>
      </top>
      <bottom style="medium">
        <color rgb="FF17365D"/>
      </bottom>
      <diagonal/>
    </border>
    <border>
      <left/>
      <right style="medium">
        <color rgb="FF17365D"/>
      </right>
      <top style="medium">
        <color rgb="FF17365D"/>
      </top>
      <bottom style="medium">
        <color rgb="FF17365D"/>
      </bottom>
      <diagonal/>
    </border>
    <border>
      <left style="thin">
        <color rgb="FFAAB7C4"/>
      </left>
      <right style="thin">
        <color rgb="FFAAB7C4"/>
      </right>
      <top style="thin">
        <color rgb="FFAAB7C4"/>
      </top>
      <bottom/>
      <diagonal/>
    </border>
    <border>
      <left style="thin">
        <color rgb="FFAAB7C4"/>
      </left>
      <right style="thin">
        <color rgb="FFAAB7C4"/>
      </right>
      <top/>
      <bottom style="thin">
        <color rgb="FFAAB7C4"/>
      </bottom>
      <diagonal/>
    </border>
    <border>
      <left style="thin">
        <color rgb="FFAAB7C4"/>
      </left>
      <right style="thin">
        <color rgb="FFAAB7C4"/>
      </right>
      <top/>
      <bottom/>
      <diagonal/>
    </border>
    <border>
      <left/>
      <right style="thin">
        <color indexed="64"/>
      </right>
      <top/>
      <bottom style="thin">
        <color indexed="64"/>
      </bottom>
      <diagonal/>
    </border>
    <border>
      <left style="medium">
        <color rgb="FF0F6B78"/>
      </left>
      <right style="medium">
        <color rgb="FF0F6B78"/>
      </right>
      <top style="medium">
        <color rgb="FF0F6B78"/>
      </top>
      <bottom style="medium">
        <color rgb="FF0F6B78"/>
      </bottom>
      <diagonal/>
    </border>
    <border>
      <left/>
      <right style="thin">
        <color auto="1"/>
      </right>
      <top/>
      <bottom/>
      <diagonal/>
    </border>
  </borders>
  <cellStyleXfs count="7">
    <xf numFmtId="0" fontId="0" fillId="0" borderId="0"/>
    <xf numFmtId="0" fontId="23" fillId="0" borderId="0"/>
    <xf numFmtId="0" fontId="24" fillId="0" borderId="0"/>
    <xf numFmtId="0" fontId="26" fillId="0" borderId="0"/>
    <xf numFmtId="0" fontId="26" fillId="0" borderId="0"/>
    <xf numFmtId="0" fontId="26" fillId="0" borderId="0"/>
    <xf numFmtId="0" fontId="32" fillId="0" borderId="0"/>
  </cellStyleXfs>
  <cellXfs count="137">
    <xf numFmtId="0" fontId="0" fillId="0" borderId="0" xfId="0"/>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5" fillId="0" borderId="4" xfId="0" applyFont="1" applyBorder="1" applyAlignment="1">
      <alignment horizontal="center" vertical="center"/>
    </xf>
    <xf numFmtId="0" fontId="6" fillId="4" borderId="4" xfId="0" applyFont="1" applyFill="1" applyBorder="1" applyAlignment="1">
      <alignment horizontal="center" vertical="center" wrapText="1"/>
    </xf>
    <xf numFmtId="0" fontId="2" fillId="3" borderId="4" xfId="0" applyFont="1" applyFill="1" applyBorder="1" applyAlignment="1">
      <alignment horizontal="center" vertical="center"/>
    </xf>
    <xf numFmtId="0" fontId="7" fillId="10" borderId="0" xfId="0" applyFont="1" applyFill="1"/>
    <xf numFmtId="0" fontId="5" fillId="4" borderId="4" xfId="0" applyFont="1" applyFill="1" applyBorder="1" applyAlignment="1">
      <alignment vertical="center" wrapText="1"/>
    </xf>
    <xf numFmtId="0" fontId="0" fillId="0" borderId="0" xfId="0" applyAlignment="1">
      <alignment vertical="center"/>
    </xf>
    <xf numFmtId="0" fontId="5" fillId="9" borderId="4" xfId="0" applyFont="1" applyFill="1" applyBorder="1" applyAlignment="1">
      <alignment vertical="center" wrapText="1"/>
    </xf>
    <xf numFmtId="0" fontId="5" fillId="9" borderId="23" xfId="0" applyFont="1" applyFill="1" applyBorder="1" applyAlignment="1">
      <alignment vertical="center" wrapText="1"/>
    </xf>
    <xf numFmtId="0" fontId="5" fillId="9" borderId="25" xfId="0" applyFont="1" applyFill="1" applyBorder="1" applyAlignment="1">
      <alignment vertical="center" wrapText="1"/>
    </xf>
    <xf numFmtId="0" fontId="5" fillId="9" borderId="24" xfId="0" applyFont="1" applyFill="1" applyBorder="1" applyAlignment="1">
      <alignment vertical="center" wrapText="1"/>
    </xf>
    <xf numFmtId="0" fontId="10" fillId="4" borderId="4" xfId="0" applyFont="1" applyFill="1" applyBorder="1" applyAlignment="1">
      <alignment vertical="center" wrapText="1"/>
    </xf>
    <xf numFmtId="0" fontId="10" fillId="4"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3" fillId="0" borderId="0" xfId="0" applyFont="1" applyAlignment="1">
      <alignment vertical="center"/>
    </xf>
    <xf numFmtId="0" fontId="13" fillId="0" borderId="0" xfId="0" applyFont="1" applyAlignment="1">
      <alignment vertical="center" wrapText="1"/>
    </xf>
    <xf numFmtId="0" fontId="14" fillId="3" borderId="4" xfId="0" applyFont="1" applyFill="1" applyBorder="1" applyAlignment="1">
      <alignment horizontal="center" vertical="center" wrapText="1"/>
    </xf>
    <xf numFmtId="0" fontId="10" fillId="0" borderId="4" xfId="0" applyFont="1" applyBorder="1" applyAlignment="1">
      <alignment vertical="center" wrapText="1"/>
    </xf>
    <xf numFmtId="0" fontId="15" fillId="5"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1" fillId="5"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23" fillId="0" borderId="0" xfId="1"/>
    <xf numFmtId="0" fontId="25" fillId="11" borderId="0" xfId="2" applyFont="1" applyFill="1" applyAlignment="1">
      <alignment horizontal="center" vertical="center"/>
    </xf>
    <xf numFmtId="0" fontId="27" fillId="12" borderId="0" xfId="3" applyFont="1" applyFill="1" applyAlignment="1">
      <alignment vertical="center"/>
    </xf>
    <xf numFmtId="0" fontId="21" fillId="13" borderId="0" xfId="4" applyFont="1" applyFill="1" applyAlignment="1">
      <alignment horizontal="left" vertical="center"/>
    </xf>
    <xf numFmtId="0" fontId="13" fillId="0" borderId="0" xfId="1" applyFont="1" applyAlignment="1">
      <alignment vertical="center" wrapText="1"/>
    </xf>
    <xf numFmtId="0" fontId="13" fillId="13" borderId="0" xfId="2" applyFont="1" applyFill="1" applyAlignment="1">
      <alignment horizontal="right" vertical="center"/>
    </xf>
    <xf numFmtId="0" fontId="28" fillId="14" borderId="26" xfId="5" applyFont="1" applyFill="1" applyBorder="1" applyAlignment="1">
      <alignment horizontal="center" vertical="center"/>
    </xf>
    <xf numFmtId="0" fontId="11" fillId="5" borderId="4" xfId="1" applyFont="1" applyFill="1" applyBorder="1" applyAlignment="1">
      <alignment horizontal="center" vertical="center" wrapText="1"/>
    </xf>
    <xf numFmtId="0" fontId="10" fillId="7" borderId="4" xfId="1" applyFont="1" applyFill="1" applyBorder="1" applyAlignment="1">
      <alignment horizontal="right" vertical="center" wrapText="1"/>
    </xf>
    <xf numFmtId="0" fontId="10" fillId="0" borderId="4" xfId="1" applyFont="1" applyBorder="1" applyAlignment="1">
      <alignment horizontal="center" vertical="center" wrapText="1"/>
    </xf>
    <xf numFmtId="0" fontId="10" fillId="4" borderId="4" xfId="1" applyFont="1" applyFill="1" applyBorder="1" applyAlignment="1">
      <alignment vertical="center" wrapText="1"/>
    </xf>
    <xf numFmtId="0" fontId="10" fillId="0" borderId="4" xfId="1" applyFont="1" applyBorder="1" applyAlignment="1">
      <alignment vertical="center" wrapText="1"/>
    </xf>
    <xf numFmtId="0" fontId="29" fillId="6" borderId="4" xfId="1" applyFont="1" applyFill="1" applyBorder="1" applyAlignment="1">
      <alignment horizontal="center" vertical="center" wrapText="1"/>
    </xf>
    <xf numFmtId="0" fontId="10" fillId="9" borderId="4" xfId="1" applyFont="1" applyFill="1" applyBorder="1" applyAlignment="1">
      <alignment vertical="center" wrapText="1"/>
    </xf>
    <xf numFmtId="0" fontId="30" fillId="6" borderId="4" xfId="1" applyFont="1" applyFill="1" applyBorder="1" applyAlignment="1">
      <alignment horizontal="left" vertical="center" wrapText="1"/>
    </xf>
    <xf numFmtId="0" fontId="31" fillId="4" borderId="27" xfId="1" applyFont="1" applyFill="1" applyBorder="1" applyAlignment="1">
      <alignment horizontal="center" vertical="center" wrapText="1"/>
    </xf>
    <xf numFmtId="0" fontId="10" fillId="4" borderId="27" xfId="1" applyFont="1" applyFill="1" applyBorder="1" applyAlignment="1">
      <alignment horizontal="center" vertical="center" wrapText="1"/>
    </xf>
    <xf numFmtId="0" fontId="9" fillId="4" borderId="27" xfId="1" applyFont="1" applyFill="1" applyBorder="1" applyAlignment="1">
      <alignment horizontal="center" vertical="center" wrapText="1"/>
    </xf>
    <xf numFmtId="0" fontId="9" fillId="0" borderId="4" xfId="1" applyFont="1" applyBorder="1" applyAlignment="1">
      <alignment horizontal="center" vertical="center" wrapText="1"/>
    </xf>
    <xf numFmtId="0" fontId="16" fillId="6" borderId="4" xfId="1" applyFont="1" applyFill="1" applyBorder="1" applyAlignment="1">
      <alignment horizontal="center" vertical="center" wrapText="1"/>
    </xf>
    <xf numFmtId="0" fontId="14" fillId="3" borderId="27" xfId="1" applyFont="1" applyFill="1" applyBorder="1" applyAlignment="1">
      <alignment horizontal="center" vertical="center" wrapText="1"/>
    </xf>
    <xf numFmtId="0" fontId="10" fillId="7" borderId="4" xfId="1" applyFont="1" applyFill="1" applyBorder="1" applyAlignment="1">
      <alignment vertical="center" wrapText="1"/>
    </xf>
    <xf numFmtId="0" fontId="9" fillId="0" borderId="4" xfId="1" applyFont="1" applyBorder="1" applyAlignment="1">
      <alignment vertical="center" wrapText="1"/>
    </xf>
    <xf numFmtId="0" fontId="10" fillId="7" borderId="4" xfId="1" applyFont="1" applyFill="1" applyBorder="1" applyAlignment="1">
      <alignment horizontal="center" vertical="center" wrapText="1"/>
    </xf>
    <xf numFmtId="0" fontId="9" fillId="4" borderId="4" xfId="1" applyFont="1" applyFill="1" applyBorder="1" applyAlignment="1">
      <alignment vertical="center" wrapText="1"/>
    </xf>
    <xf numFmtId="0" fontId="18" fillId="5" borderId="4"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22" fillId="15" borderId="28" xfId="5" applyFont="1" applyFill="1" applyBorder="1" applyAlignment="1">
      <alignment horizontal="center" vertical="center"/>
    </xf>
    <xf numFmtId="0" fontId="32" fillId="0" borderId="0" xfId="6"/>
    <xf numFmtId="0" fontId="5" fillId="0" borderId="0" xfId="0" applyFont="1"/>
    <xf numFmtId="0" fontId="2" fillId="6" borderId="2" xfId="0" applyFont="1" applyFill="1" applyBorder="1" applyAlignment="1">
      <alignment vertical="center" wrapText="1"/>
    </xf>
    <xf numFmtId="0" fontId="5" fillId="0" borderId="0" xfId="0" applyFont="1" applyAlignment="1">
      <alignment horizontal="right"/>
    </xf>
    <xf numFmtId="0" fontId="7" fillId="16" borderId="0" xfId="0" applyFont="1" applyFill="1"/>
    <xf numFmtId="0" fontId="4" fillId="6" borderId="4" xfId="0" applyFont="1" applyFill="1" applyBorder="1" applyAlignment="1">
      <alignment vertical="top" wrapText="1"/>
    </xf>
    <xf numFmtId="0" fontId="18" fillId="8" borderId="17" xfId="0" applyFont="1" applyFill="1" applyBorder="1" applyAlignment="1">
      <alignment horizontal="center" vertical="center" wrapText="1"/>
    </xf>
    <xf numFmtId="0" fontId="18" fillId="8" borderId="18" xfId="0" applyFont="1" applyFill="1" applyBorder="1" applyAlignment="1">
      <alignment horizontal="center" vertical="center" wrapText="1"/>
    </xf>
    <xf numFmtId="0" fontId="18" fillId="8"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0" fillId="0" borderId="4" xfId="0" applyFont="1" applyBorder="1" applyAlignment="1">
      <alignment vertical="center" wrapText="1"/>
    </xf>
    <xf numFmtId="0" fontId="19" fillId="0" borderId="4" xfId="0" applyFont="1" applyBorder="1" applyAlignment="1">
      <alignment vertical="center" wrapText="1"/>
    </xf>
    <xf numFmtId="0" fontId="17" fillId="7" borderId="4" xfId="0" applyFont="1" applyFill="1" applyBorder="1" applyAlignment="1">
      <alignment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7" fillId="0" borderId="4" xfId="0" applyFont="1" applyBorder="1" applyAlignment="1">
      <alignment vertical="center" wrapText="1"/>
    </xf>
    <xf numFmtId="0" fontId="9" fillId="9" borderId="0" xfId="0" applyFont="1" applyFill="1" applyAlignment="1">
      <alignment vertical="center" wrapText="1"/>
    </xf>
    <xf numFmtId="0" fontId="5" fillId="0" borderId="0" xfId="0" applyFont="1"/>
    <xf numFmtId="0" fontId="1" fillId="2" borderId="0" xfId="0" applyFont="1" applyFill="1" applyAlignment="1">
      <alignment horizontal="center" vertical="center" wrapText="1"/>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2" fillId="3" borderId="0" xfId="0" applyFont="1" applyFill="1" applyAlignment="1">
      <alignment horizontal="center"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5" fillId="9" borderId="7" xfId="0" applyFont="1" applyFill="1" applyBorder="1" applyAlignment="1">
      <alignment vertical="center" wrapText="1"/>
    </xf>
    <xf numFmtId="0" fontId="5" fillId="9" borderId="8" xfId="0" applyFont="1" applyFill="1" applyBorder="1" applyAlignment="1">
      <alignment vertical="center" wrapText="1"/>
    </xf>
    <xf numFmtId="0" fontId="5" fillId="9" borderId="9" xfId="0" applyFont="1" applyFill="1" applyBorder="1" applyAlignment="1">
      <alignment vertical="center" wrapText="1"/>
    </xf>
    <xf numFmtId="0" fontId="5" fillId="9" borderId="10" xfId="0" applyFont="1" applyFill="1" applyBorder="1" applyAlignment="1">
      <alignment vertical="center" wrapText="1"/>
    </xf>
    <xf numFmtId="0" fontId="33" fillId="4" borderId="0" xfId="0" applyFont="1" applyFill="1" applyAlignment="1">
      <alignment horizontal="center" vertical="center" wrapText="1"/>
    </xf>
    <xf numFmtId="0" fontId="33" fillId="7" borderId="2" xfId="0" applyFont="1" applyFill="1" applyBorder="1" applyAlignment="1">
      <alignment vertical="center" wrapText="1"/>
    </xf>
    <xf numFmtId="0" fontId="33" fillId="7" borderId="3" xfId="0" applyFont="1" applyFill="1" applyBorder="1" applyAlignment="1">
      <alignment vertical="center" wrapText="1"/>
    </xf>
    <xf numFmtId="0" fontId="6" fillId="4" borderId="0" xfId="0" applyFont="1" applyFill="1" applyAlignment="1">
      <alignment horizontal="center" vertical="center" wrapText="1"/>
    </xf>
    <xf numFmtId="0" fontId="5" fillId="9" borderId="0" xfId="0" applyFont="1" applyFill="1" applyAlignment="1">
      <alignment vertical="center" wrapText="1"/>
    </xf>
    <xf numFmtId="0" fontId="4" fillId="6" borderId="4" xfId="0" applyFont="1" applyFill="1" applyBorder="1" applyAlignment="1">
      <alignment vertical="center" wrapText="1"/>
    </xf>
    <xf numFmtId="0" fontId="3" fillId="8" borderId="4" xfId="0"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18" fillId="2" borderId="22" xfId="1" applyFont="1" applyFill="1" applyBorder="1" applyAlignment="1">
      <alignment horizontal="center" vertical="center" wrapText="1"/>
    </xf>
    <xf numFmtId="0" fontId="18" fillId="8" borderId="17" xfId="1" applyFont="1" applyFill="1" applyBorder="1" applyAlignment="1">
      <alignment horizontal="left" vertical="center" wrapText="1"/>
    </xf>
    <xf numFmtId="0" fontId="18" fillId="8" borderId="18" xfId="1" applyFont="1" applyFill="1" applyBorder="1" applyAlignment="1">
      <alignment horizontal="left" vertical="center" wrapText="1"/>
    </xf>
    <xf numFmtId="0" fontId="18" fillId="8" borderId="19" xfId="1" applyFont="1" applyFill="1" applyBorder="1" applyAlignment="1">
      <alignment horizontal="left" vertical="center" wrapText="1"/>
    </xf>
    <xf numFmtId="0" fontId="19" fillId="9" borderId="17" xfId="1" applyFont="1" applyFill="1" applyBorder="1" applyAlignment="1">
      <alignment horizontal="left" vertical="center" wrapText="1"/>
    </xf>
    <xf numFmtId="0" fontId="19" fillId="9" borderId="18" xfId="1" applyFont="1" applyFill="1" applyBorder="1" applyAlignment="1">
      <alignment horizontal="left" vertical="center" wrapText="1"/>
    </xf>
    <xf numFmtId="0" fontId="19" fillId="9" borderId="19" xfId="1" applyFont="1" applyFill="1" applyBorder="1" applyAlignment="1">
      <alignment horizontal="left" vertical="center" wrapText="1"/>
    </xf>
    <xf numFmtId="0" fontId="17" fillId="4" borderId="1" xfId="1" applyFont="1" applyFill="1" applyBorder="1" applyAlignment="1">
      <alignment horizontal="left" vertical="center" wrapText="1"/>
    </xf>
    <xf numFmtId="0" fontId="17" fillId="4" borderId="2" xfId="1" applyFont="1" applyFill="1" applyBorder="1" applyAlignment="1">
      <alignment horizontal="left" vertical="center" wrapText="1"/>
    </xf>
    <xf numFmtId="0" fontId="17" fillId="4" borderId="3" xfId="1" applyFont="1" applyFill="1" applyBorder="1" applyAlignment="1">
      <alignment horizontal="left" vertical="center" wrapText="1"/>
    </xf>
    <xf numFmtId="0" fontId="16" fillId="3" borderId="1" xfId="1" applyFont="1" applyFill="1" applyBorder="1" applyAlignment="1">
      <alignment horizontal="left" vertical="center" wrapText="1"/>
    </xf>
    <xf numFmtId="0" fontId="16" fillId="3" borderId="2" xfId="1" applyFont="1" applyFill="1" applyBorder="1" applyAlignment="1">
      <alignment horizontal="left" vertical="center" wrapText="1"/>
    </xf>
    <xf numFmtId="0" fontId="16" fillId="3" borderId="3" xfId="1" applyFont="1" applyFill="1" applyBorder="1" applyAlignment="1">
      <alignment horizontal="left" vertical="center" wrapText="1"/>
    </xf>
    <xf numFmtId="0" fontId="12" fillId="2" borderId="11" xfId="1" applyFont="1" applyFill="1" applyBorder="1" applyAlignment="1">
      <alignment horizontal="center" vertical="center" wrapText="1"/>
    </xf>
    <xf numFmtId="0" fontId="12" fillId="2" borderId="12"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14"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6" fillId="3" borderId="1" xfId="1" applyFont="1" applyFill="1" applyBorder="1" applyAlignment="1">
      <alignment horizontal="center" vertical="center" wrapText="1"/>
    </xf>
    <xf numFmtId="0" fontId="16" fillId="3" borderId="2" xfId="1" applyFont="1" applyFill="1" applyBorder="1" applyAlignment="1">
      <alignment horizontal="center" vertical="center" wrapText="1"/>
    </xf>
    <xf numFmtId="0" fontId="16" fillId="3" borderId="3" xfId="1" applyFont="1" applyFill="1" applyBorder="1" applyAlignment="1">
      <alignment horizontal="center" vertical="center" wrapText="1"/>
    </xf>
    <xf numFmtId="0" fontId="20" fillId="4" borderId="1" xfId="1" applyFont="1" applyFill="1" applyBorder="1" applyAlignment="1">
      <alignment horizontal="center" vertical="center" wrapText="1"/>
    </xf>
    <xf numFmtId="0" fontId="20" fillId="4" borderId="2" xfId="1" applyFont="1" applyFill="1" applyBorder="1" applyAlignment="1">
      <alignment horizontal="center" vertical="center" wrapText="1"/>
    </xf>
    <xf numFmtId="0" fontId="20" fillId="4" borderId="3" xfId="1" applyFont="1" applyFill="1" applyBorder="1" applyAlignment="1">
      <alignment horizontal="center" vertical="center" wrapText="1"/>
    </xf>
    <xf numFmtId="0" fontId="20" fillId="9" borderId="1" xfId="1" applyFont="1" applyFill="1" applyBorder="1" applyAlignment="1">
      <alignment horizontal="left" vertical="center" wrapText="1"/>
    </xf>
    <xf numFmtId="0" fontId="20" fillId="9" borderId="2" xfId="1" applyFont="1" applyFill="1" applyBorder="1" applyAlignment="1">
      <alignment horizontal="left" vertical="center" wrapText="1"/>
    </xf>
    <xf numFmtId="0" fontId="20" fillId="9" borderId="3" xfId="1" applyFont="1" applyFill="1" applyBorder="1" applyAlignment="1">
      <alignment horizontal="left" vertical="center" wrapText="1"/>
    </xf>
    <xf numFmtId="0" fontId="8" fillId="3" borderId="0" xfId="0" applyFont="1" applyFill="1" applyAlignment="1">
      <alignment horizontal="center" vertical="center" wrapText="1"/>
    </xf>
    <xf numFmtId="0" fontId="5" fillId="4" borderId="23" xfId="0" applyFont="1" applyFill="1" applyBorder="1" applyAlignment="1">
      <alignment horizontal="left" vertical="center" wrapText="1"/>
    </xf>
    <xf numFmtId="0" fontId="5" fillId="4" borderId="24" xfId="0" applyFont="1" applyFill="1" applyBorder="1" applyAlignment="1">
      <alignment horizontal="left" vertical="center" wrapText="1"/>
    </xf>
  </cellXfs>
  <cellStyles count="7">
    <cellStyle name="Normal" xfId="0" builtinId="0"/>
    <cellStyle name="Normal 10 2 2 2 2 3 2 3 2 2 4 2 2" xfId="2" xr:uid="{7675CD79-62AB-4614-9950-4937682503B3}"/>
    <cellStyle name="Normal 2 2" xfId="1" xr:uid="{57E1BB8C-532A-44D9-93E4-5FE24069477D}"/>
    <cellStyle name="Normal 2 2 2 2 2" xfId="5" xr:uid="{C74D33F1-D399-4B2F-8AD4-3C0EF2BCB00F}"/>
    <cellStyle name="Normal 2 2 5 2" xfId="6" xr:uid="{0879CC41-4DE5-4EC8-A281-0806AEF15EAB}"/>
    <cellStyle name="Normal 2 3" xfId="3" xr:uid="{DEF8EEE1-7164-49DF-9373-15214A461EB4}"/>
    <cellStyle name="Normal_Comparer recettes 2009 OK 2 2 2 2" xfId="4" xr:uid="{C7E02B2B-D63E-4965-A157-2C5DE9258B63}"/>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88"/>
  <sheetViews>
    <sheetView showGridLines="0" tabSelected="1" workbookViewId="0">
      <selection activeCell="H8" sqref="H8:I8"/>
    </sheetView>
  </sheetViews>
  <sheetFormatPr baseColWidth="10" defaultColWidth="9" defaultRowHeight="15" x14ac:dyDescent="0.25"/>
  <cols>
    <col min="1" max="1" width="3" style="18" customWidth="1"/>
    <col min="2" max="2" width="24" style="18" customWidth="1"/>
    <col min="3" max="3" width="38" style="18" customWidth="1"/>
    <col min="4" max="4" width="52" style="18" customWidth="1"/>
    <col min="5" max="5" width="58" style="18" customWidth="1"/>
    <col min="6" max="6" width="3" style="18" customWidth="1"/>
    <col min="7" max="16384" width="9" style="18"/>
  </cols>
  <sheetData>
    <row r="1" spans="2:5" ht="33.950000000000003" customHeight="1" x14ac:dyDescent="0.25">
      <c r="B1" s="74" t="s">
        <v>302</v>
      </c>
      <c r="C1" s="75"/>
      <c r="D1" s="75"/>
      <c r="E1" s="76"/>
    </row>
    <row r="2" spans="2:5" ht="33.950000000000003" customHeight="1" x14ac:dyDescent="0.25">
      <c r="B2" s="77"/>
      <c r="C2" s="78"/>
      <c r="D2" s="78"/>
      <c r="E2" s="79"/>
    </row>
    <row r="3" spans="2:5" ht="32.1" customHeight="1" x14ac:dyDescent="0.25">
      <c r="B3" s="80" t="s">
        <v>303</v>
      </c>
      <c r="C3" s="81"/>
      <c r="D3" s="81"/>
      <c r="E3" s="82"/>
    </row>
    <row r="4" spans="2:5" x14ac:dyDescent="0.25">
      <c r="B4" s="19"/>
      <c r="C4" s="19"/>
      <c r="D4" s="19"/>
      <c r="E4" s="19"/>
    </row>
    <row r="5" spans="2:5" ht="27.95" customHeight="1" x14ac:dyDescent="0.25">
      <c r="B5" s="65" t="s">
        <v>304</v>
      </c>
      <c r="C5" s="66"/>
      <c r="D5" s="66"/>
      <c r="E5" s="67"/>
    </row>
    <row r="6" spans="2:5" ht="56.1" customHeight="1" x14ac:dyDescent="0.25">
      <c r="B6" s="20" t="s">
        <v>305</v>
      </c>
      <c r="C6" s="83" t="s">
        <v>306</v>
      </c>
      <c r="D6" s="83"/>
      <c r="E6" s="83"/>
    </row>
    <row r="7" spans="2:5" ht="56.1" customHeight="1" x14ac:dyDescent="0.25">
      <c r="B7" s="20" t="s">
        <v>307</v>
      </c>
      <c r="C7" s="72" t="s">
        <v>308</v>
      </c>
      <c r="D7" s="72"/>
      <c r="E7" s="72"/>
    </row>
    <row r="8" spans="2:5" ht="56.1" customHeight="1" x14ac:dyDescent="0.25">
      <c r="B8" s="20" t="s">
        <v>309</v>
      </c>
      <c r="C8" s="72" t="s">
        <v>310</v>
      </c>
      <c r="D8" s="72"/>
      <c r="E8" s="72"/>
    </row>
    <row r="9" spans="2:5" ht="56.1" customHeight="1" x14ac:dyDescent="0.25">
      <c r="B9" s="24" t="s">
        <v>311</v>
      </c>
      <c r="C9" s="73" t="s">
        <v>312</v>
      </c>
      <c r="D9" s="73"/>
      <c r="E9" s="73"/>
    </row>
    <row r="10" spans="2:5" x14ac:dyDescent="0.25">
      <c r="B10" s="19"/>
      <c r="C10" s="19"/>
      <c r="D10" s="19"/>
      <c r="E10" s="19"/>
    </row>
    <row r="11" spans="2:5" ht="27.95" customHeight="1" x14ac:dyDescent="0.25">
      <c r="B11" s="65" t="s">
        <v>313</v>
      </c>
      <c r="C11" s="66"/>
      <c r="D11" s="66"/>
      <c r="E11" s="67"/>
    </row>
    <row r="12" spans="2:5" ht="18.75" x14ac:dyDescent="0.25">
      <c r="B12" s="28" t="s">
        <v>314</v>
      </c>
      <c r="C12" s="28" t="s">
        <v>315</v>
      </c>
      <c r="D12" s="28" t="s">
        <v>316</v>
      </c>
      <c r="E12" s="28" t="s">
        <v>317</v>
      </c>
    </row>
    <row r="13" spans="2:5" ht="57.95" customHeight="1" x14ac:dyDescent="0.25">
      <c r="B13" s="26" t="s">
        <v>318</v>
      </c>
      <c r="C13" s="27" t="s">
        <v>319</v>
      </c>
      <c r="D13" s="27" t="s">
        <v>320</v>
      </c>
      <c r="E13" s="21" t="s">
        <v>321</v>
      </c>
    </row>
    <row r="14" spans="2:5" ht="57.95" customHeight="1" x14ac:dyDescent="0.25">
      <c r="B14" s="26" t="s">
        <v>322</v>
      </c>
      <c r="C14" s="27" t="s">
        <v>323</v>
      </c>
      <c r="D14" s="27" t="s">
        <v>324</v>
      </c>
      <c r="E14" s="21" t="s">
        <v>325</v>
      </c>
    </row>
    <row r="15" spans="2:5" ht="57.95" customHeight="1" x14ac:dyDescent="0.25">
      <c r="B15" s="26" t="s">
        <v>326</v>
      </c>
      <c r="C15" s="27" t="s">
        <v>319</v>
      </c>
      <c r="D15" s="27" t="s">
        <v>327</v>
      </c>
      <c r="E15" s="21" t="s">
        <v>328</v>
      </c>
    </row>
    <row r="16" spans="2:5" ht="57.95" customHeight="1" x14ac:dyDescent="0.25">
      <c r="B16" s="26" t="s">
        <v>329</v>
      </c>
      <c r="C16" s="27" t="s">
        <v>330</v>
      </c>
      <c r="D16" s="27" t="s">
        <v>331</v>
      </c>
      <c r="E16" s="21" t="s">
        <v>332</v>
      </c>
    </row>
    <row r="17" spans="2:5" ht="57.95" customHeight="1" x14ac:dyDescent="0.25">
      <c r="B17" s="26" t="s">
        <v>333</v>
      </c>
      <c r="C17" s="27" t="s">
        <v>334</v>
      </c>
      <c r="D17" s="27" t="s">
        <v>335</v>
      </c>
      <c r="E17" s="21" t="s">
        <v>336</v>
      </c>
    </row>
    <row r="18" spans="2:5" ht="57.95" customHeight="1" x14ac:dyDescent="0.25">
      <c r="B18" s="26" t="s">
        <v>337</v>
      </c>
      <c r="C18" s="27" t="s">
        <v>338</v>
      </c>
      <c r="D18" s="27" t="s">
        <v>339</v>
      </c>
      <c r="E18" s="21" t="s">
        <v>340</v>
      </c>
    </row>
    <row r="19" spans="2:5" x14ac:dyDescent="0.25">
      <c r="B19" s="19"/>
      <c r="C19" s="19"/>
      <c r="D19" s="19"/>
      <c r="E19" s="19"/>
    </row>
    <row r="20" spans="2:5" ht="27.95" customHeight="1" x14ac:dyDescent="0.25">
      <c r="B20" s="65" t="s">
        <v>341</v>
      </c>
      <c r="C20" s="66"/>
      <c r="D20" s="66"/>
      <c r="E20" s="67"/>
    </row>
    <row r="21" spans="2:5" ht="18.75" x14ac:dyDescent="0.25">
      <c r="B21" s="28" t="s">
        <v>342</v>
      </c>
      <c r="C21" s="28" t="s">
        <v>343</v>
      </c>
      <c r="D21" s="28" t="s">
        <v>344</v>
      </c>
      <c r="E21" s="28" t="s">
        <v>345</v>
      </c>
    </row>
    <row r="22" spans="2:5" ht="62.1" customHeight="1" x14ac:dyDescent="0.25">
      <c r="B22" s="23">
        <v>1</v>
      </c>
      <c r="C22" s="21" t="s">
        <v>346</v>
      </c>
      <c r="D22" s="27" t="s">
        <v>347</v>
      </c>
      <c r="E22" s="21" t="s">
        <v>348</v>
      </c>
    </row>
    <row r="23" spans="2:5" ht="62.1" customHeight="1" x14ac:dyDescent="0.25">
      <c r="B23" s="23">
        <v>2</v>
      </c>
      <c r="C23" s="21" t="s">
        <v>349</v>
      </c>
      <c r="D23" s="27" t="s">
        <v>318</v>
      </c>
      <c r="E23" s="21" t="s">
        <v>350</v>
      </c>
    </row>
    <row r="24" spans="2:5" ht="62.1" customHeight="1" x14ac:dyDescent="0.25">
      <c r="B24" s="23">
        <v>3</v>
      </c>
      <c r="C24" s="21" t="s">
        <v>351</v>
      </c>
      <c r="D24" s="27" t="s">
        <v>326</v>
      </c>
      <c r="E24" s="21" t="s">
        <v>352</v>
      </c>
    </row>
    <row r="25" spans="2:5" ht="62.1" customHeight="1" x14ac:dyDescent="0.25">
      <c r="B25" s="23">
        <v>4</v>
      </c>
      <c r="C25" s="21" t="s">
        <v>353</v>
      </c>
      <c r="D25" s="27" t="s">
        <v>354</v>
      </c>
      <c r="E25" s="21" t="s">
        <v>355</v>
      </c>
    </row>
    <row r="26" spans="2:5" ht="62.1" customHeight="1" x14ac:dyDescent="0.25">
      <c r="B26" s="23">
        <v>5</v>
      </c>
      <c r="C26" s="21" t="s">
        <v>356</v>
      </c>
      <c r="D26" s="27" t="s">
        <v>357</v>
      </c>
      <c r="E26" s="21" t="s">
        <v>358</v>
      </c>
    </row>
    <row r="27" spans="2:5" ht="62.1" customHeight="1" x14ac:dyDescent="0.25">
      <c r="B27" s="23">
        <v>6</v>
      </c>
      <c r="C27" s="21" t="s">
        <v>359</v>
      </c>
      <c r="D27" s="27" t="s">
        <v>347</v>
      </c>
      <c r="E27" s="21" t="s">
        <v>360</v>
      </c>
    </row>
    <row r="28" spans="2:5" ht="62.1" customHeight="1" x14ac:dyDescent="0.25">
      <c r="B28" s="23">
        <v>7</v>
      </c>
      <c r="C28" s="21" t="s">
        <v>361</v>
      </c>
      <c r="D28" s="27" t="s">
        <v>329</v>
      </c>
      <c r="E28" s="21" t="s">
        <v>362</v>
      </c>
    </row>
    <row r="29" spans="2:5" x14ac:dyDescent="0.25">
      <c r="B29" s="19"/>
      <c r="C29" s="19"/>
      <c r="D29" s="19"/>
      <c r="E29" s="19"/>
    </row>
    <row r="30" spans="2:5" ht="27.95" customHeight="1" x14ac:dyDescent="0.25">
      <c r="B30" s="65" t="s">
        <v>363</v>
      </c>
      <c r="C30" s="66"/>
      <c r="D30" s="66"/>
      <c r="E30" s="67"/>
    </row>
    <row r="31" spans="2:5" ht="56.1" customHeight="1" x14ac:dyDescent="0.25">
      <c r="B31" s="20" t="s">
        <v>364</v>
      </c>
      <c r="C31" s="71" t="s">
        <v>365</v>
      </c>
      <c r="D31" s="71"/>
      <c r="E31" s="71"/>
    </row>
    <row r="32" spans="2:5" ht="56.1" customHeight="1" x14ac:dyDescent="0.25">
      <c r="B32" s="20" t="s">
        <v>366</v>
      </c>
      <c r="C32" s="71" t="s">
        <v>367</v>
      </c>
      <c r="D32" s="71"/>
      <c r="E32" s="71"/>
    </row>
    <row r="33" spans="2:5" ht="56.1" customHeight="1" x14ac:dyDescent="0.25">
      <c r="B33" s="20" t="s">
        <v>368</v>
      </c>
      <c r="C33" s="71" t="s">
        <v>369</v>
      </c>
      <c r="D33" s="71"/>
      <c r="E33" s="71"/>
    </row>
    <row r="34" spans="2:5" ht="56.1" customHeight="1" x14ac:dyDescent="0.25">
      <c r="B34" s="20" t="s">
        <v>370</v>
      </c>
      <c r="C34" s="71" t="s">
        <v>371</v>
      </c>
      <c r="D34" s="71"/>
      <c r="E34" s="71"/>
    </row>
    <row r="35" spans="2:5" ht="56.1" customHeight="1" x14ac:dyDescent="0.25">
      <c r="B35" s="20" t="s">
        <v>372</v>
      </c>
      <c r="C35" s="71" t="s">
        <v>373</v>
      </c>
      <c r="D35" s="71"/>
      <c r="E35" s="71"/>
    </row>
    <row r="36" spans="2:5" ht="56.1" customHeight="1" x14ac:dyDescent="0.25">
      <c r="B36" s="20" t="s">
        <v>374</v>
      </c>
      <c r="C36" s="71" t="s">
        <v>375</v>
      </c>
      <c r="D36" s="71"/>
      <c r="E36" s="71"/>
    </row>
    <row r="37" spans="2:5" x14ac:dyDescent="0.25">
      <c r="B37" s="19"/>
      <c r="C37" s="19"/>
      <c r="D37" s="19"/>
      <c r="E37" s="19"/>
    </row>
    <row r="38" spans="2:5" ht="27.95" customHeight="1" x14ac:dyDescent="0.25">
      <c r="B38" s="65" t="s">
        <v>376</v>
      </c>
      <c r="C38" s="66"/>
      <c r="D38" s="66"/>
      <c r="E38" s="67"/>
    </row>
    <row r="39" spans="2:5" ht="18.75" x14ac:dyDescent="0.25">
      <c r="B39" s="28" t="s">
        <v>377</v>
      </c>
      <c r="C39" s="28" t="s">
        <v>378</v>
      </c>
      <c r="D39" s="28" t="s">
        <v>379</v>
      </c>
      <c r="E39" s="28" t="s">
        <v>380</v>
      </c>
    </row>
    <row r="40" spans="2:5" ht="57.95" customHeight="1" x14ac:dyDescent="0.25">
      <c r="B40" s="25" t="s">
        <v>381</v>
      </c>
      <c r="C40" s="27" t="s">
        <v>382</v>
      </c>
      <c r="D40" s="27" t="s">
        <v>383</v>
      </c>
      <c r="E40" s="21" t="s">
        <v>384</v>
      </c>
    </row>
    <row r="41" spans="2:5" ht="57.95" customHeight="1" x14ac:dyDescent="0.25">
      <c r="B41" s="25" t="s">
        <v>385</v>
      </c>
      <c r="C41" s="27" t="s">
        <v>386</v>
      </c>
      <c r="D41" s="27" t="s">
        <v>387</v>
      </c>
      <c r="E41" s="21" t="s">
        <v>388</v>
      </c>
    </row>
    <row r="42" spans="2:5" ht="57.95" customHeight="1" x14ac:dyDescent="0.25">
      <c r="B42" s="25" t="s">
        <v>389</v>
      </c>
      <c r="C42" s="27" t="s">
        <v>390</v>
      </c>
      <c r="D42" s="27" t="s">
        <v>391</v>
      </c>
      <c r="E42" s="21" t="s">
        <v>392</v>
      </c>
    </row>
    <row r="43" spans="2:5" ht="57.95" customHeight="1" x14ac:dyDescent="0.25">
      <c r="B43" s="25" t="s">
        <v>393</v>
      </c>
      <c r="C43" s="27" t="s">
        <v>35</v>
      </c>
      <c r="D43" s="27" t="s">
        <v>394</v>
      </c>
      <c r="E43" s="21" t="s">
        <v>395</v>
      </c>
    </row>
    <row r="44" spans="2:5" ht="57.95" customHeight="1" x14ac:dyDescent="0.25">
      <c r="B44" s="25" t="s">
        <v>396</v>
      </c>
      <c r="C44" s="27" t="s">
        <v>397</v>
      </c>
      <c r="D44" s="27" t="s">
        <v>398</v>
      </c>
      <c r="E44" s="21" t="s">
        <v>399</v>
      </c>
    </row>
    <row r="45" spans="2:5" x14ac:dyDescent="0.25">
      <c r="B45" s="19"/>
      <c r="C45" s="19"/>
      <c r="D45" s="19"/>
      <c r="E45" s="19"/>
    </row>
    <row r="46" spans="2:5" ht="27.95" customHeight="1" x14ac:dyDescent="0.25">
      <c r="B46" s="65" t="s">
        <v>400</v>
      </c>
      <c r="C46" s="66"/>
      <c r="D46" s="66"/>
      <c r="E46" s="67"/>
    </row>
    <row r="47" spans="2:5" ht="15.75" x14ac:dyDescent="0.25">
      <c r="B47" s="22" t="s">
        <v>401</v>
      </c>
      <c r="C47" s="22" t="s">
        <v>402</v>
      </c>
      <c r="D47" s="22" t="s">
        <v>403</v>
      </c>
      <c r="E47" s="22" t="s">
        <v>404</v>
      </c>
    </row>
    <row r="48" spans="2:5" ht="54" customHeight="1" x14ac:dyDescent="0.25">
      <c r="B48" s="13" t="s">
        <v>405</v>
      </c>
      <c r="C48" s="21" t="s">
        <v>10</v>
      </c>
      <c r="D48" s="27" t="s">
        <v>406</v>
      </c>
      <c r="E48" s="21" t="s">
        <v>407</v>
      </c>
    </row>
    <row r="49" spans="2:5" ht="54" customHeight="1" x14ac:dyDescent="0.25">
      <c r="B49" s="13" t="s">
        <v>408</v>
      </c>
      <c r="C49" s="21" t="s">
        <v>12</v>
      </c>
      <c r="D49" s="27" t="s">
        <v>409</v>
      </c>
      <c r="E49" s="21" t="s">
        <v>410</v>
      </c>
    </row>
    <row r="50" spans="2:5" ht="54" customHeight="1" x14ac:dyDescent="0.25">
      <c r="B50" s="13" t="s">
        <v>411</v>
      </c>
      <c r="C50" s="21" t="s">
        <v>14</v>
      </c>
      <c r="D50" s="27" t="s">
        <v>412</v>
      </c>
      <c r="E50" s="21" t="s">
        <v>413</v>
      </c>
    </row>
    <row r="51" spans="2:5" ht="54" customHeight="1" x14ac:dyDescent="0.25">
      <c r="B51" s="13" t="s">
        <v>414</v>
      </c>
      <c r="C51" s="21" t="s">
        <v>17</v>
      </c>
      <c r="D51" s="27" t="s">
        <v>415</v>
      </c>
      <c r="E51" s="21" t="s">
        <v>416</v>
      </c>
    </row>
    <row r="52" spans="2:5" x14ac:dyDescent="0.25">
      <c r="B52" s="19"/>
      <c r="C52" s="19"/>
      <c r="D52" s="19"/>
      <c r="E52" s="19"/>
    </row>
    <row r="53" spans="2:5" ht="27.95" customHeight="1" x14ac:dyDescent="0.25">
      <c r="B53" s="65" t="s">
        <v>417</v>
      </c>
      <c r="C53" s="66"/>
      <c r="D53" s="66"/>
      <c r="E53" s="67"/>
    </row>
    <row r="54" spans="2:5" ht="18.75" x14ac:dyDescent="0.25">
      <c r="B54" s="28" t="s">
        <v>418</v>
      </c>
      <c r="C54" s="28" t="s">
        <v>419</v>
      </c>
      <c r="D54" s="28" t="s">
        <v>379</v>
      </c>
      <c r="E54" s="28" t="s">
        <v>420</v>
      </c>
    </row>
    <row r="55" spans="2:5" ht="57.95" customHeight="1" x14ac:dyDescent="0.25">
      <c r="B55" s="29" t="s">
        <v>421</v>
      </c>
      <c r="C55" s="27" t="s">
        <v>422</v>
      </c>
      <c r="D55" s="27" t="s">
        <v>423</v>
      </c>
      <c r="E55" s="21" t="s">
        <v>424</v>
      </c>
    </row>
    <row r="56" spans="2:5" ht="57.95" customHeight="1" x14ac:dyDescent="0.25">
      <c r="B56" s="29" t="s">
        <v>425</v>
      </c>
      <c r="C56" s="27" t="s">
        <v>426</v>
      </c>
      <c r="D56" s="27" t="s">
        <v>427</v>
      </c>
      <c r="E56" s="21" t="s">
        <v>428</v>
      </c>
    </row>
    <row r="57" spans="2:5" ht="57.95" customHeight="1" x14ac:dyDescent="0.25">
      <c r="B57" s="29" t="s">
        <v>429</v>
      </c>
      <c r="C57" s="27" t="s">
        <v>430</v>
      </c>
      <c r="D57" s="27" t="s">
        <v>427</v>
      </c>
      <c r="E57" s="21" t="s">
        <v>431</v>
      </c>
    </row>
    <row r="58" spans="2:5" ht="57.95" customHeight="1" x14ac:dyDescent="0.25">
      <c r="B58" s="29" t="s">
        <v>432</v>
      </c>
      <c r="C58" s="27" t="s">
        <v>433</v>
      </c>
      <c r="D58" s="27" t="s">
        <v>427</v>
      </c>
      <c r="E58" s="21" t="s">
        <v>434</v>
      </c>
    </row>
    <row r="59" spans="2:5" ht="57.95" customHeight="1" x14ac:dyDescent="0.25">
      <c r="B59" s="29" t="s">
        <v>435</v>
      </c>
      <c r="C59" s="27" t="s">
        <v>436</v>
      </c>
      <c r="D59" s="27" t="s">
        <v>437</v>
      </c>
      <c r="E59" s="21" t="s">
        <v>438</v>
      </c>
    </row>
    <row r="60" spans="2:5" ht="57.95" customHeight="1" x14ac:dyDescent="0.25">
      <c r="B60" s="29" t="s">
        <v>439</v>
      </c>
      <c r="C60" s="27" t="s">
        <v>440</v>
      </c>
      <c r="D60" s="27" t="s">
        <v>441</v>
      </c>
      <c r="E60" s="21" t="s">
        <v>442</v>
      </c>
    </row>
    <row r="61" spans="2:5" x14ac:dyDescent="0.25">
      <c r="B61" s="19"/>
      <c r="C61" s="19"/>
      <c r="D61" s="19"/>
      <c r="E61" s="19"/>
    </row>
    <row r="62" spans="2:5" ht="27.95" customHeight="1" x14ac:dyDescent="0.25">
      <c r="B62" s="65" t="s">
        <v>443</v>
      </c>
      <c r="C62" s="66"/>
      <c r="D62" s="66"/>
      <c r="E62" s="67"/>
    </row>
    <row r="63" spans="2:5" ht="18.75" x14ac:dyDescent="0.25">
      <c r="B63" s="28" t="s">
        <v>444</v>
      </c>
      <c r="C63" s="28" t="s">
        <v>378</v>
      </c>
      <c r="D63" s="28" t="s">
        <v>445</v>
      </c>
      <c r="E63" s="28" t="s">
        <v>446</v>
      </c>
    </row>
    <row r="64" spans="2:5" ht="66" customHeight="1" x14ac:dyDescent="0.25">
      <c r="B64" s="30" t="s">
        <v>447</v>
      </c>
      <c r="C64" s="27" t="s">
        <v>448</v>
      </c>
      <c r="D64" s="27" t="s">
        <v>449</v>
      </c>
      <c r="E64" s="21" t="s">
        <v>450</v>
      </c>
    </row>
    <row r="65" spans="2:5" ht="66" customHeight="1" x14ac:dyDescent="0.25">
      <c r="B65" s="30" t="s">
        <v>451</v>
      </c>
      <c r="C65" s="27" t="s">
        <v>452</v>
      </c>
      <c r="D65" s="27" t="s">
        <v>453</v>
      </c>
      <c r="E65" s="21" t="s">
        <v>454</v>
      </c>
    </row>
    <row r="66" spans="2:5" ht="66" customHeight="1" x14ac:dyDescent="0.25">
      <c r="B66" s="30" t="s">
        <v>455</v>
      </c>
      <c r="C66" s="27" t="s">
        <v>456</v>
      </c>
      <c r="D66" s="27" t="s">
        <v>457</v>
      </c>
      <c r="E66" s="21" t="s">
        <v>458</v>
      </c>
    </row>
    <row r="67" spans="2:5" ht="66" customHeight="1" x14ac:dyDescent="0.25">
      <c r="B67" s="30" t="s">
        <v>459</v>
      </c>
      <c r="C67" s="27" t="s">
        <v>460</v>
      </c>
      <c r="D67" s="27" t="s">
        <v>461</v>
      </c>
      <c r="E67" s="21" t="s">
        <v>462</v>
      </c>
    </row>
    <row r="68" spans="2:5" ht="66" customHeight="1" x14ac:dyDescent="0.25">
      <c r="B68" s="30" t="s">
        <v>463</v>
      </c>
      <c r="C68" s="27" t="s">
        <v>464</v>
      </c>
      <c r="D68" s="27" t="s">
        <v>465</v>
      </c>
      <c r="E68" s="21" t="s">
        <v>466</v>
      </c>
    </row>
    <row r="69" spans="2:5" ht="66" customHeight="1" x14ac:dyDescent="0.25">
      <c r="B69" s="30" t="s">
        <v>467</v>
      </c>
      <c r="C69" s="27" t="s">
        <v>468</v>
      </c>
      <c r="D69" s="27" t="s">
        <v>469</v>
      </c>
      <c r="E69" s="21" t="s">
        <v>470</v>
      </c>
    </row>
    <row r="70" spans="2:5" x14ac:dyDescent="0.25">
      <c r="B70" s="19"/>
      <c r="C70" s="19"/>
      <c r="D70" s="19"/>
      <c r="E70" s="19"/>
    </row>
    <row r="71" spans="2:5" ht="27.95" customHeight="1" x14ac:dyDescent="0.25">
      <c r="B71" s="65" t="s">
        <v>471</v>
      </c>
      <c r="C71" s="66"/>
      <c r="D71" s="66"/>
      <c r="E71" s="67"/>
    </row>
    <row r="72" spans="2:5" ht="18.75" x14ac:dyDescent="0.25">
      <c r="B72" s="28" t="s">
        <v>472</v>
      </c>
      <c r="C72" s="28" t="s">
        <v>473</v>
      </c>
      <c r="D72" s="28" t="s">
        <v>474</v>
      </c>
      <c r="E72" s="28" t="s">
        <v>475</v>
      </c>
    </row>
    <row r="73" spans="2:5" ht="60" customHeight="1" x14ac:dyDescent="0.25">
      <c r="B73" s="14" t="s">
        <v>476</v>
      </c>
      <c r="C73" s="27" t="s">
        <v>477</v>
      </c>
      <c r="D73" s="27" t="s">
        <v>478</v>
      </c>
      <c r="E73" s="21" t="s">
        <v>479</v>
      </c>
    </row>
    <row r="74" spans="2:5" ht="60" customHeight="1" x14ac:dyDescent="0.25">
      <c r="B74" s="14" t="s">
        <v>480</v>
      </c>
      <c r="C74" s="27" t="s">
        <v>481</v>
      </c>
      <c r="D74" s="27" t="s">
        <v>482</v>
      </c>
      <c r="E74" s="21" t="s">
        <v>483</v>
      </c>
    </row>
    <row r="75" spans="2:5" ht="60" customHeight="1" x14ac:dyDescent="0.25">
      <c r="B75" s="14" t="s">
        <v>484</v>
      </c>
      <c r="C75" s="27" t="s">
        <v>485</v>
      </c>
      <c r="D75" s="27" t="s">
        <v>486</v>
      </c>
      <c r="E75" s="21" t="s">
        <v>487</v>
      </c>
    </row>
    <row r="76" spans="2:5" ht="60" customHeight="1" x14ac:dyDescent="0.25">
      <c r="B76" s="14" t="s">
        <v>488</v>
      </c>
      <c r="C76" s="27" t="s">
        <v>489</v>
      </c>
      <c r="D76" s="27" t="s">
        <v>490</v>
      </c>
      <c r="E76" s="21" t="s">
        <v>491</v>
      </c>
    </row>
    <row r="77" spans="2:5" ht="60" customHeight="1" x14ac:dyDescent="0.25">
      <c r="B77" s="14" t="s">
        <v>492</v>
      </c>
      <c r="C77" s="27" t="s">
        <v>493</v>
      </c>
      <c r="D77" s="27" t="s">
        <v>494</v>
      </c>
      <c r="E77" s="21" t="s">
        <v>495</v>
      </c>
    </row>
    <row r="78" spans="2:5" x14ac:dyDescent="0.25">
      <c r="B78" s="19"/>
      <c r="C78" s="19"/>
      <c r="D78" s="19"/>
      <c r="E78" s="19"/>
    </row>
    <row r="79" spans="2:5" ht="27.95" customHeight="1" x14ac:dyDescent="0.25">
      <c r="B79" s="65" t="s">
        <v>496</v>
      </c>
      <c r="C79" s="66"/>
      <c r="D79" s="66"/>
      <c r="E79" s="67"/>
    </row>
    <row r="80" spans="2:5" ht="18.75" x14ac:dyDescent="0.25">
      <c r="B80" s="28" t="s">
        <v>497</v>
      </c>
      <c r="C80" s="28" t="s">
        <v>498</v>
      </c>
      <c r="D80" s="28" t="s">
        <v>499</v>
      </c>
      <c r="E80" s="28" t="s">
        <v>500</v>
      </c>
    </row>
    <row r="81" spans="2:5" ht="57.95" customHeight="1" x14ac:dyDescent="0.25">
      <c r="B81" s="27" t="s">
        <v>501</v>
      </c>
      <c r="C81" s="27" t="s">
        <v>502</v>
      </c>
      <c r="D81" s="27" t="s">
        <v>503</v>
      </c>
      <c r="E81" s="14" t="s">
        <v>504</v>
      </c>
    </row>
    <row r="82" spans="2:5" ht="57.95" customHeight="1" x14ac:dyDescent="0.25">
      <c r="B82" s="27" t="s">
        <v>505</v>
      </c>
      <c r="C82" s="27" t="s">
        <v>506</v>
      </c>
      <c r="D82" s="27" t="s">
        <v>507</v>
      </c>
      <c r="E82" s="14" t="s">
        <v>504</v>
      </c>
    </row>
    <row r="83" spans="2:5" ht="57.95" customHeight="1" x14ac:dyDescent="0.25">
      <c r="B83" s="27" t="s">
        <v>508</v>
      </c>
      <c r="C83" s="27" t="s">
        <v>509</v>
      </c>
      <c r="D83" s="27" t="s">
        <v>510</v>
      </c>
      <c r="E83" s="14" t="s">
        <v>504</v>
      </c>
    </row>
    <row r="84" spans="2:5" ht="57.95" customHeight="1" x14ac:dyDescent="0.25">
      <c r="B84" s="27" t="s">
        <v>511</v>
      </c>
      <c r="C84" s="27" t="s">
        <v>512</v>
      </c>
      <c r="D84" s="27" t="s">
        <v>513</v>
      </c>
      <c r="E84" s="14" t="s">
        <v>504</v>
      </c>
    </row>
    <row r="85" spans="2:5" ht="57.95" customHeight="1" x14ac:dyDescent="0.25">
      <c r="B85" s="27" t="s">
        <v>514</v>
      </c>
      <c r="C85" s="27" t="s">
        <v>515</v>
      </c>
      <c r="D85" s="27" t="s">
        <v>516</v>
      </c>
      <c r="E85" s="14" t="s">
        <v>504</v>
      </c>
    </row>
    <row r="86" spans="2:5" ht="57.95" customHeight="1" x14ac:dyDescent="0.25">
      <c r="B86" s="27" t="s">
        <v>517</v>
      </c>
      <c r="C86" s="27" t="s">
        <v>518</v>
      </c>
      <c r="D86" s="27" t="s">
        <v>519</v>
      </c>
      <c r="E86" s="30" t="s">
        <v>520</v>
      </c>
    </row>
    <row r="87" spans="2:5" x14ac:dyDescent="0.25">
      <c r="B87" s="19"/>
      <c r="C87" s="19"/>
      <c r="D87" s="19"/>
      <c r="E87" s="19"/>
    </row>
    <row r="88" spans="2:5" ht="48" customHeight="1" x14ac:dyDescent="0.25">
      <c r="B88" s="68" t="s">
        <v>521</v>
      </c>
      <c r="C88" s="69"/>
      <c r="D88" s="69"/>
      <c r="E88" s="70"/>
    </row>
  </sheetData>
  <mergeCells count="23">
    <mergeCell ref="B1:E2"/>
    <mergeCell ref="B3:E3"/>
    <mergeCell ref="B5:E5"/>
    <mergeCell ref="C6:E6"/>
    <mergeCell ref="C7:E7"/>
    <mergeCell ref="C8:E8"/>
    <mergeCell ref="C9:E9"/>
    <mergeCell ref="B11:E11"/>
    <mergeCell ref="B20:E20"/>
    <mergeCell ref="B30:E30"/>
    <mergeCell ref="C31:E31"/>
    <mergeCell ref="C32:E32"/>
    <mergeCell ref="C33:E33"/>
    <mergeCell ref="C34:E34"/>
    <mergeCell ref="C35:E35"/>
    <mergeCell ref="B71:E71"/>
    <mergeCell ref="B79:E79"/>
    <mergeCell ref="B88:E88"/>
    <mergeCell ref="C36:E36"/>
    <mergeCell ref="B38:E38"/>
    <mergeCell ref="B46:E46"/>
    <mergeCell ref="B53:E53"/>
    <mergeCell ref="B62:E6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217B4-1F2D-4F58-BD04-851F2E72E87A}">
  <dimension ref="B1:AM61"/>
  <sheetViews>
    <sheetView showGridLines="0" workbookViewId="0">
      <selection activeCell="E16" sqref="E16"/>
    </sheetView>
  </sheetViews>
  <sheetFormatPr baseColWidth="10" defaultColWidth="9" defaultRowHeight="15" x14ac:dyDescent="0.25"/>
  <cols>
    <col min="1" max="1" width="3" customWidth="1"/>
    <col min="2" max="2" width="10" customWidth="1"/>
    <col min="3" max="3" width="108" customWidth="1"/>
    <col min="4" max="4" width="4" customWidth="1"/>
    <col min="5" max="5" width="22" customWidth="1"/>
    <col min="6" max="6" width="13" customWidth="1"/>
    <col min="7" max="9" width="3" customWidth="1"/>
    <col min="10" max="13" width="18" customWidth="1"/>
    <col min="14" max="14" width="2" customWidth="1"/>
    <col min="15" max="38" width="0.25" customWidth="1"/>
  </cols>
  <sheetData>
    <row r="1" spans="2:39" ht="15.75" x14ac:dyDescent="0.25">
      <c r="B1" s="85" t="s">
        <v>738</v>
      </c>
      <c r="C1" s="85"/>
      <c r="D1" s="85"/>
      <c r="E1" s="85"/>
      <c r="F1" s="85"/>
      <c r="G1" s="85"/>
      <c r="H1" s="85"/>
      <c r="I1" s="85"/>
      <c r="J1" s="85"/>
      <c r="K1" s="85"/>
      <c r="L1" s="85"/>
      <c r="M1" s="85"/>
      <c r="O1" s="6"/>
      <c r="P1" s="6"/>
      <c r="Q1" s="6"/>
      <c r="R1" s="6"/>
      <c r="S1" s="6"/>
      <c r="T1" s="6"/>
      <c r="U1" s="6"/>
      <c r="V1" s="6"/>
      <c r="W1" s="6"/>
      <c r="X1" s="6"/>
      <c r="Y1" s="6"/>
      <c r="Z1" s="6"/>
      <c r="AA1" s="6"/>
      <c r="AB1" s="6"/>
      <c r="AC1" s="6"/>
      <c r="AD1" s="6"/>
      <c r="AE1" s="6"/>
      <c r="AF1" s="6"/>
      <c r="AG1" s="6"/>
      <c r="AH1" s="6"/>
      <c r="AI1" s="6"/>
      <c r="AJ1" s="6"/>
      <c r="AK1" s="6"/>
      <c r="AL1" s="6"/>
    </row>
    <row r="2" spans="2:39" ht="33.950000000000003" customHeight="1" x14ac:dyDescent="0.25">
      <c r="B2" s="60"/>
      <c r="C2" s="86" t="s">
        <v>0</v>
      </c>
      <c r="D2" s="86"/>
      <c r="E2" s="86"/>
      <c r="F2" s="86"/>
      <c r="G2" s="86"/>
      <c r="H2" s="86"/>
      <c r="I2" s="86"/>
      <c r="J2" s="87" t="s">
        <v>1</v>
      </c>
      <c r="K2" s="88"/>
      <c r="L2" s="88"/>
      <c r="M2" s="89"/>
      <c r="O2" s="6"/>
      <c r="P2" s="6"/>
      <c r="Q2" s="6"/>
      <c r="R2" s="6"/>
      <c r="S2" s="6"/>
      <c r="T2" s="6"/>
      <c r="U2" s="6"/>
      <c r="V2" s="6"/>
      <c r="W2" s="6"/>
      <c r="X2" s="6"/>
      <c r="Y2" s="6"/>
      <c r="Z2" s="6"/>
      <c r="AA2" s="6"/>
      <c r="AB2" s="6"/>
      <c r="AC2" s="6"/>
      <c r="AD2" s="6"/>
      <c r="AE2" s="6"/>
      <c r="AF2" s="6"/>
      <c r="AG2" s="6"/>
      <c r="AH2" s="6"/>
      <c r="AI2" s="6"/>
      <c r="AJ2" s="6"/>
      <c r="AK2" s="6"/>
      <c r="AL2" s="6"/>
    </row>
    <row r="3" spans="2:39" ht="33.950000000000003" customHeight="1" x14ac:dyDescent="0.25">
      <c r="B3" s="60"/>
      <c r="C3" s="90" t="s">
        <v>2</v>
      </c>
      <c r="D3" s="90"/>
      <c r="E3" s="90"/>
      <c r="F3" s="90"/>
      <c r="G3" s="90"/>
      <c r="H3" s="90"/>
      <c r="I3" s="90"/>
      <c r="J3" s="91" t="s">
        <v>732</v>
      </c>
      <c r="K3" s="92"/>
      <c r="L3" s="92"/>
      <c r="M3" s="93"/>
      <c r="O3" s="6"/>
      <c r="P3" s="6"/>
      <c r="Q3" s="6"/>
      <c r="R3" s="6"/>
      <c r="S3" s="6"/>
      <c r="T3" s="6"/>
      <c r="U3" s="6"/>
      <c r="V3" s="6"/>
      <c r="W3" s="6"/>
      <c r="X3" s="6"/>
      <c r="Y3" s="6"/>
      <c r="Z3" s="6"/>
      <c r="AA3" s="6"/>
      <c r="AB3" s="6"/>
      <c r="AC3" s="6"/>
      <c r="AD3" s="6"/>
      <c r="AE3" s="6"/>
      <c r="AF3" s="6"/>
      <c r="AG3" s="6"/>
      <c r="AH3" s="6"/>
      <c r="AI3" s="6"/>
      <c r="AJ3" s="6"/>
      <c r="AK3" s="6"/>
      <c r="AL3" s="6"/>
    </row>
    <row r="4" spans="2:39" ht="33.950000000000003" customHeight="1" x14ac:dyDescent="0.25">
      <c r="B4" s="60"/>
      <c r="C4" s="97" t="s">
        <v>733</v>
      </c>
      <c r="D4" s="97"/>
      <c r="E4" s="97"/>
      <c r="F4" s="97"/>
      <c r="G4" s="97"/>
      <c r="H4" s="97"/>
      <c r="I4" s="97"/>
      <c r="J4" s="94"/>
      <c r="K4" s="95"/>
      <c r="L4" s="95"/>
      <c r="M4" s="96"/>
      <c r="O4" s="6"/>
      <c r="P4" s="6"/>
      <c r="Q4" s="6"/>
      <c r="R4" s="6"/>
      <c r="S4" s="6"/>
      <c r="T4" s="6"/>
      <c r="U4" s="6"/>
      <c r="V4" s="6"/>
      <c r="W4" s="6"/>
      <c r="X4" s="6"/>
      <c r="Y4" s="6"/>
      <c r="Z4" s="6"/>
      <c r="AA4" s="6"/>
      <c r="AB4" s="6"/>
      <c r="AC4" s="6"/>
      <c r="AD4" s="6"/>
      <c r="AE4" s="6"/>
      <c r="AF4" s="6"/>
      <c r="AG4" s="6"/>
      <c r="AH4" s="6"/>
      <c r="AI4" s="6"/>
      <c r="AJ4" s="6"/>
      <c r="AK4" s="6"/>
      <c r="AL4" s="6"/>
    </row>
    <row r="5" spans="2:39" ht="45.95" customHeight="1" x14ac:dyDescent="0.25">
      <c r="B5" s="1" t="s">
        <v>3</v>
      </c>
      <c r="C5" s="61" t="s">
        <v>4</v>
      </c>
      <c r="D5" s="98" t="s">
        <v>734</v>
      </c>
      <c r="E5" s="98"/>
      <c r="F5" s="98"/>
      <c r="G5" s="98"/>
      <c r="H5" s="98"/>
      <c r="I5" s="98"/>
      <c r="J5" s="98"/>
      <c r="K5" s="98"/>
      <c r="L5" s="98"/>
      <c r="M5" s="99"/>
      <c r="O5" s="6"/>
      <c r="P5" s="6"/>
      <c r="Q5" s="6"/>
      <c r="R5" s="6"/>
      <c r="S5" s="6"/>
      <c r="T5" s="6"/>
      <c r="U5" s="6"/>
      <c r="V5" s="6"/>
      <c r="W5" s="6"/>
      <c r="X5" s="6"/>
      <c r="Y5" s="6"/>
      <c r="Z5" s="6"/>
      <c r="AA5" s="6"/>
      <c r="AB5" s="6"/>
      <c r="AC5" s="6"/>
      <c r="AD5" s="6"/>
      <c r="AE5" s="6"/>
      <c r="AF5" s="6"/>
      <c r="AG5" s="6"/>
      <c r="AH5" s="6"/>
      <c r="AI5" s="6"/>
      <c r="AJ5" s="6"/>
      <c r="AK5" s="6"/>
      <c r="AL5" s="6"/>
    </row>
    <row r="6" spans="2:39" ht="15.75" x14ac:dyDescent="0.25">
      <c r="B6" s="60"/>
      <c r="C6" s="60"/>
      <c r="D6" s="60"/>
      <c r="E6" s="60"/>
      <c r="F6" s="60"/>
      <c r="G6" s="60"/>
      <c r="H6" s="60"/>
      <c r="I6" s="60"/>
      <c r="J6" s="100" t="s">
        <v>735</v>
      </c>
      <c r="K6" s="100"/>
      <c r="L6" s="100"/>
      <c r="M6" s="100"/>
      <c r="O6" s="6"/>
      <c r="P6" s="6"/>
      <c r="Q6" s="6"/>
      <c r="R6" s="6"/>
      <c r="S6" s="6"/>
      <c r="T6" s="6"/>
      <c r="U6" s="6"/>
      <c r="V6" s="6"/>
      <c r="W6" s="6"/>
      <c r="X6" s="6"/>
      <c r="Y6" s="6"/>
      <c r="Z6" s="6"/>
      <c r="AA6" s="6"/>
      <c r="AB6" s="6"/>
      <c r="AC6" s="6"/>
      <c r="AD6" s="6"/>
      <c r="AE6" s="6"/>
      <c r="AF6" s="6"/>
      <c r="AG6" s="6"/>
      <c r="AH6" s="6"/>
      <c r="AI6" s="6"/>
      <c r="AJ6" s="6"/>
      <c r="AK6" s="6"/>
      <c r="AL6" s="6"/>
      <c r="AM6" t="s">
        <v>736</v>
      </c>
    </row>
    <row r="7" spans="2:39" ht="15.75" x14ac:dyDescent="0.25">
      <c r="B7" s="2" t="s">
        <v>5</v>
      </c>
      <c r="C7" s="2" t="s">
        <v>6</v>
      </c>
      <c r="D7" s="60"/>
      <c r="E7" s="2" t="s">
        <v>7</v>
      </c>
      <c r="F7" s="2" t="s">
        <v>8</v>
      </c>
      <c r="G7" s="60"/>
      <c r="H7" s="60"/>
      <c r="I7" s="60"/>
      <c r="J7" s="60"/>
      <c r="K7" s="60"/>
      <c r="L7" s="60"/>
      <c r="M7" s="60"/>
      <c r="N7" s="62"/>
      <c r="O7" s="63"/>
      <c r="P7" s="63"/>
      <c r="Q7" s="63"/>
      <c r="R7" s="63"/>
      <c r="S7" s="63"/>
      <c r="T7" s="63"/>
      <c r="U7" s="63"/>
      <c r="V7" s="63"/>
      <c r="W7" s="63"/>
      <c r="X7" s="63"/>
      <c r="Y7" s="63"/>
      <c r="Z7" s="63"/>
      <c r="AA7" s="63"/>
      <c r="AB7" s="63"/>
      <c r="AC7" s="63"/>
      <c r="AD7" s="63"/>
      <c r="AE7" s="63"/>
      <c r="AF7" s="63"/>
      <c r="AG7" s="63"/>
      <c r="AH7" s="63"/>
      <c r="AI7" s="63"/>
      <c r="AJ7" s="63"/>
      <c r="AK7" s="63"/>
      <c r="AL7" s="63"/>
      <c r="AM7" t="s">
        <v>737</v>
      </c>
    </row>
    <row r="8" spans="2:39" ht="32.1" customHeight="1" x14ac:dyDescent="0.25">
      <c r="B8" s="3">
        <v>1</v>
      </c>
      <c r="C8" s="64" t="s">
        <v>9</v>
      </c>
      <c r="D8" s="60"/>
      <c r="E8" s="4" t="s">
        <v>10</v>
      </c>
      <c r="F8" s="4">
        <f>COUNTIF(K18:K57,"&lt;&gt;")</f>
        <v>8</v>
      </c>
      <c r="G8" s="60"/>
      <c r="H8" s="60"/>
      <c r="I8" s="60"/>
      <c r="J8" s="60"/>
      <c r="K8" s="60"/>
      <c r="L8" s="60"/>
      <c r="M8" s="60"/>
      <c r="O8" s="6"/>
      <c r="P8" s="6"/>
      <c r="Q8" s="6"/>
      <c r="R8" s="6"/>
      <c r="S8" s="6"/>
      <c r="T8" s="6"/>
      <c r="U8" s="6"/>
      <c r="V8" s="6"/>
      <c r="W8" s="6"/>
      <c r="X8" s="6"/>
      <c r="Y8" s="6"/>
      <c r="Z8" s="6" t="str">
        <f t="shared" ref="Z8:Z57" si="0">TRIM(LOWER(SUBSTITUTE(SUBSTITUTE(SUBSTITUTE(SUBSTITUTE(SUBSTITUTE(SUBSTITUTE(SUBSTITUTE(SUBSTITUTE(SUBSTITUTE(C8,CHAR(160)," ")," "," "),CHAR(9)," "),CHAR(10)," "),CHAR(13)," "),"."," "),","," "),";"," "),":"," ")))</f>
        <v>dans un grand saladier fouettez 3 œufs avec 150 g de sucre jusqu’à obtenir un mélange clair et mousseux ce stade apporte du volume et du moelleux</v>
      </c>
      <c r="AA8" s="6" t="str">
        <f t="shared" ref="AA8:AA57" si="1">TRIM(SUBSTITUTE(SUBSTITUTE(SUBSTITUTE(SUBSTITUTE(SUBSTITUTE(SUBSTITUTE(SUBSTITUTE(SUBSTITUTE(SUBSTITUTE(SUBSTITUTE(SUBSTITUTE(SUBSTITUTE(SUBSTITUTE(Z8,"!"," "),"?"," "),CHAR(34)," "),"'"," "),"’"," "),"-"," "),"/"," "),"("," "),")"," "),"+"," "),"_"," "),"*"," "),"~"," "))</f>
        <v>dans un grand saladier fouettez 3 œufs avec 150 g de sucre jusqu à obtenir un mélange clair et mousseux ce stade apporte du volume et du moelleux</v>
      </c>
      <c r="AB8" s="6" t="str">
        <f t="shared" ref="AB8:AB57" si="2">TRIM(SUBSTITUTE(SUBSTITUTE(SUBSTITUTE(SUBSTITUTE(SUBSTITUTE(SUBSTITUTE(SUBSTITUTE(SUBSTITUTE(SUBSTITUTE(SUBSTITUTE(SUBSTITUTE(SUBSTITUTE(AA8,"œ","oe"),"æ","ae"),"à","a"),"â","a"),"ä","a"),"á","a"),"ç","c"),"é","e"),"è","e"),"ê","e"),"ë","e"),"î","i"))</f>
        <v>dans un grand saladier fouettez 3 oeufs avec 150 g de sucre jusqu a obtenir un melange clair et mousseux ce stade apporte du volume et du moelleux</v>
      </c>
      <c r="AC8" s="6" t="str">
        <f t="shared" ref="AC8:AC57" si="3">TRIM(SUBSTITUTE(SUBSTITUTE(SUBSTITUTE(SUBSTITUTE(SUBSTITUTE(SUBSTITUTE(SUBSTITUTE(SUBSTITUTE(SUBSTITUTE(SUBSTITUTE(SUBSTITUTE(SUBSTITUTE(SUBSTITUTE(SUBSTITUTE(AB8,"ï","i"),"ì","i"),"í","i"),"ô","o"),"ö","o"),"ò","o"),"ó","o"),"ù","u"),"û","u"),"ü","u"),"ú","u"),"ÿ","y"),"ý","y"),"ñ","n"))</f>
        <v>dans un grand saladier fouettez 3 oeufs avec 150 g de sucre jusqu a obtenir un melange clair et mousseux ce stade apporte du volume et du moelleux</v>
      </c>
      <c r="AD8" s="6" t="str">
        <f>IF(AC8="","",IF(COUNTIF($AC$8:AC8,AC8)=1,AC8,""))</f>
        <v>dans un grand saladier fouettez 3 oeufs avec 150 g de sucre jusqu a obtenir un melange clair et mousseux ce stade apporte du volume et du moelleux</v>
      </c>
      <c r="AE8" s="6"/>
      <c r="AF8" s="6"/>
      <c r="AG8" s="6"/>
      <c r="AH8" s="6"/>
      <c r="AI8" s="6"/>
      <c r="AJ8" s="6"/>
      <c r="AK8" s="6" t="str">
        <f>AD8</f>
        <v>dans un grand saladier fouettez 3 oeufs avec 150 g de sucre jusqu a obtenir un melange clair et mousseux ce stade apporte du volume et du moelleux</v>
      </c>
      <c r="AL8" s="6"/>
    </row>
    <row r="9" spans="2:39" ht="32.1" customHeight="1" x14ac:dyDescent="0.25">
      <c r="B9" s="3">
        <v>2</v>
      </c>
      <c r="C9" s="64" t="s">
        <v>11</v>
      </c>
      <c r="D9" s="60"/>
      <c r="E9" s="4" t="s">
        <v>12</v>
      </c>
      <c r="F9" s="4">
        <f>SUM(Q22:Q61)</f>
        <v>8</v>
      </c>
      <c r="G9" s="60"/>
      <c r="H9" s="60"/>
      <c r="I9" s="60"/>
      <c r="J9" s="60"/>
      <c r="K9" s="60"/>
      <c r="L9" s="60"/>
      <c r="M9" s="60"/>
      <c r="O9" s="6"/>
      <c r="P9" s="6"/>
      <c r="Q9" s="6"/>
      <c r="R9" s="6"/>
      <c r="S9" s="6"/>
      <c r="T9" s="6"/>
      <c r="U9" s="6"/>
      <c r="V9" s="6"/>
      <c r="W9" s="6"/>
      <c r="X9" s="6"/>
      <c r="Y9" s="6"/>
      <c r="Z9" s="6" t="str">
        <f t="shared" si="0"/>
        <v>incorporez 200 g de farine et la pincée de sel mélangez doucement ajoutez 100 g de beurre fondu puis 1 cuillère à café de cannelle ne travaillez pas trop la pâte pour éviter de la rendre lourde</v>
      </c>
      <c r="AA9" s="6" t="str">
        <f t="shared" si="1"/>
        <v>incorporez 200 g de farine et la pincée de sel mélangez doucement ajoutez 100 g de beurre fondu puis 1 cuillère à café de cannelle ne travaillez pas trop la pâte pour éviter de la rendre lourde</v>
      </c>
      <c r="AB9" s="6" t="str">
        <f t="shared" si="2"/>
        <v>incorporez 200 g de farine et la pincee de sel melangez doucement ajoutez 100 g de beurre fondu puis 1 cuillere a cafe de cannelle ne travaillez pas trop la pate pour eviter de la rendre lourde</v>
      </c>
      <c r="AC9" s="6" t="str">
        <f t="shared" si="3"/>
        <v>incorporez 200 g de farine et la pincee de sel melangez doucement ajoutez 100 g de beurre fondu puis 1 cuillere a cafe de cannelle ne travaillez pas trop la pate pour eviter de la rendre lourde</v>
      </c>
      <c r="AD9" s="6" t="str">
        <f>IF(AC9="","",IF(COUNTIF($AC$8:AC9,AC9)=1,AC9,""))</f>
        <v>incorporez 200 g de farine et la pincee de sel melangez doucement ajoutez 100 g de beurre fondu puis 1 cuillere a cafe de cannelle ne travaillez pas trop la pate pour eviter de la rendre lourde</v>
      </c>
      <c r="AE9" s="6"/>
      <c r="AF9" s="6"/>
      <c r="AG9" s="6"/>
      <c r="AH9" s="6"/>
      <c r="AI9" s="6"/>
      <c r="AJ9" s="6"/>
      <c r="AK9" s="6" t="str">
        <f t="shared" ref="AK9:AK57" si="4">IF(AD9="",AK8,IF(AK8="",AD9,AK8&amp;" "&amp;AD9))</f>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v>
      </c>
      <c r="AL9" s="6"/>
    </row>
    <row r="10" spans="2:39" ht="32.1" customHeight="1" x14ac:dyDescent="0.25">
      <c r="B10" s="3">
        <v>3</v>
      </c>
      <c r="C10" s="64" t="s">
        <v>13</v>
      </c>
      <c r="D10" s="60"/>
      <c r="E10" s="4" t="s">
        <v>14</v>
      </c>
      <c r="F10" s="4">
        <f>COUNTIF(R22:R61,1)</f>
        <v>8</v>
      </c>
      <c r="G10" s="60"/>
      <c r="H10" s="60"/>
      <c r="I10" s="60"/>
      <c r="J10" s="101" t="s">
        <v>15</v>
      </c>
      <c r="K10" s="101"/>
      <c r="L10" s="101"/>
      <c r="M10" s="101"/>
      <c r="O10" s="6"/>
      <c r="P10" s="6"/>
      <c r="Q10" s="6"/>
      <c r="R10" s="6"/>
      <c r="S10" s="6"/>
      <c r="T10" s="6"/>
      <c r="U10" s="6"/>
      <c r="V10" s="6"/>
      <c r="W10" s="6"/>
      <c r="X10" s="6"/>
      <c r="Y10" s="6"/>
      <c r="Z10" s="6" t="str">
        <f t="shared" si="0"/>
        <v>intégrez les pommes à la pâte en les répartissant bien beurrez et farinez le moule versez la préparation et lissez le dessus</v>
      </c>
      <c r="AA10" s="6" t="str">
        <f t="shared" si="1"/>
        <v>intégrez les pommes à la pâte en les répartissant bien beurrez et farinez le moule versez la préparation et lissez le dessus</v>
      </c>
      <c r="AB10" s="6" t="str">
        <f t="shared" si="2"/>
        <v>integrez les pommes a la pate en les repartissant bien beurrez et farinez le moule versez la preparation et lissez le dessus</v>
      </c>
      <c r="AC10" s="6" t="str">
        <f t="shared" si="3"/>
        <v>integrez les pommes a la pate en les repartissant bien beurrez et farinez le moule versez la preparation et lissez le dessus</v>
      </c>
      <c r="AD10" s="6" t="str">
        <f>IF(AC10="","",IF(COUNTIF($AC$8:AC10,AC10)=1,AC10,""))</f>
        <v>integrez les pommes a la pate en les repartissant bien beurrez et farinez le moule versez la preparation et lissez le dessus</v>
      </c>
      <c r="AE10" s="6"/>
      <c r="AF10" s="6"/>
      <c r="AG10" s="6"/>
      <c r="AH10" s="6"/>
      <c r="AI10" s="6"/>
      <c r="AJ10" s="6"/>
      <c r="AK10"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v>
      </c>
      <c r="AL10" s="6"/>
    </row>
    <row r="11" spans="2:39" ht="32.1" customHeight="1" x14ac:dyDescent="0.25">
      <c r="B11" s="3">
        <v>4</v>
      </c>
      <c r="C11" s="64" t="s">
        <v>16</v>
      </c>
      <c r="D11" s="60"/>
      <c r="E11" s="4" t="s">
        <v>17</v>
      </c>
      <c r="F11" s="4">
        <f>IF(F9=0,0,ROUND(F10/F9*20,2))</f>
        <v>20</v>
      </c>
      <c r="G11" s="60"/>
      <c r="H11" s="60"/>
      <c r="I11" s="60"/>
      <c r="J11" s="84" t="s">
        <v>18</v>
      </c>
      <c r="K11" s="84"/>
      <c r="L11" s="84"/>
      <c r="M11" s="84"/>
      <c r="O11" s="6"/>
      <c r="P11" s="6"/>
      <c r="Q11" s="6"/>
      <c r="R11" s="6"/>
      <c r="S11" s="6"/>
      <c r="T11" s="6"/>
      <c r="U11" s="6"/>
      <c r="V11" s="6"/>
      <c r="W11" s="6"/>
      <c r="X11" s="6"/>
      <c r="Y11" s="6"/>
      <c r="Z11" s="6" t="str">
        <f t="shared" si="0"/>
        <v>enfournez 35 à 40 minutes vérifiez la cuisson avec la lame d’un couteau elle doit ressortir propre si le dessus colore trop vite posez une feuille de papier cuisson pour protéger la surface</v>
      </c>
      <c r="AA11" s="6" t="str">
        <f t="shared" si="1"/>
        <v>enfournez 35 à 40 minutes vérifiez la cuisson avec la lame d un couteau elle doit ressortir propre si le dessus colore trop vite posez une feuille de papier cuisson pour protéger la surface</v>
      </c>
      <c r="AB11" s="6" t="str">
        <f t="shared" si="2"/>
        <v>enfournez 35 a 40 minutes verifiez la cuisson avec la lame d un couteau elle doit ressortir propre si le dessus colore trop vite posez une feuille de papier cuisson pour proteger la surface</v>
      </c>
      <c r="AC11" s="6" t="str">
        <f t="shared" si="3"/>
        <v>enfournez 35 a 40 minutes verifiez la cuisson avec la lame d un couteau elle doit ressortir propre si le dessus colore trop vite posez une feuille de papier cuisson pour proteger la surface</v>
      </c>
      <c r="AD11" s="6" t="str">
        <f>IF(AC11="","",IF(COUNTIF($AC$8:AC11,AC11)=1,AC11,""))</f>
        <v>enfournez 35 a 40 minutes verifiez la cuisson avec la lame d un couteau elle doit ressortir propre si le dessus colore trop vite posez une feuille de papier cuisson pour proteger la surface</v>
      </c>
      <c r="AE11" s="6"/>
      <c r="AF11" s="6"/>
      <c r="AG11" s="6"/>
      <c r="AH11" s="6"/>
      <c r="AI11" s="6"/>
      <c r="AJ11" s="6"/>
      <c r="AK11"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v>
      </c>
      <c r="AL11" s="6"/>
    </row>
    <row r="12" spans="2:39" ht="33.950000000000003" customHeight="1" x14ac:dyDescent="0.25">
      <c r="B12" s="3">
        <v>5</v>
      </c>
      <c r="C12" s="64" t="s">
        <v>19</v>
      </c>
      <c r="D12" s="60"/>
      <c r="E12" s="60"/>
      <c r="F12" s="60"/>
      <c r="G12" s="60"/>
      <c r="H12" s="60"/>
      <c r="I12" s="60"/>
      <c r="J12" s="84" t="s">
        <v>20</v>
      </c>
      <c r="K12" s="84"/>
      <c r="L12" s="84"/>
      <c r="M12" s="84"/>
      <c r="O12" s="6"/>
      <c r="P12" s="6"/>
      <c r="Q12" s="6"/>
      <c r="R12" s="6"/>
      <c r="S12" s="6"/>
      <c r="T12" s="6"/>
      <c r="U12" s="6"/>
      <c r="V12" s="6"/>
      <c r="W12" s="6"/>
      <c r="X12" s="6"/>
      <c r="Y12" s="6"/>
      <c r="Z12" s="6" t="str">
        <f t="shared" si="0"/>
        <v>avant d’enfourner saupoudrez 1 cuillère à soupe de sucre sur le dessus à la cuisson il forme une fine croûte légèrement croustillante laissez le gâteau tiédir 10 à 15 minutes avant de le démouler il se tient mieux et garde son moelleux</v>
      </c>
      <c r="AA12" s="6" t="str">
        <f t="shared" si="1"/>
        <v>avant d enfourner saupoudrez 1 cuillère à soupe de sucre sur le dessus à la cuisson il forme une fine croûte légèrement croustillante laissez le gâteau tiédir 10 à 15 minutes avant de le démouler il se tient mieux et garde son moelleux</v>
      </c>
      <c r="AB12" s="6" t="str">
        <f t="shared" si="2"/>
        <v>avant d enfourner saupoudrez 1 cuillere a soupe de sucre sur le dessus a la cuisson il forme une fine croûte legerement croustillante laissez le gateau tiedir 10 a 15 minutes avant de le demouler il se tient mieux et garde son moelleux</v>
      </c>
      <c r="AC12" s="6" t="str">
        <f t="shared" si="3"/>
        <v>avant d enfourner saupoudrez 1 cuillere a soupe de sucre sur le dessus a la cuisson il forme une fine croute legerement croustillante laissez le gateau tiedir 10 a 15 minutes avant de le demouler il se tient mieux et garde son moelleux</v>
      </c>
      <c r="AD12" s="6" t="str">
        <f>IF(AC12="","",IF(COUNTIF($AC$8:AC12,AC12)=1,AC12,""))</f>
        <v>avant d enfourner saupoudrez 1 cuillere a soupe de sucre sur le dessus a la cuisson il forme une fine croute legerement croustillante laissez le gateau tiedir 10 a 15 minutes avant de le demouler il se tient mieux et garde son moelleux</v>
      </c>
      <c r="AE12" s="6"/>
      <c r="AF12" s="6"/>
      <c r="AG12" s="6"/>
      <c r="AH12" s="6"/>
      <c r="AI12" s="6"/>
      <c r="AJ12" s="6"/>
      <c r="AK12"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v>
      </c>
      <c r="AL12" s="6"/>
    </row>
    <row r="13" spans="2:39" ht="33.950000000000003" customHeight="1" x14ac:dyDescent="0.25">
      <c r="B13" s="3">
        <v>6</v>
      </c>
      <c r="C13" s="64" t="s">
        <v>21</v>
      </c>
      <c r="D13" s="60"/>
      <c r="E13" s="60"/>
      <c r="F13" s="60"/>
      <c r="G13" s="60"/>
      <c r="H13" s="60"/>
      <c r="I13" s="60"/>
      <c r="J13" s="84" t="s">
        <v>22</v>
      </c>
      <c r="K13" s="84"/>
      <c r="L13" s="84"/>
      <c r="M13" s="84"/>
      <c r="O13" s="6"/>
      <c r="P13" s="6"/>
      <c r="Q13" s="6"/>
      <c r="R13" s="6"/>
      <c r="S13" s="6"/>
      <c r="T13" s="6"/>
      <c r="U13" s="6"/>
      <c r="V13" s="6"/>
      <c r="W13" s="6"/>
      <c r="X13" s="6"/>
      <c r="Y13" s="6"/>
      <c r="Z13" s="6" t="str">
        <f t="shared" si="0"/>
        <v>comment le servir pour faire plaisir à tout le monde</v>
      </c>
      <c r="AA13" s="6" t="str">
        <f t="shared" si="1"/>
        <v>comment le servir pour faire plaisir à tout le monde</v>
      </c>
      <c r="AB13" s="6" t="str">
        <f t="shared" si="2"/>
        <v>comment le servir pour faire plaisir a tout le monde</v>
      </c>
      <c r="AC13" s="6" t="str">
        <f t="shared" si="3"/>
        <v>comment le servir pour faire plaisir a tout le monde</v>
      </c>
      <c r="AD13" s="6" t="str">
        <f>IF(AC13="","",IF(COUNTIF($AC$8:AC13,AC13)=1,AC13,""))</f>
        <v>comment le servir pour faire plaisir a tout le monde</v>
      </c>
      <c r="AE13" s="6"/>
      <c r="AF13" s="6"/>
      <c r="AG13" s="6"/>
      <c r="AH13" s="6"/>
      <c r="AI13" s="6"/>
      <c r="AJ13" s="6"/>
      <c r="AK13"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v>
      </c>
      <c r="AL13" s="6"/>
    </row>
    <row r="14" spans="2:39" ht="33.950000000000003" customHeight="1" x14ac:dyDescent="0.25">
      <c r="B14" s="3">
        <v>7</v>
      </c>
      <c r="C14" s="64" t="s">
        <v>23</v>
      </c>
      <c r="D14" s="60"/>
      <c r="E14" s="60"/>
      <c r="F14" s="60"/>
      <c r="G14" s="60"/>
      <c r="H14" s="60"/>
      <c r="I14" s="60"/>
      <c r="J14" s="84" t="s">
        <v>24</v>
      </c>
      <c r="K14" s="84"/>
      <c r="L14" s="84"/>
      <c r="M14" s="84"/>
      <c r="O14" s="6"/>
      <c r="P14" s="6" t="str">
        <f>AK57</f>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Q14" s="6"/>
      <c r="R14" s="6"/>
      <c r="S14" s="6"/>
      <c r="T14" s="6"/>
      <c r="U14" s="6"/>
      <c r="V14" s="6"/>
      <c r="W14" s="6"/>
      <c r="X14" s="6"/>
      <c r="Y14" s="6"/>
      <c r="Z14" s="6" t="str">
        <f t="shared" si="0"/>
        <v>ce gâteau aux pommes fonctionne tel quel pour plus de gourmandise servez-le tiède avec une boule de glace à la vanille la glace fondante contre le gâteau chaud est très agréable</v>
      </c>
      <c r="AA14" s="6" t="str">
        <f t="shared" si="1"/>
        <v>ce gâteau aux pommes fonctionne tel quel pour plus de gourmandise servez le tiède avec une boule de glace à la vanille la glace fondante contre le gâteau chaud est très agréable</v>
      </c>
      <c r="AB14" s="6" t="str">
        <f t="shared" si="2"/>
        <v>ce gateau aux pommes fonctionne tel quel pour plus de gourmandise servez le tiede avec une boule de glace a la vanille la glace fondante contre le gateau chaud est tres agreable</v>
      </c>
      <c r="AC14" s="6" t="str">
        <f t="shared" si="3"/>
        <v>ce gateau aux pommes fonctionne tel quel pour plus de gourmandise servez le tiede avec une boule de glace a la vanille la glace fondante contre le gateau chaud est tres agreable</v>
      </c>
      <c r="AD14" s="6" t="str">
        <f>IF(AC14="","",IF(COUNTIF($AC$8:AC14,AC14)=1,AC14,""))</f>
        <v>ce gateau aux pommes fonctionne tel quel pour plus de gourmandise servez le tiede avec une boule de glace a la vanille la glace fondante contre le gateau chaud est tres agreable</v>
      </c>
      <c r="AE14" s="6"/>
      <c r="AF14" s="6"/>
      <c r="AG14" s="6"/>
      <c r="AH14" s="6"/>
      <c r="AI14" s="6"/>
      <c r="AJ14" s="6"/>
      <c r="AK14"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v>
      </c>
      <c r="AL14" s="6"/>
    </row>
    <row r="15" spans="2:39" ht="33.950000000000003" customHeight="1" x14ac:dyDescent="0.25">
      <c r="B15" s="3">
        <v>8</v>
      </c>
      <c r="C15" s="64" t="s">
        <v>25</v>
      </c>
      <c r="D15" s="60"/>
      <c r="E15" s="60"/>
      <c r="F15" s="60"/>
      <c r="G15" s="60"/>
      <c r="H15" s="60"/>
      <c r="I15" s="60"/>
      <c r="J15" s="84" t="s">
        <v>26</v>
      </c>
      <c r="K15" s="84"/>
      <c r="L15" s="84"/>
      <c r="M15" s="84"/>
      <c r="O15" s="6"/>
      <c r="P15" s="6"/>
      <c r="Q15" s="6"/>
      <c r="R15" s="6"/>
      <c r="S15" s="6"/>
      <c r="T15" s="6"/>
      <c r="U15" s="6"/>
      <c r="V15" s="6"/>
      <c r="W15" s="6"/>
      <c r="X15" s="6"/>
      <c r="Y15" s="6"/>
      <c r="Z15" s="6" t="str">
        <f t="shared" si="0"/>
        <v>une cuillerée de crème fraîche épaisse ou un filet de caramel tiède transforme l’assiette en vrai régal il convient aussi bien au goûter qu’au brunch ou en dessert après un repas léger</v>
      </c>
      <c r="AA15" s="6" t="str">
        <f t="shared" si="1"/>
        <v>une cuillerée de crème fraîche épaisse ou un filet de caramel tiède transforme l assiette en vrai régal il convient aussi bien au goûter qu au brunch ou en dessert après un repas léger</v>
      </c>
      <c r="AB15" s="6" t="str">
        <f t="shared" si="2"/>
        <v>une cuilleree de creme fraiche epaisse ou un filet de caramel tiede transforme l assiette en vrai regal il convient aussi bien au goûter qu au brunch ou en dessert apres un repas leger</v>
      </c>
      <c r="AC15" s="6" t="str">
        <f t="shared" si="3"/>
        <v>une cuilleree de creme fraiche epaisse ou un filet de caramel tiede transforme l assiette en vrai regal il convient aussi bien au gouter qu au brunch ou en dessert apres un repas leger</v>
      </c>
      <c r="AD15" s="6" t="str">
        <f>IF(AC15="","",IF(COUNTIF($AC$8:AC15,AC15)=1,AC15,""))</f>
        <v>une cuilleree de creme fraiche epaisse ou un filet de caramel tiede transforme l assiette en vrai regal il convient aussi bien au gouter qu au brunch ou en dessert apres un repas leger</v>
      </c>
      <c r="AE15" s="6"/>
      <c r="AF15" s="6"/>
      <c r="AG15" s="6"/>
      <c r="AH15" s="6"/>
      <c r="AI15" s="6"/>
      <c r="AJ15" s="6"/>
      <c r="AK15"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v>
      </c>
      <c r="AL15" s="6"/>
    </row>
    <row r="16" spans="2:39" ht="33.950000000000003" customHeight="1" x14ac:dyDescent="0.25">
      <c r="B16" s="3">
        <v>9</v>
      </c>
      <c r="C16" s="64" t="s">
        <v>27</v>
      </c>
      <c r="D16" s="60"/>
      <c r="E16" s="60"/>
      <c r="F16" s="60"/>
      <c r="G16" s="60"/>
      <c r="H16" s="60"/>
      <c r="I16" s="60"/>
      <c r="J16" s="60"/>
      <c r="K16" s="60"/>
      <c r="L16" s="60"/>
      <c r="M16" s="60"/>
      <c r="O16" s="6"/>
      <c r="P16" s="6"/>
      <c r="Q16" s="6"/>
      <c r="R16" s="6"/>
      <c r="S16" s="6"/>
      <c r="T16" s="6"/>
      <c r="U16" s="6"/>
      <c r="V16" s="6"/>
      <c r="W16" s="6"/>
      <c r="X16" s="6"/>
      <c r="Y16" s="6"/>
      <c r="Z16" s="6" t="str">
        <f t="shared" si="0"/>
        <v>variantes faciles si vous aimez changer un peu</v>
      </c>
      <c r="AA16" s="6" t="str">
        <f t="shared" si="1"/>
        <v>variantes faciles si vous aimez changer un peu</v>
      </c>
      <c r="AB16" s="6" t="str">
        <f t="shared" si="2"/>
        <v>variantes faciles si vous aimez changer un peu</v>
      </c>
      <c r="AC16" s="6" t="str">
        <f t="shared" si="3"/>
        <v>variantes faciles si vous aimez changer un peu</v>
      </c>
      <c r="AD16" s="6" t="str">
        <f>IF(AC16="","",IF(COUNTIF($AC$8:AC16,AC16)=1,AC16,""))</f>
        <v>variantes faciles si vous aimez changer un peu</v>
      </c>
      <c r="AE16" s="6"/>
      <c r="AF16" s="6"/>
      <c r="AG16" s="6"/>
      <c r="AH16" s="6"/>
      <c r="AI16" s="6"/>
      <c r="AJ16" s="6"/>
      <c r="AK16"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v>
      </c>
      <c r="AL16" s="6"/>
    </row>
    <row r="17" spans="2:38" ht="33.950000000000003" customHeight="1" x14ac:dyDescent="0.25">
      <c r="B17" s="3">
        <v>10</v>
      </c>
      <c r="C17" s="64" t="s">
        <v>28</v>
      </c>
      <c r="D17" s="60"/>
      <c r="E17" s="60"/>
      <c r="F17" s="60"/>
      <c r="G17" s="60"/>
      <c r="H17" s="60"/>
      <c r="I17" s="60"/>
      <c r="J17" s="103" t="s">
        <v>29</v>
      </c>
      <c r="K17" s="103"/>
      <c r="L17" s="103"/>
      <c r="M17" s="103"/>
      <c r="O17" s="6"/>
      <c r="P17" s="6"/>
      <c r="Q17" s="6"/>
      <c r="R17" s="6"/>
      <c r="S17" s="6"/>
      <c r="T17" s="6"/>
      <c r="U17" s="6"/>
      <c r="V17" s="6"/>
      <c r="W17" s="6"/>
      <c r="X17" s="6"/>
      <c r="Y17" s="6"/>
      <c r="Z17" s="6" t="str">
        <f t="shared" si="0"/>
        <v>ajoutez 50 g de noix concassées pour du croquant</v>
      </c>
      <c r="AA17" s="6" t="str">
        <f t="shared" si="1"/>
        <v>ajoutez 50 g de noix concassées pour du croquant</v>
      </c>
      <c r="AB17" s="6" t="str">
        <f t="shared" si="2"/>
        <v>ajoutez 50 g de noix concassees pour du croquant</v>
      </c>
      <c r="AC17" s="6" t="str">
        <f t="shared" si="3"/>
        <v>ajoutez 50 g de noix concassees pour du croquant</v>
      </c>
      <c r="AD17" s="6" t="str">
        <f>IF(AC17="","",IF(COUNTIF($AC$8:AC17,AC17)=1,AC17,""))</f>
        <v>ajoutez 50 g de noix concassees pour du croquant</v>
      </c>
      <c r="AE17" s="6"/>
      <c r="AF17" s="6"/>
      <c r="AG17" s="6"/>
      <c r="AH17" s="6"/>
      <c r="AI17" s="6"/>
      <c r="AJ17" s="6"/>
      <c r="AK17"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v>
      </c>
      <c r="AL17" s="6"/>
    </row>
    <row r="18" spans="2:38" ht="33.950000000000003" customHeight="1" x14ac:dyDescent="0.25">
      <c r="B18" s="3">
        <v>11</v>
      </c>
      <c r="C18" s="64" t="s">
        <v>30</v>
      </c>
      <c r="D18" s="60"/>
      <c r="E18" s="60"/>
      <c r="F18" s="60"/>
      <c r="G18" s="60"/>
      <c r="H18" s="60"/>
      <c r="I18" s="60"/>
      <c r="J18" s="5">
        <v>1</v>
      </c>
      <c r="K18" s="102" t="s">
        <v>31</v>
      </c>
      <c r="L18" s="102"/>
      <c r="M18" s="102"/>
      <c r="O18" s="6"/>
      <c r="P18" s="6"/>
      <c r="Q18" s="6"/>
      <c r="R18" s="6"/>
      <c r="S18" s="6"/>
      <c r="T18" s="6"/>
      <c r="U18" s="6"/>
      <c r="V18" s="6"/>
      <c r="W18" s="6"/>
      <c r="X18" s="6"/>
      <c r="Y18" s="6"/>
      <c r="Z18" s="6" t="str">
        <f t="shared" si="0"/>
        <v>incorporez 50 g de raisins secs réhydratés pour des notes plus rondes</v>
      </c>
      <c r="AA18" s="6" t="str">
        <f t="shared" si="1"/>
        <v>incorporez 50 g de raisins secs réhydratés pour des notes plus rondes</v>
      </c>
      <c r="AB18" s="6" t="str">
        <f t="shared" si="2"/>
        <v>incorporez 50 g de raisins secs rehydrates pour des notes plus rondes</v>
      </c>
      <c r="AC18" s="6" t="str">
        <f t="shared" si="3"/>
        <v>incorporez 50 g de raisins secs rehydrates pour des notes plus rondes</v>
      </c>
      <c r="AD18" s="6" t="str">
        <f>IF(AC18="","",IF(COUNTIF($AC$8:AC18,AC18)=1,AC18,""))</f>
        <v>incorporez 50 g de raisins secs rehydrates pour des notes plus rondes</v>
      </c>
      <c r="AE18" s="6"/>
      <c r="AF18" s="6"/>
      <c r="AG18" s="6"/>
      <c r="AH18" s="6"/>
      <c r="AI18" s="6"/>
      <c r="AJ18" s="6"/>
      <c r="AK18"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v>
      </c>
      <c r="AL18" s="6"/>
    </row>
    <row r="19" spans="2:38" ht="33.950000000000003" customHeight="1" x14ac:dyDescent="0.25">
      <c r="B19" s="3">
        <v>12</v>
      </c>
      <c r="C19" s="64" t="s">
        <v>32</v>
      </c>
      <c r="D19" s="60"/>
      <c r="E19" s="60"/>
      <c r="F19" s="60"/>
      <c r="G19" s="60"/>
      <c r="H19" s="60"/>
      <c r="I19" s="60"/>
      <c r="J19" s="5">
        <v>2</v>
      </c>
      <c r="K19" s="102" t="s">
        <v>33</v>
      </c>
      <c r="L19" s="102"/>
      <c r="M19" s="102"/>
      <c r="O19" s="6"/>
      <c r="P19" s="6"/>
      <c r="Q19" s="6"/>
      <c r="R19" s="6"/>
      <c r="S19" s="6"/>
      <c r="T19" s="6"/>
      <c r="U19" s="6"/>
      <c r="V19" s="6"/>
      <c r="W19" s="6"/>
      <c r="X19" s="6"/>
      <c r="Y19" s="6"/>
      <c r="Z19" s="6" t="str">
        <f t="shared" si="0"/>
        <v>remplacez la cannelle par une pincée de muscade pour un profil plus chaleureux</v>
      </c>
      <c r="AA19" s="6" t="str">
        <f t="shared" si="1"/>
        <v>remplacez la cannelle par une pincée de muscade pour un profil plus chaleureux</v>
      </c>
      <c r="AB19" s="6" t="str">
        <f t="shared" si="2"/>
        <v>remplacez la cannelle par une pincee de muscade pour un profil plus chaleureux</v>
      </c>
      <c r="AC19" s="6" t="str">
        <f t="shared" si="3"/>
        <v>remplacez la cannelle par une pincee de muscade pour un profil plus chaleureux</v>
      </c>
      <c r="AD19" s="6" t="str">
        <f>IF(AC19="","",IF(COUNTIF($AC$8:AC19,AC19)=1,AC19,""))</f>
        <v>remplacez la cannelle par une pincee de muscade pour un profil plus chaleureux</v>
      </c>
      <c r="AE19" s="6"/>
      <c r="AF19" s="6"/>
      <c r="AG19" s="6"/>
      <c r="AH19" s="6"/>
      <c r="AI19" s="6"/>
      <c r="AJ19" s="6"/>
      <c r="AK19"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v>
      </c>
      <c r="AL19" s="6"/>
    </row>
    <row r="20" spans="2:38" ht="33.950000000000003" customHeight="1" x14ac:dyDescent="0.25">
      <c r="B20" s="3">
        <v>13</v>
      </c>
      <c r="C20" s="64" t="s">
        <v>34</v>
      </c>
      <c r="D20" s="60"/>
      <c r="E20" s="60"/>
      <c r="F20" s="60"/>
      <c r="G20" s="60"/>
      <c r="H20" s="60"/>
      <c r="I20" s="60"/>
      <c r="J20" s="5">
        <v>3</v>
      </c>
      <c r="K20" s="102" t="s">
        <v>35</v>
      </c>
      <c r="L20" s="102"/>
      <c r="M20" s="102"/>
      <c r="O20" s="6"/>
      <c r="P20" s="6"/>
      <c r="Q20" s="6"/>
      <c r="R20" s="6"/>
      <c r="S20" s="6"/>
      <c r="T20" s="6"/>
      <c r="U20" s="6"/>
      <c r="V20" s="6"/>
      <c r="W20" s="6"/>
      <c r="X20" s="6"/>
      <c r="Y20" s="6"/>
      <c r="Z20" s="6" t="str">
        <f t="shared" si="0"/>
        <v>servez avec une compote de pommes maison pour accentuer le fruit sans alourdir l’assiette</v>
      </c>
      <c r="AA20" s="6" t="str">
        <f t="shared" si="1"/>
        <v>servez avec une compote de pommes maison pour accentuer le fruit sans alourdir l assiette</v>
      </c>
      <c r="AB20" s="6" t="str">
        <f t="shared" si="2"/>
        <v>servez avec une compote de pommes maison pour accentuer le fruit sans alourdir l assiette</v>
      </c>
      <c r="AC20" s="6" t="str">
        <f t="shared" si="3"/>
        <v>servez avec une compote de pommes maison pour accentuer le fruit sans alourdir l assiette</v>
      </c>
      <c r="AD20" s="6" t="str">
        <f>IF(AC20="","",IF(COUNTIF($AC$8:AC20,AC20)=1,AC20,""))</f>
        <v>servez avec une compote de pommes maison pour accentuer le fruit sans alourdir l assiette</v>
      </c>
      <c r="AE20" s="6"/>
      <c r="AF20" s="6"/>
      <c r="AG20" s="6"/>
      <c r="AH20" s="6"/>
      <c r="AI20" s="6"/>
      <c r="AJ20" s="6"/>
      <c r="AK20"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0" s="6"/>
    </row>
    <row r="21" spans="2:38" ht="33.950000000000003" customHeight="1" x14ac:dyDescent="0.25">
      <c r="B21" s="3">
        <v>14</v>
      </c>
      <c r="C21" s="64"/>
      <c r="D21" s="60"/>
      <c r="E21" s="60"/>
      <c r="F21" s="60"/>
      <c r="G21" s="60"/>
      <c r="H21" s="60"/>
      <c r="I21" s="60"/>
      <c r="J21" s="5">
        <v>4</v>
      </c>
      <c r="K21" s="102" t="s">
        <v>36</v>
      </c>
      <c r="L21" s="102"/>
      <c r="M21" s="102"/>
      <c r="O21" s="6"/>
      <c r="P21" s="6"/>
      <c r="Q21" s="6"/>
      <c r="R21" s="6"/>
      <c r="S21" s="6"/>
      <c r="T21" s="6"/>
      <c r="U21" s="6"/>
      <c r="V21" s="6"/>
      <c r="W21" s="6"/>
      <c r="X21" s="6"/>
      <c r="Y21" s="6"/>
      <c r="Z21" s="6" t="str">
        <f t="shared" si="0"/>
        <v/>
      </c>
      <c r="AA21" s="6" t="str">
        <f t="shared" si="1"/>
        <v/>
      </c>
      <c r="AB21" s="6" t="str">
        <f t="shared" si="2"/>
        <v/>
      </c>
      <c r="AC21" s="6" t="str">
        <f t="shared" si="3"/>
        <v/>
      </c>
      <c r="AD21" s="6" t="str">
        <f>IF(AC21="","",IF(COUNTIF($AC$8:AC21,AC21)=1,AC21,""))</f>
        <v/>
      </c>
      <c r="AE21" s="6"/>
      <c r="AF21" s="6"/>
      <c r="AG21" s="6"/>
      <c r="AH21" s="6"/>
      <c r="AI21" s="6"/>
      <c r="AJ21" s="6"/>
      <c r="AK21"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1" s="6"/>
    </row>
    <row r="22" spans="2:38" ht="33.950000000000003" customHeight="1" x14ac:dyDescent="0.25">
      <c r="B22" s="3">
        <v>15</v>
      </c>
      <c r="C22" s="64"/>
      <c r="D22" s="60"/>
      <c r="E22" s="60"/>
      <c r="F22" s="60"/>
      <c r="G22" s="60"/>
      <c r="H22" s="60"/>
      <c r="I22" s="60"/>
      <c r="J22" s="5">
        <v>5</v>
      </c>
      <c r="K22" s="102" t="s">
        <v>37</v>
      </c>
      <c r="L22" s="102"/>
      <c r="M22" s="102"/>
      <c r="O22" s="6"/>
      <c r="P22" s="6" t="str">
        <f t="shared" ref="P22:P61" si="5">IF(K18="","",K18)</f>
        <v>sucre</v>
      </c>
      <c r="Q22" s="6">
        <f t="shared" ref="Q22:Q61" si="6">IF(P22="","",1)</f>
        <v>1</v>
      </c>
      <c r="R22" s="6">
        <f t="shared" ref="R22:R61" si="7">IF(OR(P22="",AH22=""),"",MAX(--ISNUMBER(SEARCH(" "&amp;AH22&amp;" "," "&amp;$P$14&amp;" ")),IF(AI22="",0,--ISNUMBER(SEARCH(" "&amp;AI22&amp;" "," "&amp;$P$14&amp;" "))),IF(AJ22="",0,--ISNUMBER(SEARCH(" "&amp;AJ22&amp;" "," "&amp;$P$14&amp;" ")))))</f>
        <v>1</v>
      </c>
      <c r="S22" s="6">
        <f t="shared" ref="S22:S61" si="8">IF(P22="","",R22*Q22)</f>
        <v>1</v>
      </c>
      <c r="T22" s="6"/>
      <c r="U22" s="6"/>
      <c r="V22" s="6"/>
      <c r="W22" s="6"/>
      <c r="X22" s="6"/>
      <c r="Y22" s="6"/>
      <c r="Z22" s="6" t="str">
        <f t="shared" si="0"/>
        <v/>
      </c>
      <c r="AA22" s="6" t="str">
        <f t="shared" si="1"/>
        <v/>
      </c>
      <c r="AB22" s="6" t="str">
        <f t="shared" si="2"/>
        <v/>
      </c>
      <c r="AC22" s="6" t="str">
        <f t="shared" si="3"/>
        <v/>
      </c>
      <c r="AD22" s="6" t="str">
        <f>IF(AC22="","",IF(COUNTIF($AC$8:AC22,AC22)=1,AC22,""))</f>
        <v/>
      </c>
      <c r="AE22" s="6" t="str">
        <f t="shared" ref="AE22:AE61" si="9">TRIM(LOWER(SUBSTITUTE(SUBSTITUTE(SUBSTITUTE(SUBSTITUTE(SUBSTITUTE(SUBSTITUTE(SUBSTITUTE(SUBSTITUTE(SUBSTITUTE(P22,CHAR(160)," ")," "," "),CHAR(9)," "),CHAR(10)," "),CHAR(13)," "),"."," "),","," "),";"," "),":"," ")))</f>
        <v>sucre</v>
      </c>
      <c r="AF22" s="6" t="str">
        <f t="shared" ref="AF22:AF61" si="10">TRIM(SUBSTITUTE(SUBSTITUTE(SUBSTITUTE(SUBSTITUTE(SUBSTITUTE(SUBSTITUTE(SUBSTITUTE(SUBSTITUTE(SUBSTITUTE(SUBSTITUTE(SUBSTITUTE(SUBSTITUTE(SUBSTITUTE(AE22,"!"," "),"?"," "),CHAR(34)," "),"'"," "),"’"," "),"-"," "),"/"," "),"("," "),")"," "),"+"," "),"_"," "),"*"," "),"~"," "))</f>
        <v>sucre</v>
      </c>
      <c r="AG22" s="6" t="str">
        <f t="shared" ref="AG22:AG61" si="11">TRIM(SUBSTITUTE(SUBSTITUTE(SUBSTITUTE(SUBSTITUTE(SUBSTITUTE(SUBSTITUTE(SUBSTITUTE(SUBSTITUTE(SUBSTITUTE(SUBSTITUTE(SUBSTITUTE(SUBSTITUTE(AF22,"œ","oe"),"æ","ae"),"à","a"),"â","a"),"ä","a"),"á","a"),"ç","c"),"é","e"),"è","e"),"ê","e"),"ë","e"),"î","i"))</f>
        <v>sucre</v>
      </c>
      <c r="AH22" s="6" t="str">
        <f t="shared" ref="AH22:AH61" si="12">TRIM(SUBSTITUTE(SUBSTITUTE(SUBSTITUTE(SUBSTITUTE(SUBSTITUTE(SUBSTITUTE(SUBSTITUTE(SUBSTITUTE(SUBSTITUTE(SUBSTITUTE(SUBSTITUTE(SUBSTITUTE(SUBSTITUTE(SUBSTITUTE(AG22,"ï","i"),"ì","i"),"í","i"),"ô","o"),"ö","o"),"ò","o"),"ó","o"),"ù","u"),"û","u"),"ü","u"),"ú","u"),"ÿ","y"),"ý","y"),"ñ","n"))</f>
        <v>sucre</v>
      </c>
      <c r="AI22" s="6" t="str">
        <f t="shared" ref="AI22:AI61" si="13">IF(OR(AH22="",ISNUMBER(SEARCH(" ",AH22)),RIGHT(AH22,1)="s",RIGHT(AH22,1)="x"),"",AH22&amp;"s")</f>
        <v>sucres</v>
      </c>
      <c r="AJ22" s="6" t="str">
        <f t="shared" ref="AJ22:AJ61" si="14">IF(OR(AH22="",ISNUMBER(SEARCH(" ",AH22))),"",IF(RIGHT(AH22,2)="al",LEFT(AH22,LEN(AH22)-2)&amp;"aux",IF(OR(RIGHT(AH22,3)="eau",RIGHT(AH22,2)="eu",RIGHT(AH22,2)="au"),AH22&amp;"x","")))</f>
        <v/>
      </c>
      <c r="AK22"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2" s="6"/>
    </row>
    <row r="23" spans="2:38" ht="33.950000000000003" customHeight="1" x14ac:dyDescent="0.25">
      <c r="B23" s="3">
        <v>16</v>
      </c>
      <c r="C23" s="64"/>
      <c r="D23" s="60"/>
      <c r="E23" s="60"/>
      <c r="F23" s="60"/>
      <c r="G23" s="60"/>
      <c r="H23" s="60"/>
      <c r="I23" s="60"/>
      <c r="J23" s="5">
        <v>6</v>
      </c>
      <c r="K23" s="102" t="s">
        <v>38</v>
      </c>
      <c r="L23" s="102"/>
      <c r="M23" s="102"/>
      <c r="O23" s="6"/>
      <c r="P23" s="6" t="str">
        <f t="shared" si="5"/>
        <v>pommes</v>
      </c>
      <c r="Q23" s="6">
        <f t="shared" si="6"/>
        <v>1</v>
      </c>
      <c r="R23" s="6">
        <f t="shared" si="7"/>
        <v>1</v>
      </c>
      <c r="S23" s="6">
        <f t="shared" si="8"/>
        <v>1</v>
      </c>
      <c r="T23" s="6"/>
      <c r="U23" s="6"/>
      <c r="V23" s="6"/>
      <c r="W23" s="6"/>
      <c r="X23" s="6"/>
      <c r="Y23" s="6"/>
      <c r="Z23" s="6" t="str">
        <f t="shared" si="0"/>
        <v/>
      </c>
      <c r="AA23" s="6" t="str">
        <f t="shared" si="1"/>
        <v/>
      </c>
      <c r="AB23" s="6" t="str">
        <f t="shared" si="2"/>
        <v/>
      </c>
      <c r="AC23" s="6" t="str">
        <f t="shared" si="3"/>
        <v/>
      </c>
      <c r="AD23" s="6" t="str">
        <f>IF(AC23="","",IF(COUNTIF($AC$8:AC23,AC23)=1,AC23,""))</f>
        <v/>
      </c>
      <c r="AE23" s="6" t="str">
        <f t="shared" si="9"/>
        <v>pommes</v>
      </c>
      <c r="AF23" s="6" t="str">
        <f t="shared" si="10"/>
        <v>pommes</v>
      </c>
      <c r="AG23" s="6" t="str">
        <f t="shared" si="11"/>
        <v>pommes</v>
      </c>
      <c r="AH23" s="6" t="str">
        <f t="shared" si="12"/>
        <v>pommes</v>
      </c>
      <c r="AI23" s="6" t="str">
        <f t="shared" si="13"/>
        <v/>
      </c>
      <c r="AJ23" s="6" t="str">
        <f t="shared" si="14"/>
        <v/>
      </c>
      <c r="AK23"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3" s="6"/>
    </row>
    <row r="24" spans="2:38" ht="33.950000000000003" customHeight="1" x14ac:dyDescent="0.25">
      <c r="B24" s="3">
        <v>17</v>
      </c>
      <c r="C24" s="64"/>
      <c r="D24" s="60"/>
      <c r="E24" s="60"/>
      <c r="F24" s="60"/>
      <c r="G24" s="60"/>
      <c r="H24" s="60"/>
      <c r="I24" s="60"/>
      <c r="J24" s="5">
        <v>7</v>
      </c>
      <c r="K24" s="102" t="s">
        <v>39</v>
      </c>
      <c r="L24" s="102"/>
      <c r="M24" s="102"/>
      <c r="O24" s="6"/>
      <c r="P24" s="6" t="str">
        <f t="shared" si="5"/>
        <v>beurre</v>
      </c>
      <c r="Q24" s="6">
        <f t="shared" si="6"/>
        <v>1</v>
      </c>
      <c r="R24" s="6">
        <f t="shared" si="7"/>
        <v>1</v>
      </c>
      <c r="S24" s="6">
        <f t="shared" si="8"/>
        <v>1</v>
      </c>
      <c r="T24" s="6"/>
      <c r="U24" s="6"/>
      <c r="V24" s="6"/>
      <c r="W24" s="6"/>
      <c r="X24" s="6"/>
      <c r="Y24" s="6"/>
      <c r="Z24" s="6" t="str">
        <f t="shared" si="0"/>
        <v/>
      </c>
      <c r="AA24" s="6" t="str">
        <f t="shared" si="1"/>
        <v/>
      </c>
      <c r="AB24" s="6" t="str">
        <f t="shared" si="2"/>
        <v/>
      </c>
      <c r="AC24" s="6" t="str">
        <f t="shared" si="3"/>
        <v/>
      </c>
      <c r="AD24" s="6" t="str">
        <f>IF(AC24="","",IF(COUNTIF($AC$8:AC24,AC24)=1,AC24,""))</f>
        <v/>
      </c>
      <c r="AE24" s="6" t="str">
        <f t="shared" si="9"/>
        <v>beurre</v>
      </c>
      <c r="AF24" s="6" t="str">
        <f t="shared" si="10"/>
        <v>beurre</v>
      </c>
      <c r="AG24" s="6" t="str">
        <f t="shared" si="11"/>
        <v>beurre</v>
      </c>
      <c r="AH24" s="6" t="str">
        <f t="shared" si="12"/>
        <v>beurre</v>
      </c>
      <c r="AI24" s="6" t="str">
        <f t="shared" si="13"/>
        <v>beurres</v>
      </c>
      <c r="AJ24" s="6" t="str">
        <f t="shared" si="14"/>
        <v/>
      </c>
      <c r="AK24"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4" s="6"/>
    </row>
    <row r="25" spans="2:38" ht="33.950000000000003" customHeight="1" x14ac:dyDescent="0.25">
      <c r="B25" s="3">
        <v>18</v>
      </c>
      <c r="C25" s="64"/>
      <c r="D25" s="60"/>
      <c r="E25" s="60"/>
      <c r="F25" s="60"/>
      <c r="G25" s="60"/>
      <c r="H25" s="60"/>
      <c r="I25" s="60"/>
      <c r="J25" s="5">
        <v>8</v>
      </c>
      <c r="K25" s="102" t="s">
        <v>40</v>
      </c>
      <c r="L25" s="102"/>
      <c r="M25" s="102"/>
      <c r="O25" s="6"/>
      <c r="P25" s="6" t="str">
        <f t="shared" si="5"/>
        <v>cannelle</v>
      </c>
      <c r="Q25" s="6">
        <f t="shared" si="6"/>
        <v>1</v>
      </c>
      <c r="R25" s="6">
        <f t="shared" si="7"/>
        <v>1</v>
      </c>
      <c r="S25" s="6">
        <f t="shared" si="8"/>
        <v>1</v>
      </c>
      <c r="T25" s="6"/>
      <c r="U25" s="6"/>
      <c r="V25" s="6"/>
      <c r="W25" s="6"/>
      <c r="X25" s="6"/>
      <c r="Y25" s="6"/>
      <c r="Z25" s="6" t="str">
        <f t="shared" si="0"/>
        <v/>
      </c>
      <c r="AA25" s="6" t="str">
        <f t="shared" si="1"/>
        <v/>
      </c>
      <c r="AB25" s="6" t="str">
        <f t="shared" si="2"/>
        <v/>
      </c>
      <c r="AC25" s="6" t="str">
        <f t="shared" si="3"/>
        <v/>
      </c>
      <c r="AD25" s="6" t="str">
        <f>IF(AC25="","",IF(COUNTIF($AC$8:AC25,AC25)=1,AC25,""))</f>
        <v/>
      </c>
      <c r="AE25" s="6" t="str">
        <f t="shared" si="9"/>
        <v>cannelle</v>
      </c>
      <c r="AF25" s="6" t="str">
        <f t="shared" si="10"/>
        <v>cannelle</v>
      </c>
      <c r="AG25" s="6" t="str">
        <f t="shared" si="11"/>
        <v>cannelle</v>
      </c>
      <c r="AH25" s="6" t="str">
        <f t="shared" si="12"/>
        <v>cannelle</v>
      </c>
      <c r="AI25" s="6" t="str">
        <f t="shared" si="13"/>
        <v>cannelles</v>
      </c>
      <c r="AJ25" s="6" t="str">
        <f t="shared" si="14"/>
        <v/>
      </c>
      <c r="AK25"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5" s="6"/>
    </row>
    <row r="26" spans="2:38" ht="33.950000000000003" customHeight="1" x14ac:dyDescent="0.25">
      <c r="B26" s="3">
        <v>19</v>
      </c>
      <c r="C26" s="64"/>
      <c r="D26" s="60"/>
      <c r="E26" s="60"/>
      <c r="F26" s="60"/>
      <c r="G26" s="60"/>
      <c r="H26" s="60"/>
      <c r="I26" s="60"/>
      <c r="J26" s="5">
        <v>9</v>
      </c>
      <c r="K26" s="102"/>
      <c r="L26" s="102"/>
      <c r="M26" s="102"/>
      <c r="O26" s="6"/>
      <c r="P26" s="6" t="str">
        <f t="shared" si="5"/>
        <v>sel</v>
      </c>
      <c r="Q26" s="6">
        <f t="shared" si="6"/>
        <v>1</v>
      </c>
      <c r="R26" s="6">
        <f t="shared" si="7"/>
        <v>1</v>
      </c>
      <c r="S26" s="6">
        <f t="shared" si="8"/>
        <v>1</v>
      </c>
      <c r="T26" s="6"/>
      <c r="U26" s="6"/>
      <c r="V26" s="6"/>
      <c r="W26" s="6"/>
      <c r="X26" s="6"/>
      <c r="Y26" s="6"/>
      <c r="Z26" s="6" t="str">
        <f t="shared" si="0"/>
        <v/>
      </c>
      <c r="AA26" s="6" t="str">
        <f t="shared" si="1"/>
        <v/>
      </c>
      <c r="AB26" s="6" t="str">
        <f t="shared" si="2"/>
        <v/>
      </c>
      <c r="AC26" s="6" t="str">
        <f t="shared" si="3"/>
        <v/>
      </c>
      <c r="AD26" s="6" t="str">
        <f>IF(AC26="","",IF(COUNTIF($AC$8:AC26,AC26)=1,AC26,""))</f>
        <v/>
      </c>
      <c r="AE26" s="6" t="str">
        <f t="shared" si="9"/>
        <v>sel</v>
      </c>
      <c r="AF26" s="6" t="str">
        <f t="shared" si="10"/>
        <v>sel</v>
      </c>
      <c r="AG26" s="6" t="str">
        <f t="shared" si="11"/>
        <v>sel</v>
      </c>
      <c r="AH26" s="6" t="str">
        <f t="shared" si="12"/>
        <v>sel</v>
      </c>
      <c r="AI26" s="6" t="str">
        <f t="shared" si="13"/>
        <v>sels</v>
      </c>
      <c r="AJ26" s="6" t="str">
        <f t="shared" si="14"/>
        <v/>
      </c>
      <c r="AK26"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6" s="6"/>
    </row>
    <row r="27" spans="2:38" ht="33.950000000000003" customHeight="1" x14ac:dyDescent="0.25">
      <c r="B27" s="3">
        <v>20</v>
      </c>
      <c r="C27" s="64"/>
      <c r="D27" s="60"/>
      <c r="E27" s="60"/>
      <c r="F27" s="60"/>
      <c r="G27" s="60"/>
      <c r="H27" s="60"/>
      <c r="I27" s="60"/>
      <c r="J27" s="5">
        <v>10</v>
      </c>
      <c r="K27" s="102"/>
      <c r="L27" s="102"/>
      <c r="M27" s="102"/>
      <c r="O27" s="6"/>
      <c r="P27" s="6" t="str">
        <f t="shared" si="5"/>
        <v>œufs</v>
      </c>
      <c r="Q27" s="6">
        <f t="shared" si="6"/>
        <v>1</v>
      </c>
      <c r="R27" s="6">
        <f t="shared" si="7"/>
        <v>1</v>
      </c>
      <c r="S27" s="6">
        <f t="shared" si="8"/>
        <v>1</v>
      </c>
      <c r="T27" s="6"/>
      <c r="U27" s="6"/>
      <c r="V27" s="6"/>
      <c r="W27" s="6"/>
      <c r="X27" s="6"/>
      <c r="Y27" s="6"/>
      <c r="Z27" s="6" t="str">
        <f t="shared" si="0"/>
        <v/>
      </c>
      <c r="AA27" s="6" t="str">
        <f t="shared" si="1"/>
        <v/>
      </c>
      <c r="AB27" s="6" t="str">
        <f t="shared" si="2"/>
        <v/>
      </c>
      <c r="AC27" s="6" t="str">
        <f t="shared" si="3"/>
        <v/>
      </c>
      <c r="AD27" s="6" t="str">
        <f>IF(AC27="","",IF(COUNTIF($AC$8:AC27,AC27)=1,AC27,""))</f>
        <v/>
      </c>
      <c r="AE27" s="6" t="str">
        <f t="shared" si="9"/>
        <v>œufs</v>
      </c>
      <c r="AF27" s="6" t="str">
        <f t="shared" si="10"/>
        <v>œufs</v>
      </c>
      <c r="AG27" s="6" t="str">
        <f t="shared" si="11"/>
        <v>oeufs</v>
      </c>
      <c r="AH27" s="6" t="str">
        <f t="shared" si="12"/>
        <v>oeufs</v>
      </c>
      <c r="AI27" s="6" t="str">
        <f t="shared" si="13"/>
        <v/>
      </c>
      <c r="AJ27" s="6" t="str">
        <f t="shared" si="14"/>
        <v/>
      </c>
      <c r="AK27"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7" s="6"/>
    </row>
    <row r="28" spans="2:38" ht="33.950000000000003" customHeight="1" x14ac:dyDescent="0.25">
      <c r="B28" s="3">
        <v>21</v>
      </c>
      <c r="C28" s="64"/>
      <c r="D28" s="60"/>
      <c r="E28" s="60"/>
      <c r="F28" s="60"/>
      <c r="G28" s="60"/>
      <c r="H28" s="60"/>
      <c r="I28" s="60"/>
      <c r="J28" s="5">
        <v>11</v>
      </c>
      <c r="K28" s="102"/>
      <c r="L28" s="102"/>
      <c r="M28" s="102"/>
      <c r="O28" s="6"/>
      <c r="P28" s="6" t="str">
        <f t="shared" si="5"/>
        <v>caramel</v>
      </c>
      <c r="Q28" s="6">
        <f t="shared" si="6"/>
        <v>1</v>
      </c>
      <c r="R28" s="6">
        <f t="shared" si="7"/>
        <v>1</v>
      </c>
      <c r="S28" s="6">
        <f t="shared" si="8"/>
        <v>1</v>
      </c>
      <c r="T28" s="6"/>
      <c r="U28" s="6"/>
      <c r="V28" s="6"/>
      <c r="W28" s="6"/>
      <c r="X28" s="6"/>
      <c r="Y28" s="6"/>
      <c r="Z28" s="6" t="str">
        <f t="shared" si="0"/>
        <v/>
      </c>
      <c r="AA28" s="6" t="str">
        <f t="shared" si="1"/>
        <v/>
      </c>
      <c r="AB28" s="6" t="str">
        <f t="shared" si="2"/>
        <v/>
      </c>
      <c r="AC28" s="6" t="str">
        <f t="shared" si="3"/>
        <v/>
      </c>
      <c r="AD28" s="6" t="str">
        <f>IF(AC28="","",IF(COUNTIF($AC$8:AC28,AC28)=1,AC28,""))</f>
        <v/>
      </c>
      <c r="AE28" s="6" t="str">
        <f t="shared" si="9"/>
        <v>caramel</v>
      </c>
      <c r="AF28" s="6" t="str">
        <f t="shared" si="10"/>
        <v>caramel</v>
      </c>
      <c r="AG28" s="6" t="str">
        <f t="shared" si="11"/>
        <v>caramel</v>
      </c>
      <c r="AH28" s="6" t="str">
        <f t="shared" si="12"/>
        <v>caramel</v>
      </c>
      <c r="AI28" s="6" t="str">
        <f t="shared" si="13"/>
        <v>caramels</v>
      </c>
      <c r="AJ28" s="6" t="str">
        <f t="shared" si="14"/>
        <v/>
      </c>
      <c r="AK28"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8" s="6"/>
    </row>
    <row r="29" spans="2:38" ht="33.950000000000003" customHeight="1" x14ac:dyDescent="0.25">
      <c r="B29" s="3">
        <v>22</v>
      </c>
      <c r="C29" s="64"/>
      <c r="D29" s="60"/>
      <c r="E29" s="60"/>
      <c r="F29" s="60"/>
      <c r="G29" s="60"/>
      <c r="H29" s="60"/>
      <c r="I29" s="60"/>
      <c r="J29" s="5">
        <v>12</v>
      </c>
      <c r="K29" s="102"/>
      <c r="L29" s="102"/>
      <c r="M29" s="102"/>
      <c r="O29" s="6"/>
      <c r="P29" s="6" t="str">
        <f t="shared" si="5"/>
        <v>farine</v>
      </c>
      <c r="Q29" s="6">
        <f t="shared" si="6"/>
        <v>1</v>
      </c>
      <c r="R29" s="6">
        <f t="shared" si="7"/>
        <v>1</v>
      </c>
      <c r="S29" s="6">
        <f t="shared" si="8"/>
        <v>1</v>
      </c>
      <c r="T29" s="6"/>
      <c r="U29" s="6"/>
      <c r="V29" s="6"/>
      <c r="W29" s="6"/>
      <c r="X29" s="6"/>
      <c r="Y29" s="6"/>
      <c r="Z29" s="6" t="str">
        <f t="shared" si="0"/>
        <v/>
      </c>
      <c r="AA29" s="6" t="str">
        <f t="shared" si="1"/>
        <v/>
      </c>
      <c r="AB29" s="6" t="str">
        <f t="shared" si="2"/>
        <v/>
      </c>
      <c r="AC29" s="6" t="str">
        <f t="shared" si="3"/>
        <v/>
      </c>
      <c r="AD29" s="6" t="str">
        <f>IF(AC29="","",IF(COUNTIF($AC$8:AC29,AC29)=1,AC29,""))</f>
        <v/>
      </c>
      <c r="AE29" s="6" t="str">
        <f t="shared" si="9"/>
        <v>farine</v>
      </c>
      <c r="AF29" s="6" t="str">
        <f t="shared" si="10"/>
        <v>farine</v>
      </c>
      <c r="AG29" s="6" t="str">
        <f t="shared" si="11"/>
        <v>farine</v>
      </c>
      <c r="AH29" s="6" t="str">
        <f t="shared" si="12"/>
        <v>farine</v>
      </c>
      <c r="AI29" s="6" t="str">
        <f t="shared" si="13"/>
        <v>farines</v>
      </c>
      <c r="AJ29" s="6" t="str">
        <f t="shared" si="14"/>
        <v/>
      </c>
      <c r="AK29"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29" s="6"/>
    </row>
    <row r="30" spans="2:38" ht="33.950000000000003" customHeight="1" x14ac:dyDescent="0.25">
      <c r="B30" s="3">
        <v>23</v>
      </c>
      <c r="C30" s="64"/>
      <c r="D30" s="60"/>
      <c r="E30" s="60"/>
      <c r="F30" s="60"/>
      <c r="G30" s="60"/>
      <c r="H30" s="60"/>
      <c r="I30" s="60"/>
      <c r="J30" s="5">
        <v>13</v>
      </c>
      <c r="K30" s="102"/>
      <c r="L30" s="102"/>
      <c r="M30" s="102"/>
      <c r="O30" s="6"/>
      <c r="P30" s="6" t="str">
        <f t="shared" si="5"/>
        <v/>
      </c>
      <c r="Q30" s="6" t="str">
        <f t="shared" si="6"/>
        <v/>
      </c>
      <c r="R30" s="6" t="str">
        <f t="shared" si="7"/>
        <v/>
      </c>
      <c r="S30" s="6" t="str">
        <f t="shared" si="8"/>
        <v/>
      </c>
      <c r="T30" s="6"/>
      <c r="U30" s="6"/>
      <c r="V30" s="6"/>
      <c r="W30" s="6"/>
      <c r="X30" s="6"/>
      <c r="Y30" s="6"/>
      <c r="Z30" s="6" t="str">
        <f t="shared" si="0"/>
        <v/>
      </c>
      <c r="AA30" s="6" t="str">
        <f t="shared" si="1"/>
        <v/>
      </c>
      <c r="AB30" s="6" t="str">
        <f t="shared" si="2"/>
        <v/>
      </c>
      <c r="AC30" s="6" t="str">
        <f t="shared" si="3"/>
        <v/>
      </c>
      <c r="AD30" s="6" t="str">
        <f>IF(AC30="","",IF(COUNTIF($AC$8:AC30,AC30)=1,AC30,""))</f>
        <v/>
      </c>
      <c r="AE30" s="6" t="str">
        <f t="shared" si="9"/>
        <v/>
      </c>
      <c r="AF30" s="6" t="str">
        <f t="shared" si="10"/>
        <v/>
      </c>
      <c r="AG30" s="6" t="str">
        <f t="shared" si="11"/>
        <v/>
      </c>
      <c r="AH30" s="6" t="str">
        <f t="shared" si="12"/>
        <v/>
      </c>
      <c r="AI30" s="6" t="str">
        <f t="shared" si="13"/>
        <v/>
      </c>
      <c r="AJ30" s="6" t="str">
        <f t="shared" si="14"/>
        <v/>
      </c>
      <c r="AK30"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0" s="6"/>
    </row>
    <row r="31" spans="2:38" ht="33.950000000000003" customHeight="1" x14ac:dyDescent="0.25">
      <c r="B31" s="3">
        <v>24</v>
      </c>
      <c r="C31" s="64"/>
      <c r="D31" s="60"/>
      <c r="E31" s="60"/>
      <c r="F31" s="60"/>
      <c r="G31" s="60"/>
      <c r="H31" s="60"/>
      <c r="I31" s="60"/>
      <c r="J31" s="5">
        <v>14</v>
      </c>
      <c r="K31" s="102"/>
      <c r="L31" s="102"/>
      <c r="M31" s="102"/>
      <c r="O31" s="6"/>
      <c r="P31" s="6" t="str">
        <f t="shared" si="5"/>
        <v/>
      </c>
      <c r="Q31" s="6" t="str">
        <f t="shared" si="6"/>
        <v/>
      </c>
      <c r="R31" s="6" t="str">
        <f t="shared" si="7"/>
        <v/>
      </c>
      <c r="S31" s="6" t="str">
        <f t="shared" si="8"/>
        <v/>
      </c>
      <c r="T31" s="6"/>
      <c r="U31" s="6"/>
      <c r="V31" s="6"/>
      <c r="W31" s="6"/>
      <c r="X31" s="6"/>
      <c r="Y31" s="6"/>
      <c r="Z31" s="6" t="str">
        <f t="shared" si="0"/>
        <v/>
      </c>
      <c r="AA31" s="6" t="str">
        <f t="shared" si="1"/>
        <v/>
      </c>
      <c r="AB31" s="6" t="str">
        <f t="shared" si="2"/>
        <v/>
      </c>
      <c r="AC31" s="6" t="str">
        <f t="shared" si="3"/>
        <v/>
      </c>
      <c r="AD31" s="6" t="str">
        <f>IF(AC31="","",IF(COUNTIF($AC$8:AC31,AC31)=1,AC31,""))</f>
        <v/>
      </c>
      <c r="AE31" s="6" t="str">
        <f t="shared" si="9"/>
        <v/>
      </c>
      <c r="AF31" s="6" t="str">
        <f t="shared" si="10"/>
        <v/>
      </c>
      <c r="AG31" s="6" t="str">
        <f t="shared" si="11"/>
        <v/>
      </c>
      <c r="AH31" s="6" t="str">
        <f t="shared" si="12"/>
        <v/>
      </c>
      <c r="AI31" s="6" t="str">
        <f t="shared" si="13"/>
        <v/>
      </c>
      <c r="AJ31" s="6" t="str">
        <f t="shared" si="14"/>
        <v/>
      </c>
      <c r="AK31"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1" s="6"/>
    </row>
    <row r="32" spans="2:38" ht="33.950000000000003" customHeight="1" x14ac:dyDescent="0.25">
      <c r="B32" s="3">
        <v>25</v>
      </c>
      <c r="C32" s="64"/>
      <c r="D32" s="60"/>
      <c r="E32" s="60"/>
      <c r="F32" s="60"/>
      <c r="G32" s="60"/>
      <c r="H32" s="60"/>
      <c r="I32" s="60"/>
      <c r="J32" s="5">
        <v>15</v>
      </c>
      <c r="K32" s="102"/>
      <c r="L32" s="102"/>
      <c r="M32" s="102"/>
      <c r="O32" s="6"/>
      <c r="P32" s="6" t="str">
        <f t="shared" si="5"/>
        <v/>
      </c>
      <c r="Q32" s="6" t="str">
        <f t="shared" si="6"/>
        <v/>
      </c>
      <c r="R32" s="6" t="str">
        <f t="shared" si="7"/>
        <v/>
      </c>
      <c r="S32" s="6" t="str">
        <f t="shared" si="8"/>
        <v/>
      </c>
      <c r="T32" s="6"/>
      <c r="U32" s="6"/>
      <c r="V32" s="6"/>
      <c r="W32" s="6"/>
      <c r="X32" s="6"/>
      <c r="Y32" s="6"/>
      <c r="Z32" s="6" t="str">
        <f t="shared" si="0"/>
        <v/>
      </c>
      <c r="AA32" s="6" t="str">
        <f t="shared" si="1"/>
        <v/>
      </c>
      <c r="AB32" s="6" t="str">
        <f t="shared" si="2"/>
        <v/>
      </c>
      <c r="AC32" s="6" t="str">
        <f t="shared" si="3"/>
        <v/>
      </c>
      <c r="AD32" s="6" t="str">
        <f>IF(AC32="","",IF(COUNTIF($AC$8:AC32,AC32)=1,AC32,""))</f>
        <v/>
      </c>
      <c r="AE32" s="6" t="str">
        <f t="shared" si="9"/>
        <v/>
      </c>
      <c r="AF32" s="6" t="str">
        <f t="shared" si="10"/>
        <v/>
      </c>
      <c r="AG32" s="6" t="str">
        <f t="shared" si="11"/>
        <v/>
      </c>
      <c r="AH32" s="6" t="str">
        <f t="shared" si="12"/>
        <v/>
      </c>
      <c r="AI32" s="6" t="str">
        <f t="shared" si="13"/>
        <v/>
      </c>
      <c r="AJ32" s="6" t="str">
        <f t="shared" si="14"/>
        <v/>
      </c>
      <c r="AK32"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2" s="6"/>
    </row>
    <row r="33" spans="2:38" ht="33.950000000000003" customHeight="1" x14ac:dyDescent="0.25">
      <c r="B33" s="3">
        <v>26</v>
      </c>
      <c r="C33" s="64"/>
      <c r="D33" s="60"/>
      <c r="E33" s="60"/>
      <c r="F33" s="60"/>
      <c r="G33" s="60"/>
      <c r="H33" s="60"/>
      <c r="I33" s="60"/>
      <c r="J33" s="5">
        <v>16</v>
      </c>
      <c r="K33" s="102"/>
      <c r="L33" s="102"/>
      <c r="M33" s="102"/>
      <c r="O33" s="6"/>
      <c r="P33" s="6" t="str">
        <f t="shared" si="5"/>
        <v/>
      </c>
      <c r="Q33" s="6" t="str">
        <f t="shared" si="6"/>
        <v/>
      </c>
      <c r="R33" s="6" t="str">
        <f t="shared" si="7"/>
        <v/>
      </c>
      <c r="S33" s="6" t="str">
        <f t="shared" si="8"/>
        <v/>
      </c>
      <c r="T33" s="6"/>
      <c r="U33" s="6"/>
      <c r="V33" s="6"/>
      <c r="W33" s="6"/>
      <c r="X33" s="6"/>
      <c r="Y33" s="6"/>
      <c r="Z33" s="6" t="str">
        <f t="shared" si="0"/>
        <v/>
      </c>
      <c r="AA33" s="6" t="str">
        <f t="shared" si="1"/>
        <v/>
      </c>
      <c r="AB33" s="6" t="str">
        <f t="shared" si="2"/>
        <v/>
      </c>
      <c r="AC33" s="6" t="str">
        <f t="shared" si="3"/>
        <v/>
      </c>
      <c r="AD33" s="6" t="str">
        <f>IF(AC33="","",IF(COUNTIF($AC$8:AC33,AC33)=1,AC33,""))</f>
        <v/>
      </c>
      <c r="AE33" s="6" t="str">
        <f t="shared" si="9"/>
        <v/>
      </c>
      <c r="AF33" s="6" t="str">
        <f t="shared" si="10"/>
        <v/>
      </c>
      <c r="AG33" s="6" t="str">
        <f t="shared" si="11"/>
        <v/>
      </c>
      <c r="AH33" s="6" t="str">
        <f t="shared" si="12"/>
        <v/>
      </c>
      <c r="AI33" s="6" t="str">
        <f t="shared" si="13"/>
        <v/>
      </c>
      <c r="AJ33" s="6" t="str">
        <f t="shared" si="14"/>
        <v/>
      </c>
      <c r="AK33"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3" s="6"/>
    </row>
    <row r="34" spans="2:38" ht="33.950000000000003" customHeight="1" x14ac:dyDescent="0.25">
      <c r="B34" s="3">
        <v>27</v>
      </c>
      <c r="C34" s="64"/>
      <c r="D34" s="60"/>
      <c r="E34" s="60"/>
      <c r="F34" s="60"/>
      <c r="G34" s="60"/>
      <c r="H34" s="60"/>
      <c r="I34" s="60"/>
      <c r="J34" s="5">
        <v>17</v>
      </c>
      <c r="K34" s="102"/>
      <c r="L34" s="102"/>
      <c r="M34" s="102"/>
      <c r="O34" s="6"/>
      <c r="P34" s="6" t="str">
        <f t="shared" si="5"/>
        <v/>
      </c>
      <c r="Q34" s="6" t="str">
        <f t="shared" si="6"/>
        <v/>
      </c>
      <c r="R34" s="6" t="str">
        <f t="shared" si="7"/>
        <v/>
      </c>
      <c r="S34" s="6" t="str">
        <f t="shared" si="8"/>
        <v/>
      </c>
      <c r="T34" s="6"/>
      <c r="U34" s="6"/>
      <c r="V34" s="6"/>
      <c r="W34" s="6"/>
      <c r="X34" s="6"/>
      <c r="Y34" s="6"/>
      <c r="Z34" s="6" t="str">
        <f t="shared" si="0"/>
        <v/>
      </c>
      <c r="AA34" s="6" t="str">
        <f t="shared" si="1"/>
        <v/>
      </c>
      <c r="AB34" s="6" t="str">
        <f t="shared" si="2"/>
        <v/>
      </c>
      <c r="AC34" s="6" t="str">
        <f t="shared" si="3"/>
        <v/>
      </c>
      <c r="AD34" s="6" t="str">
        <f>IF(AC34="","",IF(COUNTIF($AC$8:AC34,AC34)=1,AC34,""))</f>
        <v/>
      </c>
      <c r="AE34" s="6" t="str">
        <f t="shared" si="9"/>
        <v/>
      </c>
      <c r="AF34" s="6" t="str">
        <f t="shared" si="10"/>
        <v/>
      </c>
      <c r="AG34" s="6" t="str">
        <f t="shared" si="11"/>
        <v/>
      </c>
      <c r="AH34" s="6" t="str">
        <f t="shared" si="12"/>
        <v/>
      </c>
      <c r="AI34" s="6" t="str">
        <f t="shared" si="13"/>
        <v/>
      </c>
      <c r="AJ34" s="6" t="str">
        <f t="shared" si="14"/>
        <v/>
      </c>
      <c r="AK34"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4" s="6"/>
    </row>
    <row r="35" spans="2:38" ht="33.950000000000003" customHeight="1" x14ac:dyDescent="0.25">
      <c r="B35" s="3">
        <v>28</v>
      </c>
      <c r="C35" s="64"/>
      <c r="D35" s="60"/>
      <c r="E35" s="60"/>
      <c r="F35" s="60"/>
      <c r="G35" s="60"/>
      <c r="H35" s="60"/>
      <c r="I35" s="60"/>
      <c r="J35" s="5">
        <v>18</v>
      </c>
      <c r="K35" s="102"/>
      <c r="L35" s="102"/>
      <c r="M35" s="102"/>
      <c r="O35" s="6"/>
      <c r="P35" s="6" t="str">
        <f t="shared" si="5"/>
        <v/>
      </c>
      <c r="Q35" s="6" t="str">
        <f t="shared" si="6"/>
        <v/>
      </c>
      <c r="R35" s="6" t="str">
        <f t="shared" si="7"/>
        <v/>
      </c>
      <c r="S35" s="6" t="str">
        <f t="shared" si="8"/>
        <v/>
      </c>
      <c r="T35" s="6"/>
      <c r="U35" s="6"/>
      <c r="V35" s="6"/>
      <c r="W35" s="6"/>
      <c r="X35" s="6"/>
      <c r="Y35" s="6"/>
      <c r="Z35" s="6" t="str">
        <f t="shared" si="0"/>
        <v/>
      </c>
      <c r="AA35" s="6" t="str">
        <f t="shared" si="1"/>
        <v/>
      </c>
      <c r="AB35" s="6" t="str">
        <f t="shared" si="2"/>
        <v/>
      </c>
      <c r="AC35" s="6" t="str">
        <f t="shared" si="3"/>
        <v/>
      </c>
      <c r="AD35" s="6" t="str">
        <f>IF(AC35="","",IF(COUNTIF($AC$8:AC35,AC35)=1,AC35,""))</f>
        <v/>
      </c>
      <c r="AE35" s="6" t="str">
        <f t="shared" si="9"/>
        <v/>
      </c>
      <c r="AF35" s="6" t="str">
        <f t="shared" si="10"/>
        <v/>
      </c>
      <c r="AG35" s="6" t="str">
        <f t="shared" si="11"/>
        <v/>
      </c>
      <c r="AH35" s="6" t="str">
        <f t="shared" si="12"/>
        <v/>
      </c>
      <c r="AI35" s="6" t="str">
        <f t="shared" si="13"/>
        <v/>
      </c>
      <c r="AJ35" s="6" t="str">
        <f t="shared" si="14"/>
        <v/>
      </c>
      <c r="AK35"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5" s="6"/>
    </row>
    <row r="36" spans="2:38" ht="33.950000000000003" customHeight="1" x14ac:dyDescent="0.25">
      <c r="B36" s="3">
        <v>29</v>
      </c>
      <c r="C36" s="64"/>
      <c r="D36" s="60"/>
      <c r="E36" s="60"/>
      <c r="F36" s="60"/>
      <c r="G36" s="60"/>
      <c r="H36" s="60"/>
      <c r="I36" s="60"/>
      <c r="J36" s="5">
        <v>19</v>
      </c>
      <c r="K36" s="102"/>
      <c r="L36" s="102"/>
      <c r="M36" s="102"/>
      <c r="O36" s="6"/>
      <c r="P36" s="6" t="str">
        <f t="shared" si="5"/>
        <v/>
      </c>
      <c r="Q36" s="6" t="str">
        <f t="shared" si="6"/>
        <v/>
      </c>
      <c r="R36" s="6" t="str">
        <f t="shared" si="7"/>
        <v/>
      </c>
      <c r="S36" s="6" t="str">
        <f t="shared" si="8"/>
        <v/>
      </c>
      <c r="T36" s="6"/>
      <c r="U36" s="6"/>
      <c r="V36" s="6"/>
      <c r="W36" s="6"/>
      <c r="X36" s="6"/>
      <c r="Y36" s="6"/>
      <c r="Z36" s="6" t="str">
        <f t="shared" si="0"/>
        <v/>
      </c>
      <c r="AA36" s="6" t="str">
        <f t="shared" si="1"/>
        <v/>
      </c>
      <c r="AB36" s="6" t="str">
        <f t="shared" si="2"/>
        <v/>
      </c>
      <c r="AC36" s="6" t="str">
        <f t="shared" si="3"/>
        <v/>
      </c>
      <c r="AD36" s="6" t="str">
        <f>IF(AC36="","",IF(COUNTIF($AC$8:AC36,AC36)=1,AC36,""))</f>
        <v/>
      </c>
      <c r="AE36" s="6" t="str">
        <f t="shared" si="9"/>
        <v/>
      </c>
      <c r="AF36" s="6" t="str">
        <f t="shared" si="10"/>
        <v/>
      </c>
      <c r="AG36" s="6" t="str">
        <f t="shared" si="11"/>
        <v/>
      </c>
      <c r="AH36" s="6" t="str">
        <f t="shared" si="12"/>
        <v/>
      </c>
      <c r="AI36" s="6" t="str">
        <f t="shared" si="13"/>
        <v/>
      </c>
      <c r="AJ36" s="6" t="str">
        <f t="shared" si="14"/>
        <v/>
      </c>
      <c r="AK36"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6" s="6"/>
    </row>
    <row r="37" spans="2:38" ht="33.950000000000003" customHeight="1" x14ac:dyDescent="0.25">
      <c r="B37" s="3">
        <v>30</v>
      </c>
      <c r="C37" s="64"/>
      <c r="D37" s="60"/>
      <c r="E37" s="60"/>
      <c r="F37" s="60"/>
      <c r="G37" s="60"/>
      <c r="H37" s="60"/>
      <c r="I37" s="60"/>
      <c r="J37" s="5">
        <v>20</v>
      </c>
      <c r="K37" s="102"/>
      <c r="L37" s="102"/>
      <c r="M37" s="102"/>
      <c r="O37" s="6"/>
      <c r="P37" s="6" t="str">
        <f t="shared" si="5"/>
        <v/>
      </c>
      <c r="Q37" s="6" t="str">
        <f t="shared" si="6"/>
        <v/>
      </c>
      <c r="R37" s="6" t="str">
        <f t="shared" si="7"/>
        <v/>
      </c>
      <c r="S37" s="6" t="str">
        <f t="shared" si="8"/>
        <v/>
      </c>
      <c r="T37" s="6"/>
      <c r="U37" s="6"/>
      <c r="V37" s="6"/>
      <c r="W37" s="6"/>
      <c r="X37" s="6"/>
      <c r="Y37" s="6"/>
      <c r="Z37" s="6" t="str">
        <f t="shared" si="0"/>
        <v/>
      </c>
      <c r="AA37" s="6" t="str">
        <f t="shared" si="1"/>
        <v/>
      </c>
      <c r="AB37" s="6" t="str">
        <f t="shared" si="2"/>
        <v/>
      </c>
      <c r="AC37" s="6" t="str">
        <f t="shared" si="3"/>
        <v/>
      </c>
      <c r="AD37" s="6" t="str">
        <f>IF(AC37="","",IF(COUNTIF($AC$8:AC37,AC37)=1,AC37,""))</f>
        <v/>
      </c>
      <c r="AE37" s="6" t="str">
        <f t="shared" si="9"/>
        <v/>
      </c>
      <c r="AF37" s="6" t="str">
        <f t="shared" si="10"/>
        <v/>
      </c>
      <c r="AG37" s="6" t="str">
        <f t="shared" si="11"/>
        <v/>
      </c>
      <c r="AH37" s="6" t="str">
        <f t="shared" si="12"/>
        <v/>
      </c>
      <c r="AI37" s="6" t="str">
        <f t="shared" si="13"/>
        <v/>
      </c>
      <c r="AJ37" s="6" t="str">
        <f t="shared" si="14"/>
        <v/>
      </c>
      <c r="AK37"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7" s="6"/>
    </row>
    <row r="38" spans="2:38" ht="33.950000000000003" customHeight="1" x14ac:dyDescent="0.25">
      <c r="B38" s="3">
        <v>31</v>
      </c>
      <c r="C38" s="64"/>
      <c r="D38" s="60"/>
      <c r="E38" s="60"/>
      <c r="F38" s="60"/>
      <c r="G38" s="60"/>
      <c r="H38" s="60"/>
      <c r="I38" s="60"/>
      <c r="J38" s="5">
        <v>21</v>
      </c>
      <c r="K38" s="102"/>
      <c r="L38" s="102"/>
      <c r="M38" s="102"/>
      <c r="O38" s="6"/>
      <c r="P38" s="6" t="str">
        <f t="shared" si="5"/>
        <v/>
      </c>
      <c r="Q38" s="6" t="str">
        <f t="shared" si="6"/>
        <v/>
      </c>
      <c r="R38" s="6" t="str">
        <f t="shared" si="7"/>
        <v/>
      </c>
      <c r="S38" s="6" t="str">
        <f t="shared" si="8"/>
        <v/>
      </c>
      <c r="T38" s="6"/>
      <c r="U38" s="6"/>
      <c r="V38" s="6"/>
      <c r="W38" s="6"/>
      <c r="X38" s="6"/>
      <c r="Y38" s="6"/>
      <c r="Z38" s="6" t="str">
        <f t="shared" si="0"/>
        <v/>
      </c>
      <c r="AA38" s="6" t="str">
        <f t="shared" si="1"/>
        <v/>
      </c>
      <c r="AB38" s="6" t="str">
        <f t="shared" si="2"/>
        <v/>
      </c>
      <c r="AC38" s="6" t="str">
        <f t="shared" si="3"/>
        <v/>
      </c>
      <c r="AD38" s="6" t="str">
        <f>IF(AC38="","",IF(COUNTIF($AC$8:AC38,AC38)=1,AC38,""))</f>
        <v/>
      </c>
      <c r="AE38" s="6" t="str">
        <f t="shared" si="9"/>
        <v/>
      </c>
      <c r="AF38" s="6" t="str">
        <f t="shared" si="10"/>
        <v/>
      </c>
      <c r="AG38" s="6" t="str">
        <f t="shared" si="11"/>
        <v/>
      </c>
      <c r="AH38" s="6" t="str">
        <f t="shared" si="12"/>
        <v/>
      </c>
      <c r="AI38" s="6" t="str">
        <f t="shared" si="13"/>
        <v/>
      </c>
      <c r="AJ38" s="6" t="str">
        <f t="shared" si="14"/>
        <v/>
      </c>
      <c r="AK38"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8" s="6"/>
    </row>
    <row r="39" spans="2:38" ht="33.950000000000003" customHeight="1" x14ac:dyDescent="0.25">
      <c r="B39" s="3">
        <v>32</v>
      </c>
      <c r="C39" s="64"/>
      <c r="D39" s="60"/>
      <c r="E39" s="60"/>
      <c r="F39" s="60"/>
      <c r="G39" s="60"/>
      <c r="H39" s="60"/>
      <c r="I39" s="60"/>
      <c r="J39" s="5">
        <v>22</v>
      </c>
      <c r="K39" s="102"/>
      <c r="L39" s="102"/>
      <c r="M39" s="102"/>
      <c r="O39" s="6"/>
      <c r="P39" s="6" t="str">
        <f t="shared" si="5"/>
        <v/>
      </c>
      <c r="Q39" s="6" t="str">
        <f t="shared" si="6"/>
        <v/>
      </c>
      <c r="R39" s="6" t="str">
        <f t="shared" si="7"/>
        <v/>
      </c>
      <c r="S39" s="6" t="str">
        <f t="shared" si="8"/>
        <v/>
      </c>
      <c r="T39" s="6"/>
      <c r="U39" s="6"/>
      <c r="V39" s="6"/>
      <c r="W39" s="6"/>
      <c r="X39" s="6"/>
      <c r="Y39" s="6"/>
      <c r="Z39" s="6" t="str">
        <f t="shared" si="0"/>
        <v/>
      </c>
      <c r="AA39" s="6" t="str">
        <f t="shared" si="1"/>
        <v/>
      </c>
      <c r="AB39" s="6" t="str">
        <f t="shared" si="2"/>
        <v/>
      </c>
      <c r="AC39" s="6" t="str">
        <f t="shared" si="3"/>
        <v/>
      </c>
      <c r="AD39" s="6" t="str">
        <f>IF(AC39="","",IF(COUNTIF($AC$8:AC39,AC39)=1,AC39,""))</f>
        <v/>
      </c>
      <c r="AE39" s="6" t="str">
        <f t="shared" si="9"/>
        <v/>
      </c>
      <c r="AF39" s="6" t="str">
        <f t="shared" si="10"/>
        <v/>
      </c>
      <c r="AG39" s="6" t="str">
        <f t="shared" si="11"/>
        <v/>
      </c>
      <c r="AH39" s="6" t="str">
        <f t="shared" si="12"/>
        <v/>
      </c>
      <c r="AI39" s="6" t="str">
        <f t="shared" si="13"/>
        <v/>
      </c>
      <c r="AJ39" s="6" t="str">
        <f t="shared" si="14"/>
        <v/>
      </c>
      <c r="AK39"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39" s="6"/>
    </row>
    <row r="40" spans="2:38" ht="33.950000000000003" customHeight="1" x14ac:dyDescent="0.25">
      <c r="B40" s="3">
        <v>33</v>
      </c>
      <c r="C40" s="64"/>
      <c r="D40" s="60"/>
      <c r="E40" s="60"/>
      <c r="F40" s="60"/>
      <c r="G40" s="60"/>
      <c r="H40" s="60"/>
      <c r="I40" s="60"/>
      <c r="J40" s="5">
        <v>23</v>
      </c>
      <c r="K40" s="102"/>
      <c r="L40" s="102"/>
      <c r="M40" s="102"/>
      <c r="O40" s="6"/>
      <c r="P40" s="6" t="str">
        <f t="shared" si="5"/>
        <v/>
      </c>
      <c r="Q40" s="6" t="str">
        <f t="shared" si="6"/>
        <v/>
      </c>
      <c r="R40" s="6" t="str">
        <f t="shared" si="7"/>
        <v/>
      </c>
      <c r="S40" s="6" t="str">
        <f t="shared" si="8"/>
        <v/>
      </c>
      <c r="T40" s="6"/>
      <c r="U40" s="6"/>
      <c r="V40" s="6"/>
      <c r="W40" s="6"/>
      <c r="X40" s="6"/>
      <c r="Y40" s="6"/>
      <c r="Z40" s="6" t="str">
        <f t="shared" si="0"/>
        <v/>
      </c>
      <c r="AA40" s="6" t="str">
        <f t="shared" si="1"/>
        <v/>
      </c>
      <c r="AB40" s="6" t="str">
        <f t="shared" si="2"/>
        <v/>
      </c>
      <c r="AC40" s="6" t="str">
        <f t="shared" si="3"/>
        <v/>
      </c>
      <c r="AD40" s="6" t="str">
        <f>IF(AC40="","",IF(COUNTIF($AC$8:AC40,AC40)=1,AC40,""))</f>
        <v/>
      </c>
      <c r="AE40" s="6" t="str">
        <f t="shared" si="9"/>
        <v/>
      </c>
      <c r="AF40" s="6" t="str">
        <f t="shared" si="10"/>
        <v/>
      </c>
      <c r="AG40" s="6" t="str">
        <f t="shared" si="11"/>
        <v/>
      </c>
      <c r="AH40" s="6" t="str">
        <f t="shared" si="12"/>
        <v/>
      </c>
      <c r="AI40" s="6" t="str">
        <f t="shared" si="13"/>
        <v/>
      </c>
      <c r="AJ40" s="6" t="str">
        <f t="shared" si="14"/>
        <v/>
      </c>
      <c r="AK40"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0" s="6"/>
    </row>
    <row r="41" spans="2:38" ht="33.950000000000003" customHeight="1" x14ac:dyDescent="0.25">
      <c r="B41" s="3">
        <v>34</v>
      </c>
      <c r="C41" s="64"/>
      <c r="D41" s="60"/>
      <c r="E41" s="60"/>
      <c r="F41" s="60"/>
      <c r="G41" s="60"/>
      <c r="H41" s="60"/>
      <c r="I41" s="60"/>
      <c r="J41" s="5">
        <v>24</v>
      </c>
      <c r="K41" s="102"/>
      <c r="L41" s="102"/>
      <c r="M41" s="102"/>
      <c r="O41" s="6"/>
      <c r="P41" s="6" t="str">
        <f t="shared" si="5"/>
        <v/>
      </c>
      <c r="Q41" s="6" t="str">
        <f t="shared" si="6"/>
        <v/>
      </c>
      <c r="R41" s="6" t="str">
        <f t="shared" si="7"/>
        <v/>
      </c>
      <c r="S41" s="6" t="str">
        <f t="shared" si="8"/>
        <v/>
      </c>
      <c r="T41" s="6"/>
      <c r="U41" s="6"/>
      <c r="V41" s="6"/>
      <c r="W41" s="6"/>
      <c r="X41" s="6"/>
      <c r="Y41" s="6"/>
      <c r="Z41" s="6" t="str">
        <f t="shared" si="0"/>
        <v/>
      </c>
      <c r="AA41" s="6" t="str">
        <f t="shared" si="1"/>
        <v/>
      </c>
      <c r="AB41" s="6" t="str">
        <f t="shared" si="2"/>
        <v/>
      </c>
      <c r="AC41" s="6" t="str">
        <f t="shared" si="3"/>
        <v/>
      </c>
      <c r="AD41" s="6" t="str">
        <f>IF(AC41="","",IF(COUNTIF($AC$8:AC41,AC41)=1,AC41,""))</f>
        <v/>
      </c>
      <c r="AE41" s="6" t="str">
        <f t="shared" si="9"/>
        <v/>
      </c>
      <c r="AF41" s="6" t="str">
        <f t="shared" si="10"/>
        <v/>
      </c>
      <c r="AG41" s="6" t="str">
        <f t="shared" si="11"/>
        <v/>
      </c>
      <c r="AH41" s="6" t="str">
        <f t="shared" si="12"/>
        <v/>
      </c>
      <c r="AI41" s="6" t="str">
        <f t="shared" si="13"/>
        <v/>
      </c>
      <c r="AJ41" s="6" t="str">
        <f t="shared" si="14"/>
        <v/>
      </c>
      <c r="AK41"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1" s="6"/>
    </row>
    <row r="42" spans="2:38" ht="33.950000000000003" customHeight="1" x14ac:dyDescent="0.25">
      <c r="B42" s="3">
        <v>35</v>
      </c>
      <c r="C42" s="64"/>
      <c r="D42" s="60"/>
      <c r="E42" s="60"/>
      <c r="F42" s="60"/>
      <c r="G42" s="60"/>
      <c r="H42" s="60"/>
      <c r="I42" s="60"/>
      <c r="J42" s="5">
        <v>25</v>
      </c>
      <c r="K42" s="102"/>
      <c r="L42" s="102"/>
      <c r="M42" s="102"/>
      <c r="O42" s="6"/>
      <c r="P42" s="6" t="str">
        <f t="shared" si="5"/>
        <v/>
      </c>
      <c r="Q42" s="6" t="str">
        <f t="shared" si="6"/>
        <v/>
      </c>
      <c r="R42" s="6" t="str">
        <f t="shared" si="7"/>
        <v/>
      </c>
      <c r="S42" s="6" t="str">
        <f t="shared" si="8"/>
        <v/>
      </c>
      <c r="T42" s="6"/>
      <c r="U42" s="6"/>
      <c r="V42" s="6"/>
      <c r="W42" s="6"/>
      <c r="X42" s="6"/>
      <c r="Y42" s="6"/>
      <c r="Z42" s="6" t="str">
        <f t="shared" si="0"/>
        <v/>
      </c>
      <c r="AA42" s="6" t="str">
        <f t="shared" si="1"/>
        <v/>
      </c>
      <c r="AB42" s="6" t="str">
        <f t="shared" si="2"/>
        <v/>
      </c>
      <c r="AC42" s="6" t="str">
        <f t="shared" si="3"/>
        <v/>
      </c>
      <c r="AD42" s="6" t="str">
        <f>IF(AC42="","",IF(COUNTIF($AC$8:AC42,AC42)=1,AC42,""))</f>
        <v/>
      </c>
      <c r="AE42" s="6" t="str">
        <f t="shared" si="9"/>
        <v/>
      </c>
      <c r="AF42" s="6" t="str">
        <f t="shared" si="10"/>
        <v/>
      </c>
      <c r="AG42" s="6" t="str">
        <f t="shared" si="11"/>
        <v/>
      </c>
      <c r="AH42" s="6" t="str">
        <f t="shared" si="12"/>
        <v/>
      </c>
      <c r="AI42" s="6" t="str">
        <f t="shared" si="13"/>
        <v/>
      </c>
      <c r="AJ42" s="6" t="str">
        <f t="shared" si="14"/>
        <v/>
      </c>
      <c r="AK42"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2" s="6"/>
    </row>
    <row r="43" spans="2:38" ht="33.950000000000003" customHeight="1" x14ac:dyDescent="0.25">
      <c r="B43" s="3">
        <v>36</v>
      </c>
      <c r="C43" s="64"/>
      <c r="D43" s="60"/>
      <c r="E43" s="60"/>
      <c r="F43" s="60"/>
      <c r="G43" s="60"/>
      <c r="H43" s="60"/>
      <c r="I43" s="60"/>
      <c r="J43" s="5">
        <v>26</v>
      </c>
      <c r="K43" s="102"/>
      <c r="L43" s="102"/>
      <c r="M43" s="102"/>
      <c r="O43" s="6"/>
      <c r="P43" s="6" t="str">
        <f t="shared" si="5"/>
        <v/>
      </c>
      <c r="Q43" s="6" t="str">
        <f t="shared" si="6"/>
        <v/>
      </c>
      <c r="R43" s="6" t="str">
        <f t="shared" si="7"/>
        <v/>
      </c>
      <c r="S43" s="6" t="str">
        <f t="shared" si="8"/>
        <v/>
      </c>
      <c r="T43" s="6"/>
      <c r="U43" s="6"/>
      <c r="V43" s="6"/>
      <c r="W43" s="6"/>
      <c r="X43" s="6"/>
      <c r="Y43" s="6"/>
      <c r="Z43" s="6" t="str">
        <f t="shared" si="0"/>
        <v/>
      </c>
      <c r="AA43" s="6" t="str">
        <f t="shared" si="1"/>
        <v/>
      </c>
      <c r="AB43" s="6" t="str">
        <f t="shared" si="2"/>
        <v/>
      </c>
      <c r="AC43" s="6" t="str">
        <f t="shared" si="3"/>
        <v/>
      </c>
      <c r="AD43" s="6" t="str">
        <f>IF(AC43="","",IF(COUNTIF($AC$8:AC43,AC43)=1,AC43,""))</f>
        <v/>
      </c>
      <c r="AE43" s="6" t="str">
        <f t="shared" si="9"/>
        <v/>
      </c>
      <c r="AF43" s="6" t="str">
        <f t="shared" si="10"/>
        <v/>
      </c>
      <c r="AG43" s="6" t="str">
        <f t="shared" si="11"/>
        <v/>
      </c>
      <c r="AH43" s="6" t="str">
        <f t="shared" si="12"/>
        <v/>
      </c>
      <c r="AI43" s="6" t="str">
        <f t="shared" si="13"/>
        <v/>
      </c>
      <c r="AJ43" s="6" t="str">
        <f t="shared" si="14"/>
        <v/>
      </c>
      <c r="AK43"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3" s="6"/>
    </row>
    <row r="44" spans="2:38" ht="33.950000000000003" customHeight="1" x14ac:dyDescent="0.25">
      <c r="B44" s="3">
        <v>37</v>
      </c>
      <c r="C44" s="64"/>
      <c r="D44" s="60"/>
      <c r="E44" s="60"/>
      <c r="F44" s="60"/>
      <c r="G44" s="60"/>
      <c r="H44" s="60"/>
      <c r="I44" s="60"/>
      <c r="J44" s="5">
        <v>27</v>
      </c>
      <c r="K44" s="102"/>
      <c r="L44" s="102"/>
      <c r="M44" s="102"/>
      <c r="O44" s="6"/>
      <c r="P44" s="6" t="str">
        <f t="shared" si="5"/>
        <v/>
      </c>
      <c r="Q44" s="6" t="str">
        <f t="shared" si="6"/>
        <v/>
      </c>
      <c r="R44" s="6" t="str">
        <f t="shared" si="7"/>
        <v/>
      </c>
      <c r="S44" s="6" t="str">
        <f t="shared" si="8"/>
        <v/>
      </c>
      <c r="T44" s="6"/>
      <c r="U44" s="6"/>
      <c r="V44" s="6"/>
      <c r="W44" s="6"/>
      <c r="X44" s="6"/>
      <c r="Y44" s="6"/>
      <c r="Z44" s="6" t="str">
        <f t="shared" si="0"/>
        <v/>
      </c>
      <c r="AA44" s="6" t="str">
        <f t="shared" si="1"/>
        <v/>
      </c>
      <c r="AB44" s="6" t="str">
        <f t="shared" si="2"/>
        <v/>
      </c>
      <c r="AC44" s="6" t="str">
        <f t="shared" si="3"/>
        <v/>
      </c>
      <c r="AD44" s="6" t="str">
        <f>IF(AC44="","",IF(COUNTIF($AC$8:AC44,AC44)=1,AC44,""))</f>
        <v/>
      </c>
      <c r="AE44" s="6" t="str">
        <f t="shared" si="9"/>
        <v/>
      </c>
      <c r="AF44" s="6" t="str">
        <f t="shared" si="10"/>
        <v/>
      </c>
      <c r="AG44" s="6" t="str">
        <f t="shared" si="11"/>
        <v/>
      </c>
      <c r="AH44" s="6" t="str">
        <f t="shared" si="12"/>
        <v/>
      </c>
      <c r="AI44" s="6" t="str">
        <f t="shared" si="13"/>
        <v/>
      </c>
      <c r="AJ44" s="6" t="str">
        <f t="shared" si="14"/>
        <v/>
      </c>
      <c r="AK44"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4" s="6"/>
    </row>
    <row r="45" spans="2:38" ht="33.950000000000003" customHeight="1" x14ac:dyDescent="0.25">
      <c r="B45" s="3">
        <v>38</v>
      </c>
      <c r="C45" s="64"/>
      <c r="D45" s="60"/>
      <c r="E45" s="60"/>
      <c r="F45" s="60"/>
      <c r="G45" s="60"/>
      <c r="H45" s="60"/>
      <c r="I45" s="60"/>
      <c r="J45" s="5">
        <v>28</v>
      </c>
      <c r="K45" s="102"/>
      <c r="L45" s="102"/>
      <c r="M45" s="102"/>
      <c r="O45" s="6"/>
      <c r="P45" s="6" t="str">
        <f t="shared" si="5"/>
        <v/>
      </c>
      <c r="Q45" s="6" t="str">
        <f t="shared" si="6"/>
        <v/>
      </c>
      <c r="R45" s="6" t="str">
        <f t="shared" si="7"/>
        <v/>
      </c>
      <c r="S45" s="6" t="str">
        <f t="shared" si="8"/>
        <v/>
      </c>
      <c r="T45" s="6"/>
      <c r="U45" s="6"/>
      <c r="V45" s="6"/>
      <c r="W45" s="6"/>
      <c r="X45" s="6"/>
      <c r="Y45" s="6"/>
      <c r="Z45" s="6" t="str">
        <f t="shared" si="0"/>
        <v/>
      </c>
      <c r="AA45" s="6" t="str">
        <f t="shared" si="1"/>
        <v/>
      </c>
      <c r="AB45" s="6" t="str">
        <f t="shared" si="2"/>
        <v/>
      </c>
      <c r="AC45" s="6" t="str">
        <f t="shared" si="3"/>
        <v/>
      </c>
      <c r="AD45" s="6" t="str">
        <f>IF(AC45="","",IF(COUNTIF($AC$8:AC45,AC45)=1,AC45,""))</f>
        <v/>
      </c>
      <c r="AE45" s="6" t="str">
        <f t="shared" si="9"/>
        <v/>
      </c>
      <c r="AF45" s="6" t="str">
        <f t="shared" si="10"/>
        <v/>
      </c>
      <c r="AG45" s="6" t="str">
        <f t="shared" si="11"/>
        <v/>
      </c>
      <c r="AH45" s="6" t="str">
        <f t="shared" si="12"/>
        <v/>
      </c>
      <c r="AI45" s="6" t="str">
        <f t="shared" si="13"/>
        <v/>
      </c>
      <c r="AJ45" s="6" t="str">
        <f t="shared" si="14"/>
        <v/>
      </c>
      <c r="AK45"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5" s="6"/>
    </row>
    <row r="46" spans="2:38" ht="33.950000000000003" customHeight="1" x14ac:dyDescent="0.25">
      <c r="B46" s="3">
        <v>39</v>
      </c>
      <c r="C46" s="64"/>
      <c r="D46" s="60"/>
      <c r="E46" s="60"/>
      <c r="F46" s="60"/>
      <c r="G46" s="60"/>
      <c r="H46" s="60"/>
      <c r="I46" s="60"/>
      <c r="J46" s="5">
        <v>29</v>
      </c>
      <c r="K46" s="102"/>
      <c r="L46" s="102"/>
      <c r="M46" s="102"/>
      <c r="O46" s="6"/>
      <c r="P46" s="6" t="str">
        <f t="shared" si="5"/>
        <v/>
      </c>
      <c r="Q46" s="6" t="str">
        <f t="shared" si="6"/>
        <v/>
      </c>
      <c r="R46" s="6" t="str">
        <f t="shared" si="7"/>
        <v/>
      </c>
      <c r="S46" s="6" t="str">
        <f t="shared" si="8"/>
        <v/>
      </c>
      <c r="T46" s="6"/>
      <c r="U46" s="6"/>
      <c r="V46" s="6"/>
      <c r="W46" s="6"/>
      <c r="X46" s="6"/>
      <c r="Y46" s="6"/>
      <c r="Z46" s="6" t="str">
        <f t="shared" si="0"/>
        <v/>
      </c>
      <c r="AA46" s="6" t="str">
        <f t="shared" si="1"/>
        <v/>
      </c>
      <c r="AB46" s="6" t="str">
        <f t="shared" si="2"/>
        <v/>
      </c>
      <c r="AC46" s="6" t="str">
        <f t="shared" si="3"/>
        <v/>
      </c>
      <c r="AD46" s="6" t="str">
        <f>IF(AC46="","",IF(COUNTIF($AC$8:AC46,AC46)=1,AC46,""))</f>
        <v/>
      </c>
      <c r="AE46" s="6" t="str">
        <f t="shared" si="9"/>
        <v/>
      </c>
      <c r="AF46" s="6" t="str">
        <f t="shared" si="10"/>
        <v/>
      </c>
      <c r="AG46" s="6" t="str">
        <f t="shared" si="11"/>
        <v/>
      </c>
      <c r="AH46" s="6" t="str">
        <f t="shared" si="12"/>
        <v/>
      </c>
      <c r="AI46" s="6" t="str">
        <f t="shared" si="13"/>
        <v/>
      </c>
      <c r="AJ46" s="6" t="str">
        <f t="shared" si="14"/>
        <v/>
      </c>
      <c r="AK46"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6" s="6"/>
    </row>
    <row r="47" spans="2:38" ht="33.950000000000003" customHeight="1" x14ac:dyDescent="0.25">
      <c r="B47" s="3">
        <v>40</v>
      </c>
      <c r="C47" s="64"/>
      <c r="D47" s="60"/>
      <c r="E47" s="60"/>
      <c r="F47" s="60"/>
      <c r="G47" s="60"/>
      <c r="H47" s="60"/>
      <c r="I47" s="60"/>
      <c r="J47" s="5">
        <v>30</v>
      </c>
      <c r="K47" s="102"/>
      <c r="L47" s="102"/>
      <c r="M47" s="102"/>
      <c r="O47" s="6"/>
      <c r="P47" s="6" t="str">
        <f t="shared" si="5"/>
        <v/>
      </c>
      <c r="Q47" s="6" t="str">
        <f t="shared" si="6"/>
        <v/>
      </c>
      <c r="R47" s="6" t="str">
        <f t="shared" si="7"/>
        <v/>
      </c>
      <c r="S47" s="6" t="str">
        <f t="shared" si="8"/>
        <v/>
      </c>
      <c r="T47" s="6"/>
      <c r="U47" s="6"/>
      <c r="V47" s="6"/>
      <c r="W47" s="6"/>
      <c r="X47" s="6"/>
      <c r="Y47" s="6"/>
      <c r="Z47" s="6" t="str">
        <f t="shared" si="0"/>
        <v/>
      </c>
      <c r="AA47" s="6" t="str">
        <f t="shared" si="1"/>
        <v/>
      </c>
      <c r="AB47" s="6" t="str">
        <f t="shared" si="2"/>
        <v/>
      </c>
      <c r="AC47" s="6" t="str">
        <f t="shared" si="3"/>
        <v/>
      </c>
      <c r="AD47" s="6" t="str">
        <f>IF(AC47="","",IF(COUNTIF($AC$8:AC47,AC47)=1,AC47,""))</f>
        <v/>
      </c>
      <c r="AE47" s="6" t="str">
        <f t="shared" si="9"/>
        <v/>
      </c>
      <c r="AF47" s="6" t="str">
        <f t="shared" si="10"/>
        <v/>
      </c>
      <c r="AG47" s="6" t="str">
        <f t="shared" si="11"/>
        <v/>
      </c>
      <c r="AH47" s="6" t="str">
        <f t="shared" si="12"/>
        <v/>
      </c>
      <c r="AI47" s="6" t="str">
        <f t="shared" si="13"/>
        <v/>
      </c>
      <c r="AJ47" s="6" t="str">
        <f t="shared" si="14"/>
        <v/>
      </c>
      <c r="AK47"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7" s="6"/>
    </row>
    <row r="48" spans="2:38" ht="33.950000000000003" customHeight="1" x14ac:dyDescent="0.25">
      <c r="B48" s="3">
        <v>41</v>
      </c>
      <c r="C48" s="64"/>
      <c r="D48" s="60"/>
      <c r="E48" s="60"/>
      <c r="F48" s="60"/>
      <c r="G48" s="60"/>
      <c r="H48" s="60"/>
      <c r="I48" s="60"/>
      <c r="J48" s="5">
        <v>31</v>
      </c>
      <c r="K48" s="102"/>
      <c r="L48" s="102"/>
      <c r="M48" s="102"/>
      <c r="O48" s="6"/>
      <c r="P48" s="6" t="str">
        <f t="shared" si="5"/>
        <v/>
      </c>
      <c r="Q48" s="6" t="str">
        <f t="shared" si="6"/>
        <v/>
      </c>
      <c r="R48" s="6" t="str">
        <f t="shared" si="7"/>
        <v/>
      </c>
      <c r="S48" s="6" t="str">
        <f t="shared" si="8"/>
        <v/>
      </c>
      <c r="T48" s="6"/>
      <c r="U48" s="6"/>
      <c r="V48" s="6"/>
      <c r="W48" s="6"/>
      <c r="X48" s="6"/>
      <c r="Y48" s="6"/>
      <c r="Z48" s="6" t="str">
        <f t="shared" si="0"/>
        <v/>
      </c>
      <c r="AA48" s="6" t="str">
        <f t="shared" si="1"/>
        <v/>
      </c>
      <c r="AB48" s="6" t="str">
        <f t="shared" si="2"/>
        <v/>
      </c>
      <c r="AC48" s="6" t="str">
        <f t="shared" si="3"/>
        <v/>
      </c>
      <c r="AD48" s="6" t="str">
        <f>IF(AC48="","",IF(COUNTIF($AC$8:AC48,AC48)=1,AC48,""))</f>
        <v/>
      </c>
      <c r="AE48" s="6" t="str">
        <f t="shared" si="9"/>
        <v/>
      </c>
      <c r="AF48" s="6" t="str">
        <f t="shared" si="10"/>
        <v/>
      </c>
      <c r="AG48" s="6" t="str">
        <f t="shared" si="11"/>
        <v/>
      </c>
      <c r="AH48" s="6" t="str">
        <f t="shared" si="12"/>
        <v/>
      </c>
      <c r="AI48" s="6" t="str">
        <f t="shared" si="13"/>
        <v/>
      </c>
      <c r="AJ48" s="6" t="str">
        <f t="shared" si="14"/>
        <v/>
      </c>
      <c r="AK48"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8" s="6"/>
    </row>
    <row r="49" spans="2:38" ht="33.950000000000003" customHeight="1" x14ac:dyDescent="0.25">
      <c r="B49" s="3">
        <v>42</v>
      </c>
      <c r="C49" s="64"/>
      <c r="D49" s="60"/>
      <c r="E49" s="60"/>
      <c r="F49" s="60"/>
      <c r="G49" s="60"/>
      <c r="H49" s="60"/>
      <c r="I49" s="60"/>
      <c r="J49" s="5">
        <v>32</v>
      </c>
      <c r="K49" s="102"/>
      <c r="L49" s="102"/>
      <c r="M49" s="102"/>
      <c r="O49" s="6"/>
      <c r="P49" s="6" t="str">
        <f t="shared" si="5"/>
        <v/>
      </c>
      <c r="Q49" s="6" t="str">
        <f t="shared" si="6"/>
        <v/>
      </c>
      <c r="R49" s="6" t="str">
        <f t="shared" si="7"/>
        <v/>
      </c>
      <c r="S49" s="6" t="str">
        <f t="shared" si="8"/>
        <v/>
      </c>
      <c r="T49" s="6"/>
      <c r="U49" s="6"/>
      <c r="V49" s="6"/>
      <c r="W49" s="6"/>
      <c r="X49" s="6"/>
      <c r="Y49" s="6"/>
      <c r="Z49" s="6" t="str">
        <f t="shared" si="0"/>
        <v/>
      </c>
      <c r="AA49" s="6" t="str">
        <f t="shared" si="1"/>
        <v/>
      </c>
      <c r="AB49" s="6" t="str">
        <f t="shared" si="2"/>
        <v/>
      </c>
      <c r="AC49" s="6" t="str">
        <f t="shared" si="3"/>
        <v/>
      </c>
      <c r="AD49" s="6" t="str">
        <f>IF(AC49="","",IF(COUNTIF($AC$8:AC49,AC49)=1,AC49,""))</f>
        <v/>
      </c>
      <c r="AE49" s="6" t="str">
        <f t="shared" si="9"/>
        <v/>
      </c>
      <c r="AF49" s="6" t="str">
        <f t="shared" si="10"/>
        <v/>
      </c>
      <c r="AG49" s="6" t="str">
        <f t="shared" si="11"/>
        <v/>
      </c>
      <c r="AH49" s="6" t="str">
        <f t="shared" si="12"/>
        <v/>
      </c>
      <c r="AI49" s="6" t="str">
        <f t="shared" si="13"/>
        <v/>
      </c>
      <c r="AJ49" s="6" t="str">
        <f t="shared" si="14"/>
        <v/>
      </c>
      <c r="AK49"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49" s="6"/>
    </row>
    <row r="50" spans="2:38" ht="33.950000000000003" customHeight="1" x14ac:dyDescent="0.25">
      <c r="B50" s="3">
        <v>43</v>
      </c>
      <c r="C50" s="64"/>
      <c r="D50" s="60"/>
      <c r="E50" s="60"/>
      <c r="F50" s="60"/>
      <c r="G50" s="60"/>
      <c r="H50" s="60"/>
      <c r="I50" s="60"/>
      <c r="J50" s="5">
        <v>33</v>
      </c>
      <c r="K50" s="102"/>
      <c r="L50" s="102"/>
      <c r="M50" s="102"/>
      <c r="O50" s="6"/>
      <c r="P50" s="6" t="str">
        <f t="shared" si="5"/>
        <v/>
      </c>
      <c r="Q50" s="6" t="str">
        <f t="shared" si="6"/>
        <v/>
      </c>
      <c r="R50" s="6" t="str">
        <f t="shared" si="7"/>
        <v/>
      </c>
      <c r="S50" s="6" t="str">
        <f t="shared" si="8"/>
        <v/>
      </c>
      <c r="T50" s="6"/>
      <c r="U50" s="6"/>
      <c r="V50" s="6"/>
      <c r="W50" s="6"/>
      <c r="X50" s="6"/>
      <c r="Y50" s="6"/>
      <c r="Z50" s="6" t="str">
        <f t="shared" si="0"/>
        <v/>
      </c>
      <c r="AA50" s="6" t="str">
        <f t="shared" si="1"/>
        <v/>
      </c>
      <c r="AB50" s="6" t="str">
        <f t="shared" si="2"/>
        <v/>
      </c>
      <c r="AC50" s="6" t="str">
        <f t="shared" si="3"/>
        <v/>
      </c>
      <c r="AD50" s="6" t="str">
        <f>IF(AC50="","",IF(COUNTIF($AC$8:AC50,AC50)=1,AC50,""))</f>
        <v/>
      </c>
      <c r="AE50" s="6" t="str">
        <f t="shared" si="9"/>
        <v/>
      </c>
      <c r="AF50" s="6" t="str">
        <f t="shared" si="10"/>
        <v/>
      </c>
      <c r="AG50" s="6" t="str">
        <f t="shared" si="11"/>
        <v/>
      </c>
      <c r="AH50" s="6" t="str">
        <f t="shared" si="12"/>
        <v/>
      </c>
      <c r="AI50" s="6" t="str">
        <f t="shared" si="13"/>
        <v/>
      </c>
      <c r="AJ50" s="6" t="str">
        <f t="shared" si="14"/>
        <v/>
      </c>
      <c r="AK50"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50" s="6"/>
    </row>
    <row r="51" spans="2:38" ht="33.950000000000003" customHeight="1" x14ac:dyDescent="0.25">
      <c r="B51" s="3">
        <v>44</v>
      </c>
      <c r="C51" s="64"/>
      <c r="D51" s="60"/>
      <c r="E51" s="60"/>
      <c r="F51" s="60"/>
      <c r="G51" s="60"/>
      <c r="H51" s="60"/>
      <c r="I51" s="60"/>
      <c r="J51" s="5">
        <v>34</v>
      </c>
      <c r="K51" s="102"/>
      <c r="L51" s="102"/>
      <c r="M51" s="102"/>
      <c r="O51" s="6"/>
      <c r="P51" s="6" t="str">
        <f t="shared" si="5"/>
        <v/>
      </c>
      <c r="Q51" s="6" t="str">
        <f t="shared" si="6"/>
        <v/>
      </c>
      <c r="R51" s="6" t="str">
        <f t="shared" si="7"/>
        <v/>
      </c>
      <c r="S51" s="6" t="str">
        <f t="shared" si="8"/>
        <v/>
      </c>
      <c r="T51" s="6"/>
      <c r="U51" s="6"/>
      <c r="V51" s="6"/>
      <c r="W51" s="6"/>
      <c r="X51" s="6"/>
      <c r="Y51" s="6"/>
      <c r="Z51" s="6" t="str">
        <f t="shared" si="0"/>
        <v/>
      </c>
      <c r="AA51" s="6" t="str">
        <f t="shared" si="1"/>
        <v/>
      </c>
      <c r="AB51" s="6" t="str">
        <f t="shared" si="2"/>
        <v/>
      </c>
      <c r="AC51" s="6" t="str">
        <f t="shared" si="3"/>
        <v/>
      </c>
      <c r="AD51" s="6" t="str">
        <f>IF(AC51="","",IF(COUNTIF($AC$8:AC51,AC51)=1,AC51,""))</f>
        <v/>
      </c>
      <c r="AE51" s="6" t="str">
        <f t="shared" si="9"/>
        <v/>
      </c>
      <c r="AF51" s="6" t="str">
        <f t="shared" si="10"/>
        <v/>
      </c>
      <c r="AG51" s="6" t="str">
        <f t="shared" si="11"/>
        <v/>
      </c>
      <c r="AH51" s="6" t="str">
        <f t="shared" si="12"/>
        <v/>
      </c>
      <c r="AI51" s="6" t="str">
        <f t="shared" si="13"/>
        <v/>
      </c>
      <c r="AJ51" s="6" t="str">
        <f t="shared" si="14"/>
        <v/>
      </c>
      <c r="AK51"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51" s="6"/>
    </row>
    <row r="52" spans="2:38" ht="33.950000000000003" customHeight="1" x14ac:dyDescent="0.25">
      <c r="B52" s="3">
        <v>45</v>
      </c>
      <c r="C52" s="64"/>
      <c r="D52" s="60"/>
      <c r="E52" s="60"/>
      <c r="F52" s="60"/>
      <c r="G52" s="60"/>
      <c r="H52" s="60"/>
      <c r="I52" s="60"/>
      <c r="J52" s="5">
        <v>35</v>
      </c>
      <c r="K52" s="102"/>
      <c r="L52" s="102"/>
      <c r="M52" s="102"/>
      <c r="O52" s="6"/>
      <c r="P52" s="6" t="str">
        <f t="shared" si="5"/>
        <v/>
      </c>
      <c r="Q52" s="6" t="str">
        <f t="shared" si="6"/>
        <v/>
      </c>
      <c r="R52" s="6" t="str">
        <f t="shared" si="7"/>
        <v/>
      </c>
      <c r="S52" s="6" t="str">
        <f t="shared" si="8"/>
        <v/>
      </c>
      <c r="T52" s="6"/>
      <c r="U52" s="6"/>
      <c r="V52" s="6"/>
      <c r="W52" s="6"/>
      <c r="X52" s="6"/>
      <c r="Y52" s="6"/>
      <c r="Z52" s="6" t="str">
        <f t="shared" si="0"/>
        <v/>
      </c>
      <c r="AA52" s="6" t="str">
        <f t="shared" si="1"/>
        <v/>
      </c>
      <c r="AB52" s="6" t="str">
        <f t="shared" si="2"/>
        <v/>
      </c>
      <c r="AC52" s="6" t="str">
        <f t="shared" si="3"/>
        <v/>
      </c>
      <c r="AD52" s="6" t="str">
        <f>IF(AC52="","",IF(COUNTIF($AC$8:AC52,AC52)=1,AC52,""))</f>
        <v/>
      </c>
      <c r="AE52" s="6" t="str">
        <f t="shared" si="9"/>
        <v/>
      </c>
      <c r="AF52" s="6" t="str">
        <f t="shared" si="10"/>
        <v/>
      </c>
      <c r="AG52" s="6" t="str">
        <f t="shared" si="11"/>
        <v/>
      </c>
      <c r="AH52" s="6" t="str">
        <f t="shared" si="12"/>
        <v/>
      </c>
      <c r="AI52" s="6" t="str">
        <f t="shared" si="13"/>
        <v/>
      </c>
      <c r="AJ52" s="6" t="str">
        <f t="shared" si="14"/>
        <v/>
      </c>
      <c r="AK52"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52" s="6"/>
    </row>
    <row r="53" spans="2:38" ht="33.950000000000003" customHeight="1" x14ac:dyDescent="0.25">
      <c r="B53" s="3">
        <v>46</v>
      </c>
      <c r="C53" s="64"/>
      <c r="D53" s="60"/>
      <c r="E53" s="60"/>
      <c r="F53" s="60"/>
      <c r="G53" s="60"/>
      <c r="H53" s="60"/>
      <c r="I53" s="60"/>
      <c r="J53" s="5">
        <v>36</v>
      </c>
      <c r="K53" s="102"/>
      <c r="L53" s="102"/>
      <c r="M53" s="102"/>
      <c r="O53" s="6"/>
      <c r="P53" s="6" t="str">
        <f t="shared" si="5"/>
        <v/>
      </c>
      <c r="Q53" s="6" t="str">
        <f t="shared" si="6"/>
        <v/>
      </c>
      <c r="R53" s="6" t="str">
        <f t="shared" si="7"/>
        <v/>
      </c>
      <c r="S53" s="6" t="str">
        <f t="shared" si="8"/>
        <v/>
      </c>
      <c r="T53" s="6"/>
      <c r="U53" s="6"/>
      <c r="V53" s="6"/>
      <c r="W53" s="6"/>
      <c r="X53" s="6"/>
      <c r="Y53" s="6"/>
      <c r="Z53" s="6" t="str">
        <f t="shared" si="0"/>
        <v/>
      </c>
      <c r="AA53" s="6" t="str">
        <f t="shared" si="1"/>
        <v/>
      </c>
      <c r="AB53" s="6" t="str">
        <f t="shared" si="2"/>
        <v/>
      </c>
      <c r="AC53" s="6" t="str">
        <f t="shared" si="3"/>
        <v/>
      </c>
      <c r="AD53" s="6" t="str">
        <f>IF(AC53="","",IF(COUNTIF($AC$8:AC53,AC53)=1,AC53,""))</f>
        <v/>
      </c>
      <c r="AE53" s="6" t="str">
        <f t="shared" si="9"/>
        <v/>
      </c>
      <c r="AF53" s="6" t="str">
        <f t="shared" si="10"/>
        <v/>
      </c>
      <c r="AG53" s="6" t="str">
        <f t="shared" si="11"/>
        <v/>
      </c>
      <c r="AH53" s="6" t="str">
        <f t="shared" si="12"/>
        <v/>
      </c>
      <c r="AI53" s="6" t="str">
        <f t="shared" si="13"/>
        <v/>
      </c>
      <c r="AJ53" s="6" t="str">
        <f t="shared" si="14"/>
        <v/>
      </c>
      <c r="AK53"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53" s="6"/>
    </row>
    <row r="54" spans="2:38" ht="33.950000000000003" customHeight="1" x14ac:dyDescent="0.25">
      <c r="B54" s="3">
        <v>47</v>
      </c>
      <c r="C54" s="64"/>
      <c r="D54" s="60"/>
      <c r="E54" s="60"/>
      <c r="F54" s="60"/>
      <c r="G54" s="60"/>
      <c r="H54" s="60"/>
      <c r="I54" s="60"/>
      <c r="J54" s="5">
        <v>37</v>
      </c>
      <c r="K54" s="102"/>
      <c r="L54" s="102"/>
      <c r="M54" s="102"/>
      <c r="O54" s="6"/>
      <c r="P54" s="6" t="str">
        <f t="shared" si="5"/>
        <v/>
      </c>
      <c r="Q54" s="6" t="str">
        <f t="shared" si="6"/>
        <v/>
      </c>
      <c r="R54" s="6" t="str">
        <f t="shared" si="7"/>
        <v/>
      </c>
      <c r="S54" s="6" t="str">
        <f t="shared" si="8"/>
        <v/>
      </c>
      <c r="T54" s="6"/>
      <c r="U54" s="6"/>
      <c r="V54" s="6"/>
      <c r="W54" s="6"/>
      <c r="X54" s="6"/>
      <c r="Y54" s="6"/>
      <c r="Z54" s="6" t="str">
        <f t="shared" si="0"/>
        <v/>
      </c>
      <c r="AA54" s="6" t="str">
        <f t="shared" si="1"/>
        <v/>
      </c>
      <c r="AB54" s="6" t="str">
        <f t="shared" si="2"/>
        <v/>
      </c>
      <c r="AC54" s="6" t="str">
        <f t="shared" si="3"/>
        <v/>
      </c>
      <c r="AD54" s="6" t="str">
        <f>IF(AC54="","",IF(COUNTIF($AC$8:AC54,AC54)=1,AC54,""))</f>
        <v/>
      </c>
      <c r="AE54" s="6" t="str">
        <f t="shared" si="9"/>
        <v/>
      </c>
      <c r="AF54" s="6" t="str">
        <f t="shared" si="10"/>
        <v/>
      </c>
      <c r="AG54" s="6" t="str">
        <f t="shared" si="11"/>
        <v/>
      </c>
      <c r="AH54" s="6" t="str">
        <f t="shared" si="12"/>
        <v/>
      </c>
      <c r="AI54" s="6" t="str">
        <f t="shared" si="13"/>
        <v/>
      </c>
      <c r="AJ54" s="6" t="str">
        <f t="shared" si="14"/>
        <v/>
      </c>
      <c r="AK54"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54" s="6"/>
    </row>
    <row r="55" spans="2:38" ht="33.950000000000003" customHeight="1" x14ac:dyDescent="0.25">
      <c r="B55" s="3">
        <v>48</v>
      </c>
      <c r="C55" s="64"/>
      <c r="D55" s="60"/>
      <c r="E55" s="60"/>
      <c r="F55" s="60"/>
      <c r="G55" s="60"/>
      <c r="H55" s="60"/>
      <c r="I55" s="60"/>
      <c r="J55" s="5">
        <v>38</v>
      </c>
      <c r="K55" s="102"/>
      <c r="L55" s="102"/>
      <c r="M55" s="102"/>
      <c r="O55" s="6"/>
      <c r="P55" s="6" t="str">
        <f t="shared" si="5"/>
        <v/>
      </c>
      <c r="Q55" s="6" t="str">
        <f t="shared" si="6"/>
        <v/>
      </c>
      <c r="R55" s="6" t="str">
        <f t="shared" si="7"/>
        <v/>
      </c>
      <c r="S55" s="6" t="str">
        <f t="shared" si="8"/>
        <v/>
      </c>
      <c r="T55" s="6"/>
      <c r="U55" s="6"/>
      <c r="V55" s="6"/>
      <c r="W55" s="6"/>
      <c r="X55" s="6"/>
      <c r="Y55" s="6"/>
      <c r="Z55" s="6" t="str">
        <f t="shared" si="0"/>
        <v/>
      </c>
      <c r="AA55" s="6" t="str">
        <f t="shared" si="1"/>
        <v/>
      </c>
      <c r="AB55" s="6" t="str">
        <f t="shared" si="2"/>
        <v/>
      </c>
      <c r="AC55" s="6" t="str">
        <f t="shared" si="3"/>
        <v/>
      </c>
      <c r="AD55" s="6" t="str">
        <f>IF(AC55="","",IF(COUNTIF($AC$8:AC55,AC55)=1,AC55,""))</f>
        <v/>
      </c>
      <c r="AE55" s="6" t="str">
        <f t="shared" si="9"/>
        <v/>
      </c>
      <c r="AF55" s="6" t="str">
        <f t="shared" si="10"/>
        <v/>
      </c>
      <c r="AG55" s="6" t="str">
        <f t="shared" si="11"/>
        <v/>
      </c>
      <c r="AH55" s="6" t="str">
        <f t="shared" si="12"/>
        <v/>
      </c>
      <c r="AI55" s="6" t="str">
        <f t="shared" si="13"/>
        <v/>
      </c>
      <c r="AJ55" s="6" t="str">
        <f t="shared" si="14"/>
        <v/>
      </c>
      <c r="AK55"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55" s="6"/>
    </row>
    <row r="56" spans="2:38" ht="33.950000000000003" customHeight="1" x14ac:dyDescent="0.25">
      <c r="B56" s="3">
        <v>49</v>
      </c>
      <c r="C56" s="64"/>
      <c r="D56" s="60"/>
      <c r="E56" s="60"/>
      <c r="F56" s="60"/>
      <c r="G56" s="60"/>
      <c r="H56" s="60"/>
      <c r="I56" s="60"/>
      <c r="J56" s="5">
        <v>39</v>
      </c>
      <c r="K56" s="102"/>
      <c r="L56" s="102"/>
      <c r="M56" s="102"/>
      <c r="O56" s="6"/>
      <c r="P56" s="6" t="str">
        <f t="shared" si="5"/>
        <v/>
      </c>
      <c r="Q56" s="6" t="str">
        <f t="shared" si="6"/>
        <v/>
      </c>
      <c r="R56" s="6" t="str">
        <f t="shared" si="7"/>
        <v/>
      </c>
      <c r="S56" s="6" t="str">
        <f t="shared" si="8"/>
        <v/>
      </c>
      <c r="T56" s="6"/>
      <c r="U56" s="6"/>
      <c r="V56" s="6"/>
      <c r="W56" s="6"/>
      <c r="X56" s="6"/>
      <c r="Y56" s="6"/>
      <c r="Z56" s="6" t="str">
        <f t="shared" si="0"/>
        <v/>
      </c>
      <c r="AA56" s="6" t="str">
        <f t="shared" si="1"/>
        <v/>
      </c>
      <c r="AB56" s="6" t="str">
        <f t="shared" si="2"/>
        <v/>
      </c>
      <c r="AC56" s="6" t="str">
        <f t="shared" si="3"/>
        <v/>
      </c>
      <c r="AD56" s="6" t="str">
        <f>IF(AC56="","",IF(COUNTIF($AC$8:AC56,AC56)=1,AC56,""))</f>
        <v/>
      </c>
      <c r="AE56" s="6" t="str">
        <f t="shared" si="9"/>
        <v/>
      </c>
      <c r="AF56" s="6" t="str">
        <f t="shared" si="10"/>
        <v/>
      </c>
      <c r="AG56" s="6" t="str">
        <f t="shared" si="11"/>
        <v/>
      </c>
      <c r="AH56" s="6" t="str">
        <f t="shared" si="12"/>
        <v/>
      </c>
      <c r="AI56" s="6" t="str">
        <f t="shared" si="13"/>
        <v/>
      </c>
      <c r="AJ56" s="6" t="str">
        <f t="shared" si="14"/>
        <v/>
      </c>
      <c r="AK56"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56" s="6"/>
    </row>
    <row r="57" spans="2:38" ht="33.950000000000003" customHeight="1" x14ac:dyDescent="0.25">
      <c r="B57" s="3">
        <v>50</v>
      </c>
      <c r="C57" s="64"/>
      <c r="D57" s="60"/>
      <c r="E57" s="60"/>
      <c r="F57" s="60"/>
      <c r="G57" s="60"/>
      <c r="H57" s="60"/>
      <c r="I57" s="60"/>
      <c r="J57" s="5">
        <v>40</v>
      </c>
      <c r="K57" s="102"/>
      <c r="L57" s="102"/>
      <c r="M57" s="102"/>
      <c r="O57" s="6"/>
      <c r="P57" s="6" t="str">
        <f t="shared" si="5"/>
        <v/>
      </c>
      <c r="Q57" s="6" t="str">
        <f t="shared" si="6"/>
        <v/>
      </c>
      <c r="R57" s="6" t="str">
        <f t="shared" si="7"/>
        <v/>
      </c>
      <c r="S57" s="6" t="str">
        <f t="shared" si="8"/>
        <v/>
      </c>
      <c r="T57" s="6"/>
      <c r="U57" s="6"/>
      <c r="V57" s="6"/>
      <c r="W57" s="6"/>
      <c r="X57" s="6"/>
      <c r="Y57" s="6"/>
      <c r="Z57" s="6" t="str">
        <f t="shared" si="0"/>
        <v/>
      </c>
      <c r="AA57" s="6" t="str">
        <f t="shared" si="1"/>
        <v/>
      </c>
      <c r="AB57" s="6" t="str">
        <f t="shared" si="2"/>
        <v/>
      </c>
      <c r="AC57" s="6" t="str">
        <f t="shared" si="3"/>
        <v/>
      </c>
      <c r="AD57" s="6" t="str">
        <f>IF(AC57="","",IF(COUNTIF($AC$8:AC57,AC57)=1,AC57,""))</f>
        <v/>
      </c>
      <c r="AE57" s="6" t="str">
        <f t="shared" si="9"/>
        <v/>
      </c>
      <c r="AF57" s="6" t="str">
        <f t="shared" si="10"/>
        <v/>
      </c>
      <c r="AG57" s="6" t="str">
        <f t="shared" si="11"/>
        <v/>
      </c>
      <c r="AH57" s="6" t="str">
        <f t="shared" si="12"/>
        <v/>
      </c>
      <c r="AI57" s="6" t="str">
        <f t="shared" si="13"/>
        <v/>
      </c>
      <c r="AJ57" s="6" t="str">
        <f t="shared" si="14"/>
        <v/>
      </c>
      <c r="AK57" s="6" t="str">
        <f t="shared" si="4"/>
        <v>dans un grand saladier fouettez 3 oeufs avec 150 g de sucre jusqu a obtenir un melange clair et mousseux ce stade apporte du volume et du moelleux incorporez 200 g de farine et la pincee de sel melangez doucement ajoutez 100 g de beurre fondu puis 1 cuillere a cafe de cannelle ne travaillez pas trop la pate pour eviter de la rendre lourde integrez les pommes a la pate en les repartissant bien beurrez et farinez le moule versez la preparation et lissez le dessus enfournez 35 a 40 minutes verifiez la cuisson avec la lame d un couteau elle doit ressortir propre si le dessus colore trop vite posez une feuille de papier cuisson pour proteger la surface avant d enfourner saupoudrez 1 cuillere a soupe de sucre sur le dessus a la cuisson il forme une fine croute legerement croustillante laissez le gateau tiedir 10 a 15 minutes avant de le demouler il se tient mieux et garde son moelleux comment le servir pour faire plaisir a tout le monde ce gateau aux pommes fonctionne tel quel pour plus de gourmandise servez le tiede avec une boule de glace a la vanille la glace fondante contre le gateau chaud est tres agreable une cuilleree de creme fraiche epaisse ou un filet de caramel tiede transforme l assiette en vrai regal il convient aussi bien au gouter qu au brunch ou en dessert apres un repas leger variantes faciles si vous aimez changer un peu ajoutez 50 g de noix concassees pour du croquant incorporez 50 g de raisins secs rehydrates pour des notes plus rondes remplacez la cannelle par une pincee de muscade pour un profil plus chaleureux servez avec une compote de pommes maison pour accentuer le fruit sans alourdir l assiette</v>
      </c>
      <c r="AL57" s="6"/>
    </row>
    <row r="58" spans="2:38" x14ac:dyDescent="0.25">
      <c r="O58" s="6"/>
      <c r="P58" s="6" t="str">
        <f t="shared" si="5"/>
        <v/>
      </c>
      <c r="Q58" s="6" t="str">
        <f t="shared" si="6"/>
        <v/>
      </c>
      <c r="R58" s="6" t="str">
        <f t="shared" si="7"/>
        <v/>
      </c>
      <c r="S58" s="6" t="str">
        <f t="shared" si="8"/>
        <v/>
      </c>
      <c r="T58" s="6"/>
      <c r="U58" s="6"/>
      <c r="V58" s="6"/>
      <c r="W58" s="6"/>
      <c r="X58" s="6"/>
      <c r="Y58" s="6"/>
      <c r="Z58" s="6"/>
      <c r="AA58" s="6"/>
      <c r="AB58" s="6"/>
      <c r="AC58" s="6"/>
      <c r="AD58" s="6"/>
      <c r="AE58" s="6" t="str">
        <f t="shared" si="9"/>
        <v/>
      </c>
      <c r="AF58" s="6" t="str">
        <f t="shared" si="10"/>
        <v/>
      </c>
      <c r="AG58" s="6" t="str">
        <f t="shared" si="11"/>
        <v/>
      </c>
      <c r="AH58" s="6" t="str">
        <f t="shared" si="12"/>
        <v/>
      </c>
      <c r="AI58" s="6" t="str">
        <f t="shared" si="13"/>
        <v/>
      </c>
      <c r="AJ58" s="6" t="str">
        <f t="shared" si="14"/>
        <v/>
      </c>
      <c r="AK58" s="6"/>
      <c r="AL58" s="6"/>
    </row>
    <row r="59" spans="2:38" x14ac:dyDescent="0.25">
      <c r="O59" s="6"/>
      <c r="P59" s="6" t="str">
        <f t="shared" si="5"/>
        <v/>
      </c>
      <c r="Q59" s="6" t="str">
        <f t="shared" si="6"/>
        <v/>
      </c>
      <c r="R59" s="6" t="str">
        <f t="shared" si="7"/>
        <v/>
      </c>
      <c r="S59" s="6" t="str">
        <f t="shared" si="8"/>
        <v/>
      </c>
      <c r="T59" s="6"/>
      <c r="U59" s="6"/>
      <c r="V59" s="6"/>
      <c r="W59" s="6"/>
      <c r="X59" s="6"/>
      <c r="Y59" s="6"/>
      <c r="Z59" s="6"/>
      <c r="AA59" s="6"/>
      <c r="AB59" s="6"/>
      <c r="AC59" s="6"/>
      <c r="AD59" s="6"/>
      <c r="AE59" s="6" t="str">
        <f t="shared" si="9"/>
        <v/>
      </c>
      <c r="AF59" s="6" t="str">
        <f t="shared" si="10"/>
        <v/>
      </c>
      <c r="AG59" s="6" t="str">
        <f t="shared" si="11"/>
        <v/>
      </c>
      <c r="AH59" s="6" t="str">
        <f t="shared" si="12"/>
        <v/>
      </c>
      <c r="AI59" s="6" t="str">
        <f t="shared" si="13"/>
        <v/>
      </c>
      <c r="AJ59" s="6" t="str">
        <f t="shared" si="14"/>
        <v/>
      </c>
      <c r="AK59" s="6"/>
      <c r="AL59" s="6"/>
    </row>
    <row r="60" spans="2:38" x14ac:dyDescent="0.25">
      <c r="O60" s="6"/>
      <c r="P60" s="6" t="str">
        <f t="shared" si="5"/>
        <v/>
      </c>
      <c r="Q60" s="6" t="str">
        <f t="shared" si="6"/>
        <v/>
      </c>
      <c r="R60" s="6" t="str">
        <f t="shared" si="7"/>
        <v/>
      </c>
      <c r="S60" s="6" t="str">
        <f t="shared" si="8"/>
        <v/>
      </c>
      <c r="T60" s="6"/>
      <c r="U60" s="6"/>
      <c r="V60" s="6"/>
      <c r="W60" s="6"/>
      <c r="X60" s="6"/>
      <c r="Y60" s="6"/>
      <c r="Z60" s="6"/>
      <c r="AA60" s="6"/>
      <c r="AB60" s="6"/>
      <c r="AC60" s="6"/>
      <c r="AD60" s="6"/>
      <c r="AE60" s="6" t="str">
        <f t="shared" si="9"/>
        <v/>
      </c>
      <c r="AF60" s="6" t="str">
        <f t="shared" si="10"/>
        <v/>
      </c>
      <c r="AG60" s="6" t="str">
        <f t="shared" si="11"/>
        <v/>
      </c>
      <c r="AH60" s="6" t="str">
        <f t="shared" si="12"/>
        <v/>
      </c>
      <c r="AI60" s="6" t="str">
        <f t="shared" si="13"/>
        <v/>
      </c>
      <c r="AJ60" s="6" t="str">
        <f t="shared" si="14"/>
        <v/>
      </c>
      <c r="AK60" s="6"/>
      <c r="AL60" s="6"/>
    </row>
    <row r="61" spans="2:38" x14ac:dyDescent="0.25">
      <c r="O61" s="6"/>
      <c r="P61" s="6" t="str">
        <f t="shared" si="5"/>
        <v/>
      </c>
      <c r="Q61" s="6" t="str">
        <f t="shared" si="6"/>
        <v/>
      </c>
      <c r="R61" s="6" t="str">
        <f t="shared" si="7"/>
        <v/>
      </c>
      <c r="S61" s="6" t="str">
        <f t="shared" si="8"/>
        <v/>
      </c>
      <c r="T61" s="6"/>
      <c r="U61" s="6"/>
      <c r="V61" s="6"/>
      <c r="W61" s="6"/>
      <c r="X61" s="6"/>
      <c r="Y61" s="6"/>
      <c r="Z61" s="6"/>
      <c r="AA61" s="6"/>
      <c r="AB61" s="6"/>
      <c r="AC61" s="6"/>
      <c r="AD61" s="6"/>
      <c r="AE61" s="6" t="str">
        <f t="shared" si="9"/>
        <v/>
      </c>
      <c r="AF61" s="6" t="str">
        <f t="shared" si="10"/>
        <v/>
      </c>
      <c r="AG61" s="6" t="str">
        <f t="shared" si="11"/>
        <v/>
      </c>
      <c r="AH61" s="6" t="str">
        <f t="shared" si="12"/>
        <v/>
      </c>
      <c r="AI61" s="6" t="str">
        <f t="shared" si="13"/>
        <v/>
      </c>
      <c r="AJ61" s="6" t="str">
        <f t="shared" si="14"/>
        <v/>
      </c>
      <c r="AK61" s="6"/>
      <c r="AL61" s="6"/>
    </row>
  </sheetData>
  <mergeCells count="55">
    <mergeCell ref="K57:M57"/>
    <mergeCell ref="K51:M51"/>
    <mergeCell ref="K52:M52"/>
    <mergeCell ref="K53:M53"/>
    <mergeCell ref="K54:M54"/>
    <mergeCell ref="K55:M55"/>
    <mergeCell ref="K56:M56"/>
    <mergeCell ref="K50:M50"/>
    <mergeCell ref="K39:M39"/>
    <mergeCell ref="K40:M40"/>
    <mergeCell ref="K41:M41"/>
    <mergeCell ref="K42:M42"/>
    <mergeCell ref="K43:M43"/>
    <mergeCell ref="K44:M44"/>
    <mergeCell ref="K45:M45"/>
    <mergeCell ref="K46:M46"/>
    <mergeCell ref="K47:M47"/>
    <mergeCell ref="K48:M48"/>
    <mergeCell ref="K49:M49"/>
    <mergeCell ref="K38:M38"/>
    <mergeCell ref="K27:M27"/>
    <mergeCell ref="K28:M28"/>
    <mergeCell ref="K29:M29"/>
    <mergeCell ref="K30:M30"/>
    <mergeCell ref="K31:M31"/>
    <mergeCell ref="K32:M32"/>
    <mergeCell ref="K33:M33"/>
    <mergeCell ref="K34:M34"/>
    <mergeCell ref="K35:M35"/>
    <mergeCell ref="K36:M36"/>
    <mergeCell ref="K37:M37"/>
    <mergeCell ref="K26:M26"/>
    <mergeCell ref="J14:M14"/>
    <mergeCell ref="J15:M15"/>
    <mergeCell ref="J17:M17"/>
    <mergeCell ref="K18:M18"/>
    <mergeCell ref="K19:M19"/>
    <mergeCell ref="K20:M20"/>
    <mergeCell ref="K21:M21"/>
    <mergeCell ref="K22:M22"/>
    <mergeCell ref="K23:M23"/>
    <mergeCell ref="K24:M24"/>
    <mergeCell ref="K25:M25"/>
    <mergeCell ref="J13:M13"/>
    <mergeCell ref="B1:M1"/>
    <mergeCell ref="C2:I2"/>
    <mergeCell ref="J2:M2"/>
    <mergeCell ref="C3:I3"/>
    <mergeCell ref="J3:M4"/>
    <mergeCell ref="C4:I4"/>
    <mergeCell ref="D5:M5"/>
    <mergeCell ref="J6:M6"/>
    <mergeCell ref="J10:M10"/>
    <mergeCell ref="J11:M11"/>
    <mergeCell ref="J12:M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F36D2-09F7-4583-975C-AAC10664FFF2}">
  <dimension ref="A1:H92"/>
  <sheetViews>
    <sheetView showGridLines="0" workbookViewId="0">
      <selection activeCell="I8" sqref="I8"/>
    </sheetView>
  </sheetViews>
  <sheetFormatPr baseColWidth="10" defaultColWidth="9" defaultRowHeight="15.75" x14ac:dyDescent="0.25"/>
  <cols>
    <col min="1" max="1" width="3" style="31" customWidth="1"/>
    <col min="2" max="2" width="24" style="31" customWidth="1"/>
    <col min="3" max="3" width="34" style="31" customWidth="1"/>
    <col min="4" max="4" width="50" style="31" customWidth="1"/>
    <col min="5" max="5" width="66" style="31" customWidth="1"/>
    <col min="6" max="6" width="7.75" style="31" customWidth="1"/>
    <col min="7" max="7" width="9" style="59"/>
    <col min="8" max="16384" width="9" style="31"/>
  </cols>
  <sheetData>
    <row r="1" spans="2:8" ht="33.950000000000003" customHeight="1" x14ac:dyDescent="0.25">
      <c r="B1" s="119" t="s">
        <v>525</v>
      </c>
      <c r="C1" s="120"/>
      <c r="D1" s="120"/>
      <c r="E1" s="121"/>
      <c r="G1" s="32">
        <v>1</v>
      </c>
    </row>
    <row r="2" spans="2:8" ht="33.950000000000003" customHeight="1" thickBot="1" x14ac:dyDescent="0.3">
      <c r="B2" s="122"/>
      <c r="C2" s="123"/>
      <c r="D2" s="123"/>
      <c r="E2" s="124"/>
      <c r="G2" s="32">
        <v>1</v>
      </c>
      <c r="H2" s="33" t="s">
        <v>526</v>
      </c>
    </row>
    <row r="3" spans="2:8" ht="33.950000000000003" customHeight="1" x14ac:dyDescent="0.25">
      <c r="B3" s="125" t="s">
        <v>527</v>
      </c>
      <c r="C3" s="126"/>
      <c r="D3" s="126"/>
      <c r="E3" s="127"/>
      <c r="G3" s="32">
        <v>1</v>
      </c>
    </row>
    <row r="4" spans="2:8" ht="33.950000000000003" customHeight="1" x14ac:dyDescent="0.25">
      <c r="B4" s="128" t="s">
        <v>528</v>
      </c>
      <c r="C4" s="129"/>
      <c r="D4" s="129"/>
      <c r="E4" s="130"/>
      <c r="G4" s="32">
        <v>1</v>
      </c>
    </row>
    <row r="5" spans="2:8" ht="16.5" thickBot="1" x14ac:dyDescent="0.3">
      <c r="B5" s="34" t="s">
        <v>529</v>
      </c>
      <c r="C5" s="35"/>
      <c r="D5" s="35"/>
      <c r="E5" s="36" t="s">
        <v>530</v>
      </c>
      <c r="F5" s="37" t="str">
        <f>$G$92</f>
        <v>G92</v>
      </c>
      <c r="G5" s="32">
        <v>1</v>
      </c>
    </row>
    <row r="6" spans="2:8" ht="27.95" customHeight="1" thickBot="1" x14ac:dyDescent="0.3">
      <c r="B6" s="107" t="s">
        <v>531</v>
      </c>
      <c r="C6" s="108"/>
      <c r="D6" s="108"/>
      <c r="E6" s="109"/>
      <c r="G6" s="32">
        <v>1</v>
      </c>
    </row>
    <row r="7" spans="2:8" ht="18.75" x14ac:dyDescent="0.25">
      <c r="B7" s="38" t="s">
        <v>475</v>
      </c>
      <c r="C7" s="38" t="s">
        <v>532</v>
      </c>
      <c r="D7" s="38" t="s">
        <v>533</v>
      </c>
      <c r="E7" s="38" t="s">
        <v>534</v>
      </c>
      <c r="G7" s="32">
        <v>1</v>
      </c>
    </row>
    <row r="8" spans="2:8" ht="57.95" customHeight="1" x14ac:dyDescent="0.25">
      <c r="B8" s="39" t="s">
        <v>535</v>
      </c>
      <c r="C8" s="40" t="s">
        <v>536</v>
      </c>
      <c r="D8" s="41" t="s">
        <v>537</v>
      </c>
      <c r="E8" s="42" t="s">
        <v>538</v>
      </c>
      <c r="G8" s="32">
        <v>1</v>
      </c>
    </row>
    <row r="9" spans="2:8" ht="57.95" customHeight="1" x14ac:dyDescent="0.25">
      <c r="B9" s="39" t="s">
        <v>539</v>
      </c>
      <c r="C9" s="40" t="s">
        <v>540</v>
      </c>
      <c r="D9" s="41" t="s">
        <v>541</v>
      </c>
      <c r="E9" s="42" t="s">
        <v>542</v>
      </c>
      <c r="G9" s="32">
        <v>1</v>
      </c>
    </row>
    <row r="10" spans="2:8" ht="57.95" customHeight="1" x14ac:dyDescent="0.25">
      <c r="B10" s="39" t="s">
        <v>543</v>
      </c>
      <c r="C10" s="40" t="s">
        <v>544</v>
      </c>
      <c r="D10" s="41" t="s">
        <v>545</v>
      </c>
      <c r="E10" s="42" t="s">
        <v>546</v>
      </c>
      <c r="G10" s="32">
        <v>1</v>
      </c>
    </row>
    <row r="11" spans="2:8" ht="57.95" customHeight="1" x14ac:dyDescent="0.25">
      <c r="B11" s="39" t="s">
        <v>547</v>
      </c>
      <c r="C11" s="40" t="s">
        <v>548</v>
      </c>
      <c r="D11" s="41" t="s">
        <v>549</v>
      </c>
      <c r="E11" s="42" t="s">
        <v>550</v>
      </c>
      <c r="G11" s="32">
        <v>1</v>
      </c>
    </row>
    <row r="12" spans="2:8" thickBot="1" x14ac:dyDescent="0.3">
      <c r="B12" s="35"/>
      <c r="C12" s="35"/>
      <c r="D12" s="35"/>
      <c r="E12" s="35"/>
      <c r="G12" s="32">
        <v>1</v>
      </c>
    </row>
    <row r="13" spans="2:8" ht="27.95" customHeight="1" thickBot="1" x14ac:dyDescent="0.3">
      <c r="B13" s="107" t="s">
        <v>551</v>
      </c>
      <c r="C13" s="108"/>
      <c r="D13" s="108"/>
      <c r="E13" s="109"/>
      <c r="G13" s="32">
        <v>1</v>
      </c>
    </row>
    <row r="14" spans="2:8" ht="18.75" x14ac:dyDescent="0.25">
      <c r="B14" s="38" t="s">
        <v>552</v>
      </c>
      <c r="C14" s="38" t="s">
        <v>377</v>
      </c>
      <c r="D14" s="38" t="s">
        <v>553</v>
      </c>
      <c r="E14" s="38" t="s">
        <v>554</v>
      </c>
      <c r="G14" s="32">
        <v>1</v>
      </c>
    </row>
    <row r="15" spans="2:8" ht="57.95" customHeight="1" x14ac:dyDescent="0.25">
      <c r="B15" s="43" t="s">
        <v>555</v>
      </c>
      <c r="C15" s="42" t="s">
        <v>556</v>
      </c>
      <c r="D15" s="42" t="s">
        <v>557</v>
      </c>
      <c r="E15" s="42" t="s">
        <v>558</v>
      </c>
      <c r="G15" s="32">
        <v>1</v>
      </c>
    </row>
    <row r="16" spans="2:8" ht="57.95" customHeight="1" x14ac:dyDescent="0.25">
      <c r="B16" s="43" t="s">
        <v>559</v>
      </c>
      <c r="C16" s="42" t="s">
        <v>560</v>
      </c>
      <c r="D16" s="42" t="s">
        <v>561</v>
      </c>
      <c r="E16" s="42" t="s">
        <v>562</v>
      </c>
      <c r="G16" s="32">
        <v>1</v>
      </c>
    </row>
    <row r="17" spans="2:7" ht="57.95" customHeight="1" x14ac:dyDescent="0.25">
      <c r="B17" s="43" t="s">
        <v>563</v>
      </c>
      <c r="C17" s="42" t="s">
        <v>564</v>
      </c>
      <c r="D17" s="42" t="s">
        <v>565</v>
      </c>
      <c r="E17" s="42" t="s">
        <v>566</v>
      </c>
      <c r="G17" s="32">
        <v>1</v>
      </c>
    </row>
    <row r="18" spans="2:7" ht="57.95" customHeight="1" x14ac:dyDescent="0.25">
      <c r="B18" s="43" t="s">
        <v>567</v>
      </c>
      <c r="C18" s="42" t="s">
        <v>568</v>
      </c>
      <c r="D18" s="42" t="s">
        <v>569</v>
      </c>
      <c r="E18" s="42" t="s">
        <v>570</v>
      </c>
      <c r="G18" s="32">
        <v>1</v>
      </c>
    </row>
    <row r="19" spans="2:7" ht="57.95" customHeight="1" x14ac:dyDescent="0.25">
      <c r="B19" s="43" t="s">
        <v>571</v>
      </c>
      <c r="C19" s="42" t="s">
        <v>572</v>
      </c>
      <c r="D19" s="42" t="s">
        <v>573</v>
      </c>
      <c r="E19" s="42" t="s">
        <v>574</v>
      </c>
      <c r="G19" s="32">
        <v>1</v>
      </c>
    </row>
    <row r="20" spans="2:7" ht="33.950000000000003" customHeight="1" x14ac:dyDescent="0.25">
      <c r="B20" s="125" t="s">
        <v>575</v>
      </c>
      <c r="C20" s="126"/>
      <c r="D20" s="126"/>
      <c r="E20" s="127"/>
      <c r="G20" s="32">
        <v>1</v>
      </c>
    </row>
    <row r="21" spans="2:7" thickBot="1" x14ac:dyDescent="0.3">
      <c r="B21" s="35"/>
      <c r="C21" s="35"/>
      <c r="D21" s="35"/>
      <c r="E21" s="35"/>
      <c r="G21" s="32">
        <v>1</v>
      </c>
    </row>
    <row r="22" spans="2:7" ht="27.95" customHeight="1" thickBot="1" x14ac:dyDescent="0.3">
      <c r="B22" s="107" t="s">
        <v>576</v>
      </c>
      <c r="C22" s="108"/>
      <c r="D22" s="108"/>
      <c r="E22" s="109"/>
      <c r="G22" s="32">
        <v>1</v>
      </c>
    </row>
    <row r="23" spans="2:7" ht="38.1" customHeight="1" x14ac:dyDescent="0.25">
      <c r="B23" s="131" t="s">
        <v>577</v>
      </c>
      <c r="C23" s="132"/>
      <c r="D23" s="132"/>
      <c r="E23" s="133"/>
      <c r="G23" s="32">
        <v>1</v>
      </c>
    </row>
    <row r="24" spans="2:7" ht="18.75" x14ac:dyDescent="0.25">
      <c r="B24" s="38" t="s">
        <v>377</v>
      </c>
      <c r="C24" s="38" t="s">
        <v>578</v>
      </c>
      <c r="D24" s="38" t="s">
        <v>378</v>
      </c>
      <c r="E24" s="38" t="s">
        <v>579</v>
      </c>
      <c r="G24" s="32">
        <v>1</v>
      </c>
    </row>
    <row r="25" spans="2:7" ht="57.95" customHeight="1" x14ac:dyDescent="0.25">
      <c r="B25" s="40" t="s">
        <v>556</v>
      </c>
      <c r="C25" s="40" t="s">
        <v>580</v>
      </c>
      <c r="D25" s="44" t="s">
        <v>581</v>
      </c>
      <c r="E25" s="45"/>
      <c r="G25" s="32">
        <v>1</v>
      </c>
    </row>
    <row r="26" spans="2:7" ht="57.95" customHeight="1" x14ac:dyDescent="0.25">
      <c r="B26" s="40" t="s">
        <v>560</v>
      </c>
      <c r="C26" s="40" t="s">
        <v>582</v>
      </c>
      <c r="D26" s="44" t="s">
        <v>583</v>
      </c>
      <c r="E26" s="45"/>
      <c r="G26" s="32">
        <v>1</v>
      </c>
    </row>
    <row r="27" spans="2:7" ht="57.95" customHeight="1" x14ac:dyDescent="0.25">
      <c r="B27" s="40" t="s">
        <v>564</v>
      </c>
      <c r="C27" s="40" t="s">
        <v>584</v>
      </c>
      <c r="D27" s="44" t="s">
        <v>585</v>
      </c>
      <c r="E27" s="45"/>
      <c r="G27" s="32">
        <v>1</v>
      </c>
    </row>
    <row r="28" spans="2:7" ht="57.95" customHeight="1" x14ac:dyDescent="0.25">
      <c r="B28" s="40" t="s">
        <v>586</v>
      </c>
      <c r="C28" s="40" t="s">
        <v>587</v>
      </c>
      <c r="D28" s="44" t="s">
        <v>588</v>
      </c>
      <c r="E28" s="45"/>
      <c r="G28" s="32">
        <v>1</v>
      </c>
    </row>
    <row r="29" spans="2:7" ht="57.95" customHeight="1" x14ac:dyDescent="0.25">
      <c r="B29" s="40" t="s">
        <v>589</v>
      </c>
      <c r="C29" s="40" t="s">
        <v>590</v>
      </c>
      <c r="D29" s="44" t="s">
        <v>591</v>
      </c>
      <c r="E29" s="45"/>
      <c r="G29" s="32">
        <v>1</v>
      </c>
    </row>
    <row r="30" spans="2:7" ht="57.95" customHeight="1" x14ac:dyDescent="0.25">
      <c r="B30" s="40" t="s">
        <v>592</v>
      </c>
      <c r="C30" s="40" t="s">
        <v>593</v>
      </c>
      <c r="D30" s="44" t="s">
        <v>594</v>
      </c>
      <c r="E30" s="45"/>
      <c r="G30" s="32">
        <v>1</v>
      </c>
    </row>
    <row r="31" spans="2:7" thickBot="1" x14ac:dyDescent="0.3">
      <c r="B31" s="35"/>
      <c r="C31" s="35"/>
      <c r="D31" s="35"/>
      <c r="E31" s="35"/>
      <c r="G31" s="32">
        <v>1</v>
      </c>
    </row>
    <row r="32" spans="2:7" ht="155.1" customHeight="1" thickBot="1" x14ac:dyDescent="0.3">
      <c r="B32" s="46" t="s">
        <v>595</v>
      </c>
      <c r="C32" s="47" t="s">
        <v>596</v>
      </c>
      <c r="D32" s="47" t="s">
        <v>597</v>
      </c>
      <c r="E32" s="48" t="str">
        <f>IF(COUNTA(E25:E30)=0,"Complétez les cellules jaunes E25:E30.","Contexte : "&amp;E25&amp;CHAR(10)&amp;"Action : "&amp;E26&amp;CHAR(10)&amp;"Données : "&amp;E27&amp;CHAR(10)&amp;"Contraintes : "&amp;E28&amp;CHAR(10)&amp;"Résultat attendu : "&amp;E29&amp;CHAR(10)&amp;"Contrôle : "&amp;E30)</f>
        <v>Complétez les cellules jaunes E25:E30.</v>
      </c>
      <c r="G32" s="32">
        <v>1</v>
      </c>
    </row>
    <row r="33" spans="2:7" thickBot="1" x14ac:dyDescent="0.3">
      <c r="B33" s="35"/>
      <c r="C33" s="35"/>
      <c r="D33" s="35"/>
      <c r="E33" s="35"/>
      <c r="G33" s="32">
        <v>1</v>
      </c>
    </row>
    <row r="34" spans="2:7" ht="27.95" customHeight="1" thickBot="1" x14ac:dyDescent="0.3">
      <c r="B34" s="107" t="s">
        <v>598</v>
      </c>
      <c r="C34" s="108"/>
      <c r="D34" s="108"/>
      <c r="E34" s="109"/>
      <c r="G34" s="32">
        <v>1</v>
      </c>
    </row>
    <row r="35" spans="2:7" ht="18.75" x14ac:dyDescent="0.25">
      <c r="B35" s="38" t="s">
        <v>5</v>
      </c>
      <c r="C35" s="38" t="s">
        <v>599</v>
      </c>
      <c r="D35" s="38" t="s">
        <v>600</v>
      </c>
      <c r="E35" s="38" t="s">
        <v>601</v>
      </c>
      <c r="G35" s="32">
        <v>1</v>
      </c>
    </row>
    <row r="36" spans="2:7" ht="45.95" customHeight="1" x14ac:dyDescent="0.25">
      <c r="B36" s="49">
        <v>1</v>
      </c>
      <c r="C36" s="40" t="s">
        <v>602</v>
      </c>
      <c r="D36" s="42" t="s">
        <v>603</v>
      </c>
      <c r="E36" s="50"/>
      <c r="G36" s="32">
        <v>1</v>
      </c>
    </row>
    <row r="37" spans="2:7" ht="45.95" customHeight="1" x14ac:dyDescent="0.25">
      <c r="B37" s="49">
        <v>2</v>
      </c>
      <c r="C37" s="40" t="s">
        <v>343</v>
      </c>
      <c r="D37" s="42" t="s">
        <v>604</v>
      </c>
      <c r="E37" s="50"/>
      <c r="G37" s="32">
        <v>1</v>
      </c>
    </row>
    <row r="38" spans="2:7" ht="45.95" customHeight="1" x14ac:dyDescent="0.25">
      <c r="B38" s="49">
        <v>3</v>
      </c>
      <c r="C38" s="40" t="s">
        <v>605</v>
      </c>
      <c r="D38" s="42" t="s">
        <v>606</v>
      </c>
      <c r="E38" s="50"/>
      <c r="G38" s="32">
        <v>1</v>
      </c>
    </row>
    <row r="39" spans="2:7" ht="45.95" customHeight="1" x14ac:dyDescent="0.25">
      <c r="B39" s="49">
        <v>4</v>
      </c>
      <c r="C39" s="40" t="s">
        <v>607</v>
      </c>
      <c r="D39" s="42" t="s">
        <v>608</v>
      </c>
      <c r="E39" s="50"/>
      <c r="G39" s="32">
        <v>1</v>
      </c>
    </row>
    <row r="40" spans="2:7" ht="45.95" customHeight="1" x14ac:dyDescent="0.25">
      <c r="B40" s="49">
        <v>5</v>
      </c>
      <c r="C40" s="40" t="s">
        <v>7</v>
      </c>
      <c r="D40" s="42" t="s">
        <v>609</v>
      </c>
      <c r="E40" s="50"/>
      <c r="G40" s="32">
        <v>1</v>
      </c>
    </row>
    <row r="41" spans="2:7" ht="45.95" customHeight="1" x14ac:dyDescent="0.25">
      <c r="B41" s="49">
        <v>6</v>
      </c>
      <c r="C41" s="40" t="s">
        <v>610</v>
      </c>
      <c r="D41" s="42" t="s">
        <v>611</v>
      </c>
      <c r="E41" s="50"/>
      <c r="G41" s="32">
        <v>1</v>
      </c>
    </row>
    <row r="42" spans="2:7" ht="45.95" customHeight="1" thickBot="1" x14ac:dyDescent="0.3">
      <c r="B42" s="49">
        <v>7</v>
      </c>
      <c r="C42" s="40" t="s">
        <v>612</v>
      </c>
      <c r="D42" s="42" t="s">
        <v>613</v>
      </c>
      <c r="E42" s="50"/>
      <c r="G42" s="32">
        <v>1</v>
      </c>
    </row>
    <row r="43" spans="2:7" ht="48" customHeight="1" thickBot="1" x14ac:dyDescent="0.3">
      <c r="B43" s="51" t="s">
        <v>614</v>
      </c>
      <c r="C43" s="51" t="s">
        <v>615</v>
      </c>
      <c r="D43" s="51" t="s">
        <v>616</v>
      </c>
      <c r="E43" s="51" t="str">
        <f>COUNTIF(E36:E42,"X")&amp;"/7 — "&amp;IF(COUNTIF(E36:E42,"X")=7,"PRÊT À TESTER",IF(COUNTIF(E36:E42,"X")&gt;=5,"À AMÉLIORER","À REPRENDRE"))</f>
        <v>0/7 — À REPRENDRE</v>
      </c>
      <c r="G43" s="32">
        <v>1</v>
      </c>
    </row>
    <row r="44" spans="2:7" thickBot="1" x14ac:dyDescent="0.3">
      <c r="B44" s="35"/>
      <c r="C44" s="35"/>
      <c r="D44" s="35"/>
      <c r="E44" s="35"/>
      <c r="G44" s="32">
        <v>1</v>
      </c>
    </row>
    <row r="45" spans="2:7" ht="27.95" customHeight="1" thickBot="1" x14ac:dyDescent="0.3">
      <c r="B45" s="107" t="s">
        <v>617</v>
      </c>
      <c r="C45" s="108"/>
      <c r="D45" s="108"/>
      <c r="E45" s="109"/>
      <c r="G45" s="32">
        <v>1</v>
      </c>
    </row>
    <row r="46" spans="2:7" ht="18.75" x14ac:dyDescent="0.25">
      <c r="B46" s="38" t="s">
        <v>618</v>
      </c>
      <c r="C46" s="38" t="s">
        <v>619</v>
      </c>
      <c r="D46" s="38" t="s">
        <v>620</v>
      </c>
      <c r="E46" s="38" t="s">
        <v>621</v>
      </c>
      <c r="G46" s="32">
        <v>1</v>
      </c>
    </row>
    <row r="47" spans="2:7" ht="105" customHeight="1" x14ac:dyDescent="0.25">
      <c r="B47" s="40" t="s">
        <v>622</v>
      </c>
      <c r="C47" s="52" t="s">
        <v>623</v>
      </c>
      <c r="D47" s="41" t="s">
        <v>624</v>
      </c>
      <c r="E47" s="42" t="s">
        <v>625</v>
      </c>
      <c r="G47" s="32">
        <v>1</v>
      </c>
    </row>
    <row r="48" spans="2:7" ht="105" customHeight="1" x14ac:dyDescent="0.25">
      <c r="B48" s="40" t="s">
        <v>626</v>
      </c>
      <c r="C48" s="52" t="s">
        <v>627</v>
      </c>
      <c r="D48" s="41" t="s">
        <v>628</v>
      </c>
      <c r="E48" s="42" t="s">
        <v>629</v>
      </c>
      <c r="G48" s="32">
        <v>1</v>
      </c>
    </row>
    <row r="49" spans="2:7" ht="105" customHeight="1" x14ac:dyDescent="0.25">
      <c r="B49" s="40" t="s">
        <v>630</v>
      </c>
      <c r="C49" s="52" t="s">
        <v>631</v>
      </c>
      <c r="D49" s="41" t="s">
        <v>632</v>
      </c>
      <c r="E49" s="42" t="s">
        <v>633</v>
      </c>
      <c r="G49" s="32">
        <v>1</v>
      </c>
    </row>
    <row r="50" spans="2:7" thickBot="1" x14ac:dyDescent="0.3">
      <c r="B50" s="35"/>
      <c r="C50" s="35"/>
      <c r="D50" s="35"/>
      <c r="E50" s="35"/>
      <c r="G50" s="32">
        <v>1</v>
      </c>
    </row>
    <row r="51" spans="2:7" ht="27.95" customHeight="1" thickBot="1" x14ac:dyDescent="0.3">
      <c r="B51" s="107" t="s">
        <v>634</v>
      </c>
      <c r="C51" s="108"/>
      <c r="D51" s="108"/>
      <c r="E51" s="109"/>
      <c r="G51" s="32">
        <v>1</v>
      </c>
    </row>
    <row r="52" spans="2:7" ht="18.75" x14ac:dyDescent="0.25">
      <c r="B52" s="38" t="s">
        <v>342</v>
      </c>
      <c r="C52" s="38" t="s">
        <v>553</v>
      </c>
      <c r="D52" s="38" t="s">
        <v>343</v>
      </c>
      <c r="E52" s="38" t="s">
        <v>635</v>
      </c>
      <c r="G52" s="32">
        <v>1</v>
      </c>
    </row>
    <row r="53" spans="2:7" ht="60" customHeight="1" x14ac:dyDescent="0.25">
      <c r="B53" s="49">
        <v>1</v>
      </c>
      <c r="C53" s="53" t="s">
        <v>636</v>
      </c>
      <c r="D53" s="42" t="s">
        <v>637</v>
      </c>
      <c r="E53" s="42" t="s">
        <v>638</v>
      </c>
      <c r="G53" s="32">
        <v>1</v>
      </c>
    </row>
    <row r="54" spans="2:7" ht="60" customHeight="1" x14ac:dyDescent="0.25">
      <c r="B54" s="49">
        <v>2</v>
      </c>
      <c r="C54" s="53" t="s">
        <v>639</v>
      </c>
      <c r="D54" s="42" t="s">
        <v>640</v>
      </c>
      <c r="E54" s="42" t="s">
        <v>641</v>
      </c>
      <c r="G54" s="32">
        <v>1</v>
      </c>
    </row>
    <row r="55" spans="2:7" ht="60" customHeight="1" x14ac:dyDescent="0.25">
      <c r="B55" s="49">
        <v>3</v>
      </c>
      <c r="C55" s="53" t="s">
        <v>642</v>
      </c>
      <c r="D55" s="42" t="s">
        <v>643</v>
      </c>
      <c r="E55" s="42" t="s">
        <v>644</v>
      </c>
      <c r="G55" s="32">
        <v>1</v>
      </c>
    </row>
    <row r="56" spans="2:7" ht="60" customHeight="1" x14ac:dyDescent="0.25">
      <c r="B56" s="49">
        <v>4</v>
      </c>
      <c r="C56" s="53" t="s">
        <v>645</v>
      </c>
      <c r="D56" s="42" t="s">
        <v>646</v>
      </c>
      <c r="E56" s="42" t="s">
        <v>647</v>
      </c>
      <c r="G56" s="32">
        <v>1</v>
      </c>
    </row>
    <row r="57" spans="2:7" ht="51.95" customHeight="1" x14ac:dyDescent="0.25">
      <c r="B57" s="116" t="s">
        <v>648</v>
      </c>
      <c r="C57" s="117"/>
      <c r="D57" s="117"/>
      <c r="E57" s="118"/>
      <c r="G57" s="32">
        <v>1</v>
      </c>
    </row>
    <row r="58" spans="2:7" thickBot="1" x14ac:dyDescent="0.3">
      <c r="B58" s="35"/>
      <c r="C58" s="35"/>
      <c r="D58" s="35"/>
      <c r="E58" s="35"/>
      <c r="G58" s="32">
        <v>1</v>
      </c>
    </row>
    <row r="59" spans="2:7" ht="27.95" customHeight="1" thickBot="1" x14ac:dyDescent="0.3">
      <c r="B59" s="107" t="s">
        <v>649</v>
      </c>
      <c r="C59" s="108"/>
      <c r="D59" s="108"/>
      <c r="E59" s="109"/>
      <c r="G59" s="32">
        <v>1</v>
      </c>
    </row>
    <row r="60" spans="2:7" ht="18.75" x14ac:dyDescent="0.25">
      <c r="B60" s="38" t="s">
        <v>650</v>
      </c>
      <c r="C60" s="38" t="s">
        <v>445</v>
      </c>
      <c r="D60" s="38" t="s">
        <v>651</v>
      </c>
      <c r="E60" s="38" t="s">
        <v>652</v>
      </c>
      <c r="G60" s="32">
        <v>1</v>
      </c>
    </row>
    <row r="61" spans="2:7" ht="72" customHeight="1" x14ac:dyDescent="0.25">
      <c r="B61" s="54" t="s">
        <v>653</v>
      </c>
      <c r="C61" s="40" t="s">
        <v>654</v>
      </c>
      <c r="D61" s="42" t="s">
        <v>655</v>
      </c>
      <c r="E61" s="55" t="s">
        <v>656</v>
      </c>
      <c r="G61" s="32">
        <v>1</v>
      </c>
    </row>
    <row r="62" spans="2:7" ht="72" customHeight="1" x14ac:dyDescent="0.25">
      <c r="B62" s="54" t="s">
        <v>657</v>
      </c>
      <c r="C62" s="40" t="s">
        <v>658</v>
      </c>
      <c r="D62" s="42" t="s">
        <v>659</v>
      </c>
      <c r="E62" s="55" t="s">
        <v>660</v>
      </c>
      <c r="G62" s="32">
        <v>1</v>
      </c>
    </row>
    <row r="63" spans="2:7" ht="72" customHeight="1" x14ac:dyDescent="0.25">
      <c r="B63" s="54" t="s">
        <v>661</v>
      </c>
      <c r="C63" s="40" t="s">
        <v>662</v>
      </c>
      <c r="D63" s="42" t="s">
        <v>663</v>
      </c>
      <c r="E63" s="55" t="s">
        <v>664</v>
      </c>
      <c r="G63" s="32">
        <v>1</v>
      </c>
    </row>
    <row r="64" spans="2:7" ht="72" customHeight="1" x14ac:dyDescent="0.25">
      <c r="B64" s="54" t="s">
        <v>665</v>
      </c>
      <c r="C64" s="40" t="s">
        <v>666</v>
      </c>
      <c r="D64" s="42" t="s">
        <v>667</v>
      </c>
      <c r="E64" s="55" t="s">
        <v>668</v>
      </c>
      <c r="G64" s="32">
        <v>1</v>
      </c>
    </row>
    <row r="65" spans="2:7" ht="72" customHeight="1" x14ac:dyDescent="0.25">
      <c r="B65" s="54" t="s">
        <v>669</v>
      </c>
      <c r="C65" s="40" t="s">
        <v>670</v>
      </c>
      <c r="D65" s="42" t="s">
        <v>671</v>
      </c>
      <c r="E65" s="55" t="s">
        <v>672</v>
      </c>
      <c r="G65" s="32">
        <v>1</v>
      </c>
    </row>
    <row r="66" spans="2:7" ht="72" customHeight="1" x14ac:dyDescent="0.25">
      <c r="B66" s="54" t="s">
        <v>673</v>
      </c>
      <c r="C66" s="40" t="s">
        <v>674</v>
      </c>
      <c r="D66" s="42" t="s">
        <v>675</v>
      </c>
      <c r="E66" s="55" t="s">
        <v>676</v>
      </c>
      <c r="G66" s="32">
        <v>1</v>
      </c>
    </row>
    <row r="67" spans="2:7" ht="72" customHeight="1" x14ac:dyDescent="0.25">
      <c r="B67" s="54" t="s">
        <v>677</v>
      </c>
      <c r="C67" s="40" t="s">
        <v>678</v>
      </c>
      <c r="D67" s="42" t="s">
        <v>679</v>
      </c>
      <c r="E67" s="55" t="s">
        <v>680</v>
      </c>
      <c r="G67" s="32">
        <v>1</v>
      </c>
    </row>
    <row r="68" spans="2:7" thickBot="1" x14ac:dyDescent="0.3">
      <c r="B68" s="35"/>
      <c r="C68" s="35"/>
      <c r="D68" s="35"/>
      <c r="E68" s="35"/>
      <c r="G68" s="32">
        <v>1</v>
      </c>
    </row>
    <row r="69" spans="2:7" ht="27.95" customHeight="1" thickBot="1" x14ac:dyDescent="0.3">
      <c r="B69" s="107" t="s">
        <v>681</v>
      </c>
      <c r="C69" s="108"/>
      <c r="D69" s="108"/>
      <c r="E69" s="109"/>
      <c r="G69" s="32">
        <v>1</v>
      </c>
    </row>
    <row r="70" spans="2:7" ht="21" x14ac:dyDescent="0.25">
      <c r="B70" s="56" t="s">
        <v>618</v>
      </c>
      <c r="C70" s="56" t="s">
        <v>682</v>
      </c>
      <c r="D70" s="56" t="s">
        <v>683</v>
      </c>
      <c r="E70" s="56" t="s">
        <v>684</v>
      </c>
      <c r="G70" s="32">
        <v>1</v>
      </c>
    </row>
    <row r="71" spans="2:7" ht="110.1" customHeight="1" x14ac:dyDescent="0.25">
      <c r="B71" s="40" t="s">
        <v>685</v>
      </c>
      <c r="C71" s="40" t="s">
        <v>686</v>
      </c>
      <c r="D71" s="42" t="s">
        <v>687</v>
      </c>
      <c r="E71" s="45"/>
      <c r="G71" s="32">
        <v>1</v>
      </c>
    </row>
    <row r="72" spans="2:7" ht="110.1" customHeight="1" x14ac:dyDescent="0.25">
      <c r="B72" s="40" t="s">
        <v>688</v>
      </c>
      <c r="C72" s="40" t="s">
        <v>689</v>
      </c>
      <c r="D72" s="42" t="s">
        <v>690</v>
      </c>
      <c r="E72" s="45"/>
      <c r="G72" s="32">
        <v>1</v>
      </c>
    </row>
    <row r="73" spans="2:7" ht="110.1" customHeight="1" x14ac:dyDescent="0.25">
      <c r="B73" s="40" t="s">
        <v>691</v>
      </c>
      <c r="C73" s="40" t="s">
        <v>692</v>
      </c>
      <c r="D73" s="42" t="s">
        <v>693</v>
      </c>
      <c r="E73" s="45"/>
      <c r="G73" s="32">
        <v>1</v>
      </c>
    </row>
    <row r="74" spans="2:7" thickBot="1" x14ac:dyDescent="0.3">
      <c r="B74" s="35"/>
      <c r="C74" s="35"/>
      <c r="D74" s="35"/>
      <c r="E74" s="35"/>
      <c r="G74" s="32">
        <v>1</v>
      </c>
    </row>
    <row r="75" spans="2:7" ht="27.95" customHeight="1" thickBot="1" x14ac:dyDescent="0.3">
      <c r="B75" s="107" t="s">
        <v>694</v>
      </c>
      <c r="C75" s="108"/>
      <c r="D75" s="108"/>
      <c r="E75" s="109"/>
      <c r="G75" s="32">
        <v>1</v>
      </c>
    </row>
    <row r="76" spans="2:7" ht="150" customHeight="1" thickBot="1" x14ac:dyDescent="0.3">
      <c r="B76" s="110" t="s">
        <v>695</v>
      </c>
      <c r="C76" s="111"/>
      <c r="D76" s="111"/>
      <c r="E76" s="112"/>
      <c r="G76" s="32">
        <v>1</v>
      </c>
    </row>
    <row r="77" spans="2:7" ht="57.95" customHeight="1" x14ac:dyDescent="0.25">
      <c r="B77" s="113" t="s">
        <v>696</v>
      </c>
      <c r="C77" s="114"/>
      <c r="D77" s="114"/>
      <c r="E77" s="115"/>
      <c r="G77" s="32">
        <v>1</v>
      </c>
    </row>
    <row r="78" spans="2:7" thickBot="1" x14ac:dyDescent="0.3">
      <c r="B78" s="35"/>
      <c r="C78" s="35"/>
      <c r="D78" s="35"/>
      <c r="E78" s="35"/>
      <c r="G78" s="32">
        <v>1</v>
      </c>
    </row>
    <row r="79" spans="2:7" ht="27.95" customHeight="1" thickBot="1" x14ac:dyDescent="0.3">
      <c r="B79" s="107" t="s">
        <v>697</v>
      </c>
      <c r="C79" s="108"/>
      <c r="D79" s="108"/>
      <c r="E79" s="109"/>
      <c r="G79" s="32">
        <v>1</v>
      </c>
    </row>
    <row r="80" spans="2:7" ht="51.95" customHeight="1" x14ac:dyDescent="0.25">
      <c r="B80" s="57" t="s">
        <v>698</v>
      </c>
      <c r="C80" s="49" t="s">
        <v>699</v>
      </c>
      <c r="D80" s="40" t="s">
        <v>700</v>
      </c>
      <c r="E80" s="42" t="s">
        <v>701</v>
      </c>
      <c r="G80" s="32">
        <v>1</v>
      </c>
    </row>
    <row r="81" spans="1:7" ht="51.95" customHeight="1" x14ac:dyDescent="0.25">
      <c r="B81" s="57" t="s">
        <v>702</v>
      </c>
      <c r="C81" s="49" t="s">
        <v>703</v>
      </c>
      <c r="D81" s="40" t="s">
        <v>704</v>
      </c>
      <c r="E81" s="42" t="s">
        <v>705</v>
      </c>
      <c r="G81" s="32">
        <v>1</v>
      </c>
    </row>
    <row r="82" spans="1:7" ht="51.95" customHeight="1" x14ac:dyDescent="0.25">
      <c r="B82" s="57" t="s">
        <v>706</v>
      </c>
      <c r="C82" s="49" t="s">
        <v>707</v>
      </c>
      <c r="D82" s="40" t="s">
        <v>708</v>
      </c>
      <c r="E82" s="42" t="s">
        <v>709</v>
      </c>
      <c r="G82" s="32">
        <v>1</v>
      </c>
    </row>
    <row r="83" spans="1:7" ht="51.95" customHeight="1" x14ac:dyDescent="0.25">
      <c r="B83" s="57" t="s">
        <v>710</v>
      </c>
      <c r="C83" s="49" t="s">
        <v>711</v>
      </c>
      <c r="D83" s="40" t="s">
        <v>712</v>
      </c>
      <c r="E83" s="42" t="s">
        <v>713</v>
      </c>
      <c r="G83" s="32">
        <v>1</v>
      </c>
    </row>
    <row r="84" spans="1:7" ht="51.95" customHeight="1" x14ac:dyDescent="0.25">
      <c r="B84" s="57" t="s">
        <v>714</v>
      </c>
      <c r="C84" s="49" t="s">
        <v>715</v>
      </c>
      <c r="D84" s="40" t="s">
        <v>716</v>
      </c>
      <c r="E84" s="42" t="s">
        <v>717</v>
      </c>
      <c r="G84" s="32">
        <v>1</v>
      </c>
    </row>
    <row r="85" spans="1:7" ht="51.95" customHeight="1" x14ac:dyDescent="0.25">
      <c r="B85" s="57" t="s">
        <v>718</v>
      </c>
      <c r="C85" s="49" t="s">
        <v>719</v>
      </c>
      <c r="D85" s="40" t="s">
        <v>720</v>
      </c>
      <c r="E85" s="42" t="s">
        <v>721</v>
      </c>
      <c r="G85" s="32">
        <v>1</v>
      </c>
    </row>
    <row r="86" spans="1:7" ht="51.95" customHeight="1" x14ac:dyDescent="0.25">
      <c r="B86" s="57" t="s">
        <v>722</v>
      </c>
      <c r="C86" s="49" t="s">
        <v>723</v>
      </c>
      <c r="D86" s="40" t="s">
        <v>724</v>
      </c>
      <c r="E86" s="42" t="s">
        <v>725</v>
      </c>
      <c r="G86" s="32">
        <v>1</v>
      </c>
    </row>
    <row r="87" spans="1:7" ht="51.95" customHeight="1" x14ac:dyDescent="0.25">
      <c r="B87" s="57" t="s">
        <v>726</v>
      </c>
      <c r="C87" s="49" t="s">
        <v>727</v>
      </c>
      <c r="D87" s="40" t="s">
        <v>728</v>
      </c>
      <c r="E87" s="42" t="s">
        <v>729</v>
      </c>
      <c r="G87" s="32">
        <v>1</v>
      </c>
    </row>
    <row r="88" spans="1:7" thickBot="1" x14ac:dyDescent="0.3">
      <c r="B88" s="35"/>
      <c r="C88" s="35"/>
      <c r="D88" s="35"/>
      <c r="E88" s="35"/>
      <c r="G88" s="32">
        <v>1</v>
      </c>
    </row>
    <row r="89" spans="1:7" ht="42" customHeight="1" thickBot="1" x14ac:dyDescent="0.3">
      <c r="B89" s="104" t="s">
        <v>730</v>
      </c>
      <c r="C89" s="105"/>
      <c r="D89" s="105"/>
      <c r="E89" s="106"/>
      <c r="G89" s="32">
        <v>1</v>
      </c>
    </row>
    <row r="90" spans="1:7" ht="15" x14ac:dyDescent="0.25">
      <c r="G90" s="32">
        <v>1</v>
      </c>
    </row>
    <row r="91" spans="1:7" x14ac:dyDescent="0.25">
      <c r="G91" s="58" t="s">
        <v>731</v>
      </c>
    </row>
    <row r="92" spans="1:7" ht="15" x14ac:dyDescent="0.25">
      <c r="A92" s="32">
        <v>1</v>
      </c>
      <c r="B92" s="32">
        <v>1</v>
      </c>
      <c r="C92" s="32">
        <v>1</v>
      </c>
      <c r="D92" s="32">
        <v>1</v>
      </c>
      <c r="E92" s="32">
        <v>1</v>
      </c>
      <c r="F92" s="32">
        <v>1</v>
      </c>
      <c r="G92" s="37" t="str">
        <f>ADDRESS(ROW(),COLUMN(),4)</f>
        <v>G92</v>
      </c>
    </row>
  </sheetData>
  <mergeCells count="19">
    <mergeCell ref="B57:E57"/>
    <mergeCell ref="B1:E2"/>
    <mergeCell ref="B3:E3"/>
    <mergeCell ref="B4:E4"/>
    <mergeCell ref="B6:E6"/>
    <mergeCell ref="B13:E13"/>
    <mergeCell ref="B20:E20"/>
    <mergeCell ref="B22:E22"/>
    <mergeCell ref="B23:E23"/>
    <mergeCell ref="B34:E34"/>
    <mergeCell ref="B45:E45"/>
    <mergeCell ref="B51:E51"/>
    <mergeCell ref="B89:E89"/>
    <mergeCell ref="B59:E59"/>
    <mergeCell ref="B69:E69"/>
    <mergeCell ref="B75:E75"/>
    <mergeCell ref="B76:E76"/>
    <mergeCell ref="B77:E77"/>
    <mergeCell ref="B79:E7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1987E-BE50-4A43-9DBD-D0129DB3DE29}">
  <dimension ref="B2:D179"/>
  <sheetViews>
    <sheetView showGridLines="0" workbookViewId="0">
      <selection activeCell="B145" sqref="B145"/>
    </sheetView>
  </sheetViews>
  <sheetFormatPr baseColWidth="10" defaultColWidth="9" defaultRowHeight="15" x14ac:dyDescent="0.25"/>
  <cols>
    <col min="1" max="1" width="3" style="8" customWidth="1"/>
    <col min="2" max="2" width="115.75" style="8" customWidth="1"/>
    <col min="3" max="3" width="5" style="8" customWidth="1"/>
    <col min="4" max="4" width="115.625" style="8" customWidth="1"/>
    <col min="5" max="5" width="3" style="8" customWidth="1"/>
    <col min="6" max="16384" width="9" style="8"/>
  </cols>
  <sheetData>
    <row r="2" spans="2:4" ht="33.950000000000003" customHeight="1" x14ac:dyDescent="0.25">
      <c r="B2" s="86" t="s">
        <v>41</v>
      </c>
      <c r="C2" s="86"/>
      <c r="D2" s="86"/>
    </row>
    <row r="3" spans="2:4" ht="33.950000000000003" customHeight="1" x14ac:dyDescent="0.25">
      <c r="B3" s="134" t="s">
        <v>42</v>
      </c>
      <c r="C3" s="134"/>
      <c r="D3" s="134"/>
    </row>
    <row r="5" spans="2:4" ht="21.75" customHeight="1" x14ac:dyDescent="0.25">
      <c r="B5" s="17" t="s">
        <v>43</v>
      </c>
      <c r="D5" s="17" t="s">
        <v>44</v>
      </c>
    </row>
    <row r="7" spans="2:4" ht="9.9499999999999993" customHeight="1" x14ac:dyDescent="0.25">
      <c r="B7" s="9"/>
      <c r="D7" s="7"/>
    </row>
    <row r="8" spans="2:4" ht="24" customHeight="1" x14ac:dyDescent="0.25">
      <c r="B8" s="16" t="s">
        <v>524</v>
      </c>
      <c r="D8" s="15" t="s">
        <v>45</v>
      </c>
    </row>
    <row r="9" spans="2:4" ht="354" customHeight="1" x14ac:dyDescent="0.25">
      <c r="B9" s="9" t="s">
        <v>522</v>
      </c>
      <c r="D9" s="135" t="s">
        <v>46</v>
      </c>
    </row>
    <row r="10" spans="2:4" ht="189" customHeight="1" x14ac:dyDescent="0.25">
      <c r="B10" s="9" t="s">
        <v>523</v>
      </c>
      <c r="D10" s="136"/>
    </row>
    <row r="11" spans="2:4" ht="9.9499999999999993" customHeight="1" x14ac:dyDescent="0.25">
      <c r="B11" s="9"/>
      <c r="D11" s="7"/>
    </row>
    <row r="12" spans="2:4" ht="54" customHeight="1" x14ac:dyDescent="0.25">
      <c r="B12" s="9" t="s">
        <v>47</v>
      </c>
      <c r="D12" s="7" t="s">
        <v>48</v>
      </c>
    </row>
    <row r="13" spans="2:4" ht="24" customHeight="1" x14ac:dyDescent="0.25">
      <c r="B13" s="9" t="s">
        <v>49</v>
      </c>
      <c r="D13" s="7"/>
    </row>
    <row r="14" spans="2:4" ht="9.9499999999999993" customHeight="1" x14ac:dyDescent="0.25">
      <c r="B14" s="9"/>
      <c r="D14" s="7"/>
    </row>
    <row r="15" spans="2:4" ht="24" customHeight="1" x14ac:dyDescent="0.25">
      <c r="B15" s="9" t="s">
        <v>50</v>
      </c>
      <c r="D15" s="7"/>
    </row>
    <row r="16" spans="2:4" ht="24" customHeight="1" x14ac:dyDescent="0.25">
      <c r="B16" s="9" t="s">
        <v>51</v>
      </c>
      <c r="D16" s="7" t="s">
        <v>52</v>
      </c>
    </row>
    <row r="17" spans="2:4" ht="24" customHeight="1" x14ac:dyDescent="0.25">
      <c r="B17" s="9" t="s">
        <v>53</v>
      </c>
      <c r="D17" s="7" t="s">
        <v>54</v>
      </c>
    </row>
    <row r="18" spans="2:4" ht="36" customHeight="1" x14ac:dyDescent="0.25">
      <c r="B18" s="9" t="s">
        <v>55</v>
      </c>
      <c r="D18" s="7"/>
    </row>
    <row r="19" spans="2:4" ht="36" customHeight="1" x14ac:dyDescent="0.25">
      <c r="B19" s="9" t="s">
        <v>56</v>
      </c>
      <c r="D19" s="7" t="s">
        <v>57</v>
      </c>
    </row>
    <row r="20" spans="2:4" ht="36" customHeight="1" x14ac:dyDescent="0.25">
      <c r="B20" s="9" t="s">
        <v>58</v>
      </c>
      <c r="D20" s="7"/>
    </row>
    <row r="21" spans="2:4" ht="24" customHeight="1" x14ac:dyDescent="0.25">
      <c r="B21" s="9"/>
      <c r="D21" s="7" t="s">
        <v>59</v>
      </c>
    </row>
    <row r="22" spans="2:4" ht="54" customHeight="1" x14ac:dyDescent="0.25">
      <c r="B22" s="9" t="s">
        <v>60</v>
      </c>
      <c r="D22" s="7" t="s">
        <v>61</v>
      </c>
    </row>
    <row r="23" spans="2:4" ht="36" customHeight="1" x14ac:dyDescent="0.25">
      <c r="B23" s="9" t="s">
        <v>62</v>
      </c>
      <c r="D23" s="7"/>
    </row>
    <row r="24" spans="2:4" ht="36" customHeight="1" x14ac:dyDescent="0.25">
      <c r="B24" s="9" t="s">
        <v>63</v>
      </c>
      <c r="D24" s="7" t="s">
        <v>64</v>
      </c>
    </row>
    <row r="25" spans="2:4" ht="36" customHeight="1" x14ac:dyDescent="0.25">
      <c r="B25" s="9" t="s">
        <v>65</v>
      </c>
      <c r="D25" s="7" t="s">
        <v>66</v>
      </c>
    </row>
    <row r="26" spans="2:4" ht="24" customHeight="1" x14ac:dyDescent="0.25">
      <c r="B26" s="9"/>
      <c r="D26" s="7" t="s">
        <v>67</v>
      </c>
    </row>
    <row r="27" spans="2:4" ht="24" customHeight="1" x14ac:dyDescent="0.25">
      <c r="B27" s="9" t="s">
        <v>68</v>
      </c>
      <c r="D27" s="7" t="s">
        <v>69</v>
      </c>
    </row>
    <row r="28" spans="2:4" ht="24" customHeight="1" x14ac:dyDescent="0.25">
      <c r="B28" s="9" t="s">
        <v>70</v>
      </c>
      <c r="D28" s="7" t="s">
        <v>71</v>
      </c>
    </row>
    <row r="29" spans="2:4" ht="24" customHeight="1" x14ac:dyDescent="0.25">
      <c r="B29" s="9" t="s">
        <v>72</v>
      </c>
      <c r="D29" s="7" t="s">
        <v>73</v>
      </c>
    </row>
    <row r="30" spans="2:4" ht="24" customHeight="1" x14ac:dyDescent="0.25">
      <c r="B30" s="9" t="s">
        <v>74</v>
      </c>
      <c r="D30" s="7" t="s">
        <v>75</v>
      </c>
    </row>
    <row r="31" spans="2:4" ht="24" customHeight="1" x14ac:dyDescent="0.25">
      <c r="B31" s="9" t="s">
        <v>76</v>
      </c>
      <c r="D31" s="7" t="s">
        <v>77</v>
      </c>
    </row>
    <row r="32" spans="2:4" ht="24" customHeight="1" x14ac:dyDescent="0.25">
      <c r="B32" s="9" t="s">
        <v>78</v>
      </c>
      <c r="D32" s="7" t="s">
        <v>79</v>
      </c>
    </row>
    <row r="33" spans="2:4" ht="24" customHeight="1" x14ac:dyDescent="0.25">
      <c r="B33" s="9" t="s">
        <v>80</v>
      </c>
      <c r="D33" s="7" t="s">
        <v>81</v>
      </c>
    </row>
    <row r="34" spans="2:4" ht="24" customHeight="1" x14ac:dyDescent="0.25">
      <c r="B34" s="9" t="s">
        <v>82</v>
      </c>
      <c r="D34" s="7" t="s">
        <v>83</v>
      </c>
    </row>
    <row r="35" spans="2:4" ht="24" customHeight="1" x14ac:dyDescent="0.25">
      <c r="B35" s="9" t="s">
        <v>84</v>
      </c>
      <c r="D35" s="7" t="s">
        <v>85</v>
      </c>
    </row>
    <row r="36" spans="2:4" ht="24" customHeight="1" x14ac:dyDescent="0.25">
      <c r="B36" s="9" t="s">
        <v>86</v>
      </c>
      <c r="D36" s="7" t="s">
        <v>87</v>
      </c>
    </row>
    <row r="37" spans="2:4" ht="24" customHeight="1" x14ac:dyDescent="0.25">
      <c r="B37" s="9" t="s">
        <v>88</v>
      </c>
      <c r="D37" s="7" t="s">
        <v>89</v>
      </c>
    </row>
    <row r="38" spans="2:4" ht="24" customHeight="1" x14ac:dyDescent="0.25">
      <c r="B38" s="9" t="s">
        <v>90</v>
      </c>
      <c r="D38" s="7" t="s">
        <v>91</v>
      </c>
    </row>
    <row r="39" spans="2:4" ht="24" customHeight="1" x14ac:dyDescent="0.25">
      <c r="B39" s="9" t="s">
        <v>92</v>
      </c>
      <c r="D39" s="7" t="s">
        <v>93</v>
      </c>
    </row>
    <row r="40" spans="2:4" ht="24" customHeight="1" x14ac:dyDescent="0.25">
      <c r="B40" s="9" t="s">
        <v>94</v>
      </c>
      <c r="D40" s="7"/>
    </row>
    <row r="41" spans="2:4" ht="24" customHeight="1" x14ac:dyDescent="0.25">
      <c r="B41" s="9"/>
      <c r="D41" s="7" t="s">
        <v>95</v>
      </c>
    </row>
    <row r="42" spans="2:4" ht="24" customHeight="1" x14ac:dyDescent="0.25">
      <c r="B42" s="9" t="s">
        <v>96</v>
      </c>
      <c r="D42" s="7" t="s">
        <v>97</v>
      </c>
    </row>
    <row r="43" spans="2:4" ht="24" customHeight="1" x14ac:dyDescent="0.25">
      <c r="B43" s="9" t="s">
        <v>98</v>
      </c>
      <c r="D43" s="7" t="s">
        <v>72</v>
      </c>
    </row>
    <row r="44" spans="2:4" ht="24" customHeight="1" x14ac:dyDescent="0.25">
      <c r="B44" s="9"/>
      <c r="D44" s="7" t="s">
        <v>99</v>
      </c>
    </row>
    <row r="45" spans="2:4" ht="24" customHeight="1" x14ac:dyDescent="0.25">
      <c r="B45" s="9" t="s">
        <v>100</v>
      </c>
      <c r="D45" s="7" t="s">
        <v>101</v>
      </c>
    </row>
    <row r="46" spans="2:4" ht="24" customHeight="1" x14ac:dyDescent="0.25">
      <c r="B46" s="9" t="s">
        <v>102</v>
      </c>
      <c r="D46" s="7" t="s">
        <v>103</v>
      </c>
    </row>
    <row r="47" spans="2:4" ht="36" customHeight="1" x14ac:dyDescent="0.25">
      <c r="B47" s="9" t="s">
        <v>104</v>
      </c>
      <c r="D47" s="7" t="s">
        <v>105</v>
      </c>
    </row>
    <row r="48" spans="2:4" ht="24" customHeight="1" x14ac:dyDescent="0.25">
      <c r="B48" s="9" t="s">
        <v>106</v>
      </c>
      <c r="D48" s="7" t="s">
        <v>107</v>
      </c>
    </row>
    <row r="49" spans="2:4" ht="24" customHeight="1" x14ac:dyDescent="0.25">
      <c r="B49" s="9" t="s">
        <v>108</v>
      </c>
      <c r="D49" s="7" t="s">
        <v>109</v>
      </c>
    </row>
    <row r="50" spans="2:4" ht="24" customHeight="1" x14ac:dyDescent="0.25">
      <c r="B50" s="9" t="s">
        <v>110</v>
      </c>
      <c r="D50" s="7" t="s">
        <v>111</v>
      </c>
    </row>
    <row r="51" spans="2:4" ht="24" customHeight="1" x14ac:dyDescent="0.25">
      <c r="B51" s="9" t="s">
        <v>112</v>
      </c>
      <c r="D51" s="7" t="s">
        <v>113</v>
      </c>
    </row>
    <row r="52" spans="2:4" ht="24" customHeight="1" x14ac:dyDescent="0.25">
      <c r="B52" s="9" t="s">
        <v>114</v>
      </c>
      <c r="D52" s="7" t="s">
        <v>115</v>
      </c>
    </row>
    <row r="53" spans="2:4" ht="24" customHeight="1" x14ac:dyDescent="0.25">
      <c r="B53" s="9" t="s">
        <v>116</v>
      </c>
      <c r="D53" s="7" t="s">
        <v>117</v>
      </c>
    </row>
    <row r="54" spans="2:4" ht="24" customHeight="1" x14ac:dyDescent="0.25">
      <c r="B54" s="9" t="s">
        <v>118</v>
      </c>
      <c r="D54" s="7" t="s">
        <v>119</v>
      </c>
    </row>
    <row r="55" spans="2:4" ht="24" customHeight="1" x14ac:dyDescent="0.25">
      <c r="B55" s="9" t="s">
        <v>120</v>
      </c>
      <c r="D55" s="7" t="s">
        <v>121</v>
      </c>
    </row>
    <row r="56" spans="2:4" ht="24" customHeight="1" x14ac:dyDescent="0.25">
      <c r="B56" s="9"/>
      <c r="D56" s="7" t="s">
        <v>122</v>
      </c>
    </row>
    <row r="57" spans="2:4" ht="24" customHeight="1" x14ac:dyDescent="0.25">
      <c r="B57" s="9" t="s">
        <v>123</v>
      </c>
      <c r="D57" s="7" t="s">
        <v>124</v>
      </c>
    </row>
    <row r="58" spans="2:4" ht="24" customHeight="1" x14ac:dyDescent="0.25">
      <c r="B58" s="9" t="s">
        <v>125</v>
      </c>
      <c r="D58" s="7" t="s">
        <v>126</v>
      </c>
    </row>
    <row r="59" spans="2:4" ht="24" customHeight="1" x14ac:dyDescent="0.25">
      <c r="B59" s="9" t="s">
        <v>127</v>
      </c>
      <c r="D59" s="7" t="s">
        <v>128</v>
      </c>
    </row>
    <row r="60" spans="2:4" ht="24" customHeight="1" x14ac:dyDescent="0.25">
      <c r="B60" s="9" t="s">
        <v>129</v>
      </c>
      <c r="D60" s="7" t="s">
        <v>130</v>
      </c>
    </row>
    <row r="61" spans="2:4" ht="24" customHeight="1" x14ac:dyDescent="0.25">
      <c r="B61" s="9" t="s">
        <v>131</v>
      </c>
      <c r="D61" s="7"/>
    </row>
    <row r="62" spans="2:4" ht="24" customHeight="1" x14ac:dyDescent="0.25">
      <c r="B62" s="9" t="s">
        <v>132</v>
      </c>
      <c r="D62" s="7" t="s">
        <v>100</v>
      </c>
    </row>
    <row r="63" spans="2:4" ht="24" customHeight="1" x14ac:dyDescent="0.25">
      <c r="B63" s="9" t="s">
        <v>133</v>
      </c>
      <c r="D63" s="7" t="s">
        <v>134</v>
      </c>
    </row>
    <row r="64" spans="2:4" ht="24" customHeight="1" x14ac:dyDescent="0.25">
      <c r="B64" s="9"/>
      <c r="D64" s="7" t="s">
        <v>135</v>
      </c>
    </row>
    <row r="65" spans="2:4" ht="24" customHeight="1" x14ac:dyDescent="0.25">
      <c r="B65" s="9" t="s">
        <v>136</v>
      </c>
      <c r="D65" s="7" t="s">
        <v>137</v>
      </c>
    </row>
    <row r="66" spans="2:4" ht="24" customHeight="1" x14ac:dyDescent="0.25">
      <c r="B66" s="9" t="s">
        <v>138</v>
      </c>
      <c r="D66" s="7" t="s">
        <v>139</v>
      </c>
    </row>
    <row r="67" spans="2:4" ht="24" customHeight="1" x14ac:dyDescent="0.25">
      <c r="B67" s="9" t="s">
        <v>140</v>
      </c>
      <c r="D67" s="7" t="s">
        <v>141</v>
      </c>
    </row>
    <row r="68" spans="2:4" ht="24" customHeight="1" x14ac:dyDescent="0.25">
      <c r="B68" s="9" t="s">
        <v>142</v>
      </c>
      <c r="D68" s="7" t="s">
        <v>143</v>
      </c>
    </row>
    <row r="69" spans="2:4" ht="36" customHeight="1" x14ac:dyDescent="0.25">
      <c r="B69" s="9" t="s">
        <v>144</v>
      </c>
      <c r="D69" s="7" t="s">
        <v>145</v>
      </c>
    </row>
    <row r="70" spans="2:4" ht="24" customHeight="1" x14ac:dyDescent="0.25">
      <c r="B70" s="9"/>
      <c r="D70" s="7" t="s">
        <v>146</v>
      </c>
    </row>
    <row r="71" spans="2:4" ht="24" customHeight="1" x14ac:dyDescent="0.25">
      <c r="B71" s="9" t="s">
        <v>147</v>
      </c>
      <c r="D71" s="7" t="s">
        <v>148</v>
      </c>
    </row>
    <row r="72" spans="2:4" ht="24" customHeight="1" x14ac:dyDescent="0.25">
      <c r="B72" s="9" t="s">
        <v>149</v>
      </c>
      <c r="D72" s="7" t="s">
        <v>150</v>
      </c>
    </row>
    <row r="73" spans="2:4" ht="24" customHeight="1" x14ac:dyDescent="0.25">
      <c r="B73" s="9" t="s">
        <v>151</v>
      </c>
      <c r="D73" s="7" t="s">
        <v>152</v>
      </c>
    </row>
    <row r="74" spans="2:4" ht="24" customHeight="1" x14ac:dyDescent="0.25">
      <c r="B74" s="9" t="s">
        <v>153</v>
      </c>
      <c r="D74" s="7"/>
    </row>
    <row r="75" spans="2:4" ht="24" customHeight="1" x14ac:dyDescent="0.25">
      <c r="B75" s="9" t="s">
        <v>154</v>
      </c>
      <c r="D75" s="7" t="s">
        <v>155</v>
      </c>
    </row>
    <row r="76" spans="2:4" ht="24" customHeight="1" x14ac:dyDescent="0.25">
      <c r="B76" s="9" t="s">
        <v>156</v>
      </c>
      <c r="D76" s="7"/>
    </row>
    <row r="77" spans="2:4" ht="24" customHeight="1" x14ac:dyDescent="0.25">
      <c r="B77" s="9"/>
      <c r="D77" s="7" t="s">
        <v>157</v>
      </c>
    </row>
    <row r="78" spans="2:4" ht="24" customHeight="1" x14ac:dyDescent="0.25">
      <c r="B78" s="9" t="s">
        <v>158</v>
      </c>
      <c r="D78" s="7" t="s">
        <v>159</v>
      </c>
    </row>
    <row r="79" spans="2:4" ht="24" customHeight="1" x14ac:dyDescent="0.25">
      <c r="B79" s="9" t="s">
        <v>160</v>
      </c>
      <c r="D79" s="7" t="s">
        <v>161</v>
      </c>
    </row>
    <row r="80" spans="2:4" ht="24" customHeight="1" x14ac:dyDescent="0.25">
      <c r="B80" s="9" t="s">
        <v>162</v>
      </c>
      <c r="D80" s="7" t="s">
        <v>163</v>
      </c>
    </row>
    <row r="81" spans="2:4" ht="24" customHeight="1" x14ac:dyDescent="0.25">
      <c r="B81" s="9" t="s">
        <v>164</v>
      </c>
      <c r="D81" s="7" t="s">
        <v>165</v>
      </c>
    </row>
    <row r="82" spans="2:4" ht="24" customHeight="1" x14ac:dyDescent="0.25">
      <c r="B82" s="9"/>
      <c r="D82" s="7" t="s">
        <v>166</v>
      </c>
    </row>
    <row r="83" spans="2:4" ht="24" customHeight="1" x14ac:dyDescent="0.25">
      <c r="B83" s="9" t="s">
        <v>167</v>
      </c>
      <c r="D83" s="7" t="s">
        <v>168</v>
      </c>
    </row>
    <row r="84" spans="2:4" ht="24" customHeight="1" x14ac:dyDescent="0.25">
      <c r="B84" s="9" t="s">
        <v>169</v>
      </c>
      <c r="D84" s="7" t="s">
        <v>170</v>
      </c>
    </row>
    <row r="85" spans="2:4" ht="24" customHeight="1" x14ac:dyDescent="0.25">
      <c r="B85" s="9" t="s">
        <v>171</v>
      </c>
      <c r="D85" s="7" t="s">
        <v>172</v>
      </c>
    </row>
    <row r="86" spans="2:4" ht="24" customHeight="1" x14ac:dyDescent="0.25">
      <c r="B86" s="9" t="s">
        <v>173</v>
      </c>
      <c r="D86" s="7" t="s">
        <v>174</v>
      </c>
    </row>
    <row r="87" spans="2:4" ht="24" customHeight="1" x14ac:dyDescent="0.25">
      <c r="B87" s="9" t="s">
        <v>175</v>
      </c>
      <c r="D87" s="7" t="s">
        <v>176</v>
      </c>
    </row>
    <row r="88" spans="2:4" ht="24" customHeight="1" x14ac:dyDescent="0.25">
      <c r="B88" s="9" t="s">
        <v>177</v>
      </c>
      <c r="D88" s="7"/>
    </row>
    <row r="89" spans="2:4" ht="24" customHeight="1" x14ac:dyDescent="0.25">
      <c r="B89" s="9" t="s">
        <v>178</v>
      </c>
      <c r="D89" s="7" t="s">
        <v>179</v>
      </c>
    </row>
    <row r="90" spans="2:4" ht="24" customHeight="1" x14ac:dyDescent="0.25">
      <c r="B90" s="9" t="s">
        <v>180</v>
      </c>
      <c r="D90" s="7" t="s">
        <v>181</v>
      </c>
    </row>
    <row r="91" spans="2:4" ht="24" customHeight="1" x14ac:dyDescent="0.25">
      <c r="B91" s="9" t="s">
        <v>182</v>
      </c>
      <c r="D91" s="7" t="s">
        <v>183</v>
      </c>
    </row>
    <row r="92" spans="2:4" ht="24" customHeight="1" x14ac:dyDescent="0.25">
      <c r="B92" s="9" t="s">
        <v>184</v>
      </c>
      <c r="D92" s="7" t="s">
        <v>185</v>
      </c>
    </row>
    <row r="93" spans="2:4" ht="24" customHeight="1" x14ac:dyDescent="0.25">
      <c r="B93" s="9" t="s">
        <v>186</v>
      </c>
      <c r="D93" s="7" t="s">
        <v>187</v>
      </c>
    </row>
    <row r="94" spans="2:4" ht="24" customHeight="1" x14ac:dyDescent="0.25">
      <c r="B94" s="9" t="s">
        <v>188</v>
      </c>
      <c r="D94" s="7"/>
    </row>
    <row r="95" spans="2:4" ht="24" customHeight="1" x14ac:dyDescent="0.25">
      <c r="B95" s="9" t="s">
        <v>189</v>
      </c>
      <c r="D95" s="7" t="s">
        <v>167</v>
      </c>
    </row>
    <row r="96" spans="2:4" ht="24" customHeight="1" x14ac:dyDescent="0.25">
      <c r="B96" s="9" t="s">
        <v>190</v>
      </c>
      <c r="D96" s="7" t="s">
        <v>191</v>
      </c>
    </row>
    <row r="97" spans="2:4" ht="24" customHeight="1" x14ac:dyDescent="0.25">
      <c r="B97" s="9" t="s">
        <v>192</v>
      </c>
      <c r="D97" s="7" t="s">
        <v>193</v>
      </c>
    </row>
    <row r="98" spans="2:4" ht="24" customHeight="1" x14ac:dyDescent="0.25">
      <c r="B98" s="9" t="s">
        <v>194</v>
      </c>
      <c r="D98" s="7" t="s">
        <v>195</v>
      </c>
    </row>
    <row r="99" spans="2:4" ht="24" customHeight="1" x14ac:dyDescent="0.25">
      <c r="B99" s="9" t="s">
        <v>196</v>
      </c>
      <c r="D99" s="7" t="s">
        <v>197</v>
      </c>
    </row>
    <row r="100" spans="2:4" ht="24" customHeight="1" x14ac:dyDescent="0.25">
      <c r="B100" s="9" t="s">
        <v>198</v>
      </c>
      <c r="D100" s="7" t="s">
        <v>199</v>
      </c>
    </row>
    <row r="101" spans="2:4" ht="24" customHeight="1" x14ac:dyDescent="0.25">
      <c r="B101" s="9" t="s">
        <v>200</v>
      </c>
      <c r="D101" s="7" t="s">
        <v>201</v>
      </c>
    </row>
    <row r="102" spans="2:4" ht="24" customHeight="1" x14ac:dyDescent="0.25">
      <c r="B102" s="9"/>
      <c r="D102" s="7" t="s">
        <v>202</v>
      </c>
    </row>
    <row r="103" spans="2:4" ht="24" customHeight="1" x14ac:dyDescent="0.25">
      <c r="B103" s="9" t="s">
        <v>203</v>
      </c>
      <c r="D103" s="7" t="s">
        <v>204</v>
      </c>
    </row>
    <row r="104" spans="2:4" ht="24" customHeight="1" x14ac:dyDescent="0.25">
      <c r="B104" s="9" t="s">
        <v>205</v>
      </c>
      <c r="D104" s="7" t="s">
        <v>206</v>
      </c>
    </row>
    <row r="105" spans="2:4" ht="24" customHeight="1" x14ac:dyDescent="0.25">
      <c r="B105" s="9" t="s">
        <v>207</v>
      </c>
      <c r="D105" s="7" t="s">
        <v>208</v>
      </c>
    </row>
    <row r="106" spans="2:4" ht="24" customHeight="1" x14ac:dyDescent="0.25">
      <c r="B106" s="9" t="s">
        <v>209</v>
      </c>
      <c r="D106" s="7" t="s">
        <v>210</v>
      </c>
    </row>
    <row r="107" spans="2:4" ht="24" customHeight="1" x14ac:dyDescent="0.25">
      <c r="B107" s="9" t="s">
        <v>211</v>
      </c>
      <c r="D107" s="7" t="s">
        <v>212</v>
      </c>
    </row>
    <row r="108" spans="2:4" ht="24" customHeight="1" x14ac:dyDescent="0.25">
      <c r="B108" s="9" t="s">
        <v>213</v>
      </c>
      <c r="D108" s="7" t="s">
        <v>214</v>
      </c>
    </row>
    <row r="109" spans="2:4" ht="24" customHeight="1" x14ac:dyDescent="0.25">
      <c r="B109" s="9"/>
      <c r="D109" s="7" t="s">
        <v>215</v>
      </c>
    </row>
    <row r="110" spans="2:4" ht="24" customHeight="1" x14ac:dyDescent="0.25">
      <c r="B110" s="9" t="s">
        <v>216</v>
      </c>
      <c r="D110" s="7" t="s">
        <v>217</v>
      </c>
    </row>
    <row r="111" spans="2:4" ht="24" customHeight="1" x14ac:dyDescent="0.25">
      <c r="B111" s="9" t="s">
        <v>218</v>
      </c>
      <c r="D111" s="7" t="s">
        <v>219</v>
      </c>
    </row>
    <row r="112" spans="2:4" ht="24" customHeight="1" x14ac:dyDescent="0.25">
      <c r="B112" s="9" t="s">
        <v>220</v>
      </c>
      <c r="D112" s="7" t="s">
        <v>221</v>
      </c>
    </row>
    <row r="113" spans="2:4" ht="24" customHeight="1" x14ac:dyDescent="0.25">
      <c r="B113" s="9" t="s">
        <v>222</v>
      </c>
      <c r="D113" s="7" t="s">
        <v>223</v>
      </c>
    </row>
    <row r="114" spans="2:4" ht="24" customHeight="1" x14ac:dyDescent="0.25">
      <c r="B114" s="9" t="s">
        <v>224</v>
      </c>
      <c r="D114" s="7" t="s">
        <v>225</v>
      </c>
    </row>
    <row r="115" spans="2:4" ht="24" customHeight="1" x14ac:dyDescent="0.25">
      <c r="B115" s="9" t="s">
        <v>226</v>
      </c>
      <c r="D115" s="7" t="s">
        <v>227</v>
      </c>
    </row>
    <row r="116" spans="2:4" ht="24" customHeight="1" x14ac:dyDescent="0.25">
      <c r="B116" s="9" t="s">
        <v>228</v>
      </c>
      <c r="D116" s="7"/>
    </row>
    <row r="117" spans="2:4" ht="24" customHeight="1" x14ac:dyDescent="0.25">
      <c r="B117" s="9" t="s">
        <v>229</v>
      </c>
      <c r="D117" s="7" t="s">
        <v>230</v>
      </c>
    </row>
    <row r="118" spans="2:4" ht="24" customHeight="1" x14ac:dyDescent="0.25">
      <c r="B118" s="9" t="s">
        <v>231</v>
      </c>
      <c r="D118" s="7" t="s">
        <v>232</v>
      </c>
    </row>
    <row r="119" spans="2:4" ht="24" customHeight="1" x14ac:dyDescent="0.25">
      <c r="B119" s="9"/>
      <c r="D119" s="7" t="s">
        <v>233</v>
      </c>
    </row>
    <row r="120" spans="2:4" ht="24" customHeight="1" x14ac:dyDescent="0.25">
      <c r="B120" s="9" t="s">
        <v>234</v>
      </c>
      <c r="D120" s="7" t="s">
        <v>235</v>
      </c>
    </row>
    <row r="121" spans="2:4" ht="24" customHeight="1" x14ac:dyDescent="0.25">
      <c r="B121" s="9" t="s">
        <v>236</v>
      </c>
      <c r="D121" s="7" t="s">
        <v>237</v>
      </c>
    </row>
    <row r="122" spans="2:4" ht="24" customHeight="1" x14ac:dyDescent="0.25">
      <c r="B122" s="9" t="s">
        <v>238</v>
      </c>
      <c r="D122" s="7" t="s">
        <v>239</v>
      </c>
    </row>
    <row r="123" spans="2:4" ht="24" customHeight="1" x14ac:dyDescent="0.25">
      <c r="B123" s="9" t="s">
        <v>240</v>
      </c>
      <c r="D123" s="7" t="s">
        <v>241</v>
      </c>
    </row>
    <row r="124" spans="2:4" ht="24" customHeight="1" x14ac:dyDescent="0.25">
      <c r="B124" s="9" t="s">
        <v>242</v>
      </c>
      <c r="D124" s="7" t="s">
        <v>243</v>
      </c>
    </row>
    <row r="125" spans="2:4" ht="24" customHeight="1" x14ac:dyDescent="0.25">
      <c r="B125" s="9" t="s">
        <v>244</v>
      </c>
      <c r="D125" s="7" t="s">
        <v>245</v>
      </c>
    </row>
    <row r="126" spans="2:4" ht="24" customHeight="1" x14ac:dyDescent="0.25">
      <c r="B126" s="9" t="s">
        <v>246</v>
      </c>
      <c r="D126" s="7" t="s">
        <v>247</v>
      </c>
    </row>
    <row r="127" spans="2:4" ht="24" customHeight="1" x14ac:dyDescent="0.25">
      <c r="B127" s="9" t="s">
        <v>248</v>
      </c>
      <c r="D127" s="7" t="s">
        <v>249</v>
      </c>
    </row>
    <row r="128" spans="2:4" ht="24" customHeight="1" x14ac:dyDescent="0.25">
      <c r="B128" s="9" t="s">
        <v>250</v>
      </c>
      <c r="D128" s="7" t="s">
        <v>251</v>
      </c>
    </row>
    <row r="129" spans="2:4" ht="24" customHeight="1" x14ac:dyDescent="0.25">
      <c r="B129" s="9" t="s">
        <v>252</v>
      </c>
      <c r="D129" s="7" t="s">
        <v>253</v>
      </c>
    </row>
    <row r="130" spans="2:4" ht="24" customHeight="1" x14ac:dyDescent="0.25">
      <c r="B130" s="9" t="s">
        <v>254</v>
      </c>
      <c r="D130" s="7"/>
    </row>
    <row r="131" spans="2:4" ht="24" customHeight="1" x14ac:dyDescent="0.25">
      <c r="B131" s="9" t="s">
        <v>255</v>
      </c>
      <c r="D131" s="7" t="s">
        <v>256</v>
      </c>
    </row>
    <row r="132" spans="2:4" ht="24" customHeight="1" x14ac:dyDescent="0.25">
      <c r="B132" s="9"/>
      <c r="D132" s="7" t="s">
        <v>257</v>
      </c>
    </row>
    <row r="133" spans="2:4" ht="24" customHeight="1" x14ac:dyDescent="0.25">
      <c r="B133" s="9" t="s">
        <v>258</v>
      </c>
      <c r="D133" s="7" t="s">
        <v>259</v>
      </c>
    </row>
    <row r="134" spans="2:4" ht="24" customHeight="1" x14ac:dyDescent="0.25">
      <c r="B134" s="9" t="s">
        <v>260</v>
      </c>
      <c r="D134" s="7" t="s">
        <v>261</v>
      </c>
    </row>
    <row r="135" spans="2:4" ht="24" customHeight="1" x14ac:dyDescent="0.25">
      <c r="B135" s="9" t="s">
        <v>262</v>
      </c>
      <c r="D135" s="7" t="s">
        <v>263</v>
      </c>
    </row>
    <row r="136" spans="2:4" ht="24" customHeight="1" x14ac:dyDescent="0.25">
      <c r="B136" s="9" t="s">
        <v>264</v>
      </c>
      <c r="D136" s="7" t="s">
        <v>265</v>
      </c>
    </row>
    <row r="137" spans="2:4" ht="24" customHeight="1" x14ac:dyDescent="0.25">
      <c r="B137" s="9" t="s">
        <v>266</v>
      </c>
      <c r="D137" s="7" t="s">
        <v>267</v>
      </c>
    </row>
    <row r="138" spans="2:4" ht="36" customHeight="1" x14ac:dyDescent="0.25">
      <c r="B138" s="9" t="s">
        <v>268</v>
      </c>
      <c r="D138" s="7" t="s">
        <v>269</v>
      </c>
    </row>
    <row r="139" spans="2:4" ht="24" customHeight="1" x14ac:dyDescent="0.25">
      <c r="B139" s="10"/>
      <c r="D139" s="7" t="s">
        <v>270</v>
      </c>
    </row>
    <row r="140" spans="2:4" ht="9.9499999999999993" customHeight="1" x14ac:dyDescent="0.25">
      <c r="B140" s="11"/>
      <c r="D140" s="7"/>
    </row>
    <row r="141" spans="2:4" ht="24" customHeight="1" x14ac:dyDescent="0.25">
      <c r="B141" s="11"/>
      <c r="D141" s="7" t="s">
        <v>271</v>
      </c>
    </row>
    <row r="142" spans="2:4" ht="36" customHeight="1" x14ac:dyDescent="0.25">
      <c r="B142" s="11"/>
      <c r="D142" s="7" t="s">
        <v>272</v>
      </c>
    </row>
    <row r="143" spans="2:4" ht="36" customHeight="1" x14ac:dyDescent="0.25">
      <c r="B143" s="11"/>
      <c r="D143" s="7" t="s">
        <v>273</v>
      </c>
    </row>
    <row r="144" spans="2:4" ht="24" customHeight="1" x14ac:dyDescent="0.25">
      <c r="B144" s="11"/>
      <c r="D144" s="7" t="s">
        <v>274</v>
      </c>
    </row>
    <row r="145" spans="2:4" ht="24" customHeight="1" x14ac:dyDescent="0.25">
      <c r="B145" s="11"/>
      <c r="D145" s="7" t="s">
        <v>275</v>
      </c>
    </row>
    <row r="146" spans="2:4" ht="24" customHeight="1" x14ac:dyDescent="0.25">
      <c r="B146" s="11"/>
      <c r="D146" s="7" t="s">
        <v>276</v>
      </c>
    </row>
    <row r="147" spans="2:4" ht="24" customHeight="1" x14ac:dyDescent="0.25">
      <c r="B147" s="11"/>
      <c r="D147" s="7" t="s">
        <v>277</v>
      </c>
    </row>
    <row r="148" spans="2:4" ht="9.9499999999999993" customHeight="1" x14ac:dyDescent="0.25">
      <c r="B148" s="11"/>
      <c r="D148" s="7"/>
    </row>
    <row r="149" spans="2:4" ht="24" customHeight="1" x14ac:dyDescent="0.25">
      <c r="B149" s="11"/>
      <c r="D149" s="7" t="s">
        <v>234</v>
      </c>
    </row>
    <row r="150" spans="2:4" ht="24" customHeight="1" x14ac:dyDescent="0.25">
      <c r="B150" s="11"/>
      <c r="D150" s="7" t="s">
        <v>278</v>
      </c>
    </row>
    <row r="151" spans="2:4" ht="24" customHeight="1" x14ac:dyDescent="0.25">
      <c r="B151" s="11"/>
      <c r="D151" s="7" t="s">
        <v>238</v>
      </c>
    </row>
    <row r="152" spans="2:4" ht="24" customHeight="1" x14ac:dyDescent="0.25">
      <c r="B152" s="11"/>
      <c r="D152" s="7" t="s">
        <v>279</v>
      </c>
    </row>
    <row r="153" spans="2:4" ht="24" customHeight="1" x14ac:dyDescent="0.25">
      <c r="B153" s="11"/>
      <c r="D153" s="7" t="s">
        <v>280</v>
      </c>
    </row>
    <row r="154" spans="2:4" ht="24" customHeight="1" x14ac:dyDescent="0.25">
      <c r="B154" s="11"/>
      <c r="D154" s="7" t="s">
        <v>281</v>
      </c>
    </row>
    <row r="155" spans="2:4" ht="24" customHeight="1" x14ac:dyDescent="0.25">
      <c r="B155" s="11"/>
      <c r="D155" s="7" t="s">
        <v>282</v>
      </c>
    </row>
    <row r="156" spans="2:4" ht="24" customHeight="1" x14ac:dyDescent="0.25">
      <c r="B156" s="11"/>
      <c r="D156" s="7" t="s">
        <v>283</v>
      </c>
    </row>
    <row r="157" spans="2:4" ht="24" customHeight="1" x14ac:dyDescent="0.25">
      <c r="B157" s="11"/>
      <c r="D157" s="7" t="s">
        <v>284</v>
      </c>
    </row>
    <row r="158" spans="2:4" ht="24" customHeight="1" x14ac:dyDescent="0.25">
      <c r="B158" s="11"/>
      <c r="D158" s="7" t="s">
        <v>285</v>
      </c>
    </row>
    <row r="159" spans="2:4" ht="24" customHeight="1" x14ac:dyDescent="0.25">
      <c r="B159" s="11"/>
      <c r="D159" s="7" t="s">
        <v>286</v>
      </c>
    </row>
    <row r="160" spans="2:4" ht="9.9499999999999993" customHeight="1" x14ac:dyDescent="0.25">
      <c r="B160" s="11"/>
      <c r="D160" s="7"/>
    </row>
    <row r="161" spans="2:4" ht="24" customHeight="1" x14ac:dyDescent="0.25">
      <c r="B161" s="11"/>
      <c r="D161" s="7" t="s">
        <v>287</v>
      </c>
    </row>
    <row r="162" spans="2:4" ht="24" customHeight="1" x14ac:dyDescent="0.25">
      <c r="B162" s="11"/>
      <c r="D162" s="7" t="s">
        <v>288</v>
      </c>
    </row>
    <row r="163" spans="2:4" ht="24" customHeight="1" x14ac:dyDescent="0.25">
      <c r="B163" s="11"/>
      <c r="D163" s="7" t="s">
        <v>289</v>
      </c>
    </row>
    <row r="164" spans="2:4" ht="24" customHeight="1" x14ac:dyDescent="0.25">
      <c r="B164" s="11"/>
      <c r="D164" s="7" t="s">
        <v>290</v>
      </c>
    </row>
    <row r="165" spans="2:4" ht="24" customHeight="1" x14ac:dyDescent="0.25">
      <c r="B165" s="11"/>
      <c r="D165" s="7" t="s">
        <v>291</v>
      </c>
    </row>
    <row r="166" spans="2:4" ht="24" customHeight="1" x14ac:dyDescent="0.25">
      <c r="B166" s="11"/>
      <c r="D166" s="7" t="s">
        <v>292</v>
      </c>
    </row>
    <row r="167" spans="2:4" ht="24" customHeight="1" x14ac:dyDescent="0.25">
      <c r="B167" s="11"/>
      <c r="D167" s="7" t="s">
        <v>293</v>
      </c>
    </row>
    <row r="168" spans="2:4" ht="9.9499999999999993" customHeight="1" x14ac:dyDescent="0.25">
      <c r="B168" s="11"/>
      <c r="D168" s="7"/>
    </row>
    <row r="169" spans="2:4" ht="24" customHeight="1" x14ac:dyDescent="0.25">
      <c r="B169" s="11"/>
      <c r="D169" s="7" t="s">
        <v>294</v>
      </c>
    </row>
    <row r="170" spans="2:4" ht="9.9499999999999993" customHeight="1" x14ac:dyDescent="0.25">
      <c r="B170" s="11"/>
      <c r="D170" s="7"/>
    </row>
    <row r="171" spans="2:4" ht="36" customHeight="1" x14ac:dyDescent="0.25">
      <c r="B171" s="11"/>
      <c r="D171" s="7" t="s">
        <v>295</v>
      </c>
    </row>
    <row r="172" spans="2:4" ht="9.9499999999999993" customHeight="1" x14ac:dyDescent="0.25">
      <c r="B172" s="11"/>
      <c r="D172" s="7"/>
    </row>
    <row r="173" spans="2:4" ht="24" customHeight="1" x14ac:dyDescent="0.25">
      <c r="B173" s="11"/>
      <c r="D173" s="7" t="s">
        <v>258</v>
      </c>
    </row>
    <row r="174" spans="2:4" ht="24" customHeight="1" x14ac:dyDescent="0.25">
      <c r="B174" s="11"/>
      <c r="D174" s="7" t="s">
        <v>296</v>
      </c>
    </row>
    <row r="175" spans="2:4" ht="24" customHeight="1" x14ac:dyDescent="0.25">
      <c r="B175" s="11"/>
      <c r="D175" s="7" t="s">
        <v>297</v>
      </c>
    </row>
    <row r="176" spans="2:4" ht="24" customHeight="1" x14ac:dyDescent="0.25">
      <c r="B176" s="11"/>
      <c r="D176" s="7" t="s">
        <v>298</v>
      </c>
    </row>
    <row r="177" spans="2:4" ht="24" customHeight="1" x14ac:dyDescent="0.25">
      <c r="B177" s="11"/>
      <c r="D177" s="7" t="s">
        <v>299</v>
      </c>
    </row>
    <row r="178" spans="2:4" ht="24" customHeight="1" x14ac:dyDescent="0.25">
      <c r="B178" s="11"/>
      <c r="D178" s="7" t="s">
        <v>300</v>
      </c>
    </row>
    <row r="179" spans="2:4" ht="24" customHeight="1" x14ac:dyDescent="0.25">
      <c r="B179" s="12"/>
      <c r="D179" s="7" t="s">
        <v>301</v>
      </c>
    </row>
  </sheetData>
  <mergeCells count="3">
    <mergeCell ref="B2:D2"/>
    <mergeCell ref="B3:D3"/>
    <mergeCell ref="D9: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MODE_EMPLOI</vt:lpstr>
      <vt:lpstr>Analyse.Texte</vt:lpstr>
      <vt:lpstr>PROMPTS_CFA</vt:lpstr>
      <vt:lpstr>Prompt.ChatGPT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2026-08-10T08:17:15Z</dcterms:created>
  <dcterms:modified xsi:type="dcterms:W3CDTF">2026-08-23T16:12:47Z</dcterms:modified>
</cp:coreProperties>
</file>