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D:\Données\1.UPRT\0-UPRT.fait\1-UPRT.FR-SITE-WEB\ff-fiches-fabrications\ff.fiches.fabrication.2023\UPRT.23.aout\"/>
    </mc:Choice>
  </mc:AlternateContent>
  <xr:revisionPtr revIDLastSave="0" documentId="8_{7A13A35C-71B5-48E1-A74C-B9647C8F5AC1}" xr6:coauthVersionLast="47" xr6:coauthVersionMax="47" xr10:uidLastSave="{00000000-0000-0000-0000-000000000000}"/>
  <bookViews>
    <workbookView xWindow="28680" yWindow="-120" windowWidth="29040" windowHeight="15720" activeTab="3" xr2:uid="{C20E8AF0-51D6-4C90-BA8A-44E15B9DBC5B}"/>
  </bookViews>
  <sheets>
    <sheet name="Modèle.A.15.col.30.lignes" sheetId="27" r:id="rId1"/>
    <sheet name="Modèle.B.15.col.30.lignes" sheetId="11" r:id="rId2"/>
    <sheet name="différentes.Paellas" sheetId="23" r:id="rId3"/>
    <sheet name="Paella.Végétarienne.de.Sand" sheetId="4" r:id="rId4"/>
    <sheet name="Remplacer.du.texte.2024" sheetId="17" r:id="rId5"/>
  </sheets>
  <definedNames>
    <definedName name="_xlnm._FilterDatabase" localSheetId="0" hidden="1">'Modèle.A.15.col.30.lignes'!$B$11:$C$569</definedName>
    <definedName name="_xlnm._FilterDatabase" localSheetId="3" hidden="1">'Paella.Végétarienne.de.Sand'!$B$6:$C$81</definedName>
    <definedName name="_xlnm.Print_Area" localSheetId="2">différentes.Paellas!#REF!</definedName>
    <definedName name="_xlnm.Print_Area" localSheetId="0">'Modèle.A.15.col.30.lignes'!$B$12:$P$93</definedName>
    <definedName name="_xlnm.Print_Area" localSheetId="1">'Modèle.B.15.col.30.lignes'!#REF!</definedName>
    <definedName name="_xlnm.Print_Area" localSheetId="3">'Paella.Végétarienne.de.Sand'!$C$7:$P$62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19" i="4" l="1"/>
  <c r="V24" i="4"/>
  <c r="Z13" i="4" s="1"/>
  <c r="AH5" i="27"/>
  <c r="AH4" i="27"/>
  <c r="AH3" i="27"/>
  <c r="AD5" i="27"/>
  <c r="AB100" i="27"/>
  <c r="AB193" i="27"/>
  <c r="AB286" i="27"/>
  <c r="AB379" i="27"/>
  <c r="AB472" i="27"/>
  <c r="AD4" i="27"/>
  <c r="AW7" i="27"/>
  <c r="CJ583" i="27"/>
  <c r="BM6" i="27" s="1"/>
  <c r="AP567" i="27"/>
  <c r="AP566" i="27"/>
  <c r="AP565" i="27"/>
  <c r="AP564" i="27"/>
  <c r="AP563" i="27"/>
  <c r="AP562" i="27"/>
  <c r="AP561" i="27"/>
  <c r="AP560" i="27"/>
  <c r="AP559" i="27"/>
  <c r="AP558" i="27"/>
  <c r="AP557" i="27"/>
  <c r="AP556" i="27"/>
  <c r="AP555" i="27"/>
  <c r="AP554" i="27"/>
  <c r="AP553" i="27"/>
  <c r="AP552" i="27"/>
  <c r="AP551" i="27"/>
  <c r="AP550" i="27"/>
  <c r="AP549" i="27"/>
  <c r="AP548" i="27"/>
  <c r="AP547" i="27"/>
  <c r="AP546" i="27"/>
  <c r="AP545" i="27"/>
  <c r="AP544" i="27"/>
  <c r="AP543" i="27"/>
  <c r="AP542" i="27"/>
  <c r="AP541" i="27"/>
  <c r="AP540" i="27"/>
  <c r="AP539" i="27"/>
  <c r="AP538" i="27"/>
  <c r="AP537" i="27"/>
  <c r="AP536" i="27"/>
  <c r="AP535" i="27"/>
  <c r="AP534" i="27"/>
  <c r="AP533" i="27"/>
  <c r="AP532" i="27"/>
  <c r="AP531" i="27"/>
  <c r="AP530" i="27"/>
  <c r="AP529" i="27"/>
  <c r="AR526" i="27"/>
  <c r="AR525" i="27"/>
  <c r="AR524" i="27"/>
  <c r="AR523" i="27"/>
  <c r="AR522" i="27"/>
  <c r="AR521" i="27"/>
  <c r="AR520" i="27"/>
  <c r="AR519" i="27"/>
  <c r="AR518" i="27"/>
  <c r="AR517" i="27"/>
  <c r="AR516" i="27"/>
  <c r="AR515" i="27"/>
  <c r="AR514" i="27"/>
  <c r="AR513" i="27"/>
  <c r="AR512" i="27"/>
  <c r="AR511" i="27"/>
  <c r="AR510" i="27"/>
  <c r="AR509" i="27"/>
  <c r="AR508" i="27"/>
  <c r="AR507" i="27"/>
  <c r="AR506" i="27"/>
  <c r="AR505" i="27"/>
  <c r="AR504" i="27"/>
  <c r="AR503" i="27"/>
  <c r="AR502" i="27"/>
  <c r="AR501" i="27"/>
  <c r="AR500" i="27"/>
  <c r="AR499" i="27"/>
  <c r="AR498" i="27"/>
  <c r="AR497" i="27"/>
  <c r="AP474" i="27"/>
  <c r="AP473" i="27"/>
  <c r="AP472" i="27"/>
  <c r="AP471" i="27"/>
  <c r="AP470" i="27"/>
  <c r="AP469" i="27"/>
  <c r="AP468" i="27"/>
  <c r="AP467" i="27"/>
  <c r="AP466" i="27"/>
  <c r="AP465" i="27"/>
  <c r="AP464" i="27"/>
  <c r="AP463" i="27"/>
  <c r="AP462" i="27"/>
  <c r="AP461" i="27"/>
  <c r="AP460" i="27"/>
  <c r="AP459" i="27"/>
  <c r="AP458" i="27"/>
  <c r="AP457" i="27"/>
  <c r="AP456" i="27"/>
  <c r="AP455" i="27"/>
  <c r="AP454" i="27"/>
  <c r="AP453" i="27"/>
  <c r="AP452" i="27"/>
  <c r="AP451" i="27"/>
  <c r="AP450" i="27"/>
  <c r="AP449" i="27"/>
  <c r="AP448" i="27"/>
  <c r="AP447" i="27"/>
  <c r="AP446" i="27"/>
  <c r="AP445" i="27"/>
  <c r="AP444" i="27"/>
  <c r="AP443" i="27"/>
  <c r="AP442" i="27"/>
  <c r="AP441" i="27"/>
  <c r="AP440" i="27"/>
  <c r="AP439" i="27"/>
  <c r="AP438" i="27"/>
  <c r="AP437" i="27"/>
  <c r="AP436" i="27"/>
  <c r="AR433" i="27"/>
  <c r="AR432" i="27"/>
  <c r="AR431" i="27"/>
  <c r="AR430" i="27"/>
  <c r="AR429" i="27"/>
  <c r="AR428" i="27"/>
  <c r="AR427" i="27"/>
  <c r="AR426" i="27"/>
  <c r="AR425" i="27"/>
  <c r="AR424" i="27"/>
  <c r="AR423" i="27"/>
  <c r="AR422" i="27"/>
  <c r="AR421" i="27"/>
  <c r="AR420" i="27"/>
  <c r="AR419" i="27"/>
  <c r="AR418" i="27"/>
  <c r="AR417" i="27"/>
  <c r="AR416" i="27"/>
  <c r="AR415" i="27"/>
  <c r="AR414" i="27"/>
  <c r="AR413" i="27"/>
  <c r="AR412" i="27"/>
  <c r="AR411" i="27"/>
  <c r="AR410" i="27"/>
  <c r="AR409" i="27"/>
  <c r="AR408" i="27"/>
  <c r="AR407" i="27"/>
  <c r="AR406" i="27"/>
  <c r="AR405" i="27"/>
  <c r="AR404" i="27"/>
  <c r="AP381" i="27"/>
  <c r="AP380" i="27"/>
  <c r="AP379" i="27"/>
  <c r="AP378" i="27"/>
  <c r="AP377" i="27"/>
  <c r="AP376" i="27"/>
  <c r="AP375" i="27"/>
  <c r="AP374" i="27"/>
  <c r="AP373" i="27"/>
  <c r="AP372" i="27"/>
  <c r="AP371" i="27"/>
  <c r="AP370" i="27"/>
  <c r="AP369" i="27"/>
  <c r="AP368" i="27"/>
  <c r="AP367" i="27"/>
  <c r="AP366" i="27"/>
  <c r="AP365" i="27"/>
  <c r="AP364" i="27"/>
  <c r="AP363" i="27"/>
  <c r="AP362" i="27"/>
  <c r="AP361" i="27"/>
  <c r="AP360" i="27"/>
  <c r="AP359" i="27"/>
  <c r="AP358" i="27"/>
  <c r="AP357" i="27"/>
  <c r="AP356" i="27"/>
  <c r="AP355" i="27"/>
  <c r="AP354" i="27"/>
  <c r="AP353" i="27"/>
  <c r="AP352" i="27"/>
  <c r="AP351" i="27"/>
  <c r="AP350" i="27"/>
  <c r="AP349" i="27"/>
  <c r="AP348" i="27"/>
  <c r="AP347" i="27"/>
  <c r="AP346" i="27"/>
  <c r="AP345" i="27"/>
  <c r="AP344" i="27"/>
  <c r="AP343" i="27"/>
  <c r="AR340" i="27"/>
  <c r="AR339" i="27"/>
  <c r="AR338" i="27"/>
  <c r="AR337" i="27"/>
  <c r="AR336" i="27"/>
  <c r="AR335" i="27"/>
  <c r="AR334" i="27"/>
  <c r="AR333" i="27"/>
  <c r="AR332" i="27"/>
  <c r="AR331" i="27"/>
  <c r="AR330" i="27"/>
  <c r="AR329" i="27"/>
  <c r="AR328" i="27"/>
  <c r="AR327" i="27"/>
  <c r="AR326" i="27"/>
  <c r="AR325" i="27"/>
  <c r="AR324" i="27"/>
  <c r="AR323" i="27"/>
  <c r="AR322" i="27"/>
  <c r="AR321" i="27"/>
  <c r="AR320" i="27"/>
  <c r="AR319" i="27"/>
  <c r="AR318" i="27"/>
  <c r="AR317" i="27"/>
  <c r="AR316" i="27"/>
  <c r="AR315" i="27"/>
  <c r="AR314" i="27"/>
  <c r="AR313" i="27"/>
  <c r="AR312" i="27"/>
  <c r="AR311" i="27"/>
  <c r="AP288" i="27"/>
  <c r="AP287" i="27"/>
  <c r="AP286" i="27"/>
  <c r="AP285" i="27"/>
  <c r="AP284" i="27"/>
  <c r="AP283" i="27"/>
  <c r="AP282" i="27"/>
  <c r="AP281" i="27"/>
  <c r="AP280" i="27"/>
  <c r="AP279" i="27"/>
  <c r="AP278" i="27"/>
  <c r="AP277" i="27"/>
  <c r="AP276" i="27"/>
  <c r="AP275" i="27"/>
  <c r="AP274" i="27"/>
  <c r="AP273" i="27"/>
  <c r="AP272" i="27"/>
  <c r="AP271" i="27"/>
  <c r="AP270" i="27"/>
  <c r="AP269" i="27"/>
  <c r="AP268" i="27"/>
  <c r="AP267" i="27"/>
  <c r="AP266" i="27"/>
  <c r="AP265" i="27"/>
  <c r="AP264" i="27"/>
  <c r="AP263" i="27"/>
  <c r="AP262" i="27"/>
  <c r="AP261" i="27"/>
  <c r="AP260" i="27"/>
  <c r="AP259" i="27"/>
  <c r="AP258" i="27"/>
  <c r="AP257" i="27"/>
  <c r="AP256" i="27"/>
  <c r="AP255" i="27"/>
  <c r="AP254" i="27"/>
  <c r="AP253" i="27"/>
  <c r="AP252" i="27"/>
  <c r="AP251" i="27"/>
  <c r="AP250" i="27"/>
  <c r="AR247" i="27"/>
  <c r="AR246" i="27"/>
  <c r="AR245" i="27"/>
  <c r="AR244" i="27"/>
  <c r="AR243" i="27"/>
  <c r="AR242" i="27"/>
  <c r="AR241" i="27"/>
  <c r="AR240" i="27"/>
  <c r="AR239" i="27"/>
  <c r="AR238" i="27"/>
  <c r="AR237" i="27"/>
  <c r="AR236" i="27"/>
  <c r="AR235" i="27"/>
  <c r="AR234" i="27"/>
  <c r="AR233" i="27"/>
  <c r="AR232" i="27"/>
  <c r="AR231" i="27"/>
  <c r="AR230" i="27"/>
  <c r="AR229" i="27"/>
  <c r="AR228" i="27"/>
  <c r="AR227" i="27"/>
  <c r="AR226" i="27"/>
  <c r="AR225" i="27"/>
  <c r="AR224" i="27"/>
  <c r="AR223" i="27"/>
  <c r="AR222" i="27"/>
  <c r="AR221" i="27"/>
  <c r="AR220" i="27"/>
  <c r="AR219" i="27"/>
  <c r="AR218" i="27"/>
  <c r="AP195" i="27"/>
  <c r="AP194" i="27"/>
  <c r="AP193" i="27"/>
  <c r="AP192" i="27"/>
  <c r="AP191" i="27"/>
  <c r="AP190" i="27"/>
  <c r="AP189" i="27"/>
  <c r="AP188" i="27"/>
  <c r="AP187" i="27"/>
  <c r="AP186" i="27"/>
  <c r="AP185" i="27"/>
  <c r="AP184" i="27"/>
  <c r="AP183" i="27"/>
  <c r="AP182" i="27"/>
  <c r="AP181" i="27"/>
  <c r="AP180" i="27"/>
  <c r="AP179" i="27"/>
  <c r="AP178" i="27"/>
  <c r="AP177" i="27"/>
  <c r="AP176" i="27"/>
  <c r="AP175" i="27"/>
  <c r="AP174" i="27"/>
  <c r="AP173" i="27"/>
  <c r="AP172" i="27"/>
  <c r="AP171" i="27"/>
  <c r="AP170" i="27"/>
  <c r="AP169" i="27"/>
  <c r="AP168" i="27"/>
  <c r="AP167" i="27"/>
  <c r="AP166" i="27"/>
  <c r="AP165" i="27"/>
  <c r="AP164" i="27"/>
  <c r="AP163" i="27"/>
  <c r="AP162" i="27"/>
  <c r="AP161" i="27"/>
  <c r="AP160" i="27"/>
  <c r="AP159" i="27"/>
  <c r="AP158" i="27"/>
  <c r="AP157" i="27"/>
  <c r="AR154" i="27"/>
  <c r="AR153" i="27"/>
  <c r="AR152" i="27"/>
  <c r="AR151" i="27"/>
  <c r="AR150" i="27"/>
  <c r="AR149" i="27"/>
  <c r="AR148" i="27"/>
  <c r="AR147" i="27"/>
  <c r="AR146" i="27"/>
  <c r="AR145" i="27"/>
  <c r="AR144" i="27"/>
  <c r="AR143" i="27"/>
  <c r="AR142" i="27"/>
  <c r="AR141" i="27"/>
  <c r="AR140" i="27"/>
  <c r="AR139" i="27"/>
  <c r="AR138" i="27"/>
  <c r="AR137" i="27"/>
  <c r="AR136" i="27"/>
  <c r="AR135" i="27"/>
  <c r="AR134" i="27"/>
  <c r="AR133" i="27"/>
  <c r="AR132" i="27"/>
  <c r="AR131" i="27"/>
  <c r="AR130" i="27"/>
  <c r="AR129" i="27"/>
  <c r="AR128" i="27"/>
  <c r="AR127" i="27"/>
  <c r="AR126" i="27"/>
  <c r="AR125" i="27"/>
  <c r="AP102" i="27"/>
  <c r="AP101" i="27"/>
  <c r="AP100" i="27"/>
  <c r="AP99" i="27"/>
  <c r="AP98" i="27"/>
  <c r="AP97" i="27"/>
  <c r="AP96" i="27"/>
  <c r="AP95" i="27"/>
  <c r="AP94" i="27"/>
  <c r="AP93" i="27"/>
  <c r="AP92" i="27"/>
  <c r="AP91" i="27"/>
  <c r="AP90" i="27"/>
  <c r="AP89" i="27"/>
  <c r="AP88" i="27"/>
  <c r="AP87" i="27"/>
  <c r="AP86" i="27"/>
  <c r="AP85" i="27"/>
  <c r="AP84" i="27"/>
  <c r="AP83" i="27"/>
  <c r="AP82" i="27"/>
  <c r="AP81" i="27"/>
  <c r="AP80" i="27"/>
  <c r="AP79" i="27"/>
  <c r="AP78" i="27"/>
  <c r="AP77" i="27"/>
  <c r="AP76" i="27"/>
  <c r="AP75" i="27"/>
  <c r="AP74" i="27"/>
  <c r="AP73" i="27"/>
  <c r="AP72" i="27"/>
  <c r="AP71" i="27"/>
  <c r="AP70" i="27"/>
  <c r="AP69" i="27"/>
  <c r="AP68" i="27"/>
  <c r="AP67" i="27"/>
  <c r="AP66" i="27"/>
  <c r="AP65" i="27"/>
  <c r="AP64" i="27"/>
  <c r="AR61" i="27"/>
  <c r="AR60" i="27"/>
  <c r="AR59" i="27"/>
  <c r="AR58" i="27"/>
  <c r="AR57" i="27"/>
  <c r="AR56" i="27"/>
  <c r="AR55" i="27"/>
  <c r="AR54" i="27"/>
  <c r="AR53" i="27"/>
  <c r="AR52" i="27"/>
  <c r="AR51" i="27"/>
  <c r="AR50" i="27"/>
  <c r="AR49" i="27"/>
  <c r="AR48" i="27"/>
  <c r="AR47" i="27"/>
  <c r="AR46" i="27"/>
  <c r="AR45" i="27"/>
  <c r="AR44" i="27"/>
  <c r="AR43" i="27"/>
  <c r="AR42" i="27"/>
  <c r="AR41" i="27"/>
  <c r="AR40" i="27"/>
  <c r="AR39" i="27"/>
  <c r="BO88" i="27"/>
  <c r="BM88" i="27"/>
  <c r="BM87" i="27"/>
  <c r="BP86" i="27"/>
  <c r="BP88" i="27" s="1"/>
  <c r="BL85" i="27"/>
  <c r="BO78" i="27"/>
  <c r="BM78" i="27"/>
  <c r="BM77" i="27"/>
  <c r="BP76" i="27"/>
  <c r="BP78" i="27" s="1"/>
  <c r="BG76" i="27"/>
  <c r="BL75" i="27"/>
  <c r="BG74" i="27"/>
  <c r="BO68" i="27"/>
  <c r="BM68" i="27"/>
  <c r="BM67" i="27"/>
  <c r="BP66" i="27"/>
  <c r="BP68" i="27" s="1"/>
  <c r="BL65" i="27"/>
  <c r="BO58" i="27"/>
  <c r="BM58" i="27"/>
  <c r="BM57" i="27"/>
  <c r="BP56" i="27"/>
  <c r="BP58" i="27" s="1"/>
  <c r="BL55" i="27"/>
  <c r="BA38" i="27"/>
  <c r="AZ38" i="27"/>
  <c r="BE37" i="27"/>
  <c r="BE36" i="27"/>
  <c r="BE35" i="27"/>
  <c r="BE34" i="27"/>
  <c r="BE33" i="27"/>
  <c r="BE32" i="27"/>
  <c r="BE31" i="27"/>
  <c r="BJ23" i="27"/>
  <c r="BL19" i="27"/>
  <c r="BL18" i="27"/>
  <c r="BL15" i="27"/>
  <c r="BG5" i="27"/>
  <c r="AW62" i="27"/>
  <c r="X24" i="27"/>
  <c r="V24" i="27"/>
  <c r="U24" i="27"/>
  <c r="V23" i="27" s="1"/>
  <c r="X1" i="27"/>
  <c r="W1" i="27"/>
  <c r="V1" i="27"/>
  <c r="U1" i="27"/>
  <c r="P569" i="27"/>
  <c r="O569" i="27"/>
  <c r="N569" i="27"/>
  <c r="M569" i="27"/>
  <c r="L569" i="27"/>
  <c r="K569" i="27"/>
  <c r="J569" i="27"/>
  <c r="I569" i="27"/>
  <c r="H569" i="27"/>
  <c r="G569" i="27"/>
  <c r="F569" i="27"/>
  <c r="E569" i="27"/>
  <c r="D569" i="27"/>
  <c r="C569" i="27"/>
  <c r="P559" i="27"/>
  <c r="O559" i="27"/>
  <c r="N559" i="27"/>
  <c r="M559" i="27"/>
  <c r="L559" i="27"/>
  <c r="K559" i="27"/>
  <c r="J559" i="27"/>
  <c r="I559" i="27"/>
  <c r="H559" i="27"/>
  <c r="G559" i="27"/>
  <c r="F559" i="27"/>
  <c r="E559" i="27"/>
  <c r="D559" i="27"/>
  <c r="C559" i="27"/>
  <c r="P476" i="27"/>
  <c r="O476" i="27"/>
  <c r="N476" i="27"/>
  <c r="M476" i="27"/>
  <c r="L476" i="27"/>
  <c r="K476" i="27"/>
  <c r="J476" i="27"/>
  <c r="I476" i="27"/>
  <c r="H476" i="27"/>
  <c r="G476" i="27"/>
  <c r="F476" i="27"/>
  <c r="E476" i="27"/>
  <c r="D476" i="27"/>
  <c r="C476" i="27"/>
  <c r="P466" i="27"/>
  <c r="O466" i="27"/>
  <c r="N466" i="27"/>
  <c r="M466" i="27"/>
  <c r="L466" i="27"/>
  <c r="K466" i="27"/>
  <c r="J466" i="27"/>
  <c r="I466" i="27"/>
  <c r="H466" i="27"/>
  <c r="G466" i="27"/>
  <c r="F466" i="27"/>
  <c r="E466" i="27"/>
  <c r="D466" i="27"/>
  <c r="C466" i="27"/>
  <c r="P383" i="27"/>
  <c r="O383" i="27"/>
  <c r="N383" i="27"/>
  <c r="M383" i="27"/>
  <c r="L383" i="27"/>
  <c r="K383" i="27"/>
  <c r="J383" i="27"/>
  <c r="I383" i="27"/>
  <c r="H383" i="27"/>
  <c r="G383" i="27"/>
  <c r="F383" i="27"/>
  <c r="E383" i="27"/>
  <c r="D383" i="27"/>
  <c r="C383" i="27"/>
  <c r="P373" i="27"/>
  <c r="O373" i="27"/>
  <c r="N373" i="27"/>
  <c r="M373" i="27"/>
  <c r="L373" i="27"/>
  <c r="K373" i="27"/>
  <c r="J373" i="27"/>
  <c r="I373" i="27"/>
  <c r="H373" i="27"/>
  <c r="G373" i="27"/>
  <c r="F373" i="27"/>
  <c r="E373" i="27"/>
  <c r="D373" i="27"/>
  <c r="C373" i="27"/>
  <c r="P290" i="27"/>
  <c r="O290" i="27"/>
  <c r="N290" i="27"/>
  <c r="M290" i="27"/>
  <c r="L290" i="27"/>
  <c r="K290" i="27"/>
  <c r="J290" i="27"/>
  <c r="I290" i="27"/>
  <c r="H290" i="27"/>
  <c r="G290" i="27"/>
  <c r="F290" i="27"/>
  <c r="E290" i="27"/>
  <c r="D290" i="27"/>
  <c r="C290" i="27"/>
  <c r="P280" i="27"/>
  <c r="O280" i="27"/>
  <c r="N280" i="27"/>
  <c r="M280" i="27"/>
  <c r="L280" i="27"/>
  <c r="K280" i="27"/>
  <c r="J280" i="27"/>
  <c r="I280" i="27"/>
  <c r="H280" i="27"/>
  <c r="G280" i="27"/>
  <c r="F280" i="27"/>
  <c r="E280" i="27"/>
  <c r="D280" i="27"/>
  <c r="C280" i="27"/>
  <c r="P197" i="27"/>
  <c r="O197" i="27"/>
  <c r="N197" i="27"/>
  <c r="M197" i="27"/>
  <c r="L197" i="27"/>
  <c r="K197" i="27"/>
  <c r="J197" i="27"/>
  <c r="I197" i="27"/>
  <c r="H197" i="27"/>
  <c r="G197" i="27"/>
  <c r="F197" i="27"/>
  <c r="E197" i="27"/>
  <c r="D197" i="27"/>
  <c r="C197" i="27"/>
  <c r="P187" i="27"/>
  <c r="O187" i="27"/>
  <c r="N187" i="27"/>
  <c r="M187" i="27"/>
  <c r="L187" i="27"/>
  <c r="K187" i="27"/>
  <c r="J187" i="27"/>
  <c r="I187" i="27"/>
  <c r="H187" i="27"/>
  <c r="G187" i="27"/>
  <c r="F187" i="27"/>
  <c r="E187" i="27"/>
  <c r="D187" i="27"/>
  <c r="C187" i="27"/>
  <c r="AU569" i="27"/>
  <c r="AT569" i="27"/>
  <c r="AS569" i="27"/>
  <c r="AR569" i="27"/>
  <c r="AQ569" i="27"/>
  <c r="AP569" i="27"/>
  <c r="AN569" i="27"/>
  <c r="AM569" i="27"/>
  <c r="AL569" i="27"/>
  <c r="AK569" i="27"/>
  <c r="AJ569" i="27"/>
  <c r="AI569" i="27"/>
  <c r="AH569" i="27"/>
  <c r="AG569" i="27"/>
  <c r="AF569" i="27"/>
  <c r="AE569" i="27"/>
  <c r="AD569" i="27"/>
  <c r="AC569" i="27"/>
  <c r="AB569" i="27"/>
  <c r="AA569" i="27"/>
  <c r="Z569" i="27"/>
  <c r="X569" i="27"/>
  <c r="W569" i="27"/>
  <c r="V569" i="27"/>
  <c r="U569" i="27"/>
  <c r="T569" i="27"/>
  <c r="S569" i="27"/>
  <c r="R569" i="27"/>
  <c r="Q569" i="27"/>
  <c r="A569" i="27"/>
  <c r="AB565" i="27"/>
  <c r="AN563" i="27"/>
  <c r="X559" i="27"/>
  <c r="U559" i="27"/>
  <c r="W559" i="27" s="1"/>
  <c r="X558" i="27"/>
  <c r="U558" i="27"/>
  <c r="W558" i="27" s="1"/>
  <c r="X557" i="27"/>
  <c r="U557" i="27"/>
  <c r="W557" i="27" s="1"/>
  <c r="E557" i="27"/>
  <c r="AA556" i="27"/>
  <c r="D557" i="27" s="1"/>
  <c r="X556" i="27"/>
  <c r="U556" i="27"/>
  <c r="W556" i="27" s="1"/>
  <c r="E556" i="27"/>
  <c r="AA555" i="27"/>
  <c r="D556" i="27" s="1"/>
  <c r="Z555" i="27"/>
  <c r="B556" i="27" s="1"/>
  <c r="X555" i="27"/>
  <c r="U555" i="27"/>
  <c r="W555" i="27" s="1"/>
  <c r="E555" i="27"/>
  <c r="AA554" i="27"/>
  <c r="D555" i="27" s="1"/>
  <c r="Z554" i="27"/>
  <c r="B555" i="27" s="1"/>
  <c r="X554" i="27"/>
  <c r="U554" i="27"/>
  <c r="W554" i="27" s="1"/>
  <c r="E554" i="27"/>
  <c r="AA553" i="27"/>
  <c r="D554" i="27" s="1"/>
  <c r="Z553" i="27"/>
  <c r="X553" i="27"/>
  <c r="U553" i="27"/>
  <c r="W553" i="27" s="1"/>
  <c r="E553" i="27"/>
  <c r="AA552" i="27"/>
  <c r="D553" i="27" s="1"/>
  <c r="Z552" i="27"/>
  <c r="B553" i="27" s="1"/>
  <c r="X552" i="27"/>
  <c r="U552" i="27"/>
  <c r="W552" i="27" s="1"/>
  <c r="E552" i="27"/>
  <c r="AA551" i="27"/>
  <c r="D552" i="27" s="1"/>
  <c r="Z551" i="27"/>
  <c r="B552" i="27" s="1"/>
  <c r="X551" i="27"/>
  <c r="U551" i="27"/>
  <c r="W551" i="27" s="1"/>
  <c r="E551" i="27"/>
  <c r="AA550" i="27"/>
  <c r="D551" i="27" s="1"/>
  <c r="Z550" i="27"/>
  <c r="B551" i="27" s="1"/>
  <c r="X550" i="27"/>
  <c r="U550" i="27"/>
  <c r="W550" i="27" s="1"/>
  <c r="E550" i="27"/>
  <c r="AA549" i="27"/>
  <c r="D550" i="27" s="1"/>
  <c r="Z549" i="27"/>
  <c r="B550" i="27" s="1"/>
  <c r="X549" i="27"/>
  <c r="U549" i="27"/>
  <c r="W549" i="27" s="1"/>
  <c r="E549" i="27"/>
  <c r="AA548" i="27"/>
  <c r="D549" i="27" s="1"/>
  <c r="Z548" i="27"/>
  <c r="B549" i="27" s="1"/>
  <c r="X548" i="27"/>
  <c r="U548" i="27"/>
  <c r="W548" i="27" s="1"/>
  <c r="E548" i="27"/>
  <c r="AA547" i="27"/>
  <c r="D548" i="27" s="1"/>
  <c r="Z547" i="27"/>
  <c r="B548" i="27" s="1"/>
  <c r="X547" i="27"/>
  <c r="U547" i="27"/>
  <c r="W547" i="27" s="1"/>
  <c r="E547" i="27"/>
  <c r="AA546" i="27"/>
  <c r="D547" i="27" s="1"/>
  <c r="Z546" i="27"/>
  <c r="B547" i="27" s="1"/>
  <c r="X546" i="27"/>
  <c r="U546" i="27"/>
  <c r="W546" i="27" s="1"/>
  <c r="E546" i="27"/>
  <c r="AA545" i="27"/>
  <c r="D546" i="27" s="1"/>
  <c r="Z545" i="27"/>
  <c r="B546" i="27" s="1"/>
  <c r="X545" i="27"/>
  <c r="U545" i="27"/>
  <c r="W545" i="27" s="1"/>
  <c r="E545" i="27"/>
  <c r="AA544" i="27"/>
  <c r="D545" i="27" s="1"/>
  <c r="Z544" i="27"/>
  <c r="B545" i="27" s="1"/>
  <c r="X544" i="27"/>
  <c r="U544" i="27"/>
  <c r="W544" i="27" s="1"/>
  <c r="E544" i="27"/>
  <c r="AA543" i="27"/>
  <c r="D544" i="27" s="1"/>
  <c r="Z543" i="27"/>
  <c r="B544" i="27" s="1"/>
  <c r="X543" i="27"/>
  <c r="U543" i="27"/>
  <c r="W543" i="27" s="1"/>
  <c r="E543" i="27"/>
  <c r="AA542" i="27"/>
  <c r="D543" i="27" s="1"/>
  <c r="Z542" i="27"/>
  <c r="B543" i="27" s="1"/>
  <c r="X542" i="27"/>
  <c r="U542" i="27"/>
  <c r="W542" i="27" s="1"/>
  <c r="E542" i="27"/>
  <c r="AA541" i="27"/>
  <c r="D542" i="27" s="1"/>
  <c r="Z541" i="27"/>
  <c r="B542" i="27" s="1"/>
  <c r="X541" i="27"/>
  <c r="U541" i="27"/>
  <c r="W541" i="27" s="1"/>
  <c r="E541" i="27"/>
  <c r="AA540" i="27"/>
  <c r="D541" i="27" s="1"/>
  <c r="Z540" i="27"/>
  <c r="B541" i="27" s="1"/>
  <c r="X540" i="27"/>
  <c r="U540" i="27"/>
  <c r="W540" i="27" s="1"/>
  <c r="E540" i="27"/>
  <c r="AA539" i="27"/>
  <c r="D540" i="27" s="1"/>
  <c r="Z539" i="27"/>
  <c r="B540" i="27" s="1"/>
  <c r="X539" i="27"/>
  <c r="U539" i="27"/>
  <c r="W539" i="27" s="1"/>
  <c r="E539" i="27"/>
  <c r="AA538" i="27"/>
  <c r="D539" i="27" s="1"/>
  <c r="Z538" i="27"/>
  <c r="B539" i="27" s="1"/>
  <c r="X538" i="27"/>
  <c r="U538" i="27"/>
  <c r="W538" i="27" s="1"/>
  <c r="E538" i="27"/>
  <c r="AA537" i="27"/>
  <c r="D538" i="27" s="1"/>
  <c r="Z537" i="27"/>
  <c r="B538" i="27" s="1"/>
  <c r="X537" i="27"/>
  <c r="U537" i="27"/>
  <c r="W537" i="27" s="1"/>
  <c r="E537" i="27"/>
  <c r="AA536" i="27"/>
  <c r="D537" i="27" s="1"/>
  <c r="Z536" i="27"/>
  <c r="B537" i="27" s="1"/>
  <c r="X536" i="27"/>
  <c r="U536" i="27"/>
  <c r="W536" i="27" s="1"/>
  <c r="E536" i="27"/>
  <c r="AA535" i="27"/>
  <c r="D536" i="27" s="1"/>
  <c r="Z535" i="27"/>
  <c r="B536" i="27" s="1"/>
  <c r="X535" i="27"/>
  <c r="U535" i="27"/>
  <c r="W535" i="27" s="1"/>
  <c r="E535" i="27"/>
  <c r="AA534" i="27"/>
  <c r="D535" i="27" s="1"/>
  <c r="Z534" i="27"/>
  <c r="B535" i="27" s="1"/>
  <c r="X534" i="27"/>
  <c r="U534" i="27"/>
  <c r="W534" i="27" s="1"/>
  <c r="E534" i="27"/>
  <c r="AA533" i="27"/>
  <c r="D534" i="27" s="1"/>
  <c r="Z533" i="27"/>
  <c r="B534" i="27" s="1"/>
  <c r="X533" i="27"/>
  <c r="U533" i="27"/>
  <c r="W533" i="27" s="1"/>
  <c r="E533" i="27"/>
  <c r="AA532" i="27"/>
  <c r="D533" i="27" s="1"/>
  <c r="Z532" i="27"/>
  <c r="B533" i="27" s="1"/>
  <c r="X532" i="27"/>
  <c r="U532" i="27"/>
  <c r="W532" i="27" s="1"/>
  <c r="E532" i="27"/>
  <c r="AA531" i="27"/>
  <c r="D532" i="27" s="1"/>
  <c r="Z531" i="27"/>
  <c r="B532" i="27" s="1"/>
  <c r="X531" i="27"/>
  <c r="U531" i="27"/>
  <c r="W531" i="27" s="1"/>
  <c r="E531" i="27"/>
  <c r="AA530" i="27"/>
  <c r="D531" i="27" s="1"/>
  <c r="Z530" i="27"/>
  <c r="B531" i="27" s="1"/>
  <c r="X530" i="27"/>
  <c r="U530" i="27"/>
  <c r="W530" i="27" s="1"/>
  <c r="E530" i="27"/>
  <c r="AA529" i="27"/>
  <c r="D530" i="27" s="1"/>
  <c r="Z529" i="27"/>
  <c r="B530" i="27" s="1"/>
  <c r="X529" i="27"/>
  <c r="U529" i="27"/>
  <c r="W529" i="27" s="1"/>
  <c r="E529" i="27"/>
  <c r="AA528" i="27"/>
  <c r="D529" i="27" s="1"/>
  <c r="Z528" i="27"/>
  <c r="B529" i="27" s="1"/>
  <c r="X528" i="27"/>
  <c r="U528" i="27"/>
  <c r="W528" i="27" s="1"/>
  <c r="E528" i="27"/>
  <c r="AA527" i="27"/>
  <c r="D528" i="27" s="1"/>
  <c r="Z527" i="27"/>
  <c r="B528" i="27" s="1"/>
  <c r="X527" i="27"/>
  <c r="U527" i="27"/>
  <c r="W527" i="27" s="1"/>
  <c r="E527" i="27"/>
  <c r="AA526" i="27"/>
  <c r="D527" i="27" s="1"/>
  <c r="Z526" i="27"/>
  <c r="B527" i="27" s="1"/>
  <c r="X526" i="27"/>
  <c r="U526" i="27"/>
  <c r="W526" i="27" s="1"/>
  <c r="E526" i="27"/>
  <c r="AA525" i="27"/>
  <c r="D526" i="27" s="1"/>
  <c r="Z525" i="27"/>
  <c r="B526" i="27" s="1"/>
  <c r="X525" i="27"/>
  <c r="U525" i="27"/>
  <c r="W525" i="27" s="1"/>
  <c r="E525" i="27"/>
  <c r="AA524" i="27"/>
  <c r="D525" i="27" s="1"/>
  <c r="Z524" i="27"/>
  <c r="B525" i="27" s="1"/>
  <c r="X524" i="27"/>
  <c r="U524" i="27"/>
  <c r="W524" i="27" s="1"/>
  <c r="E524" i="27"/>
  <c r="AA523" i="27"/>
  <c r="D524" i="27" s="1"/>
  <c r="Z523" i="27"/>
  <c r="B524" i="27" s="1"/>
  <c r="X523" i="27"/>
  <c r="U523" i="27"/>
  <c r="W523" i="27" s="1"/>
  <c r="E523" i="27"/>
  <c r="AA522" i="27"/>
  <c r="D523" i="27" s="1"/>
  <c r="Z522" i="27"/>
  <c r="B523" i="27" s="1"/>
  <c r="X522" i="27"/>
  <c r="U522" i="27"/>
  <c r="W522" i="27" s="1"/>
  <c r="E522" i="27"/>
  <c r="AA521" i="27"/>
  <c r="D522" i="27" s="1"/>
  <c r="Z521" i="27"/>
  <c r="B522" i="27" s="1"/>
  <c r="X521" i="27"/>
  <c r="U521" i="27"/>
  <c r="W521" i="27" s="1"/>
  <c r="E521" i="27"/>
  <c r="AA520" i="27"/>
  <c r="D521" i="27" s="1"/>
  <c r="Z520" i="27"/>
  <c r="B521" i="27" s="1"/>
  <c r="X520" i="27"/>
  <c r="U520" i="27"/>
  <c r="W520" i="27" s="1"/>
  <c r="E520" i="27"/>
  <c r="AA519" i="27"/>
  <c r="D520" i="27" s="1"/>
  <c r="Z519" i="27"/>
  <c r="B520" i="27" s="1"/>
  <c r="X519" i="27"/>
  <c r="U519" i="27"/>
  <c r="W519" i="27" s="1"/>
  <c r="AA518" i="27"/>
  <c r="D519" i="27" s="1"/>
  <c r="Z518" i="27"/>
  <c r="B519" i="27" s="1"/>
  <c r="X518" i="27"/>
  <c r="U518" i="27"/>
  <c r="W518" i="27" s="1"/>
  <c r="D518" i="27"/>
  <c r="X517" i="27"/>
  <c r="U517" i="27"/>
  <c r="W517" i="27" s="1"/>
  <c r="X516" i="27"/>
  <c r="U516" i="27"/>
  <c r="W516" i="27" s="1"/>
  <c r="E516" i="27"/>
  <c r="AM515" i="27"/>
  <c r="I516" i="27" s="1"/>
  <c r="AL515" i="27"/>
  <c r="H516" i="27" s="1"/>
  <c r="AH515" i="27"/>
  <c r="AI515" i="27" s="1"/>
  <c r="AN515" i="27" s="1"/>
  <c r="M516" i="27" s="1"/>
  <c r="O516" i="27" s="1"/>
  <c r="AC515" i="27"/>
  <c r="J516" i="27" s="1"/>
  <c r="X515" i="27"/>
  <c r="U515" i="27"/>
  <c r="W515" i="27" s="1"/>
  <c r="E515" i="27"/>
  <c r="AM514" i="27"/>
  <c r="I515" i="27" s="1"/>
  <c r="AL514" i="27"/>
  <c r="H515" i="27" s="1"/>
  <c r="AH514" i="27"/>
  <c r="AI514" i="27" s="1"/>
  <c r="AN514" i="27" s="1"/>
  <c r="M515" i="27" s="1"/>
  <c r="O515" i="27" s="1"/>
  <c r="AC514" i="27"/>
  <c r="J515" i="27" s="1"/>
  <c r="L515" i="27" s="1"/>
  <c r="Z514" i="27"/>
  <c r="B515" i="27" s="1"/>
  <c r="X514" i="27"/>
  <c r="U514" i="27"/>
  <c r="W514" i="27" s="1"/>
  <c r="E514" i="27"/>
  <c r="AM513" i="27"/>
  <c r="I514" i="27" s="1"/>
  <c r="AL513" i="27"/>
  <c r="H514" i="27" s="1"/>
  <c r="AH513" i="27"/>
  <c r="AI513" i="27" s="1"/>
  <c r="AN513" i="27" s="1"/>
  <c r="M514" i="27" s="1"/>
  <c r="O514" i="27" s="1"/>
  <c r="AC513" i="27"/>
  <c r="J514" i="27" s="1"/>
  <c r="L514" i="27" s="1"/>
  <c r="Z513" i="27"/>
  <c r="B514" i="27" s="1"/>
  <c r="X513" i="27"/>
  <c r="U513" i="27"/>
  <c r="W513" i="27" s="1"/>
  <c r="E513" i="27"/>
  <c r="AM512" i="27"/>
  <c r="I513" i="27" s="1"/>
  <c r="AL512" i="27"/>
  <c r="H513" i="27" s="1"/>
  <c r="AH512" i="27"/>
  <c r="AI512" i="27" s="1"/>
  <c r="AN512" i="27" s="1"/>
  <c r="M513" i="27" s="1"/>
  <c r="O513" i="27" s="1"/>
  <c r="AC512" i="27"/>
  <c r="J513" i="27" s="1"/>
  <c r="L513" i="27" s="1"/>
  <c r="Z512" i="27"/>
  <c r="B513" i="27" s="1"/>
  <c r="X512" i="27"/>
  <c r="U512" i="27"/>
  <c r="W512" i="27" s="1"/>
  <c r="E512" i="27"/>
  <c r="AM511" i="27"/>
  <c r="I512" i="27" s="1"/>
  <c r="AL511" i="27"/>
  <c r="H512" i="27" s="1"/>
  <c r="AH511" i="27"/>
  <c r="AI511" i="27" s="1"/>
  <c r="AN511" i="27" s="1"/>
  <c r="M512" i="27" s="1"/>
  <c r="O512" i="27" s="1"/>
  <c r="AC511" i="27"/>
  <c r="J512" i="27" s="1"/>
  <c r="Z511" i="27"/>
  <c r="B512" i="27" s="1"/>
  <c r="E511" i="27"/>
  <c r="AM510" i="27"/>
  <c r="I511" i="27" s="1"/>
  <c r="AL510" i="27"/>
  <c r="H511" i="27" s="1"/>
  <c r="AH510" i="27"/>
  <c r="AI510" i="27" s="1"/>
  <c r="AN510" i="27" s="1"/>
  <c r="M511" i="27" s="1"/>
  <c r="O511" i="27" s="1"/>
  <c r="AC510" i="27"/>
  <c r="J511" i="27" s="1"/>
  <c r="Z510" i="27"/>
  <c r="B511" i="27" s="1"/>
  <c r="E510" i="27"/>
  <c r="AM509" i="27"/>
  <c r="I510" i="27" s="1"/>
  <c r="AL509" i="27"/>
  <c r="H510" i="27" s="1"/>
  <c r="AH509" i="27"/>
  <c r="AI509" i="27" s="1"/>
  <c r="AN509" i="27" s="1"/>
  <c r="M510" i="27" s="1"/>
  <c r="O510" i="27" s="1"/>
  <c r="AC509" i="27"/>
  <c r="J510" i="27" s="1"/>
  <c r="Z509" i="27"/>
  <c r="B510" i="27" s="1"/>
  <c r="E509" i="27"/>
  <c r="AM508" i="27"/>
  <c r="I509" i="27" s="1"/>
  <c r="AL508" i="27"/>
  <c r="H509" i="27" s="1"/>
  <c r="AH508" i="27"/>
  <c r="AI508" i="27" s="1"/>
  <c r="AN508" i="27" s="1"/>
  <c r="M509" i="27" s="1"/>
  <c r="O509" i="27" s="1"/>
  <c r="AC508" i="27"/>
  <c r="J509" i="27" s="1"/>
  <c r="L509" i="27" s="1"/>
  <c r="Z508" i="27"/>
  <c r="B509" i="27" s="1"/>
  <c r="E508" i="27"/>
  <c r="AM507" i="27"/>
  <c r="I508" i="27" s="1"/>
  <c r="AL507" i="27"/>
  <c r="H508" i="27" s="1"/>
  <c r="AH507" i="27"/>
  <c r="AI507" i="27" s="1"/>
  <c r="AN507" i="27" s="1"/>
  <c r="M508" i="27" s="1"/>
  <c r="O508" i="27" s="1"/>
  <c r="AC507" i="27"/>
  <c r="J508" i="27" s="1"/>
  <c r="Z507" i="27"/>
  <c r="B508" i="27" s="1"/>
  <c r="E507" i="27"/>
  <c r="AM506" i="27"/>
  <c r="I507" i="27" s="1"/>
  <c r="AL506" i="27"/>
  <c r="H507" i="27" s="1"/>
  <c r="AH506" i="27"/>
  <c r="AI506" i="27" s="1"/>
  <c r="AN506" i="27" s="1"/>
  <c r="M507" i="27" s="1"/>
  <c r="O507" i="27" s="1"/>
  <c r="AC506" i="27"/>
  <c r="J507" i="27" s="1"/>
  <c r="L507" i="27" s="1"/>
  <c r="Z506" i="27"/>
  <c r="B507" i="27" s="1"/>
  <c r="E506" i="27"/>
  <c r="AM505" i="27"/>
  <c r="I506" i="27" s="1"/>
  <c r="AL505" i="27"/>
  <c r="H506" i="27" s="1"/>
  <c r="AH505" i="27"/>
  <c r="AI505" i="27" s="1"/>
  <c r="AN505" i="27" s="1"/>
  <c r="M506" i="27" s="1"/>
  <c r="O506" i="27" s="1"/>
  <c r="AC505" i="27"/>
  <c r="J506" i="27" s="1"/>
  <c r="Z505" i="27"/>
  <c r="B506" i="27" s="1"/>
  <c r="E505" i="27"/>
  <c r="AM504" i="27"/>
  <c r="I505" i="27" s="1"/>
  <c r="AL504" i="27"/>
  <c r="H505" i="27" s="1"/>
  <c r="AH504" i="27"/>
  <c r="AI504" i="27" s="1"/>
  <c r="AN504" i="27" s="1"/>
  <c r="M505" i="27" s="1"/>
  <c r="O505" i="27" s="1"/>
  <c r="AC504" i="27"/>
  <c r="J505" i="27" s="1"/>
  <c r="K505" i="27" s="1"/>
  <c r="Z504" i="27"/>
  <c r="B505" i="27" s="1"/>
  <c r="E504" i="27"/>
  <c r="AM503" i="27"/>
  <c r="I504" i="27" s="1"/>
  <c r="AL503" i="27"/>
  <c r="H504" i="27" s="1"/>
  <c r="AH503" i="27"/>
  <c r="AI503" i="27" s="1"/>
  <c r="AN503" i="27" s="1"/>
  <c r="M504" i="27" s="1"/>
  <c r="O504" i="27" s="1"/>
  <c r="AC503" i="27"/>
  <c r="J504" i="27" s="1"/>
  <c r="L504" i="27" s="1"/>
  <c r="Z503" i="27"/>
  <c r="B504" i="27" s="1"/>
  <c r="E503" i="27"/>
  <c r="AM502" i="27"/>
  <c r="I503" i="27" s="1"/>
  <c r="AL502" i="27"/>
  <c r="H503" i="27" s="1"/>
  <c r="AH502" i="27"/>
  <c r="AI502" i="27" s="1"/>
  <c r="AN502" i="27" s="1"/>
  <c r="M503" i="27" s="1"/>
  <c r="O503" i="27" s="1"/>
  <c r="AC502" i="27"/>
  <c r="J503" i="27" s="1"/>
  <c r="L503" i="27" s="1"/>
  <c r="Z502" i="27"/>
  <c r="B503" i="27" s="1"/>
  <c r="E502" i="27"/>
  <c r="AM501" i="27"/>
  <c r="I502" i="27" s="1"/>
  <c r="AL501" i="27"/>
  <c r="H502" i="27" s="1"/>
  <c r="AH501" i="27"/>
  <c r="AI501" i="27" s="1"/>
  <c r="AN501" i="27" s="1"/>
  <c r="M502" i="27" s="1"/>
  <c r="O502" i="27" s="1"/>
  <c r="AC501" i="27"/>
  <c r="J502" i="27" s="1"/>
  <c r="K502" i="27" s="1"/>
  <c r="Z501" i="27"/>
  <c r="B502" i="27" s="1"/>
  <c r="X501" i="27"/>
  <c r="U501" i="27"/>
  <c r="W501" i="27" s="1"/>
  <c r="E501" i="27"/>
  <c r="AM500" i="27"/>
  <c r="I501" i="27" s="1"/>
  <c r="AL500" i="27"/>
  <c r="H501" i="27" s="1"/>
  <c r="AH500" i="27"/>
  <c r="AI500" i="27" s="1"/>
  <c r="AN500" i="27" s="1"/>
  <c r="M501" i="27" s="1"/>
  <c r="O501" i="27" s="1"/>
  <c r="AC500" i="27"/>
  <c r="J501" i="27" s="1"/>
  <c r="L501" i="27" s="1"/>
  <c r="Z500" i="27"/>
  <c r="B501" i="27" s="1"/>
  <c r="X500" i="27"/>
  <c r="U500" i="27"/>
  <c r="W500" i="27" s="1"/>
  <c r="E500" i="27"/>
  <c r="AM499" i="27"/>
  <c r="I500" i="27" s="1"/>
  <c r="AL499" i="27"/>
  <c r="H500" i="27" s="1"/>
  <c r="AH499" i="27"/>
  <c r="AI499" i="27" s="1"/>
  <c r="AN499" i="27" s="1"/>
  <c r="M500" i="27" s="1"/>
  <c r="O500" i="27" s="1"/>
  <c r="AC499" i="27"/>
  <c r="J500" i="27" s="1"/>
  <c r="K500" i="27" s="1"/>
  <c r="Z499" i="27"/>
  <c r="B500" i="27" s="1"/>
  <c r="X499" i="27"/>
  <c r="U499" i="27"/>
  <c r="W499" i="27" s="1"/>
  <c r="E499" i="27"/>
  <c r="AM498" i="27"/>
  <c r="I499" i="27" s="1"/>
  <c r="AL498" i="27"/>
  <c r="H499" i="27" s="1"/>
  <c r="AH498" i="27"/>
  <c r="AI498" i="27" s="1"/>
  <c r="AN498" i="27" s="1"/>
  <c r="M499" i="27" s="1"/>
  <c r="O499" i="27" s="1"/>
  <c r="AC498" i="27"/>
  <c r="J499" i="27" s="1"/>
  <c r="Z498" i="27"/>
  <c r="B499" i="27" s="1"/>
  <c r="X498" i="27"/>
  <c r="U498" i="27"/>
  <c r="W498" i="27" s="1"/>
  <c r="E498" i="27"/>
  <c r="AM497" i="27"/>
  <c r="I498" i="27" s="1"/>
  <c r="AL497" i="27"/>
  <c r="H498" i="27" s="1"/>
  <c r="AH497" i="27"/>
  <c r="AI497" i="27" s="1"/>
  <c r="AN497" i="27" s="1"/>
  <c r="M498" i="27" s="1"/>
  <c r="O498" i="27" s="1"/>
  <c r="AC497" i="27"/>
  <c r="J498" i="27" s="1"/>
  <c r="L498" i="27" s="1"/>
  <c r="Z497" i="27"/>
  <c r="B498" i="27" s="1"/>
  <c r="X497" i="27"/>
  <c r="U497" i="27"/>
  <c r="W497" i="27" s="1"/>
  <c r="E497" i="27"/>
  <c r="AM496" i="27"/>
  <c r="I497" i="27" s="1"/>
  <c r="AL496" i="27"/>
  <c r="H497" i="27" s="1"/>
  <c r="AH496" i="27"/>
  <c r="AI496" i="27" s="1"/>
  <c r="AN496" i="27" s="1"/>
  <c r="M497" i="27" s="1"/>
  <c r="O497" i="27" s="1"/>
  <c r="AC496" i="27"/>
  <c r="J497" i="27" s="1"/>
  <c r="K497" i="27" s="1"/>
  <c r="Z496" i="27"/>
  <c r="B497" i="27" s="1"/>
  <c r="X496" i="27"/>
  <c r="U496" i="27"/>
  <c r="W496" i="27" s="1"/>
  <c r="E496" i="27"/>
  <c r="AM495" i="27"/>
  <c r="I496" i="27" s="1"/>
  <c r="AL495" i="27"/>
  <c r="H496" i="27" s="1"/>
  <c r="AH495" i="27"/>
  <c r="AI495" i="27" s="1"/>
  <c r="AN495" i="27" s="1"/>
  <c r="M496" i="27" s="1"/>
  <c r="O496" i="27" s="1"/>
  <c r="AC495" i="27"/>
  <c r="J496" i="27" s="1"/>
  <c r="Z495" i="27"/>
  <c r="B496" i="27" s="1"/>
  <c r="X495" i="27"/>
  <c r="U495" i="27"/>
  <c r="W495" i="27" s="1"/>
  <c r="E495" i="27"/>
  <c r="AM494" i="27"/>
  <c r="I495" i="27" s="1"/>
  <c r="AL494" i="27"/>
  <c r="H495" i="27" s="1"/>
  <c r="AH494" i="27"/>
  <c r="AI494" i="27" s="1"/>
  <c r="AN494" i="27" s="1"/>
  <c r="M495" i="27" s="1"/>
  <c r="O495" i="27" s="1"/>
  <c r="AC494" i="27"/>
  <c r="J495" i="27" s="1"/>
  <c r="L495" i="27" s="1"/>
  <c r="Z494" i="27"/>
  <c r="B495" i="27" s="1"/>
  <c r="X494" i="27"/>
  <c r="U494" i="27"/>
  <c r="W494" i="27" s="1"/>
  <c r="E494" i="27"/>
  <c r="AM493" i="27"/>
  <c r="I494" i="27" s="1"/>
  <c r="AL493" i="27"/>
  <c r="H494" i="27" s="1"/>
  <c r="AH493" i="27"/>
  <c r="AI493" i="27" s="1"/>
  <c r="AN493" i="27" s="1"/>
  <c r="M494" i="27" s="1"/>
  <c r="O494" i="27" s="1"/>
  <c r="AC493" i="27"/>
  <c r="J494" i="27" s="1"/>
  <c r="Z493" i="27"/>
  <c r="B494" i="27" s="1"/>
  <c r="X493" i="27"/>
  <c r="U493" i="27"/>
  <c r="W493" i="27" s="1"/>
  <c r="E493" i="27"/>
  <c r="AM492" i="27"/>
  <c r="I493" i="27" s="1"/>
  <c r="AL492" i="27"/>
  <c r="H493" i="27" s="1"/>
  <c r="AH492" i="27"/>
  <c r="AI492" i="27" s="1"/>
  <c r="AN492" i="27" s="1"/>
  <c r="M493" i="27" s="1"/>
  <c r="O493" i="27" s="1"/>
  <c r="AC492" i="27"/>
  <c r="J493" i="27" s="1"/>
  <c r="Z492" i="27"/>
  <c r="B493" i="27" s="1"/>
  <c r="X492" i="27"/>
  <c r="U492" i="27"/>
  <c r="W492" i="27" s="1"/>
  <c r="E492" i="27"/>
  <c r="AM491" i="27"/>
  <c r="I492" i="27" s="1"/>
  <c r="AL491" i="27"/>
  <c r="H492" i="27" s="1"/>
  <c r="AH491" i="27"/>
  <c r="AI491" i="27" s="1"/>
  <c r="AN491" i="27" s="1"/>
  <c r="M492" i="27" s="1"/>
  <c r="O492" i="27" s="1"/>
  <c r="AC491" i="27"/>
  <c r="J492" i="27" s="1"/>
  <c r="L492" i="27" s="1"/>
  <c r="Z491" i="27"/>
  <c r="B492" i="27" s="1"/>
  <c r="X491" i="27"/>
  <c r="U491" i="27"/>
  <c r="W491" i="27" s="1"/>
  <c r="E491" i="27"/>
  <c r="AM490" i="27"/>
  <c r="I491" i="27" s="1"/>
  <c r="AL490" i="27"/>
  <c r="H491" i="27" s="1"/>
  <c r="AH490" i="27"/>
  <c r="AI490" i="27" s="1"/>
  <c r="AN490" i="27" s="1"/>
  <c r="M491" i="27" s="1"/>
  <c r="O491" i="27" s="1"/>
  <c r="AC490" i="27"/>
  <c r="J491" i="27" s="1"/>
  <c r="Z490" i="27"/>
  <c r="B491" i="27" s="1"/>
  <c r="X490" i="27"/>
  <c r="U490" i="27"/>
  <c r="W490" i="27" s="1"/>
  <c r="E490" i="27"/>
  <c r="AM489" i="27"/>
  <c r="I490" i="27" s="1"/>
  <c r="AL489" i="27"/>
  <c r="H490" i="27" s="1"/>
  <c r="AH489" i="27"/>
  <c r="AI489" i="27" s="1"/>
  <c r="AN489" i="27" s="1"/>
  <c r="M490" i="27" s="1"/>
  <c r="O490" i="27" s="1"/>
  <c r="AC489" i="27"/>
  <c r="J490" i="27" s="1"/>
  <c r="K490" i="27" s="1"/>
  <c r="Z489" i="27"/>
  <c r="B490" i="27" s="1"/>
  <c r="X489" i="27"/>
  <c r="V489" i="27"/>
  <c r="U489" i="27"/>
  <c r="V488" i="27" s="1"/>
  <c r="S489" i="27"/>
  <c r="E489" i="27"/>
  <c r="AM488" i="27"/>
  <c r="I489" i="27" s="1"/>
  <c r="AL488" i="27"/>
  <c r="H489" i="27" s="1"/>
  <c r="AH488" i="27"/>
  <c r="AI488" i="27" s="1"/>
  <c r="AN488" i="27" s="1"/>
  <c r="M489" i="27" s="1"/>
  <c r="O489" i="27" s="1"/>
  <c r="AC488" i="27"/>
  <c r="J489" i="27" s="1"/>
  <c r="L489" i="27" s="1"/>
  <c r="Z488" i="27"/>
  <c r="B489" i="27" s="1"/>
  <c r="E488" i="27"/>
  <c r="AM487" i="27"/>
  <c r="I488" i="27" s="1"/>
  <c r="AL487" i="27"/>
  <c r="H488" i="27" s="1"/>
  <c r="AH487" i="27"/>
  <c r="AI487" i="27" s="1"/>
  <c r="AN487" i="27" s="1"/>
  <c r="M488" i="27" s="1"/>
  <c r="O488" i="27" s="1"/>
  <c r="AC487" i="27"/>
  <c r="J488" i="27" s="1"/>
  <c r="Z487" i="27"/>
  <c r="B488" i="27" s="1"/>
  <c r="E487" i="27"/>
  <c r="AM486" i="27"/>
  <c r="I487" i="27" s="1"/>
  <c r="AL486" i="27"/>
  <c r="H487" i="27" s="1"/>
  <c r="AH486" i="27"/>
  <c r="AC486" i="27"/>
  <c r="J487" i="27" s="1"/>
  <c r="AM484" i="27"/>
  <c r="M484" i="27"/>
  <c r="G484" i="27"/>
  <c r="F484" i="27"/>
  <c r="AK482" i="27"/>
  <c r="AM481" i="27"/>
  <c r="I481" i="27"/>
  <c r="P478" i="27" s="1"/>
  <c r="I478" i="27"/>
  <c r="P518" i="27" s="1"/>
  <c r="AN477" i="27"/>
  <c r="AU476" i="27"/>
  <c r="AT476" i="27"/>
  <c r="AS476" i="27"/>
  <c r="AR476" i="27"/>
  <c r="AQ476" i="27"/>
  <c r="AP476" i="27"/>
  <c r="AN476" i="27"/>
  <c r="AM476" i="27"/>
  <c r="AL476" i="27"/>
  <c r="AK476" i="27"/>
  <c r="AJ476" i="27"/>
  <c r="AI476" i="27"/>
  <c r="AH476" i="27"/>
  <c r="AG476" i="27"/>
  <c r="AF476" i="27"/>
  <c r="AE476" i="27"/>
  <c r="AD476" i="27"/>
  <c r="AC476" i="27"/>
  <c r="AB476" i="27"/>
  <c r="AA476" i="27"/>
  <c r="Z476" i="27"/>
  <c r="X476" i="27"/>
  <c r="W476" i="27"/>
  <c r="V476" i="27"/>
  <c r="U476" i="27"/>
  <c r="T476" i="27"/>
  <c r="S476" i="27"/>
  <c r="R476" i="27"/>
  <c r="Q476" i="27"/>
  <c r="AN470" i="27"/>
  <c r="X466" i="27"/>
  <c r="U466" i="27"/>
  <c r="W466" i="27" s="1"/>
  <c r="X465" i="27"/>
  <c r="U465" i="27"/>
  <c r="W465" i="27" s="1"/>
  <c r="X464" i="27"/>
  <c r="U464" i="27"/>
  <c r="W464" i="27" s="1"/>
  <c r="E464" i="27"/>
  <c r="AA463" i="27"/>
  <c r="D464" i="27" s="1"/>
  <c r="X463" i="27"/>
  <c r="U463" i="27"/>
  <c r="W463" i="27" s="1"/>
  <c r="E463" i="27"/>
  <c r="AA462" i="27"/>
  <c r="D463" i="27" s="1"/>
  <c r="Z462" i="27"/>
  <c r="B463" i="27" s="1"/>
  <c r="X462" i="27"/>
  <c r="U462" i="27"/>
  <c r="W462" i="27" s="1"/>
  <c r="E462" i="27"/>
  <c r="AA461" i="27"/>
  <c r="D462" i="27" s="1"/>
  <c r="Z461" i="27"/>
  <c r="B462" i="27" s="1"/>
  <c r="X461" i="27"/>
  <c r="U461" i="27"/>
  <c r="W461" i="27" s="1"/>
  <c r="E461" i="27"/>
  <c r="AA460" i="27"/>
  <c r="D461" i="27" s="1"/>
  <c r="Z460" i="27"/>
  <c r="X460" i="27"/>
  <c r="U460" i="27"/>
  <c r="W460" i="27" s="1"/>
  <c r="E460" i="27"/>
  <c r="AA459" i="27"/>
  <c r="D460" i="27" s="1"/>
  <c r="Z459" i="27"/>
  <c r="B460" i="27" s="1"/>
  <c r="X459" i="27"/>
  <c r="U459" i="27"/>
  <c r="W459" i="27" s="1"/>
  <c r="E459" i="27"/>
  <c r="AA458" i="27"/>
  <c r="D459" i="27" s="1"/>
  <c r="Z458" i="27"/>
  <c r="B459" i="27" s="1"/>
  <c r="X458" i="27"/>
  <c r="U458" i="27"/>
  <c r="W458" i="27" s="1"/>
  <c r="E458" i="27"/>
  <c r="AA457" i="27"/>
  <c r="D458" i="27" s="1"/>
  <c r="Z457" i="27"/>
  <c r="B458" i="27" s="1"/>
  <c r="X457" i="27"/>
  <c r="U457" i="27"/>
  <c r="W457" i="27" s="1"/>
  <c r="E457" i="27"/>
  <c r="AA456" i="27"/>
  <c r="D457" i="27" s="1"/>
  <c r="Z456" i="27"/>
  <c r="B457" i="27" s="1"/>
  <c r="X456" i="27"/>
  <c r="U456" i="27"/>
  <c r="W456" i="27" s="1"/>
  <c r="E456" i="27"/>
  <c r="AA455" i="27"/>
  <c r="D456" i="27" s="1"/>
  <c r="Z455" i="27"/>
  <c r="B456" i="27" s="1"/>
  <c r="X455" i="27"/>
  <c r="U455" i="27"/>
  <c r="W455" i="27" s="1"/>
  <c r="E455" i="27"/>
  <c r="AA454" i="27"/>
  <c r="D455" i="27" s="1"/>
  <c r="Z454" i="27"/>
  <c r="B455" i="27" s="1"/>
  <c r="X454" i="27"/>
  <c r="U454" i="27"/>
  <c r="W454" i="27" s="1"/>
  <c r="E454" i="27"/>
  <c r="AA453" i="27"/>
  <c r="D454" i="27" s="1"/>
  <c r="Z453" i="27"/>
  <c r="B454" i="27" s="1"/>
  <c r="X453" i="27"/>
  <c r="U453" i="27"/>
  <c r="W453" i="27" s="1"/>
  <c r="E453" i="27"/>
  <c r="AA452" i="27"/>
  <c r="D453" i="27" s="1"/>
  <c r="Z452" i="27"/>
  <c r="B453" i="27" s="1"/>
  <c r="X452" i="27"/>
  <c r="U452" i="27"/>
  <c r="W452" i="27" s="1"/>
  <c r="E452" i="27"/>
  <c r="AA451" i="27"/>
  <c r="D452" i="27" s="1"/>
  <c r="Z451" i="27"/>
  <c r="B452" i="27" s="1"/>
  <c r="X451" i="27"/>
  <c r="U451" i="27"/>
  <c r="W451" i="27" s="1"/>
  <c r="E451" i="27"/>
  <c r="AA450" i="27"/>
  <c r="D451" i="27" s="1"/>
  <c r="Z450" i="27"/>
  <c r="B451" i="27" s="1"/>
  <c r="X450" i="27"/>
  <c r="U450" i="27"/>
  <c r="W450" i="27" s="1"/>
  <c r="E450" i="27"/>
  <c r="AA449" i="27"/>
  <c r="D450" i="27" s="1"/>
  <c r="Z449" i="27"/>
  <c r="B450" i="27" s="1"/>
  <c r="X449" i="27"/>
  <c r="U449" i="27"/>
  <c r="W449" i="27" s="1"/>
  <c r="E449" i="27"/>
  <c r="AA448" i="27"/>
  <c r="D449" i="27" s="1"/>
  <c r="Z448" i="27"/>
  <c r="B449" i="27" s="1"/>
  <c r="X448" i="27"/>
  <c r="U448" i="27"/>
  <c r="W448" i="27" s="1"/>
  <c r="E448" i="27"/>
  <c r="AA447" i="27"/>
  <c r="D448" i="27" s="1"/>
  <c r="Z447" i="27"/>
  <c r="B448" i="27" s="1"/>
  <c r="X447" i="27"/>
  <c r="U447" i="27"/>
  <c r="W447" i="27" s="1"/>
  <c r="E447" i="27"/>
  <c r="AA446" i="27"/>
  <c r="D447" i="27" s="1"/>
  <c r="Z446" i="27"/>
  <c r="B447" i="27" s="1"/>
  <c r="X446" i="27"/>
  <c r="U446" i="27"/>
  <c r="W446" i="27" s="1"/>
  <c r="E446" i="27"/>
  <c r="AA445" i="27"/>
  <c r="D446" i="27" s="1"/>
  <c r="Z445" i="27"/>
  <c r="B446" i="27" s="1"/>
  <c r="X445" i="27"/>
  <c r="U445" i="27"/>
  <c r="W445" i="27" s="1"/>
  <c r="E445" i="27"/>
  <c r="AA444" i="27"/>
  <c r="D445" i="27" s="1"/>
  <c r="Z444" i="27"/>
  <c r="B445" i="27" s="1"/>
  <c r="X444" i="27"/>
  <c r="U444" i="27"/>
  <c r="W444" i="27" s="1"/>
  <c r="E444" i="27"/>
  <c r="AA443" i="27"/>
  <c r="D444" i="27" s="1"/>
  <c r="Z443" i="27"/>
  <c r="B444" i="27" s="1"/>
  <c r="X443" i="27"/>
  <c r="U443" i="27"/>
  <c r="W443" i="27" s="1"/>
  <c r="E443" i="27"/>
  <c r="AA442" i="27"/>
  <c r="D443" i="27" s="1"/>
  <c r="Z442" i="27"/>
  <c r="B443" i="27" s="1"/>
  <c r="X442" i="27"/>
  <c r="U442" i="27"/>
  <c r="W442" i="27" s="1"/>
  <c r="E442" i="27"/>
  <c r="AA441" i="27"/>
  <c r="D442" i="27" s="1"/>
  <c r="Z441" i="27"/>
  <c r="B442" i="27" s="1"/>
  <c r="X441" i="27"/>
  <c r="U441" i="27"/>
  <c r="W441" i="27" s="1"/>
  <c r="E441" i="27"/>
  <c r="AA440" i="27"/>
  <c r="D441" i="27" s="1"/>
  <c r="Z440" i="27"/>
  <c r="B441" i="27" s="1"/>
  <c r="X440" i="27"/>
  <c r="U440" i="27"/>
  <c r="W440" i="27" s="1"/>
  <c r="E440" i="27"/>
  <c r="AA439" i="27"/>
  <c r="D440" i="27" s="1"/>
  <c r="Z439" i="27"/>
  <c r="B440" i="27" s="1"/>
  <c r="X439" i="27"/>
  <c r="U439" i="27"/>
  <c r="W439" i="27" s="1"/>
  <c r="E439" i="27"/>
  <c r="AA438" i="27"/>
  <c r="D439" i="27" s="1"/>
  <c r="Z438" i="27"/>
  <c r="B439" i="27" s="1"/>
  <c r="X438" i="27"/>
  <c r="U438" i="27"/>
  <c r="W438" i="27" s="1"/>
  <c r="E438" i="27"/>
  <c r="AA437" i="27"/>
  <c r="D438" i="27" s="1"/>
  <c r="Z437" i="27"/>
  <c r="B438" i="27" s="1"/>
  <c r="X437" i="27"/>
  <c r="U437" i="27"/>
  <c r="W437" i="27" s="1"/>
  <c r="E437" i="27"/>
  <c r="AA436" i="27"/>
  <c r="D437" i="27" s="1"/>
  <c r="Z436" i="27"/>
  <c r="B437" i="27" s="1"/>
  <c r="X436" i="27"/>
  <c r="U436" i="27"/>
  <c r="W436" i="27" s="1"/>
  <c r="E436" i="27"/>
  <c r="AA435" i="27"/>
  <c r="D436" i="27" s="1"/>
  <c r="Z435" i="27"/>
  <c r="B436" i="27" s="1"/>
  <c r="X435" i="27"/>
  <c r="U435" i="27"/>
  <c r="W435" i="27" s="1"/>
  <c r="E435" i="27"/>
  <c r="AA434" i="27"/>
  <c r="D435" i="27" s="1"/>
  <c r="Z434" i="27"/>
  <c r="B435" i="27" s="1"/>
  <c r="X434" i="27"/>
  <c r="U434" i="27"/>
  <c r="W434" i="27" s="1"/>
  <c r="E434" i="27"/>
  <c r="AA433" i="27"/>
  <c r="D434" i="27" s="1"/>
  <c r="Z433" i="27"/>
  <c r="B434" i="27" s="1"/>
  <c r="X433" i="27"/>
  <c r="U433" i="27"/>
  <c r="W433" i="27" s="1"/>
  <c r="E433" i="27"/>
  <c r="AA432" i="27"/>
  <c r="D433" i="27" s="1"/>
  <c r="Z432" i="27"/>
  <c r="B433" i="27" s="1"/>
  <c r="X432" i="27"/>
  <c r="U432" i="27"/>
  <c r="W432" i="27" s="1"/>
  <c r="E432" i="27"/>
  <c r="AA431" i="27"/>
  <c r="D432" i="27" s="1"/>
  <c r="Z431" i="27"/>
  <c r="B432" i="27" s="1"/>
  <c r="X431" i="27"/>
  <c r="U431" i="27"/>
  <c r="W431" i="27" s="1"/>
  <c r="E431" i="27"/>
  <c r="AA430" i="27"/>
  <c r="D431" i="27" s="1"/>
  <c r="Z430" i="27"/>
  <c r="B431" i="27" s="1"/>
  <c r="X430" i="27"/>
  <c r="U430" i="27"/>
  <c r="W430" i="27" s="1"/>
  <c r="E430" i="27"/>
  <c r="AA429" i="27"/>
  <c r="D430" i="27" s="1"/>
  <c r="Z429" i="27"/>
  <c r="B430" i="27" s="1"/>
  <c r="X429" i="27"/>
  <c r="U429" i="27"/>
  <c r="W429" i="27" s="1"/>
  <c r="E429" i="27"/>
  <c r="AA428" i="27"/>
  <c r="D429" i="27" s="1"/>
  <c r="Z428" i="27"/>
  <c r="B429" i="27" s="1"/>
  <c r="X428" i="27"/>
  <c r="U428" i="27"/>
  <c r="W428" i="27" s="1"/>
  <c r="E428" i="27"/>
  <c r="AA427" i="27"/>
  <c r="D428" i="27" s="1"/>
  <c r="Z427" i="27"/>
  <c r="B428" i="27" s="1"/>
  <c r="X427" i="27"/>
  <c r="U427" i="27"/>
  <c r="W427" i="27" s="1"/>
  <c r="E427" i="27"/>
  <c r="AA426" i="27"/>
  <c r="D427" i="27" s="1"/>
  <c r="Z426" i="27"/>
  <c r="B427" i="27" s="1"/>
  <c r="X426" i="27"/>
  <c r="U426" i="27"/>
  <c r="W426" i="27" s="1"/>
  <c r="AA425" i="27"/>
  <c r="D426" i="27" s="1"/>
  <c r="Z425" i="27"/>
  <c r="B426" i="27" s="1"/>
  <c r="X425" i="27"/>
  <c r="U425" i="27"/>
  <c r="W425" i="27" s="1"/>
  <c r="D425" i="27"/>
  <c r="X424" i="27"/>
  <c r="U424" i="27"/>
  <c r="W424" i="27" s="1"/>
  <c r="X423" i="27"/>
  <c r="U423" i="27"/>
  <c r="W423" i="27" s="1"/>
  <c r="E423" i="27"/>
  <c r="AM422" i="27"/>
  <c r="I423" i="27" s="1"/>
  <c r="AL422" i="27"/>
  <c r="H423" i="27" s="1"/>
  <c r="AH422" i="27"/>
  <c r="AI422" i="27" s="1"/>
  <c r="AN422" i="27" s="1"/>
  <c r="M423" i="27" s="1"/>
  <c r="O423" i="27" s="1"/>
  <c r="AC422" i="27"/>
  <c r="J423" i="27" s="1"/>
  <c r="X422" i="27"/>
  <c r="U422" i="27"/>
  <c r="W422" i="27" s="1"/>
  <c r="E422" i="27"/>
  <c r="AM421" i="27"/>
  <c r="I422" i="27" s="1"/>
  <c r="AL421" i="27"/>
  <c r="H422" i="27" s="1"/>
  <c r="AH421" i="27"/>
  <c r="AI421" i="27" s="1"/>
  <c r="AN421" i="27" s="1"/>
  <c r="M422" i="27" s="1"/>
  <c r="O422" i="27" s="1"/>
  <c r="AC421" i="27"/>
  <c r="J422" i="27" s="1"/>
  <c r="L422" i="27" s="1"/>
  <c r="Z421" i="27"/>
  <c r="B422" i="27" s="1"/>
  <c r="X421" i="27"/>
  <c r="U421" i="27"/>
  <c r="W421" i="27" s="1"/>
  <c r="E421" i="27"/>
  <c r="AM420" i="27"/>
  <c r="I421" i="27" s="1"/>
  <c r="AL420" i="27"/>
  <c r="H421" i="27" s="1"/>
  <c r="AH420" i="27"/>
  <c r="AI420" i="27" s="1"/>
  <c r="AN420" i="27" s="1"/>
  <c r="M421" i="27" s="1"/>
  <c r="O421" i="27" s="1"/>
  <c r="AC420" i="27"/>
  <c r="J421" i="27" s="1"/>
  <c r="L421" i="27" s="1"/>
  <c r="Z420" i="27"/>
  <c r="B421" i="27" s="1"/>
  <c r="X420" i="27"/>
  <c r="U420" i="27"/>
  <c r="W420" i="27" s="1"/>
  <c r="E420" i="27"/>
  <c r="AM419" i="27"/>
  <c r="I420" i="27" s="1"/>
  <c r="AL419" i="27"/>
  <c r="H420" i="27" s="1"/>
  <c r="AH419" i="27"/>
  <c r="AI419" i="27" s="1"/>
  <c r="AN419" i="27" s="1"/>
  <c r="M420" i="27" s="1"/>
  <c r="O420" i="27" s="1"/>
  <c r="AC419" i="27"/>
  <c r="J420" i="27" s="1"/>
  <c r="L420" i="27" s="1"/>
  <c r="Z419" i="27"/>
  <c r="B420" i="27" s="1"/>
  <c r="X419" i="27"/>
  <c r="U419" i="27"/>
  <c r="W419" i="27" s="1"/>
  <c r="E419" i="27"/>
  <c r="AM418" i="27"/>
  <c r="I419" i="27" s="1"/>
  <c r="AL418" i="27"/>
  <c r="H419" i="27" s="1"/>
  <c r="AH418" i="27"/>
  <c r="AI418" i="27" s="1"/>
  <c r="AN418" i="27" s="1"/>
  <c r="M419" i="27" s="1"/>
  <c r="O419" i="27" s="1"/>
  <c r="AC418" i="27"/>
  <c r="J419" i="27" s="1"/>
  <c r="Z418" i="27"/>
  <c r="B419" i="27" s="1"/>
  <c r="E418" i="27"/>
  <c r="AM417" i="27"/>
  <c r="I418" i="27" s="1"/>
  <c r="AL417" i="27"/>
  <c r="H418" i="27" s="1"/>
  <c r="AH417" i="27"/>
  <c r="AI417" i="27" s="1"/>
  <c r="AN417" i="27" s="1"/>
  <c r="M418" i="27" s="1"/>
  <c r="O418" i="27" s="1"/>
  <c r="AC417" i="27"/>
  <c r="J418" i="27" s="1"/>
  <c r="L418" i="27" s="1"/>
  <c r="Z417" i="27"/>
  <c r="B418" i="27" s="1"/>
  <c r="E417" i="27"/>
  <c r="AM416" i="27"/>
  <c r="I417" i="27" s="1"/>
  <c r="AL416" i="27"/>
  <c r="H417" i="27" s="1"/>
  <c r="AH416" i="27"/>
  <c r="AI416" i="27" s="1"/>
  <c r="AN416" i="27" s="1"/>
  <c r="M417" i="27" s="1"/>
  <c r="O417" i="27" s="1"/>
  <c r="AC416" i="27"/>
  <c r="J417" i="27" s="1"/>
  <c r="L417" i="27" s="1"/>
  <c r="Z416" i="27"/>
  <c r="B417" i="27" s="1"/>
  <c r="E416" i="27"/>
  <c r="AM415" i="27"/>
  <c r="I416" i="27" s="1"/>
  <c r="AL415" i="27"/>
  <c r="H416" i="27" s="1"/>
  <c r="AH415" i="27"/>
  <c r="AI415" i="27" s="1"/>
  <c r="AN415" i="27" s="1"/>
  <c r="M416" i="27" s="1"/>
  <c r="O416" i="27" s="1"/>
  <c r="AC415" i="27"/>
  <c r="J416" i="27" s="1"/>
  <c r="L416" i="27" s="1"/>
  <c r="Z415" i="27"/>
  <c r="B416" i="27" s="1"/>
  <c r="E415" i="27"/>
  <c r="AM414" i="27"/>
  <c r="I415" i="27" s="1"/>
  <c r="AL414" i="27"/>
  <c r="H415" i="27" s="1"/>
  <c r="AH414" i="27"/>
  <c r="AI414" i="27" s="1"/>
  <c r="AN414" i="27" s="1"/>
  <c r="M415" i="27" s="1"/>
  <c r="O415" i="27" s="1"/>
  <c r="AC414" i="27"/>
  <c r="J415" i="27" s="1"/>
  <c r="K415" i="27" s="1"/>
  <c r="Z414" i="27"/>
  <c r="B415" i="27" s="1"/>
  <c r="E414" i="27"/>
  <c r="AM413" i="27"/>
  <c r="I414" i="27" s="1"/>
  <c r="AL413" i="27"/>
  <c r="H414" i="27" s="1"/>
  <c r="AH413" i="27"/>
  <c r="AI413" i="27" s="1"/>
  <c r="AN413" i="27" s="1"/>
  <c r="M414" i="27" s="1"/>
  <c r="O414" i="27" s="1"/>
  <c r="AC413" i="27"/>
  <c r="J414" i="27" s="1"/>
  <c r="K414" i="27" s="1"/>
  <c r="Z413" i="27"/>
  <c r="B414" i="27" s="1"/>
  <c r="E413" i="27"/>
  <c r="AM412" i="27"/>
  <c r="I413" i="27" s="1"/>
  <c r="AL412" i="27"/>
  <c r="H413" i="27" s="1"/>
  <c r="AH412" i="27"/>
  <c r="AI412" i="27" s="1"/>
  <c r="AN412" i="27" s="1"/>
  <c r="M413" i="27" s="1"/>
  <c r="O413" i="27" s="1"/>
  <c r="AC412" i="27"/>
  <c r="J413" i="27" s="1"/>
  <c r="L413" i="27" s="1"/>
  <c r="Z412" i="27"/>
  <c r="B413" i="27" s="1"/>
  <c r="E412" i="27"/>
  <c r="AM411" i="27"/>
  <c r="I412" i="27" s="1"/>
  <c r="AL411" i="27"/>
  <c r="H412" i="27" s="1"/>
  <c r="AH411" i="27"/>
  <c r="AI411" i="27" s="1"/>
  <c r="AN411" i="27" s="1"/>
  <c r="M412" i="27" s="1"/>
  <c r="O412" i="27" s="1"/>
  <c r="AC411" i="27"/>
  <c r="J412" i="27" s="1"/>
  <c r="L412" i="27" s="1"/>
  <c r="Z411" i="27"/>
  <c r="B412" i="27" s="1"/>
  <c r="E411" i="27"/>
  <c r="AM410" i="27"/>
  <c r="I411" i="27" s="1"/>
  <c r="AL410" i="27"/>
  <c r="H411" i="27" s="1"/>
  <c r="AH410" i="27"/>
  <c r="AI410" i="27" s="1"/>
  <c r="AN410" i="27" s="1"/>
  <c r="M411" i="27" s="1"/>
  <c r="O411" i="27" s="1"/>
  <c r="AC410" i="27"/>
  <c r="J411" i="27" s="1"/>
  <c r="L411" i="27" s="1"/>
  <c r="Z410" i="27"/>
  <c r="B411" i="27" s="1"/>
  <c r="E410" i="27"/>
  <c r="AM409" i="27"/>
  <c r="I410" i="27" s="1"/>
  <c r="AL409" i="27"/>
  <c r="H410" i="27" s="1"/>
  <c r="AH409" i="27"/>
  <c r="AI409" i="27" s="1"/>
  <c r="AN409" i="27" s="1"/>
  <c r="M410" i="27" s="1"/>
  <c r="O410" i="27" s="1"/>
  <c r="AC409" i="27"/>
  <c r="J410" i="27" s="1"/>
  <c r="L410" i="27" s="1"/>
  <c r="Z409" i="27"/>
  <c r="B410" i="27" s="1"/>
  <c r="E409" i="27"/>
  <c r="AM408" i="27"/>
  <c r="I409" i="27" s="1"/>
  <c r="AL408" i="27"/>
  <c r="H409" i="27" s="1"/>
  <c r="AH408" i="27"/>
  <c r="AI408" i="27" s="1"/>
  <c r="AN408" i="27" s="1"/>
  <c r="M409" i="27" s="1"/>
  <c r="O409" i="27" s="1"/>
  <c r="AC408" i="27"/>
  <c r="J409" i="27" s="1"/>
  <c r="L409" i="27" s="1"/>
  <c r="Z408" i="27"/>
  <c r="B409" i="27" s="1"/>
  <c r="X408" i="27"/>
  <c r="U408" i="27"/>
  <c r="W408" i="27" s="1"/>
  <c r="E408" i="27"/>
  <c r="AM407" i="27"/>
  <c r="I408" i="27" s="1"/>
  <c r="AL407" i="27"/>
  <c r="H408" i="27" s="1"/>
  <c r="AH407" i="27"/>
  <c r="AI407" i="27" s="1"/>
  <c r="AN407" i="27" s="1"/>
  <c r="M408" i="27" s="1"/>
  <c r="O408" i="27" s="1"/>
  <c r="AC407" i="27"/>
  <c r="J408" i="27" s="1"/>
  <c r="L408" i="27" s="1"/>
  <c r="Z407" i="27"/>
  <c r="B408" i="27" s="1"/>
  <c r="X407" i="27"/>
  <c r="U407" i="27"/>
  <c r="W407" i="27" s="1"/>
  <c r="E407" i="27"/>
  <c r="AM406" i="27"/>
  <c r="I407" i="27" s="1"/>
  <c r="AL406" i="27"/>
  <c r="H407" i="27" s="1"/>
  <c r="AH406" i="27"/>
  <c r="AI406" i="27" s="1"/>
  <c r="AN406" i="27" s="1"/>
  <c r="M407" i="27" s="1"/>
  <c r="O407" i="27" s="1"/>
  <c r="AC406" i="27"/>
  <c r="J407" i="27" s="1"/>
  <c r="L407" i="27" s="1"/>
  <c r="Z406" i="27"/>
  <c r="B407" i="27" s="1"/>
  <c r="X406" i="27"/>
  <c r="U406" i="27"/>
  <c r="W406" i="27" s="1"/>
  <c r="E406" i="27"/>
  <c r="AM405" i="27"/>
  <c r="I406" i="27" s="1"/>
  <c r="AL405" i="27"/>
  <c r="H406" i="27" s="1"/>
  <c r="AH405" i="27"/>
  <c r="AI405" i="27" s="1"/>
  <c r="AN405" i="27" s="1"/>
  <c r="M406" i="27" s="1"/>
  <c r="O406" i="27" s="1"/>
  <c r="AC405" i="27"/>
  <c r="J406" i="27" s="1"/>
  <c r="Z405" i="27"/>
  <c r="B406" i="27" s="1"/>
  <c r="X405" i="27"/>
  <c r="U405" i="27"/>
  <c r="W405" i="27" s="1"/>
  <c r="E405" i="27"/>
  <c r="AM404" i="27"/>
  <c r="I405" i="27" s="1"/>
  <c r="AL404" i="27"/>
  <c r="H405" i="27" s="1"/>
  <c r="AH404" i="27"/>
  <c r="AI404" i="27" s="1"/>
  <c r="AN404" i="27" s="1"/>
  <c r="M405" i="27" s="1"/>
  <c r="O405" i="27" s="1"/>
  <c r="AC404" i="27"/>
  <c r="J405" i="27" s="1"/>
  <c r="K405" i="27" s="1"/>
  <c r="Z404" i="27"/>
  <c r="B405" i="27" s="1"/>
  <c r="X404" i="27"/>
  <c r="U404" i="27"/>
  <c r="W404" i="27" s="1"/>
  <c r="E404" i="27"/>
  <c r="AM403" i="27"/>
  <c r="I404" i="27" s="1"/>
  <c r="AL403" i="27"/>
  <c r="H404" i="27" s="1"/>
  <c r="AH403" i="27"/>
  <c r="AI403" i="27" s="1"/>
  <c r="AN403" i="27" s="1"/>
  <c r="M404" i="27" s="1"/>
  <c r="O404" i="27" s="1"/>
  <c r="AC403" i="27"/>
  <c r="J404" i="27" s="1"/>
  <c r="K404" i="27" s="1"/>
  <c r="Z403" i="27"/>
  <c r="B404" i="27" s="1"/>
  <c r="X403" i="27"/>
  <c r="U403" i="27"/>
  <c r="W403" i="27" s="1"/>
  <c r="E403" i="27"/>
  <c r="AM402" i="27"/>
  <c r="I403" i="27" s="1"/>
  <c r="AL402" i="27"/>
  <c r="H403" i="27" s="1"/>
  <c r="AH402" i="27"/>
  <c r="AI402" i="27" s="1"/>
  <c r="AN402" i="27" s="1"/>
  <c r="M403" i="27" s="1"/>
  <c r="O403" i="27" s="1"/>
  <c r="AC402" i="27"/>
  <c r="J403" i="27" s="1"/>
  <c r="L403" i="27" s="1"/>
  <c r="Z402" i="27"/>
  <c r="B403" i="27" s="1"/>
  <c r="X402" i="27"/>
  <c r="U402" i="27"/>
  <c r="W402" i="27" s="1"/>
  <c r="E402" i="27"/>
  <c r="AM401" i="27"/>
  <c r="I402" i="27" s="1"/>
  <c r="AL401" i="27"/>
  <c r="H402" i="27" s="1"/>
  <c r="AH401" i="27"/>
  <c r="AI401" i="27" s="1"/>
  <c r="AN401" i="27" s="1"/>
  <c r="M402" i="27" s="1"/>
  <c r="O402" i="27" s="1"/>
  <c r="AC401" i="27"/>
  <c r="J402" i="27" s="1"/>
  <c r="Z401" i="27"/>
  <c r="B402" i="27" s="1"/>
  <c r="X401" i="27"/>
  <c r="U401" i="27"/>
  <c r="W401" i="27" s="1"/>
  <c r="E401" i="27"/>
  <c r="AM400" i="27"/>
  <c r="I401" i="27" s="1"/>
  <c r="AL400" i="27"/>
  <c r="H401" i="27" s="1"/>
  <c r="AH400" i="27"/>
  <c r="AC400" i="27"/>
  <c r="J401" i="27" s="1"/>
  <c r="K401" i="27" s="1"/>
  <c r="Z400" i="27"/>
  <c r="B401" i="27" s="1"/>
  <c r="X400" i="27"/>
  <c r="U400" i="27"/>
  <c r="W400" i="27" s="1"/>
  <c r="E400" i="27"/>
  <c r="AM399" i="27"/>
  <c r="I400" i="27" s="1"/>
  <c r="AL399" i="27"/>
  <c r="H400" i="27" s="1"/>
  <c r="AH399" i="27"/>
  <c r="AI399" i="27" s="1"/>
  <c r="AN399" i="27" s="1"/>
  <c r="M400" i="27" s="1"/>
  <c r="O400" i="27" s="1"/>
  <c r="AC399" i="27"/>
  <c r="J400" i="27" s="1"/>
  <c r="L400" i="27" s="1"/>
  <c r="Z399" i="27"/>
  <c r="B400" i="27" s="1"/>
  <c r="X399" i="27"/>
  <c r="U399" i="27"/>
  <c r="W399" i="27" s="1"/>
  <c r="E399" i="27"/>
  <c r="AM398" i="27"/>
  <c r="I399" i="27" s="1"/>
  <c r="AL398" i="27"/>
  <c r="H399" i="27" s="1"/>
  <c r="AH398" i="27"/>
  <c r="AI398" i="27" s="1"/>
  <c r="AN398" i="27" s="1"/>
  <c r="M399" i="27" s="1"/>
  <c r="O399" i="27" s="1"/>
  <c r="AC398" i="27"/>
  <c r="J399" i="27" s="1"/>
  <c r="L399" i="27" s="1"/>
  <c r="Z398" i="27"/>
  <c r="B399" i="27" s="1"/>
  <c r="X398" i="27"/>
  <c r="U398" i="27"/>
  <c r="W398" i="27" s="1"/>
  <c r="E398" i="27"/>
  <c r="AM397" i="27"/>
  <c r="I398" i="27" s="1"/>
  <c r="AL397" i="27"/>
  <c r="H398" i="27" s="1"/>
  <c r="AH397" i="27"/>
  <c r="AI397" i="27" s="1"/>
  <c r="AN397" i="27" s="1"/>
  <c r="M398" i="27" s="1"/>
  <c r="O398" i="27" s="1"/>
  <c r="AC397" i="27"/>
  <c r="J398" i="27" s="1"/>
  <c r="L398" i="27" s="1"/>
  <c r="Z397" i="27"/>
  <c r="B398" i="27" s="1"/>
  <c r="X397" i="27"/>
  <c r="U397" i="27"/>
  <c r="W397" i="27" s="1"/>
  <c r="E397" i="27"/>
  <c r="AM396" i="27"/>
  <c r="I397" i="27" s="1"/>
  <c r="AL396" i="27"/>
  <c r="H397" i="27" s="1"/>
  <c r="AH396" i="27"/>
  <c r="AI396" i="27" s="1"/>
  <c r="AN396" i="27" s="1"/>
  <c r="M397" i="27" s="1"/>
  <c r="O397" i="27" s="1"/>
  <c r="AC396" i="27"/>
  <c r="J397" i="27" s="1"/>
  <c r="Z396" i="27"/>
  <c r="B397" i="27" s="1"/>
  <c r="X396" i="27"/>
  <c r="V396" i="27"/>
  <c r="U396" i="27"/>
  <c r="V395" i="27" s="1"/>
  <c r="S396" i="27"/>
  <c r="E396" i="27"/>
  <c r="AM395" i="27"/>
  <c r="I396" i="27" s="1"/>
  <c r="AL395" i="27"/>
  <c r="H396" i="27" s="1"/>
  <c r="AH395" i="27"/>
  <c r="AI395" i="27" s="1"/>
  <c r="AN395" i="27" s="1"/>
  <c r="M396" i="27" s="1"/>
  <c r="O396" i="27" s="1"/>
  <c r="AC395" i="27"/>
  <c r="J396" i="27" s="1"/>
  <c r="Z395" i="27"/>
  <c r="B396" i="27" s="1"/>
  <c r="E395" i="27"/>
  <c r="AM394" i="27"/>
  <c r="I395" i="27" s="1"/>
  <c r="AL394" i="27"/>
  <c r="H395" i="27" s="1"/>
  <c r="AH394" i="27"/>
  <c r="AI394" i="27" s="1"/>
  <c r="AN394" i="27" s="1"/>
  <c r="M395" i="27" s="1"/>
  <c r="O395" i="27" s="1"/>
  <c r="AC394" i="27"/>
  <c r="J395" i="27" s="1"/>
  <c r="Z394" i="27"/>
  <c r="B395" i="27" s="1"/>
  <c r="E394" i="27"/>
  <c r="AM393" i="27"/>
  <c r="I394" i="27" s="1"/>
  <c r="AL393" i="27"/>
  <c r="H394" i="27" s="1"/>
  <c r="AH393" i="27"/>
  <c r="AI393" i="27" s="1"/>
  <c r="AC393" i="27"/>
  <c r="J394" i="27" s="1"/>
  <c r="AM391" i="27"/>
  <c r="M391" i="27"/>
  <c r="G391" i="27"/>
  <c r="F391" i="27"/>
  <c r="AK389" i="27"/>
  <c r="AM388" i="27"/>
  <c r="AN391" i="27" s="1"/>
  <c r="I388" i="27"/>
  <c r="P385" i="27" s="1"/>
  <c r="I385" i="27"/>
  <c r="P425" i="27" s="1"/>
  <c r="AN384" i="27"/>
  <c r="AU383" i="27"/>
  <c r="AT383" i="27"/>
  <c r="AS383" i="27"/>
  <c r="AR383" i="27"/>
  <c r="AQ383" i="27"/>
  <c r="AP383" i="27"/>
  <c r="AN383" i="27"/>
  <c r="AM383" i="27"/>
  <c r="AL383" i="27"/>
  <c r="AK383" i="27"/>
  <c r="AJ383" i="27"/>
  <c r="AI383" i="27"/>
  <c r="AH383" i="27"/>
  <c r="AG383" i="27"/>
  <c r="AF383" i="27"/>
  <c r="AE383" i="27"/>
  <c r="AD383" i="27"/>
  <c r="AC383" i="27"/>
  <c r="AB383" i="27"/>
  <c r="AA383" i="27"/>
  <c r="Z383" i="27"/>
  <c r="X383" i="27"/>
  <c r="W383" i="27"/>
  <c r="V383" i="27"/>
  <c r="U383" i="27"/>
  <c r="T383" i="27"/>
  <c r="S383" i="27"/>
  <c r="R383" i="27"/>
  <c r="Q383" i="27"/>
  <c r="AN377" i="27"/>
  <c r="X373" i="27"/>
  <c r="U373" i="27"/>
  <c r="W373" i="27" s="1"/>
  <c r="X372" i="27"/>
  <c r="U372" i="27"/>
  <c r="W372" i="27" s="1"/>
  <c r="X371" i="27"/>
  <c r="U371" i="27"/>
  <c r="W371" i="27" s="1"/>
  <c r="E371" i="27"/>
  <c r="AA370" i="27"/>
  <c r="D371" i="27" s="1"/>
  <c r="X370" i="27"/>
  <c r="U370" i="27"/>
  <c r="W370" i="27" s="1"/>
  <c r="E370" i="27"/>
  <c r="AA369" i="27"/>
  <c r="D370" i="27" s="1"/>
  <c r="Z369" i="27"/>
  <c r="B370" i="27" s="1"/>
  <c r="X369" i="27"/>
  <c r="U369" i="27"/>
  <c r="W369" i="27" s="1"/>
  <c r="E369" i="27"/>
  <c r="AA368" i="27"/>
  <c r="D369" i="27" s="1"/>
  <c r="Z368" i="27"/>
  <c r="B369" i="27" s="1"/>
  <c r="X368" i="27"/>
  <c r="U368" i="27"/>
  <c r="W368" i="27" s="1"/>
  <c r="E368" i="27"/>
  <c r="AA367" i="27"/>
  <c r="D368" i="27" s="1"/>
  <c r="Z367" i="27"/>
  <c r="X367" i="27"/>
  <c r="U367" i="27"/>
  <c r="W367" i="27" s="1"/>
  <c r="E367" i="27"/>
  <c r="AA366" i="27"/>
  <c r="D367" i="27" s="1"/>
  <c r="Z366" i="27"/>
  <c r="B367" i="27" s="1"/>
  <c r="X366" i="27"/>
  <c r="U366" i="27"/>
  <c r="W366" i="27" s="1"/>
  <c r="E366" i="27"/>
  <c r="AA365" i="27"/>
  <c r="D366" i="27" s="1"/>
  <c r="Z365" i="27"/>
  <c r="B366" i="27" s="1"/>
  <c r="X365" i="27"/>
  <c r="U365" i="27"/>
  <c r="W365" i="27" s="1"/>
  <c r="E365" i="27"/>
  <c r="AA364" i="27"/>
  <c r="D365" i="27" s="1"/>
  <c r="Z364" i="27"/>
  <c r="B365" i="27" s="1"/>
  <c r="X364" i="27"/>
  <c r="U364" i="27"/>
  <c r="W364" i="27" s="1"/>
  <c r="E364" i="27"/>
  <c r="AA363" i="27"/>
  <c r="D364" i="27" s="1"/>
  <c r="Z363" i="27"/>
  <c r="B364" i="27" s="1"/>
  <c r="X363" i="27"/>
  <c r="U363" i="27"/>
  <c r="W363" i="27" s="1"/>
  <c r="E363" i="27"/>
  <c r="AA362" i="27"/>
  <c r="D363" i="27" s="1"/>
  <c r="Z362" i="27"/>
  <c r="B363" i="27" s="1"/>
  <c r="X362" i="27"/>
  <c r="U362" i="27"/>
  <c r="W362" i="27" s="1"/>
  <c r="E362" i="27"/>
  <c r="AA361" i="27"/>
  <c r="D362" i="27" s="1"/>
  <c r="Z361" i="27"/>
  <c r="B362" i="27" s="1"/>
  <c r="X361" i="27"/>
  <c r="U361" i="27"/>
  <c r="W361" i="27" s="1"/>
  <c r="E361" i="27"/>
  <c r="AA360" i="27"/>
  <c r="D361" i="27" s="1"/>
  <c r="Z360" i="27"/>
  <c r="B361" i="27" s="1"/>
  <c r="X360" i="27"/>
  <c r="U360" i="27"/>
  <c r="W360" i="27" s="1"/>
  <c r="E360" i="27"/>
  <c r="AA359" i="27"/>
  <c r="D360" i="27" s="1"/>
  <c r="Z359" i="27"/>
  <c r="B360" i="27" s="1"/>
  <c r="X359" i="27"/>
  <c r="U359" i="27"/>
  <c r="W359" i="27" s="1"/>
  <c r="E359" i="27"/>
  <c r="AA358" i="27"/>
  <c r="D359" i="27" s="1"/>
  <c r="Z358" i="27"/>
  <c r="B359" i="27" s="1"/>
  <c r="X358" i="27"/>
  <c r="U358" i="27"/>
  <c r="W358" i="27" s="1"/>
  <c r="E358" i="27"/>
  <c r="AA357" i="27"/>
  <c r="D358" i="27" s="1"/>
  <c r="Z357" i="27"/>
  <c r="B358" i="27" s="1"/>
  <c r="X357" i="27"/>
  <c r="U357" i="27"/>
  <c r="W357" i="27" s="1"/>
  <c r="E357" i="27"/>
  <c r="AA356" i="27"/>
  <c r="D357" i="27" s="1"/>
  <c r="Z356" i="27"/>
  <c r="B357" i="27" s="1"/>
  <c r="X356" i="27"/>
  <c r="U356" i="27"/>
  <c r="W356" i="27" s="1"/>
  <c r="E356" i="27"/>
  <c r="AA355" i="27"/>
  <c r="D356" i="27" s="1"/>
  <c r="Z355" i="27"/>
  <c r="B356" i="27" s="1"/>
  <c r="X355" i="27"/>
  <c r="U355" i="27"/>
  <c r="W355" i="27" s="1"/>
  <c r="E355" i="27"/>
  <c r="AA354" i="27"/>
  <c r="D355" i="27" s="1"/>
  <c r="Z354" i="27"/>
  <c r="B355" i="27" s="1"/>
  <c r="X354" i="27"/>
  <c r="U354" i="27"/>
  <c r="W354" i="27" s="1"/>
  <c r="E354" i="27"/>
  <c r="AA353" i="27"/>
  <c r="D354" i="27" s="1"/>
  <c r="Z353" i="27"/>
  <c r="B354" i="27" s="1"/>
  <c r="X353" i="27"/>
  <c r="U353" i="27"/>
  <c r="W353" i="27" s="1"/>
  <c r="E353" i="27"/>
  <c r="AA352" i="27"/>
  <c r="D353" i="27" s="1"/>
  <c r="Z352" i="27"/>
  <c r="B368" i="27" s="1"/>
  <c r="X352" i="27"/>
  <c r="U352" i="27"/>
  <c r="W352" i="27" s="1"/>
  <c r="E352" i="27"/>
  <c r="AA351" i="27"/>
  <c r="D352" i="27" s="1"/>
  <c r="Z351" i="27"/>
  <c r="B352" i="27" s="1"/>
  <c r="X351" i="27"/>
  <c r="U351" i="27"/>
  <c r="W351" i="27" s="1"/>
  <c r="E351" i="27"/>
  <c r="AA350" i="27"/>
  <c r="D351" i="27" s="1"/>
  <c r="Z350" i="27"/>
  <c r="B351" i="27" s="1"/>
  <c r="X350" i="27"/>
  <c r="U350" i="27"/>
  <c r="W350" i="27" s="1"/>
  <c r="E350" i="27"/>
  <c r="AA349" i="27"/>
  <c r="D350" i="27" s="1"/>
  <c r="Z349" i="27"/>
  <c r="B350" i="27" s="1"/>
  <c r="X349" i="27"/>
  <c r="U349" i="27"/>
  <c r="W349" i="27" s="1"/>
  <c r="E349" i="27"/>
  <c r="AA348" i="27"/>
  <c r="D349" i="27" s="1"/>
  <c r="Z348" i="27"/>
  <c r="B349" i="27" s="1"/>
  <c r="X348" i="27"/>
  <c r="U348" i="27"/>
  <c r="W348" i="27" s="1"/>
  <c r="E348" i="27"/>
  <c r="AA347" i="27"/>
  <c r="D348" i="27" s="1"/>
  <c r="Z347" i="27"/>
  <c r="B348" i="27" s="1"/>
  <c r="X347" i="27"/>
  <c r="U347" i="27"/>
  <c r="W347" i="27" s="1"/>
  <c r="E347" i="27"/>
  <c r="AA346" i="27"/>
  <c r="D347" i="27" s="1"/>
  <c r="Z346" i="27"/>
  <c r="B347" i="27" s="1"/>
  <c r="X346" i="27"/>
  <c r="U346" i="27"/>
  <c r="W346" i="27" s="1"/>
  <c r="E346" i="27"/>
  <c r="AA345" i="27"/>
  <c r="D346" i="27" s="1"/>
  <c r="Z345" i="27"/>
  <c r="B346" i="27" s="1"/>
  <c r="X345" i="27"/>
  <c r="U345" i="27"/>
  <c r="W345" i="27" s="1"/>
  <c r="E345" i="27"/>
  <c r="AA344" i="27"/>
  <c r="D345" i="27" s="1"/>
  <c r="Z344" i="27"/>
  <c r="B345" i="27" s="1"/>
  <c r="X344" i="27"/>
  <c r="U344" i="27"/>
  <c r="W344" i="27" s="1"/>
  <c r="E344" i="27"/>
  <c r="AA343" i="27"/>
  <c r="D344" i="27" s="1"/>
  <c r="Z343" i="27"/>
  <c r="B344" i="27" s="1"/>
  <c r="X343" i="27"/>
  <c r="U343" i="27"/>
  <c r="W343" i="27" s="1"/>
  <c r="E343" i="27"/>
  <c r="AA342" i="27"/>
  <c r="D343" i="27" s="1"/>
  <c r="Z342" i="27"/>
  <c r="B343" i="27" s="1"/>
  <c r="X342" i="27"/>
  <c r="U342" i="27"/>
  <c r="W342" i="27" s="1"/>
  <c r="E342" i="27"/>
  <c r="AA341" i="27"/>
  <c r="D342" i="27" s="1"/>
  <c r="Z341" i="27"/>
  <c r="B342" i="27" s="1"/>
  <c r="X341" i="27"/>
  <c r="U341" i="27"/>
  <c r="W341" i="27" s="1"/>
  <c r="E341" i="27"/>
  <c r="AA340" i="27"/>
  <c r="D341" i="27" s="1"/>
  <c r="Z340" i="27"/>
  <c r="B341" i="27" s="1"/>
  <c r="X340" i="27"/>
  <c r="U340" i="27"/>
  <c r="W340" i="27" s="1"/>
  <c r="E340" i="27"/>
  <c r="AA339" i="27"/>
  <c r="D340" i="27" s="1"/>
  <c r="Z339" i="27"/>
  <c r="B340" i="27" s="1"/>
  <c r="X339" i="27"/>
  <c r="U339" i="27"/>
  <c r="W339" i="27" s="1"/>
  <c r="E339" i="27"/>
  <c r="AA338" i="27"/>
  <c r="D339" i="27" s="1"/>
  <c r="Z338" i="27"/>
  <c r="B339" i="27" s="1"/>
  <c r="X338" i="27"/>
  <c r="U338" i="27"/>
  <c r="W338" i="27" s="1"/>
  <c r="E338" i="27"/>
  <c r="AA337" i="27"/>
  <c r="D338" i="27" s="1"/>
  <c r="Z337" i="27"/>
  <c r="B338" i="27" s="1"/>
  <c r="X337" i="27"/>
  <c r="U337" i="27"/>
  <c r="W337" i="27" s="1"/>
  <c r="E337" i="27"/>
  <c r="AA336" i="27"/>
  <c r="D337" i="27" s="1"/>
  <c r="Z336" i="27"/>
  <c r="B337" i="27" s="1"/>
  <c r="X336" i="27"/>
  <c r="U336" i="27"/>
  <c r="W336" i="27" s="1"/>
  <c r="E336" i="27"/>
  <c r="AA335" i="27"/>
  <c r="D336" i="27" s="1"/>
  <c r="Z335" i="27"/>
  <c r="B336" i="27" s="1"/>
  <c r="X335" i="27"/>
  <c r="U335" i="27"/>
  <c r="W335" i="27" s="1"/>
  <c r="E335" i="27"/>
  <c r="AA334" i="27"/>
  <c r="D335" i="27" s="1"/>
  <c r="Z334" i="27"/>
  <c r="B335" i="27" s="1"/>
  <c r="X334" i="27"/>
  <c r="U334" i="27"/>
  <c r="W334" i="27" s="1"/>
  <c r="E334" i="27"/>
  <c r="AA333" i="27"/>
  <c r="D334" i="27" s="1"/>
  <c r="Z333" i="27"/>
  <c r="B334" i="27" s="1"/>
  <c r="X333" i="27"/>
  <c r="U333" i="27"/>
  <c r="W333" i="27" s="1"/>
  <c r="AA332" i="27"/>
  <c r="D333" i="27" s="1"/>
  <c r="Z332" i="27"/>
  <c r="B333" i="27" s="1"/>
  <c r="X332" i="27"/>
  <c r="U332" i="27"/>
  <c r="W332" i="27" s="1"/>
  <c r="D332" i="27"/>
  <c r="X331" i="27"/>
  <c r="U331" i="27"/>
  <c r="W331" i="27" s="1"/>
  <c r="X330" i="27"/>
  <c r="U330" i="27"/>
  <c r="W330" i="27" s="1"/>
  <c r="E330" i="27"/>
  <c r="AM329" i="27"/>
  <c r="I330" i="27" s="1"/>
  <c r="AL329" i="27"/>
  <c r="H330" i="27" s="1"/>
  <c r="AH329" i="27"/>
  <c r="AI329" i="27" s="1"/>
  <c r="AN329" i="27" s="1"/>
  <c r="M330" i="27" s="1"/>
  <c r="O330" i="27" s="1"/>
  <c r="AC329" i="27"/>
  <c r="J330" i="27" s="1"/>
  <c r="X329" i="27"/>
  <c r="U329" i="27"/>
  <c r="W329" i="27" s="1"/>
  <c r="E329" i="27"/>
  <c r="AM328" i="27"/>
  <c r="I329" i="27" s="1"/>
  <c r="AL328" i="27"/>
  <c r="H329" i="27" s="1"/>
  <c r="AH328" i="27"/>
  <c r="AI328" i="27" s="1"/>
  <c r="AN328" i="27" s="1"/>
  <c r="M329" i="27" s="1"/>
  <c r="O329" i="27" s="1"/>
  <c r="AC328" i="27"/>
  <c r="J329" i="27" s="1"/>
  <c r="K329" i="27" s="1"/>
  <c r="Z328" i="27"/>
  <c r="B329" i="27" s="1"/>
  <c r="X328" i="27"/>
  <c r="U328" i="27"/>
  <c r="W328" i="27" s="1"/>
  <c r="E328" i="27"/>
  <c r="AM327" i="27"/>
  <c r="I328" i="27" s="1"/>
  <c r="AL327" i="27"/>
  <c r="H328" i="27" s="1"/>
  <c r="AH327" i="27"/>
  <c r="AI327" i="27" s="1"/>
  <c r="AN327" i="27" s="1"/>
  <c r="M328" i="27" s="1"/>
  <c r="O328" i="27" s="1"/>
  <c r="AC327" i="27"/>
  <c r="J328" i="27" s="1"/>
  <c r="L328" i="27" s="1"/>
  <c r="Z327" i="27"/>
  <c r="B328" i="27" s="1"/>
  <c r="X327" i="27"/>
  <c r="U327" i="27"/>
  <c r="W327" i="27" s="1"/>
  <c r="E327" i="27"/>
  <c r="AM326" i="27"/>
  <c r="I327" i="27" s="1"/>
  <c r="AL326" i="27"/>
  <c r="H327" i="27" s="1"/>
  <c r="AH326" i="27"/>
  <c r="AI326" i="27" s="1"/>
  <c r="AN326" i="27" s="1"/>
  <c r="M327" i="27" s="1"/>
  <c r="O327" i="27" s="1"/>
  <c r="AC326" i="27"/>
  <c r="J327" i="27" s="1"/>
  <c r="L327" i="27" s="1"/>
  <c r="Z326" i="27"/>
  <c r="B327" i="27" s="1"/>
  <c r="X326" i="27"/>
  <c r="U326" i="27"/>
  <c r="W326" i="27" s="1"/>
  <c r="E326" i="27"/>
  <c r="AM325" i="27"/>
  <c r="I326" i="27" s="1"/>
  <c r="AL325" i="27"/>
  <c r="H326" i="27" s="1"/>
  <c r="AH325" i="27"/>
  <c r="AI325" i="27" s="1"/>
  <c r="AN325" i="27" s="1"/>
  <c r="M326" i="27" s="1"/>
  <c r="O326" i="27" s="1"/>
  <c r="AC325" i="27"/>
  <c r="J326" i="27" s="1"/>
  <c r="Z325" i="27"/>
  <c r="B326" i="27" s="1"/>
  <c r="E325" i="27"/>
  <c r="AM324" i="27"/>
  <c r="I325" i="27" s="1"/>
  <c r="AL324" i="27"/>
  <c r="H325" i="27" s="1"/>
  <c r="AH324" i="27"/>
  <c r="AI324" i="27" s="1"/>
  <c r="AN324" i="27" s="1"/>
  <c r="M325" i="27" s="1"/>
  <c r="O325" i="27" s="1"/>
  <c r="AC324" i="27"/>
  <c r="J325" i="27" s="1"/>
  <c r="Z324" i="27"/>
  <c r="B325" i="27" s="1"/>
  <c r="E324" i="27"/>
  <c r="AM323" i="27"/>
  <c r="I324" i="27" s="1"/>
  <c r="AL323" i="27"/>
  <c r="H324" i="27" s="1"/>
  <c r="AH323" i="27"/>
  <c r="AI323" i="27" s="1"/>
  <c r="AN323" i="27" s="1"/>
  <c r="M324" i="27" s="1"/>
  <c r="O324" i="27" s="1"/>
  <c r="AC323" i="27"/>
  <c r="J324" i="27" s="1"/>
  <c r="L324" i="27" s="1"/>
  <c r="Z323" i="27"/>
  <c r="B324" i="27" s="1"/>
  <c r="E323" i="27"/>
  <c r="AM322" i="27"/>
  <c r="I323" i="27" s="1"/>
  <c r="AL322" i="27"/>
  <c r="H323" i="27" s="1"/>
  <c r="AH322" i="27"/>
  <c r="AI322" i="27" s="1"/>
  <c r="AN322" i="27" s="1"/>
  <c r="M323" i="27" s="1"/>
  <c r="O323" i="27" s="1"/>
  <c r="AC322" i="27"/>
  <c r="J323" i="27" s="1"/>
  <c r="Z322" i="27"/>
  <c r="B323" i="27" s="1"/>
  <c r="E322" i="27"/>
  <c r="AM321" i="27"/>
  <c r="I322" i="27" s="1"/>
  <c r="AL321" i="27"/>
  <c r="H322" i="27" s="1"/>
  <c r="AH321" i="27"/>
  <c r="AI321" i="27" s="1"/>
  <c r="AN321" i="27" s="1"/>
  <c r="M322" i="27" s="1"/>
  <c r="O322" i="27" s="1"/>
  <c r="AC321" i="27"/>
  <c r="J322" i="27" s="1"/>
  <c r="Z321" i="27"/>
  <c r="B322" i="27" s="1"/>
  <c r="E321" i="27"/>
  <c r="AM320" i="27"/>
  <c r="I321" i="27" s="1"/>
  <c r="AL320" i="27"/>
  <c r="H321" i="27" s="1"/>
  <c r="AH320" i="27"/>
  <c r="AI320" i="27" s="1"/>
  <c r="AN320" i="27" s="1"/>
  <c r="M321" i="27" s="1"/>
  <c r="O321" i="27" s="1"/>
  <c r="AC320" i="27"/>
  <c r="J321" i="27" s="1"/>
  <c r="L321" i="27" s="1"/>
  <c r="Z320" i="27"/>
  <c r="B321" i="27" s="1"/>
  <c r="E320" i="27"/>
  <c r="AM319" i="27"/>
  <c r="I320" i="27" s="1"/>
  <c r="AL319" i="27"/>
  <c r="H320" i="27" s="1"/>
  <c r="AH319" i="27"/>
  <c r="AI319" i="27" s="1"/>
  <c r="AN319" i="27" s="1"/>
  <c r="M320" i="27" s="1"/>
  <c r="O320" i="27" s="1"/>
  <c r="AC319" i="27"/>
  <c r="J320" i="27" s="1"/>
  <c r="Z319" i="27"/>
  <c r="B320" i="27" s="1"/>
  <c r="E319" i="27"/>
  <c r="AM318" i="27"/>
  <c r="I319" i="27" s="1"/>
  <c r="AL318" i="27"/>
  <c r="H319" i="27" s="1"/>
  <c r="AH318" i="27"/>
  <c r="AI318" i="27" s="1"/>
  <c r="AN318" i="27" s="1"/>
  <c r="M319" i="27" s="1"/>
  <c r="O319" i="27" s="1"/>
  <c r="AC318" i="27"/>
  <c r="J319" i="27" s="1"/>
  <c r="Z318" i="27"/>
  <c r="B319" i="27" s="1"/>
  <c r="E318" i="27"/>
  <c r="AM317" i="27"/>
  <c r="I318" i="27" s="1"/>
  <c r="AL317" i="27"/>
  <c r="H318" i="27" s="1"/>
  <c r="AH317" i="27"/>
  <c r="AI317" i="27" s="1"/>
  <c r="AN317" i="27" s="1"/>
  <c r="M318" i="27" s="1"/>
  <c r="O318" i="27" s="1"/>
  <c r="AC317" i="27"/>
  <c r="J318" i="27" s="1"/>
  <c r="K318" i="27" s="1"/>
  <c r="Z317" i="27"/>
  <c r="B318" i="27" s="1"/>
  <c r="E317" i="27"/>
  <c r="AM316" i="27"/>
  <c r="I317" i="27" s="1"/>
  <c r="AL316" i="27"/>
  <c r="H317" i="27" s="1"/>
  <c r="AH316" i="27"/>
  <c r="AI316" i="27" s="1"/>
  <c r="AN316" i="27" s="1"/>
  <c r="M317" i="27" s="1"/>
  <c r="O317" i="27" s="1"/>
  <c r="AC316" i="27"/>
  <c r="J317" i="27" s="1"/>
  <c r="Z316" i="27"/>
  <c r="B317" i="27" s="1"/>
  <c r="E316" i="27"/>
  <c r="AM315" i="27"/>
  <c r="I316" i="27" s="1"/>
  <c r="AL315" i="27"/>
  <c r="H316" i="27" s="1"/>
  <c r="AH315" i="27"/>
  <c r="AI315" i="27" s="1"/>
  <c r="AN315" i="27" s="1"/>
  <c r="M316" i="27" s="1"/>
  <c r="O316" i="27" s="1"/>
  <c r="AC315" i="27"/>
  <c r="J316" i="27" s="1"/>
  <c r="K316" i="27" s="1"/>
  <c r="Z315" i="27"/>
  <c r="B316" i="27" s="1"/>
  <c r="X315" i="27"/>
  <c r="U315" i="27"/>
  <c r="W315" i="27" s="1"/>
  <c r="E315" i="27"/>
  <c r="AM314" i="27"/>
  <c r="I315" i="27" s="1"/>
  <c r="AL314" i="27"/>
  <c r="H315" i="27" s="1"/>
  <c r="AH314" i="27"/>
  <c r="AI314" i="27" s="1"/>
  <c r="AN314" i="27" s="1"/>
  <c r="M315" i="27" s="1"/>
  <c r="O315" i="27" s="1"/>
  <c r="AC314" i="27"/>
  <c r="J315" i="27" s="1"/>
  <c r="L315" i="27" s="1"/>
  <c r="Z314" i="27"/>
  <c r="B315" i="27" s="1"/>
  <c r="X314" i="27"/>
  <c r="U314" i="27"/>
  <c r="W314" i="27" s="1"/>
  <c r="E314" i="27"/>
  <c r="AM313" i="27"/>
  <c r="I314" i="27" s="1"/>
  <c r="AL313" i="27"/>
  <c r="H314" i="27" s="1"/>
  <c r="AH313" i="27"/>
  <c r="AI313" i="27" s="1"/>
  <c r="AN313" i="27" s="1"/>
  <c r="M314" i="27" s="1"/>
  <c r="O314" i="27" s="1"/>
  <c r="AC313" i="27"/>
  <c r="J314" i="27" s="1"/>
  <c r="L314" i="27" s="1"/>
  <c r="Z313" i="27"/>
  <c r="B314" i="27" s="1"/>
  <c r="X313" i="27"/>
  <c r="U313" i="27"/>
  <c r="W313" i="27" s="1"/>
  <c r="E313" i="27"/>
  <c r="AM312" i="27"/>
  <c r="I313" i="27" s="1"/>
  <c r="AL312" i="27"/>
  <c r="H313" i="27" s="1"/>
  <c r="AH312" i="27"/>
  <c r="AI312" i="27" s="1"/>
  <c r="AN312" i="27" s="1"/>
  <c r="M313" i="27" s="1"/>
  <c r="O313" i="27" s="1"/>
  <c r="AC312" i="27"/>
  <c r="J313" i="27" s="1"/>
  <c r="Z312" i="27"/>
  <c r="B313" i="27" s="1"/>
  <c r="X312" i="27"/>
  <c r="U312" i="27"/>
  <c r="W312" i="27" s="1"/>
  <c r="E312" i="27"/>
  <c r="AM311" i="27"/>
  <c r="I312" i="27" s="1"/>
  <c r="AL311" i="27"/>
  <c r="H312" i="27" s="1"/>
  <c r="AH311" i="27"/>
  <c r="AI311" i="27" s="1"/>
  <c r="AN311" i="27" s="1"/>
  <c r="M312" i="27" s="1"/>
  <c r="O312" i="27" s="1"/>
  <c r="AC311" i="27"/>
  <c r="J312" i="27" s="1"/>
  <c r="Z311" i="27"/>
  <c r="B312" i="27" s="1"/>
  <c r="X311" i="27"/>
  <c r="U311" i="27"/>
  <c r="W311" i="27" s="1"/>
  <c r="E311" i="27"/>
  <c r="AM310" i="27"/>
  <c r="I311" i="27" s="1"/>
  <c r="AL310" i="27"/>
  <c r="H311" i="27" s="1"/>
  <c r="AH310" i="27"/>
  <c r="AI310" i="27" s="1"/>
  <c r="AN310" i="27" s="1"/>
  <c r="M311" i="27" s="1"/>
  <c r="O311" i="27" s="1"/>
  <c r="AC310" i="27"/>
  <c r="J311" i="27" s="1"/>
  <c r="Z310" i="27"/>
  <c r="B311" i="27" s="1"/>
  <c r="X310" i="27"/>
  <c r="U310" i="27"/>
  <c r="W310" i="27" s="1"/>
  <c r="E310" i="27"/>
  <c r="AM309" i="27"/>
  <c r="I310" i="27" s="1"/>
  <c r="AL309" i="27"/>
  <c r="H310" i="27" s="1"/>
  <c r="AH309" i="27"/>
  <c r="AI309" i="27" s="1"/>
  <c r="AN309" i="27" s="1"/>
  <c r="M310" i="27" s="1"/>
  <c r="O310" i="27" s="1"/>
  <c r="AC309" i="27"/>
  <c r="J310" i="27" s="1"/>
  <c r="K310" i="27" s="1"/>
  <c r="Z309" i="27"/>
  <c r="B310" i="27" s="1"/>
  <c r="X309" i="27"/>
  <c r="U309" i="27"/>
  <c r="W309" i="27" s="1"/>
  <c r="E309" i="27"/>
  <c r="AM308" i="27"/>
  <c r="I309" i="27" s="1"/>
  <c r="AL308" i="27"/>
  <c r="H309" i="27" s="1"/>
  <c r="AH308" i="27"/>
  <c r="AI308" i="27" s="1"/>
  <c r="AN308" i="27" s="1"/>
  <c r="M309" i="27" s="1"/>
  <c r="O309" i="27" s="1"/>
  <c r="AC308" i="27"/>
  <c r="J309" i="27" s="1"/>
  <c r="L309" i="27" s="1"/>
  <c r="Z308" i="27"/>
  <c r="B309" i="27" s="1"/>
  <c r="X308" i="27"/>
  <c r="U308" i="27"/>
  <c r="W308" i="27" s="1"/>
  <c r="E308" i="27"/>
  <c r="AM307" i="27"/>
  <c r="I308" i="27" s="1"/>
  <c r="AL307" i="27"/>
  <c r="H308" i="27" s="1"/>
  <c r="AH307" i="27"/>
  <c r="AI307" i="27" s="1"/>
  <c r="AN307" i="27" s="1"/>
  <c r="M308" i="27" s="1"/>
  <c r="O308" i="27" s="1"/>
  <c r="AC307" i="27"/>
  <c r="J308" i="27" s="1"/>
  <c r="Z307" i="27"/>
  <c r="B308" i="27" s="1"/>
  <c r="X307" i="27"/>
  <c r="U307" i="27"/>
  <c r="W307" i="27" s="1"/>
  <c r="E307" i="27"/>
  <c r="AM306" i="27"/>
  <c r="I307" i="27" s="1"/>
  <c r="AL306" i="27"/>
  <c r="H307" i="27" s="1"/>
  <c r="AH306" i="27"/>
  <c r="AI306" i="27" s="1"/>
  <c r="AN306" i="27" s="1"/>
  <c r="M307" i="27" s="1"/>
  <c r="O307" i="27" s="1"/>
  <c r="AC306" i="27"/>
  <c r="J307" i="27" s="1"/>
  <c r="Z306" i="27"/>
  <c r="B307" i="27" s="1"/>
  <c r="X306" i="27"/>
  <c r="U306" i="27"/>
  <c r="W306" i="27" s="1"/>
  <c r="E306" i="27"/>
  <c r="AM305" i="27"/>
  <c r="I306" i="27" s="1"/>
  <c r="AL305" i="27"/>
  <c r="H306" i="27" s="1"/>
  <c r="AH305" i="27"/>
  <c r="AI305" i="27" s="1"/>
  <c r="AN305" i="27" s="1"/>
  <c r="M306" i="27" s="1"/>
  <c r="O306" i="27" s="1"/>
  <c r="AC305" i="27"/>
  <c r="J306" i="27" s="1"/>
  <c r="L306" i="27" s="1"/>
  <c r="Z305" i="27"/>
  <c r="B306" i="27" s="1"/>
  <c r="X305" i="27"/>
  <c r="U305" i="27"/>
  <c r="W305" i="27" s="1"/>
  <c r="E305" i="27"/>
  <c r="AM304" i="27"/>
  <c r="I305" i="27" s="1"/>
  <c r="AL304" i="27"/>
  <c r="H305" i="27" s="1"/>
  <c r="AH304" i="27"/>
  <c r="AI304" i="27" s="1"/>
  <c r="AN304" i="27" s="1"/>
  <c r="M305" i="27" s="1"/>
  <c r="O305" i="27" s="1"/>
  <c r="AC304" i="27"/>
  <c r="J305" i="27" s="1"/>
  <c r="Z304" i="27"/>
  <c r="B305" i="27" s="1"/>
  <c r="X304" i="27"/>
  <c r="U304" i="27"/>
  <c r="W304" i="27" s="1"/>
  <c r="E304" i="27"/>
  <c r="AM303" i="27"/>
  <c r="I304" i="27" s="1"/>
  <c r="AL303" i="27"/>
  <c r="H304" i="27" s="1"/>
  <c r="AH303" i="27"/>
  <c r="AI303" i="27" s="1"/>
  <c r="AN303" i="27" s="1"/>
  <c r="M304" i="27" s="1"/>
  <c r="O304" i="27" s="1"/>
  <c r="AC303" i="27"/>
  <c r="J304" i="27" s="1"/>
  <c r="L304" i="27" s="1"/>
  <c r="Z303" i="27"/>
  <c r="B304" i="27" s="1"/>
  <c r="X303" i="27"/>
  <c r="V303" i="27"/>
  <c r="U303" i="27"/>
  <c r="V302" i="27" s="1"/>
  <c r="S303" i="27"/>
  <c r="E303" i="27"/>
  <c r="AM302" i="27"/>
  <c r="I303" i="27" s="1"/>
  <c r="AL302" i="27"/>
  <c r="H303" i="27" s="1"/>
  <c r="AH302" i="27"/>
  <c r="AI302" i="27" s="1"/>
  <c r="AN302" i="27" s="1"/>
  <c r="M303" i="27" s="1"/>
  <c r="O303" i="27" s="1"/>
  <c r="AC302" i="27"/>
  <c r="J303" i="27" s="1"/>
  <c r="L303" i="27" s="1"/>
  <c r="Z302" i="27"/>
  <c r="B303" i="27" s="1"/>
  <c r="E302" i="27"/>
  <c r="AM301" i="27"/>
  <c r="I302" i="27" s="1"/>
  <c r="AL301" i="27"/>
  <c r="H302" i="27" s="1"/>
  <c r="AH301" i="27"/>
  <c r="AI301" i="27" s="1"/>
  <c r="AN301" i="27" s="1"/>
  <c r="M302" i="27" s="1"/>
  <c r="O302" i="27" s="1"/>
  <c r="AC301" i="27"/>
  <c r="J302" i="27" s="1"/>
  <c r="L302" i="27" s="1"/>
  <c r="Z301" i="27"/>
  <c r="E301" i="27"/>
  <c r="AM300" i="27"/>
  <c r="I301" i="27" s="1"/>
  <c r="AL300" i="27"/>
  <c r="H301" i="27" s="1"/>
  <c r="AH300" i="27"/>
  <c r="AC300" i="27"/>
  <c r="J301" i="27" s="1"/>
  <c r="AM298" i="27"/>
  <c r="M298" i="27"/>
  <c r="G298" i="27"/>
  <c r="F298" i="27"/>
  <c r="AK296" i="27"/>
  <c r="AM295" i="27"/>
  <c r="N298" i="27" s="1"/>
  <c r="I295" i="27"/>
  <c r="P294" i="27" s="1"/>
  <c r="I292" i="27"/>
  <c r="P332" i="27" s="1"/>
  <c r="AN291" i="27"/>
  <c r="AU290" i="27"/>
  <c r="AT290" i="27"/>
  <c r="AS290" i="27"/>
  <c r="AR290" i="27"/>
  <c r="AQ290" i="27"/>
  <c r="AP290" i="27"/>
  <c r="AN290" i="27"/>
  <c r="AM290" i="27"/>
  <c r="AL290" i="27"/>
  <c r="AK290" i="27"/>
  <c r="AJ290" i="27"/>
  <c r="AI290" i="27"/>
  <c r="AH290" i="27"/>
  <c r="AG290" i="27"/>
  <c r="AF290" i="27"/>
  <c r="AE290" i="27"/>
  <c r="AD290" i="27"/>
  <c r="AC290" i="27"/>
  <c r="AB290" i="27"/>
  <c r="AA290" i="27"/>
  <c r="Z290" i="27"/>
  <c r="X290" i="27"/>
  <c r="W290" i="27"/>
  <c r="V290" i="27"/>
  <c r="U290" i="27"/>
  <c r="T290" i="27"/>
  <c r="S290" i="27"/>
  <c r="R290" i="27"/>
  <c r="Q290" i="27"/>
  <c r="AN284" i="27"/>
  <c r="X280" i="27"/>
  <c r="U280" i="27"/>
  <c r="W280" i="27" s="1"/>
  <c r="X279" i="27"/>
  <c r="U279" i="27"/>
  <c r="W279" i="27" s="1"/>
  <c r="X278" i="27"/>
  <c r="U278" i="27"/>
  <c r="W278" i="27" s="1"/>
  <c r="E278" i="27"/>
  <c r="AA277" i="27"/>
  <c r="D278" i="27" s="1"/>
  <c r="X277" i="27"/>
  <c r="U277" i="27"/>
  <c r="W277" i="27" s="1"/>
  <c r="E277" i="27"/>
  <c r="AA276" i="27"/>
  <c r="D277" i="27" s="1"/>
  <c r="Z276" i="27"/>
  <c r="B277" i="27" s="1"/>
  <c r="X276" i="27"/>
  <c r="U276" i="27"/>
  <c r="W276" i="27" s="1"/>
  <c r="E276" i="27"/>
  <c r="AA275" i="27"/>
  <c r="D276" i="27" s="1"/>
  <c r="Z275" i="27"/>
  <c r="B276" i="27" s="1"/>
  <c r="X275" i="27"/>
  <c r="U275" i="27"/>
  <c r="W275" i="27" s="1"/>
  <c r="E275" i="27"/>
  <c r="AA274" i="27"/>
  <c r="D275" i="27" s="1"/>
  <c r="Z274" i="27"/>
  <c r="X274" i="27"/>
  <c r="U274" i="27"/>
  <c r="W274" i="27" s="1"/>
  <c r="E274" i="27"/>
  <c r="AA273" i="27"/>
  <c r="D274" i="27" s="1"/>
  <c r="Z273" i="27"/>
  <c r="B274" i="27" s="1"/>
  <c r="X273" i="27"/>
  <c r="U273" i="27"/>
  <c r="W273" i="27" s="1"/>
  <c r="E273" i="27"/>
  <c r="AA272" i="27"/>
  <c r="D273" i="27" s="1"/>
  <c r="Z272" i="27"/>
  <c r="B273" i="27" s="1"/>
  <c r="X272" i="27"/>
  <c r="U272" i="27"/>
  <c r="W272" i="27" s="1"/>
  <c r="E272" i="27"/>
  <c r="AA271" i="27"/>
  <c r="D272" i="27" s="1"/>
  <c r="Z271" i="27"/>
  <c r="B272" i="27" s="1"/>
  <c r="X271" i="27"/>
  <c r="U271" i="27"/>
  <c r="W271" i="27" s="1"/>
  <c r="E271" i="27"/>
  <c r="AA270" i="27"/>
  <c r="D271" i="27" s="1"/>
  <c r="Z270" i="27"/>
  <c r="B271" i="27" s="1"/>
  <c r="X270" i="27"/>
  <c r="U270" i="27"/>
  <c r="W270" i="27" s="1"/>
  <c r="E270" i="27"/>
  <c r="AA269" i="27"/>
  <c r="D270" i="27" s="1"/>
  <c r="Z269" i="27"/>
  <c r="B270" i="27" s="1"/>
  <c r="X269" i="27"/>
  <c r="U269" i="27"/>
  <c r="W269" i="27" s="1"/>
  <c r="E269" i="27"/>
  <c r="AA268" i="27"/>
  <c r="D269" i="27" s="1"/>
  <c r="Z268" i="27"/>
  <c r="B269" i="27" s="1"/>
  <c r="X268" i="27"/>
  <c r="U268" i="27"/>
  <c r="W268" i="27" s="1"/>
  <c r="E268" i="27"/>
  <c r="AA267" i="27"/>
  <c r="D268" i="27" s="1"/>
  <c r="Z267" i="27"/>
  <c r="B268" i="27" s="1"/>
  <c r="X267" i="27"/>
  <c r="U267" i="27"/>
  <c r="W267" i="27" s="1"/>
  <c r="E267" i="27"/>
  <c r="AA266" i="27"/>
  <c r="D267" i="27" s="1"/>
  <c r="Z266" i="27"/>
  <c r="B267" i="27" s="1"/>
  <c r="X266" i="27"/>
  <c r="U266" i="27"/>
  <c r="W266" i="27" s="1"/>
  <c r="E266" i="27"/>
  <c r="AA265" i="27"/>
  <c r="D266" i="27" s="1"/>
  <c r="Z265" i="27"/>
  <c r="B266" i="27" s="1"/>
  <c r="X265" i="27"/>
  <c r="U265" i="27"/>
  <c r="W265" i="27" s="1"/>
  <c r="E265" i="27"/>
  <c r="AA264" i="27"/>
  <c r="D265" i="27" s="1"/>
  <c r="Z264" i="27"/>
  <c r="B265" i="27" s="1"/>
  <c r="X264" i="27"/>
  <c r="U264" i="27"/>
  <c r="W264" i="27" s="1"/>
  <c r="E264" i="27"/>
  <c r="AA263" i="27"/>
  <c r="D264" i="27" s="1"/>
  <c r="Z263" i="27"/>
  <c r="B264" i="27" s="1"/>
  <c r="X263" i="27"/>
  <c r="U263" i="27"/>
  <c r="W263" i="27" s="1"/>
  <c r="E263" i="27"/>
  <c r="AA262" i="27"/>
  <c r="D263" i="27" s="1"/>
  <c r="Z262" i="27"/>
  <c r="B263" i="27" s="1"/>
  <c r="X262" i="27"/>
  <c r="U262" i="27"/>
  <c r="W262" i="27" s="1"/>
  <c r="E262" i="27"/>
  <c r="AA261" i="27"/>
  <c r="D262" i="27" s="1"/>
  <c r="Z261" i="27"/>
  <c r="B262" i="27" s="1"/>
  <c r="X261" i="27"/>
  <c r="U261" i="27"/>
  <c r="W261" i="27" s="1"/>
  <c r="E261" i="27"/>
  <c r="AA260" i="27"/>
  <c r="D261" i="27" s="1"/>
  <c r="Z260" i="27"/>
  <c r="B261" i="27" s="1"/>
  <c r="X260" i="27"/>
  <c r="U260" i="27"/>
  <c r="W260" i="27" s="1"/>
  <c r="E260" i="27"/>
  <c r="AA259" i="27"/>
  <c r="D260" i="27" s="1"/>
  <c r="Z259" i="27"/>
  <c r="X259" i="27"/>
  <c r="U259" i="27"/>
  <c r="W259" i="27" s="1"/>
  <c r="E259" i="27"/>
  <c r="AA258" i="27"/>
  <c r="D259" i="27" s="1"/>
  <c r="Z258" i="27"/>
  <c r="B259" i="27" s="1"/>
  <c r="X258" i="27"/>
  <c r="U258" i="27"/>
  <c r="W258" i="27" s="1"/>
  <c r="E258" i="27"/>
  <c r="AA257" i="27"/>
  <c r="D258" i="27" s="1"/>
  <c r="Z257" i="27"/>
  <c r="B258" i="27" s="1"/>
  <c r="X257" i="27"/>
  <c r="U257" i="27"/>
  <c r="W257" i="27" s="1"/>
  <c r="E257" i="27"/>
  <c r="AA256" i="27"/>
  <c r="D257" i="27" s="1"/>
  <c r="Z256" i="27"/>
  <c r="B257" i="27" s="1"/>
  <c r="X256" i="27"/>
  <c r="U256" i="27"/>
  <c r="W256" i="27" s="1"/>
  <c r="E256" i="27"/>
  <c r="AA255" i="27"/>
  <c r="D256" i="27" s="1"/>
  <c r="Z255" i="27"/>
  <c r="B256" i="27" s="1"/>
  <c r="X255" i="27"/>
  <c r="U255" i="27"/>
  <c r="W255" i="27" s="1"/>
  <c r="E255" i="27"/>
  <c r="AA254" i="27"/>
  <c r="D255" i="27" s="1"/>
  <c r="Z254" i="27"/>
  <c r="B255" i="27" s="1"/>
  <c r="X254" i="27"/>
  <c r="U254" i="27"/>
  <c r="W254" i="27" s="1"/>
  <c r="E254" i="27"/>
  <c r="AA253" i="27"/>
  <c r="D254" i="27" s="1"/>
  <c r="Z253" i="27"/>
  <c r="B254" i="27" s="1"/>
  <c r="X253" i="27"/>
  <c r="U253" i="27"/>
  <c r="W253" i="27" s="1"/>
  <c r="E253" i="27"/>
  <c r="AA252" i="27"/>
  <c r="D253" i="27" s="1"/>
  <c r="Z252" i="27"/>
  <c r="B253" i="27" s="1"/>
  <c r="X252" i="27"/>
  <c r="U252" i="27"/>
  <c r="W252" i="27" s="1"/>
  <c r="E252" i="27"/>
  <c r="AA251" i="27"/>
  <c r="D252" i="27" s="1"/>
  <c r="Z251" i="27"/>
  <c r="B252" i="27" s="1"/>
  <c r="X251" i="27"/>
  <c r="U251" i="27"/>
  <c r="W251" i="27" s="1"/>
  <c r="E251" i="27"/>
  <c r="AA250" i="27"/>
  <c r="D251" i="27" s="1"/>
  <c r="Z250" i="27"/>
  <c r="B251" i="27" s="1"/>
  <c r="X250" i="27"/>
  <c r="U250" i="27"/>
  <c r="W250" i="27" s="1"/>
  <c r="E250" i="27"/>
  <c r="AA249" i="27"/>
  <c r="D250" i="27" s="1"/>
  <c r="Z249" i="27"/>
  <c r="B250" i="27" s="1"/>
  <c r="X249" i="27"/>
  <c r="U249" i="27"/>
  <c r="W249" i="27" s="1"/>
  <c r="E249" i="27"/>
  <c r="AA248" i="27"/>
  <c r="D249" i="27" s="1"/>
  <c r="Z248" i="27"/>
  <c r="B249" i="27" s="1"/>
  <c r="X248" i="27"/>
  <c r="U248" i="27"/>
  <c r="W248" i="27" s="1"/>
  <c r="E248" i="27"/>
  <c r="AA247" i="27"/>
  <c r="D248" i="27" s="1"/>
  <c r="Z247" i="27"/>
  <c r="B248" i="27" s="1"/>
  <c r="X247" i="27"/>
  <c r="U247" i="27"/>
  <c r="W247" i="27" s="1"/>
  <c r="E247" i="27"/>
  <c r="AA246" i="27"/>
  <c r="D247" i="27" s="1"/>
  <c r="Z246" i="27"/>
  <c r="B247" i="27" s="1"/>
  <c r="X246" i="27"/>
  <c r="U246" i="27"/>
  <c r="W246" i="27" s="1"/>
  <c r="E246" i="27"/>
  <c r="AA245" i="27"/>
  <c r="D246" i="27" s="1"/>
  <c r="Z245" i="27"/>
  <c r="B246" i="27" s="1"/>
  <c r="X245" i="27"/>
  <c r="U245" i="27"/>
  <c r="W245" i="27" s="1"/>
  <c r="E245" i="27"/>
  <c r="AA244" i="27"/>
  <c r="D245" i="27" s="1"/>
  <c r="Z244" i="27"/>
  <c r="B245" i="27" s="1"/>
  <c r="X244" i="27"/>
  <c r="U244" i="27"/>
  <c r="W244" i="27" s="1"/>
  <c r="E244" i="27"/>
  <c r="AA243" i="27"/>
  <c r="D244" i="27" s="1"/>
  <c r="Z243" i="27"/>
  <c r="B244" i="27" s="1"/>
  <c r="X243" i="27"/>
  <c r="U243" i="27"/>
  <c r="W243" i="27" s="1"/>
  <c r="E243" i="27"/>
  <c r="AA242" i="27"/>
  <c r="D243" i="27" s="1"/>
  <c r="Z242" i="27"/>
  <c r="B243" i="27" s="1"/>
  <c r="X242" i="27"/>
  <c r="U242" i="27"/>
  <c r="W242" i="27" s="1"/>
  <c r="E242" i="27"/>
  <c r="AA241" i="27"/>
  <c r="D242" i="27" s="1"/>
  <c r="Z241" i="27"/>
  <c r="B242" i="27" s="1"/>
  <c r="X241" i="27"/>
  <c r="U241" i="27"/>
  <c r="W241" i="27" s="1"/>
  <c r="E241" i="27"/>
  <c r="AA240" i="27"/>
  <c r="D241" i="27" s="1"/>
  <c r="Z240" i="27"/>
  <c r="B241" i="27" s="1"/>
  <c r="X240" i="27"/>
  <c r="U240" i="27"/>
  <c r="W240" i="27" s="1"/>
  <c r="AA239" i="27"/>
  <c r="D240" i="27" s="1"/>
  <c r="Z239" i="27"/>
  <c r="B240" i="27" s="1"/>
  <c r="X239" i="27"/>
  <c r="U239" i="27"/>
  <c r="W239" i="27" s="1"/>
  <c r="D239" i="27"/>
  <c r="X238" i="27"/>
  <c r="U238" i="27"/>
  <c r="W238" i="27" s="1"/>
  <c r="X237" i="27"/>
  <c r="U237" i="27"/>
  <c r="W237" i="27" s="1"/>
  <c r="E237" i="27"/>
  <c r="AM236" i="27"/>
  <c r="I237" i="27" s="1"/>
  <c r="AL236" i="27"/>
  <c r="H237" i="27" s="1"/>
  <c r="AH236" i="27"/>
  <c r="AI236" i="27" s="1"/>
  <c r="AN236" i="27" s="1"/>
  <c r="M237" i="27" s="1"/>
  <c r="O237" i="27" s="1"/>
  <c r="AC236" i="27"/>
  <c r="J237" i="27" s="1"/>
  <c r="L237" i="27" s="1"/>
  <c r="X236" i="27"/>
  <c r="U236" i="27"/>
  <c r="W236" i="27" s="1"/>
  <c r="E236" i="27"/>
  <c r="AM235" i="27"/>
  <c r="I236" i="27" s="1"/>
  <c r="AL235" i="27"/>
  <c r="H236" i="27" s="1"/>
  <c r="AH235" i="27"/>
  <c r="AI235" i="27" s="1"/>
  <c r="AN235" i="27" s="1"/>
  <c r="M236" i="27" s="1"/>
  <c r="O236" i="27" s="1"/>
  <c r="AC235" i="27"/>
  <c r="J236" i="27" s="1"/>
  <c r="Z235" i="27"/>
  <c r="B236" i="27" s="1"/>
  <c r="X235" i="27"/>
  <c r="U235" i="27"/>
  <c r="W235" i="27" s="1"/>
  <c r="E235" i="27"/>
  <c r="AM234" i="27"/>
  <c r="I235" i="27" s="1"/>
  <c r="AL234" i="27"/>
  <c r="H235" i="27" s="1"/>
  <c r="AH234" i="27"/>
  <c r="AI234" i="27" s="1"/>
  <c r="AN234" i="27" s="1"/>
  <c r="M235" i="27" s="1"/>
  <c r="O235" i="27" s="1"/>
  <c r="AC234" i="27"/>
  <c r="J235" i="27" s="1"/>
  <c r="L235" i="27" s="1"/>
  <c r="Z234" i="27"/>
  <c r="B235" i="27" s="1"/>
  <c r="X234" i="27"/>
  <c r="U234" i="27"/>
  <c r="W234" i="27" s="1"/>
  <c r="E234" i="27"/>
  <c r="AM233" i="27"/>
  <c r="I234" i="27" s="1"/>
  <c r="AL233" i="27"/>
  <c r="H234" i="27" s="1"/>
  <c r="AH233" i="27"/>
  <c r="AI233" i="27" s="1"/>
  <c r="AN233" i="27" s="1"/>
  <c r="M234" i="27" s="1"/>
  <c r="O234" i="27" s="1"/>
  <c r="AC233" i="27"/>
  <c r="J234" i="27" s="1"/>
  <c r="Z233" i="27"/>
  <c r="B234" i="27" s="1"/>
  <c r="X233" i="27"/>
  <c r="U233" i="27"/>
  <c r="W233" i="27" s="1"/>
  <c r="E233" i="27"/>
  <c r="AM232" i="27"/>
  <c r="I233" i="27" s="1"/>
  <c r="AL232" i="27"/>
  <c r="H233" i="27" s="1"/>
  <c r="AH232" i="27"/>
  <c r="AI232" i="27" s="1"/>
  <c r="AN232" i="27" s="1"/>
  <c r="M233" i="27" s="1"/>
  <c r="O233" i="27" s="1"/>
  <c r="AC232" i="27"/>
  <c r="J233" i="27" s="1"/>
  <c r="Z232" i="27"/>
  <c r="B233" i="27" s="1"/>
  <c r="E232" i="27"/>
  <c r="AM231" i="27"/>
  <c r="I232" i="27" s="1"/>
  <c r="AL231" i="27"/>
  <c r="H232" i="27" s="1"/>
  <c r="AH231" i="27"/>
  <c r="AI231" i="27" s="1"/>
  <c r="AN231" i="27" s="1"/>
  <c r="M232" i="27" s="1"/>
  <c r="O232" i="27" s="1"/>
  <c r="AC231" i="27"/>
  <c r="J232" i="27" s="1"/>
  <c r="Z231" i="27"/>
  <c r="B232" i="27" s="1"/>
  <c r="E231" i="27"/>
  <c r="AM230" i="27"/>
  <c r="I231" i="27" s="1"/>
  <c r="AL230" i="27"/>
  <c r="H231" i="27" s="1"/>
  <c r="AH230" i="27"/>
  <c r="AI230" i="27" s="1"/>
  <c r="AN230" i="27" s="1"/>
  <c r="M231" i="27" s="1"/>
  <c r="O231" i="27" s="1"/>
  <c r="AC230" i="27"/>
  <c r="J231" i="27" s="1"/>
  <c r="Z230" i="27"/>
  <c r="B231" i="27" s="1"/>
  <c r="E230" i="27"/>
  <c r="AM229" i="27"/>
  <c r="I230" i="27" s="1"/>
  <c r="AL229" i="27"/>
  <c r="H230" i="27" s="1"/>
  <c r="AH229" i="27"/>
  <c r="AI229" i="27" s="1"/>
  <c r="AN229" i="27" s="1"/>
  <c r="M230" i="27" s="1"/>
  <c r="O230" i="27" s="1"/>
  <c r="AC229" i="27"/>
  <c r="J230" i="27" s="1"/>
  <c r="Z229" i="27"/>
  <c r="B230" i="27" s="1"/>
  <c r="E229" i="27"/>
  <c r="AM228" i="27"/>
  <c r="I229" i="27" s="1"/>
  <c r="AL228" i="27"/>
  <c r="H229" i="27" s="1"/>
  <c r="AH228" i="27"/>
  <c r="AI228" i="27" s="1"/>
  <c r="AN228" i="27" s="1"/>
  <c r="M229" i="27" s="1"/>
  <c r="O229" i="27" s="1"/>
  <c r="AC228" i="27"/>
  <c r="J229" i="27" s="1"/>
  <c r="Z228" i="27"/>
  <c r="B229" i="27" s="1"/>
  <c r="E228" i="27"/>
  <c r="AM227" i="27"/>
  <c r="I228" i="27" s="1"/>
  <c r="AL227" i="27"/>
  <c r="H228" i="27" s="1"/>
  <c r="AH227" i="27"/>
  <c r="AI227" i="27" s="1"/>
  <c r="AN227" i="27" s="1"/>
  <c r="M228" i="27" s="1"/>
  <c r="O228" i="27" s="1"/>
  <c r="AC227" i="27"/>
  <c r="J228" i="27" s="1"/>
  <c r="L228" i="27" s="1"/>
  <c r="Z227" i="27"/>
  <c r="B228" i="27" s="1"/>
  <c r="E227" i="27"/>
  <c r="AM226" i="27"/>
  <c r="I227" i="27" s="1"/>
  <c r="AL226" i="27"/>
  <c r="H227" i="27" s="1"/>
  <c r="AH226" i="27"/>
  <c r="AI226" i="27" s="1"/>
  <c r="AN226" i="27" s="1"/>
  <c r="M227" i="27" s="1"/>
  <c r="O227" i="27" s="1"/>
  <c r="AC226" i="27"/>
  <c r="J227" i="27" s="1"/>
  <c r="L227" i="27" s="1"/>
  <c r="Z226" i="27"/>
  <c r="B227" i="27" s="1"/>
  <c r="E226" i="27"/>
  <c r="AM225" i="27"/>
  <c r="I226" i="27" s="1"/>
  <c r="AL225" i="27"/>
  <c r="H226" i="27" s="1"/>
  <c r="AH225" i="27"/>
  <c r="AI225" i="27" s="1"/>
  <c r="AN225" i="27" s="1"/>
  <c r="M226" i="27" s="1"/>
  <c r="O226" i="27" s="1"/>
  <c r="AC225" i="27"/>
  <c r="J226" i="27" s="1"/>
  <c r="Z225" i="27"/>
  <c r="B226" i="27" s="1"/>
  <c r="E225" i="27"/>
  <c r="AM224" i="27"/>
  <c r="I225" i="27" s="1"/>
  <c r="AL224" i="27"/>
  <c r="H225" i="27" s="1"/>
  <c r="AH224" i="27"/>
  <c r="AI224" i="27" s="1"/>
  <c r="AN224" i="27" s="1"/>
  <c r="M225" i="27" s="1"/>
  <c r="O225" i="27" s="1"/>
  <c r="AC224" i="27"/>
  <c r="J225" i="27" s="1"/>
  <c r="Z224" i="27"/>
  <c r="B225" i="27" s="1"/>
  <c r="E224" i="27"/>
  <c r="AM223" i="27"/>
  <c r="I224" i="27" s="1"/>
  <c r="AL223" i="27"/>
  <c r="H224" i="27" s="1"/>
  <c r="AH223" i="27"/>
  <c r="AI223" i="27" s="1"/>
  <c r="AN223" i="27" s="1"/>
  <c r="M224" i="27" s="1"/>
  <c r="O224" i="27" s="1"/>
  <c r="AC223" i="27"/>
  <c r="J224" i="27" s="1"/>
  <c r="K224" i="27" s="1"/>
  <c r="Z223" i="27"/>
  <c r="B224" i="27" s="1"/>
  <c r="E223" i="27"/>
  <c r="AM222" i="27"/>
  <c r="I223" i="27" s="1"/>
  <c r="AL222" i="27"/>
  <c r="H223" i="27" s="1"/>
  <c r="AH222" i="27"/>
  <c r="AI222" i="27" s="1"/>
  <c r="AN222" i="27" s="1"/>
  <c r="M223" i="27" s="1"/>
  <c r="O223" i="27" s="1"/>
  <c r="AC222" i="27"/>
  <c r="J223" i="27" s="1"/>
  <c r="Z222" i="27"/>
  <c r="B223" i="27" s="1"/>
  <c r="X222" i="27"/>
  <c r="U222" i="27"/>
  <c r="W222" i="27" s="1"/>
  <c r="E222" i="27"/>
  <c r="AM221" i="27"/>
  <c r="I222" i="27" s="1"/>
  <c r="AL221" i="27"/>
  <c r="H222" i="27" s="1"/>
  <c r="AH221" i="27"/>
  <c r="AI221" i="27" s="1"/>
  <c r="AN221" i="27" s="1"/>
  <c r="M222" i="27" s="1"/>
  <c r="O222" i="27" s="1"/>
  <c r="AC221" i="27"/>
  <c r="J222" i="27" s="1"/>
  <c r="Z221" i="27"/>
  <c r="B222" i="27" s="1"/>
  <c r="X221" i="27"/>
  <c r="U221" i="27"/>
  <c r="W221" i="27" s="1"/>
  <c r="E221" i="27"/>
  <c r="AM220" i="27"/>
  <c r="I221" i="27" s="1"/>
  <c r="AL220" i="27"/>
  <c r="H221" i="27" s="1"/>
  <c r="AH220" i="27"/>
  <c r="AI220" i="27" s="1"/>
  <c r="AN220" i="27" s="1"/>
  <c r="M221" i="27" s="1"/>
  <c r="O221" i="27" s="1"/>
  <c r="AC220" i="27"/>
  <c r="J221" i="27" s="1"/>
  <c r="Z220" i="27"/>
  <c r="B221" i="27" s="1"/>
  <c r="X220" i="27"/>
  <c r="U220" i="27"/>
  <c r="W220" i="27" s="1"/>
  <c r="E220" i="27"/>
  <c r="AM219" i="27"/>
  <c r="I220" i="27" s="1"/>
  <c r="AL219" i="27"/>
  <c r="H220" i="27" s="1"/>
  <c r="AH219" i="27"/>
  <c r="AI219" i="27" s="1"/>
  <c r="AN219" i="27" s="1"/>
  <c r="M220" i="27" s="1"/>
  <c r="O220" i="27" s="1"/>
  <c r="AC219" i="27"/>
  <c r="J220" i="27" s="1"/>
  <c r="Z219" i="27"/>
  <c r="B220" i="27" s="1"/>
  <c r="X219" i="27"/>
  <c r="U219" i="27"/>
  <c r="W219" i="27" s="1"/>
  <c r="E219" i="27"/>
  <c r="AM218" i="27"/>
  <c r="I219" i="27" s="1"/>
  <c r="AL218" i="27"/>
  <c r="H219" i="27" s="1"/>
  <c r="AH218" i="27"/>
  <c r="AI218" i="27" s="1"/>
  <c r="AN218" i="27" s="1"/>
  <c r="M219" i="27" s="1"/>
  <c r="O219" i="27" s="1"/>
  <c r="AC218" i="27"/>
  <c r="J219" i="27" s="1"/>
  <c r="L219" i="27" s="1"/>
  <c r="Z218" i="27"/>
  <c r="B219" i="27" s="1"/>
  <c r="X218" i="27"/>
  <c r="U218" i="27"/>
  <c r="W218" i="27" s="1"/>
  <c r="E218" i="27"/>
  <c r="AM217" i="27"/>
  <c r="I218" i="27" s="1"/>
  <c r="AL217" i="27"/>
  <c r="H218" i="27" s="1"/>
  <c r="AH217" i="27"/>
  <c r="AI217" i="27" s="1"/>
  <c r="AN217" i="27" s="1"/>
  <c r="M218" i="27" s="1"/>
  <c r="O218" i="27" s="1"/>
  <c r="AC217" i="27"/>
  <c r="J218" i="27" s="1"/>
  <c r="K218" i="27" s="1"/>
  <c r="Z217" i="27"/>
  <c r="B218" i="27" s="1"/>
  <c r="X217" i="27"/>
  <c r="U217" i="27"/>
  <c r="W217" i="27" s="1"/>
  <c r="E217" i="27"/>
  <c r="AM216" i="27"/>
  <c r="I217" i="27" s="1"/>
  <c r="AL216" i="27"/>
  <c r="H217" i="27" s="1"/>
  <c r="AH216" i="27"/>
  <c r="AI216" i="27" s="1"/>
  <c r="AN216" i="27" s="1"/>
  <c r="M217" i="27" s="1"/>
  <c r="O217" i="27" s="1"/>
  <c r="AC216" i="27"/>
  <c r="J217" i="27" s="1"/>
  <c r="Z216" i="27"/>
  <c r="B217" i="27" s="1"/>
  <c r="X216" i="27"/>
  <c r="U216" i="27"/>
  <c r="W216" i="27" s="1"/>
  <c r="E216" i="27"/>
  <c r="AM215" i="27"/>
  <c r="I216" i="27" s="1"/>
  <c r="AL215" i="27"/>
  <c r="H216" i="27" s="1"/>
  <c r="AH215" i="27"/>
  <c r="AI215" i="27" s="1"/>
  <c r="AN215" i="27" s="1"/>
  <c r="M216" i="27" s="1"/>
  <c r="O216" i="27" s="1"/>
  <c r="AC215" i="27"/>
  <c r="J216" i="27" s="1"/>
  <c r="L216" i="27" s="1"/>
  <c r="Z215" i="27"/>
  <c r="B216" i="27" s="1"/>
  <c r="X215" i="27"/>
  <c r="U215" i="27"/>
  <c r="W215" i="27" s="1"/>
  <c r="E215" i="27"/>
  <c r="AM214" i="27"/>
  <c r="I215" i="27" s="1"/>
  <c r="AL214" i="27"/>
  <c r="H215" i="27" s="1"/>
  <c r="AH214" i="27"/>
  <c r="AI214" i="27" s="1"/>
  <c r="AN214" i="27" s="1"/>
  <c r="M215" i="27" s="1"/>
  <c r="O215" i="27" s="1"/>
  <c r="AC214" i="27"/>
  <c r="J215" i="27" s="1"/>
  <c r="L215" i="27" s="1"/>
  <c r="Z214" i="27"/>
  <c r="B215" i="27" s="1"/>
  <c r="X214" i="27"/>
  <c r="U214" i="27"/>
  <c r="W214" i="27" s="1"/>
  <c r="E214" i="27"/>
  <c r="AM213" i="27"/>
  <c r="I214" i="27" s="1"/>
  <c r="AL213" i="27"/>
  <c r="H214" i="27" s="1"/>
  <c r="AH213" i="27"/>
  <c r="AI213" i="27" s="1"/>
  <c r="AN213" i="27" s="1"/>
  <c r="M214" i="27" s="1"/>
  <c r="O214" i="27" s="1"/>
  <c r="AC213" i="27"/>
  <c r="J214" i="27" s="1"/>
  <c r="Z213" i="27"/>
  <c r="B214" i="27" s="1"/>
  <c r="X213" i="27"/>
  <c r="U213" i="27"/>
  <c r="W213" i="27" s="1"/>
  <c r="E213" i="27"/>
  <c r="AM212" i="27"/>
  <c r="I213" i="27" s="1"/>
  <c r="AL212" i="27"/>
  <c r="H213" i="27" s="1"/>
  <c r="AH212" i="27"/>
  <c r="AI212" i="27" s="1"/>
  <c r="AN212" i="27" s="1"/>
  <c r="M213" i="27" s="1"/>
  <c r="O213" i="27" s="1"/>
  <c r="AC212" i="27"/>
  <c r="J213" i="27" s="1"/>
  <c r="L213" i="27" s="1"/>
  <c r="Z212" i="27"/>
  <c r="B213" i="27" s="1"/>
  <c r="X212" i="27"/>
  <c r="U212" i="27"/>
  <c r="W212" i="27" s="1"/>
  <c r="E212" i="27"/>
  <c r="AM211" i="27"/>
  <c r="I212" i="27" s="1"/>
  <c r="AL211" i="27"/>
  <c r="H212" i="27" s="1"/>
  <c r="AH211" i="27"/>
  <c r="AI211" i="27" s="1"/>
  <c r="AN211" i="27" s="1"/>
  <c r="M212" i="27" s="1"/>
  <c r="O212" i="27" s="1"/>
  <c r="AC211" i="27"/>
  <c r="J212" i="27" s="1"/>
  <c r="Z211" i="27"/>
  <c r="B212" i="27" s="1"/>
  <c r="X211" i="27"/>
  <c r="U211" i="27"/>
  <c r="W211" i="27" s="1"/>
  <c r="E211" i="27"/>
  <c r="AM210" i="27"/>
  <c r="I211" i="27" s="1"/>
  <c r="AL210" i="27"/>
  <c r="H211" i="27" s="1"/>
  <c r="AH210" i="27"/>
  <c r="AI210" i="27" s="1"/>
  <c r="AN210" i="27" s="1"/>
  <c r="M211" i="27" s="1"/>
  <c r="O211" i="27" s="1"/>
  <c r="AC210" i="27"/>
  <c r="J211" i="27" s="1"/>
  <c r="L211" i="27" s="1"/>
  <c r="Z210" i="27"/>
  <c r="B211" i="27" s="1"/>
  <c r="X210" i="27"/>
  <c r="V210" i="27"/>
  <c r="U210" i="27"/>
  <c r="V209" i="27" s="1"/>
  <c r="S210" i="27"/>
  <c r="E210" i="27"/>
  <c r="AM209" i="27"/>
  <c r="I210" i="27" s="1"/>
  <c r="AL209" i="27"/>
  <c r="H210" i="27" s="1"/>
  <c r="AH209" i="27"/>
  <c r="AI209" i="27" s="1"/>
  <c r="AN209" i="27" s="1"/>
  <c r="M210" i="27" s="1"/>
  <c r="O210" i="27" s="1"/>
  <c r="AC209" i="27"/>
  <c r="J210" i="27" s="1"/>
  <c r="Z209" i="27"/>
  <c r="B210" i="27" s="1"/>
  <c r="E209" i="27"/>
  <c r="AM208" i="27"/>
  <c r="I209" i="27" s="1"/>
  <c r="AL208" i="27"/>
  <c r="H209" i="27" s="1"/>
  <c r="AH208" i="27"/>
  <c r="AI208" i="27" s="1"/>
  <c r="AN208" i="27" s="1"/>
  <c r="M209" i="27" s="1"/>
  <c r="O209" i="27" s="1"/>
  <c r="AC208" i="27"/>
  <c r="J209" i="27" s="1"/>
  <c r="Z208" i="27"/>
  <c r="B209" i="27" s="1"/>
  <c r="E208" i="27"/>
  <c r="AM207" i="27"/>
  <c r="I208" i="27" s="1"/>
  <c r="AL207" i="27"/>
  <c r="H208" i="27" s="1"/>
  <c r="AH207" i="27"/>
  <c r="AC207" i="27"/>
  <c r="J208" i="27" s="1"/>
  <c r="AM205" i="27"/>
  <c r="M205" i="27"/>
  <c r="G205" i="27"/>
  <c r="F205" i="27"/>
  <c r="AK203" i="27"/>
  <c r="AM202" i="27"/>
  <c r="AN205" i="27" s="1"/>
  <c r="I202" i="27"/>
  <c r="P201" i="27" s="1"/>
  <c r="I199" i="27"/>
  <c r="P239" i="27" s="1"/>
  <c r="AN198" i="27"/>
  <c r="AU197" i="27"/>
  <c r="AT197" i="27"/>
  <c r="AS197" i="27"/>
  <c r="AR197" i="27"/>
  <c r="AQ197" i="27"/>
  <c r="AP197" i="27"/>
  <c r="AN197" i="27"/>
  <c r="AM197" i="27"/>
  <c r="AL197" i="27"/>
  <c r="AK197" i="27"/>
  <c r="AJ197" i="27"/>
  <c r="AI197" i="27"/>
  <c r="AH197" i="27"/>
  <c r="AG197" i="27"/>
  <c r="AF197" i="27"/>
  <c r="AE197" i="27"/>
  <c r="AD197" i="27"/>
  <c r="AC197" i="27"/>
  <c r="AB197" i="27"/>
  <c r="AA197" i="27"/>
  <c r="Z197" i="27"/>
  <c r="X197" i="27"/>
  <c r="W197" i="27"/>
  <c r="V197" i="27"/>
  <c r="U197" i="27"/>
  <c r="T197" i="27"/>
  <c r="S197" i="27"/>
  <c r="R197" i="27"/>
  <c r="Q197" i="27"/>
  <c r="AN191" i="27"/>
  <c r="X187" i="27"/>
  <c r="U187" i="27"/>
  <c r="W187" i="27" s="1"/>
  <c r="X186" i="27"/>
  <c r="U186" i="27"/>
  <c r="W186" i="27" s="1"/>
  <c r="X185" i="27"/>
  <c r="U185" i="27"/>
  <c r="W185" i="27" s="1"/>
  <c r="E185" i="27"/>
  <c r="AA184" i="27"/>
  <c r="D185" i="27" s="1"/>
  <c r="X184" i="27"/>
  <c r="U184" i="27"/>
  <c r="W184" i="27" s="1"/>
  <c r="E184" i="27"/>
  <c r="AA183" i="27"/>
  <c r="D184" i="27" s="1"/>
  <c r="Z183" i="27"/>
  <c r="B184" i="27" s="1"/>
  <c r="X183" i="27"/>
  <c r="U183" i="27"/>
  <c r="W183" i="27" s="1"/>
  <c r="E183" i="27"/>
  <c r="AA182" i="27"/>
  <c r="D183" i="27" s="1"/>
  <c r="Z182" i="27"/>
  <c r="B183" i="27" s="1"/>
  <c r="X182" i="27"/>
  <c r="U182" i="27"/>
  <c r="W182" i="27" s="1"/>
  <c r="E182" i="27"/>
  <c r="AA181" i="27"/>
  <c r="D182" i="27" s="1"/>
  <c r="Z181" i="27"/>
  <c r="X181" i="27"/>
  <c r="U181" i="27"/>
  <c r="W181" i="27" s="1"/>
  <c r="E181" i="27"/>
  <c r="AA180" i="27"/>
  <c r="D181" i="27" s="1"/>
  <c r="Z180" i="27"/>
  <c r="B181" i="27" s="1"/>
  <c r="X180" i="27"/>
  <c r="U180" i="27"/>
  <c r="W180" i="27" s="1"/>
  <c r="E180" i="27"/>
  <c r="AA179" i="27"/>
  <c r="D180" i="27" s="1"/>
  <c r="Z179" i="27"/>
  <c r="B180" i="27" s="1"/>
  <c r="X179" i="27"/>
  <c r="U179" i="27"/>
  <c r="W179" i="27" s="1"/>
  <c r="E179" i="27"/>
  <c r="AA178" i="27"/>
  <c r="D179" i="27" s="1"/>
  <c r="Z178" i="27"/>
  <c r="B179" i="27" s="1"/>
  <c r="X178" i="27"/>
  <c r="U178" i="27"/>
  <c r="W178" i="27" s="1"/>
  <c r="E178" i="27"/>
  <c r="AA177" i="27"/>
  <c r="D178" i="27" s="1"/>
  <c r="Z177" i="27"/>
  <c r="B178" i="27" s="1"/>
  <c r="X177" i="27"/>
  <c r="U177" i="27"/>
  <c r="W177" i="27" s="1"/>
  <c r="E177" i="27"/>
  <c r="AA176" i="27"/>
  <c r="D177" i="27" s="1"/>
  <c r="Z176" i="27"/>
  <c r="B177" i="27" s="1"/>
  <c r="X176" i="27"/>
  <c r="U176" i="27"/>
  <c r="W176" i="27" s="1"/>
  <c r="E176" i="27"/>
  <c r="AA175" i="27"/>
  <c r="D176" i="27" s="1"/>
  <c r="Z175" i="27"/>
  <c r="B176" i="27" s="1"/>
  <c r="X175" i="27"/>
  <c r="U175" i="27"/>
  <c r="W175" i="27" s="1"/>
  <c r="E175" i="27"/>
  <c r="AA174" i="27"/>
  <c r="D175" i="27" s="1"/>
  <c r="Z174" i="27"/>
  <c r="B175" i="27" s="1"/>
  <c r="X174" i="27"/>
  <c r="U174" i="27"/>
  <c r="W174" i="27" s="1"/>
  <c r="E174" i="27"/>
  <c r="AA173" i="27"/>
  <c r="D174" i="27" s="1"/>
  <c r="Z173" i="27"/>
  <c r="B174" i="27" s="1"/>
  <c r="X173" i="27"/>
  <c r="U173" i="27"/>
  <c r="W173" i="27" s="1"/>
  <c r="E173" i="27"/>
  <c r="AA172" i="27"/>
  <c r="D173" i="27" s="1"/>
  <c r="Z172" i="27"/>
  <c r="B173" i="27" s="1"/>
  <c r="X172" i="27"/>
  <c r="U172" i="27"/>
  <c r="W172" i="27" s="1"/>
  <c r="E172" i="27"/>
  <c r="AA171" i="27"/>
  <c r="D172" i="27" s="1"/>
  <c r="Z171" i="27"/>
  <c r="B172" i="27" s="1"/>
  <c r="X171" i="27"/>
  <c r="U171" i="27"/>
  <c r="W171" i="27" s="1"/>
  <c r="E171" i="27"/>
  <c r="AA170" i="27"/>
  <c r="D171" i="27" s="1"/>
  <c r="Z170" i="27"/>
  <c r="B171" i="27" s="1"/>
  <c r="X170" i="27"/>
  <c r="U170" i="27"/>
  <c r="W170" i="27" s="1"/>
  <c r="E170" i="27"/>
  <c r="AA169" i="27"/>
  <c r="D170" i="27" s="1"/>
  <c r="Z169" i="27"/>
  <c r="B170" i="27" s="1"/>
  <c r="X169" i="27"/>
  <c r="U169" i="27"/>
  <c r="W169" i="27" s="1"/>
  <c r="E169" i="27"/>
  <c r="AA168" i="27"/>
  <c r="D169" i="27" s="1"/>
  <c r="Z168" i="27"/>
  <c r="B169" i="27" s="1"/>
  <c r="X168" i="27"/>
  <c r="U168" i="27"/>
  <c r="W168" i="27" s="1"/>
  <c r="E168" i="27"/>
  <c r="AA167" i="27"/>
  <c r="D168" i="27" s="1"/>
  <c r="Z167" i="27"/>
  <c r="B168" i="27" s="1"/>
  <c r="X167" i="27"/>
  <c r="U167" i="27"/>
  <c r="W167" i="27" s="1"/>
  <c r="E167" i="27"/>
  <c r="AA166" i="27"/>
  <c r="D167" i="27" s="1"/>
  <c r="Z166" i="27"/>
  <c r="B167" i="27" s="1"/>
  <c r="X166" i="27"/>
  <c r="U166" i="27"/>
  <c r="W166" i="27" s="1"/>
  <c r="E166" i="27"/>
  <c r="AA165" i="27"/>
  <c r="D166" i="27" s="1"/>
  <c r="Z165" i="27"/>
  <c r="B166" i="27" s="1"/>
  <c r="X165" i="27"/>
  <c r="U165" i="27"/>
  <c r="W165" i="27" s="1"/>
  <c r="E165" i="27"/>
  <c r="AA164" i="27"/>
  <c r="D165" i="27" s="1"/>
  <c r="Z164" i="27"/>
  <c r="B165" i="27" s="1"/>
  <c r="X164" i="27"/>
  <c r="U164" i="27"/>
  <c r="W164" i="27" s="1"/>
  <c r="E164" i="27"/>
  <c r="AA163" i="27"/>
  <c r="D164" i="27" s="1"/>
  <c r="Z163" i="27"/>
  <c r="B164" i="27" s="1"/>
  <c r="X163" i="27"/>
  <c r="U163" i="27"/>
  <c r="W163" i="27" s="1"/>
  <c r="E163" i="27"/>
  <c r="AA162" i="27"/>
  <c r="D163" i="27" s="1"/>
  <c r="Z162" i="27"/>
  <c r="B163" i="27" s="1"/>
  <c r="X162" i="27"/>
  <c r="U162" i="27"/>
  <c r="W162" i="27" s="1"/>
  <c r="E162" i="27"/>
  <c r="AA161" i="27"/>
  <c r="D162" i="27" s="1"/>
  <c r="Z161" i="27"/>
  <c r="B162" i="27" s="1"/>
  <c r="X161" i="27"/>
  <c r="U161" i="27"/>
  <c r="W161" i="27" s="1"/>
  <c r="E161" i="27"/>
  <c r="AA160" i="27"/>
  <c r="D161" i="27" s="1"/>
  <c r="Z160" i="27"/>
  <c r="B161" i="27" s="1"/>
  <c r="X160" i="27"/>
  <c r="U160" i="27"/>
  <c r="W160" i="27" s="1"/>
  <c r="E160" i="27"/>
  <c r="AA159" i="27"/>
  <c r="D160" i="27" s="1"/>
  <c r="Z159" i="27"/>
  <c r="B160" i="27" s="1"/>
  <c r="X159" i="27"/>
  <c r="U159" i="27"/>
  <c r="W159" i="27" s="1"/>
  <c r="E159" i="27"/>
  <c r="AA158" i="27"/>
  <c r="D159" i="27" s="1"/>
  <c r="Z158" i="27"/>
  <c r="B159" i="27" s="1"/>
  <c r="X158" i="27"/>
  <c r="U158" i="27"/>
  <c r="W158" i="27" s="1"/>
  <c r="E158" i="27"/>
  <c r="AA157" i="27"/>
  <c r="D158" i="27" s="1"/>
  <c r="Z157" i="27"/>
  <c r="B158" i="27" s="1"/>
  <c r="X157" i="27"/>
  <c r="U157" i="27"/>
  <c r="W157" i="27" s="1"/>
  <c r="E157" i="27"/>
  <c r="AA156" i="27"/>
  <c r="D157" i="27" s="1"/>
  <c r="Z156" i="27"/>
  <c r="B157" i="27" s="1"/>
  <c r="X156" i="27"/>
  <c r="U156" i="27"/>
  <c r="W156" i="27" s="1"/>
  <c r="E156" i="27"/>
  <c r="AA155" i="27"/>
  <c r="D156" i="27" s="1"/>
  <c r="Z155" i="27"/>
  <c r="B156" i="27" s="1"/>
  <c r="X155" i="27"/>
  <c r="U155" i="27"/>
  <c r="W155" i="27" s="1"/>
  <c r="E155" i="27"/>
  <c r="AA154" i="27"/>
  <c r="D155" i="27" s="1"/>
  <c r="Z154" i="27"/>
  <c r="B155" i="27" s="1"/>
  <c r="X154" i="27"/>
  <c r="U154" i="27"/>
  <c r="W154" i="27" s="1"/>
  <c r="E154" i="27"/>
  <c r="AA153" i="27"/>
  <c r="D154" i="27" s="1"/>
  <c r="Z153" i="27"/>
  <c r="B154" i="27" s="1"/>
  <c r="X153" i="27"/>
  <c r="U153" i="27"/>
  <c r="W153" i="27" s="1"/>
  <c r="E153" i="27"/>
  <c r="AA152" i="27"/>
  <c r="D153" i="27" s="1"/>
  <c r="Z152" i="27"/>
  <c r="B153" i="27" s="1"/>
  <c r="X152" i="27"/>
  <c r="U152" i="27"/>
  <c r="W152" i="27" s="1"/>
  <c r="E152" i="27"/>
  <c r="AA151" i="27"/>
  <c r="D152" i="27" s="1"/>
  <c r="Z151" i="27"/>
  <c r="B152" i="27" s="1"/>
  <c r="X151" i="27"/>
  <c r="U151" i="27"/>
  <c r="W151" i="27" s="1"/>
  <c r="E151" i="27"/>
  <c r="AA150" i="27"/>
  <c r="D151" i="27" s="1"/>
  <c r="Z150" i="27"/>
  <c r="B151" i="27" s="1"/>
  <c r="X150" i="27"/>
  <c r="U150" i="27"/>
  <c r="W150" i="27" s="1"/>
  <c r="E150" i="27"/>
  <c r="AA149" i="27"/>
  <c r="D150" i="27" s="1"/>
  <c r="Z149" i="27"/>
  <c r="B150" i="27" s="1"/>
  <c r="X149" i="27"/>
  <c r="U149" i="27"/>
  <c r="W149" i="27" s="1"/>
  <c r="E149" i="27"/>
  <c r="AA148" i="27"/>
  <c r="D149" i="27" s="1"/>
  <c r="Z148" i="27"/>
  <c r="B149" i="27" s="1"/>
  <c r="X148" i="27"/>
  <c r="U148" i="27"/>
  <c r="W148" i="27" s="1"/>
  <c r="E148" i="27"/>
  <c r="AA147" i="27"/>
  <c r="D148" i="27" s="1"/>
  <c r="Z147" i="27"/>
  <c r="B148" i="27" s="1"/>
  <c r="X147" i="27"/>
  <c r="U147" i="27"/>
  <c r="W147" i="27" s="1"/>
  <c r="AA146" i="27"/>
  <c r="D147" i="27" s="1"/>
  <c r="Z146" i="27"/>
  <c r="B147" i="27" s="1"/>
  <c r="X146" i="27"/>
  <c r="U146" i="27"/>
  <c r="W146" i="27" s="1"/>
  <c r="D146" i="27"/>
  <c r="X145" i="27"/>
  <c r="U145" i="27"/>
  <c r="W145" i="27" s="1"/>
  <c r="X144" i="27"/>
  <c r="U144" i="27"/>
  <c r="W144" i="27" s="1"/>
  <c r="E144" i="27"/>
  <c r="AM143" i="27"/>
  <c r="I144" i="27" s="1"/>
  <c r="AL143" i="27"/>
  <c r="H144" i="27" s="1"/>
  <c r="AH143" i="27"/>
  <c r="AI143" i="27" s="1"/>
  <c r="AN143" i="27" s="1"/>
  <c r="M144" i="27" s="1"/>
  <c r="O144" i="27" s="1"/>
  <c r="AC143" i="27"/>
  <c r="J144" i="27" s="1"/>
  <c r="X143" i="27"/>
  <c r="U143" i="27"/>
  <c r="W143" i="27" s="1"/>
  <c r="E143" i="27"/>
  <c r="AM142" i="27"/>
  <c r="I143" i="27" s="1"/>
  <c r="AL142" i="27"/>
  <c r="H143" i="27" s="1"/>
  <c r="AH142" i="27"/>
  <c r="AI142" i="27" s="1"/>
  <c r="AN142" i="27" s="1"/>
  <c r="M143" i="27" s="1"/>
  <c r="O143" i="27" s="1"/>
  <c r="AC142" i="27"/>
  <c r="J143" i="27" s="1"/>
  <c r="L143" i="27" s="1"/>
  <c r="Z142" i="27"/>
  <c r="B143" i="27" s="1"/>
  <c r="X142" i="27"/>
  <c r="U142" i="27"/>
  <c r="W142" i="27" s="1"/>
  <c r="E142" i="27"/>
  <c r="AM141" i="27"/>
  <c r="I142" i="27" s="1"/>
  <c r="AL141" i="27"/>
  <c r="H142" i="27" s="1"/>
  <c r="AH141" i="27"/>
  <c r="AI141" i="27" s="1"/>
  <c r="AN141" i="27" s="1"/>
  <c r="M142" i="27" s="1"/>
  <c r="O142" i="27" s="1"/>
  <c r="AC141" i="27"/>
  <c r="J142" i="27" s="1"/>
  <c r="Z141" i="27"/>
  <c r="B142" i="27" s="1"/>
  <c r="X141" i="27"/>
  <c r="U141" i="27"/>
  <c r="W141" i="27" s="1"/>
  <c r="E141" i="27"/>
  <c r="AM140" i="27"/>
  <c r="I141" i="27" s="1"/>
  <c r="AL140" i="27"/>
  <c r="H141" i="27" s="1"/>
  <c r="AH140" i="27"/>
  <c r="AI140" i="27" s="1"/>
  <c r="AN140" i="27" s="1"/>
  <c r="M141" i="27" s="1"/>
  <c r="O141" i="27" s="1"/>
  <c r="AC140" i="27"/>
  <c r="J141" i="27" s="1"/>
  <c r="Z140" i="27"/>
  <c r="B141" i="27" s="1"/>
  <c r="X140" i="27"/>
  <c r="U140" i="27"/>
  <c r="W140" i="27" s="1"/>
  <c r="E140" i="27"/>
  <c r="AM139" i="27"/>
  <c r="I140" i="27" s="1"/>
  <c r="AL139" i="27"/>
  <c r="H140" i="27" s="1"/>
  <c r="AH139" i="27"/>
  <c r="AI139" i="27" s="1"/>
  <c r="AN139" i="27" s="1"/>
  <c r="M140" i="27" s="1"/>
  <c r="O140" i="27" s="1"/>
  <c r="AC139" i="27"/>
  <c r="J140" i="27" s="1"/>
  <c r="K140" i="27" s="1"/>
  <c r="Z139" i="27"/>
  <c r="B140" i="27" s="1"/>
  <c r="E139" i="27"/>
  <c r="AM138" i="27"/>
  <c r="I139" i="27" s="1"/>
  <c r="AL138" i="27"/>
  <c r="H139" i="27" s="1"/>
  <c r="AH138" i="27"/>
  <c r="AI138" i="27" s="1"/>
  <c r="AN138" i="27" s="1"/>
  <c r="M139" i="27" s="1"/>
  <c r="O139" i="27" s="1"/>
  <c r="AC138" i="27"/>
  <c r="J139" i="27" s="1"/>
  <c r="Z138" i="27"/>
  <c r="B139" i="27" s="1"/>
  <c r="E138" i="27"/>
  <c r="AM137" i="27"/>
  <c r="I138" i="27" s="1"/>
  <c r="AL137" i="27"/>
  <c r="H138" i="27" s="1"/>
  <c r="AH137" i="27"/>
  <c r="AI137" i="27" s="1"/>
  <c r="AN137" i="27" s="1"/>
  <c r="M138" i="27" s="1"/>
  <c r="O138" i="27" s="1"/>
  <c r="AC137" i="27"/>
  <c r="J138" i="27" s="1"/>
  <c r="Z137" i="27"/>
  <c r="B138" i="27" s="1"/>
  <c r="E137" i="27"/>
  <c r="AM136" i="27"/>
  <c r="I137" i="27" s="1"/>
  <c r="AL136" i="27"/>
  <c r="H137" i="27" s="1"/>
  <c r="AH136" i="27"/>
  <c r="AI136" i="27" s="1"/>
  <c r="AN136" i="27" s="1"/>
  <c r="M137" i="27" s="1"/>
  <c r="O137" i="27" s="1"/>
  <c r="AC136" i="27"/>
  <c r="J137" i="27" s="1"/>
  <c r="Z136" i="27"/>
  <c r="B137" i="27" s="1"/>
  <c r="E136" i="27"/>
  <c r="AM135" i="27"/>
  <c r="I136" i="27" s="1"/>
  <c r="AL135" i="27"/>
  <c r="H136" i="27" s="1"/>
  <c r="AH135" i="27"/>
  <c r="AI135" i="27" s="1"/>
  <c r="AN135" i="27" s="1"/>
  <c r="M136" i="27" s="1"/>
  <c r="O136" i="27" s="1"/>
  <c r="AC135" i="27"/>
  <c r="J136" i="27" s="1"/>
  <c r="K136" i="27" s="1"/>
  <c r="Z135" i="27"/>
  <c r="B136" i="27" s="1"/>
  <c r="E135" i="27"/>
  <c r="AM134" i="27"/>
  <c r="I135" i="27" s="1"/>
  <c r="AL134" i="27"/>
  <c r="H135" i="27" s="1"/>
  <c r="AH134" i="27"/>
  <c r="AI134" i="27" s="1"/>
  <c r="AN134" i="27" s="1"/>
  <c r="M135" i="27" s="1"/>
  <c r="O135" i="27" s="1"/>
  <c r="AC134" i="27"/>
  <c r="J135" i="27" s="1"/>
  <c r="L135" i="27" s="1"/>
  <c r="Z134" i="27"/>
  <c r="B135" i="27" s="1"/>
  <c r="E134" i="27"/>
  <c r="AM133" i="27"/>
  <c r="I134" i="27" s="1"/>
  <c r="AL133" i="27"/>
  <c r="H134" i="27" s="1"/>
  <c r="AH133" i="27"/>
  <c r="AI133" i="27" s="1"/>
  <c r="AN133" i="27" s="1"/>
  <c r="M134" i="27" s="1"/>
  <c r="O134" i="27" s="1"/>
  <c r="AC133" i="27"/>
  <c r="J134" i="27" s="1"/>
  <c r="L134" i="27" s="1"/>
  <c r="Z133" i="27"/>
  <c r="B134" i="27" s="1"/>
  <c r="E133" i="27"/>
  <c r="AM132" i="27"/>
  <c r="I133" i="27" s="1"/>
  <c r="AL132" i="27"/>
  <c r="H133" i="27" s="1"/>
  <c r="AH132" i="27"/>
  <c r="AI132" i="27" s="1"/>
  <c r="AN132" i="27" s="1"/>
  <c r="M133" i="27" s="1"/>
  <c r="O133" i="27" s="1"/>
  <c r="AC132" i="27"/>
  <c r="J133" i="27" s="1"/>
  <c r="L133" i="27" s="1"/>
  <c r="Z132" i="27"/>
  <c r="B133" i="27" s="1"/>
  <c r="E132" i="27"/>
  <c r="AM131" i="27"/>
  <c r="I132" i="27" s="1"/>
  <c r="AL131" i="27"/>
  <c r="H132" i="27" s="1"/>
  <c r="AH131" i="27"/>
  <c r="AI131" i="27" s="1"/>
  <c r="AN131" i="27" s="1"/>
  <c r="M132" i="27" s="1"/>
  <c r="O132" i="27" s="1"/>
  <c r="AC131" i="27"/>
  <c r="J132" i="27" s="1"/>
  <c r="L132" i="27" s="1"/>
  <c r="Z131" i="27"/>
  <c r="B132" i="27" s="1"/>
  <c r="E131" i="27"/>
  <c r="AM130" i="27"/>
  <c r="I131" i="27" s="1"/>
  <c r="AL130" i="27"/>
  <c r="H131" i="27" s="1"/>
  <c r="AH130" i="27"/>
  <c r="AI130" i="27" s="1"/>
  <c r="AN130" i="27" s="1"/>
  <c r="M131" i="27" s="1"/>
  <c r="O131" i="27" s="1"/>
  <c r="AC130" i="27"/>
  <c r="J131" i="27" s="1"/>
  <c r="L131" i="27" s="1"/>
  <c r="Z130" i="27"/>
  <c r="B131" i="27" s="1"/>
  <c r="E130" i="27"/>
  <c r="AM129" i="27"/>
  <c r="I130" i="27" s="1"/>
  <c r="AL129" i="27"/>
  <c r="H130" i="27" s="1"/>
  <c r="AH129" i="27"/>
  <c r="AI129" i="27" s="1"/>
  <c r="AN129" i="27" s="1"/>
  <c r="M130" i="27" s="1"/>
  <c r="O130" i="27" s="1"/>
  <c r="AC129" i="27"/>
  <c r="J130" i="27" s="1"/>
  <c r="L130" i="27" s="1"/>
  <c r="Z129" i="27"/>
  <c r="B130" i="27" s="1"/>
  <c r="X129" i="27"/>
  <c r="U129" i="27"/>
  <c r="W129" i="27" s="1"/>
  <c r="E129" i="27"/>
  <c r="AM128" i="27"/>
  <c r="I129" i="27" s="1"/>
  <c r="AL128" i="27"/>
  <c r="H129" i="27" s="1"/>
  <c r="AH128" i="27"/>
  <c r="AI128" i="27" s="1"/>
  <c r="AN128" i="27" s="1"/>
  <c r="M129" i="27" s="1"/>
  <c r="O129" i="27" s="1"/>
  <c r="AC128" i="27"/>
  <c r="J129" i="27" s="1"/>
  <c r="L129" i="27" s="1"/>
  <c r="Z128" i="27"/>
  <c r="B129" i="27" s="1"/>
  <c r="X128" i="27"/>
  <c r="U128" i="27"/>
  <c r="W128" i="27" s="1"/>
  <c r="E128" i="27"/>
  <c r="AM127" i="27"/>
  <c r="I128" i="27" s="1"/>
  <c r="AL127" i="27"/>
  <c r="H128" i="27" s="1"/>
  <c r="AH127" i="27"/>
  <c r="AI127" i="27" s="1"/>
  <c r="AN127" i="27" s="1"/>
  <c r="M128" i="27" s="1"/>
  <c r="O128" i="27" s="1"/>
  <c r="AC127" i="27"/>
  <c r="J128" i="27" s="1"/>
  <c r="Z127" i="27"/>
  <c r="B128" i="27" s="1"/>
  <c r="X127" i="27"/>
  <c r="U127" i="27"/>
  <c r="W127" i="27" s="1"/>
  <c r="E127" i="27"/>
  <c r="AM126" i="27"/>
  <c r="I127" i="27" s="1"/>
  <c r="AL126" i="27"/>
  <c r="H127" i="27" s="1"/>
  <c r="AH126" i="27"/>
  <c r="AI126" i="27" s="1"/>
  <c r="AN126" i="27" s="1"/>
  <c r="M127" i="27" s="1"/>
  <c r="O127" i="27" s="1"/>
  <c r="AC126" i="27"/>
  <c r="J127" i="27" s="1"/>
  <c r="L127" i="27" s="1"/>
  <c r="Z126" i="27"/>
  <c r="B127" i="27" s="1"/>
  <c r="X126" i="27"/>
  <c r="U126" i="27"/>
  <c r="W126" i="27" s="1"/>
  <c r="E126" i="27"/>
  <c r="AM125" i="27"/>
  <c r="I126" i="27" s="1"/>
  <c r="AL125" i="27"/>
  <c r="H126" i="27" s="1"/>
  <c r="AH125" i="27"/>
  <c r="AI125" i="27" s="1"/>
  <c r="AN125" i="27" s="1"/>
  <c r="M126" i="27" s="1"/>
  <c r="O126" i="27" s="1"/>
  <c r="AC125" i="27"/>
  <c r="J126" i="27" s="1"/>
  <c r="Z125" i="27"/>
  <c r="B126" i="27" s="1"/>
  <c r="X125" i="27"/>
  <c r="U125" i="27"/>
  <c r="W125" i="27" s="1"/>
  <c r="E125" i="27"/>
  <c r="AM124" i="27"/>
  <c r="I125" i="27" s="1"/>
  <c r="AL124" i="27"/>
  <c r="H125" i="27" s="1"/>
  <c r="AH124" i="27"/>
  <c r="AI124" i="27" s="1"/>
  <c r="AN124" i="27" s="1"/>
  <c r="M125" i="27" s="1"/>
  <c r="O125" i="27" s="1"/>
  <c r="AC124" i="27"/>
  <c r="J125" i="27" s="1"/>
  <c r="K125" i="27" s="1"/>
  <c r="Z124" i="27"/>
  <c r="B125" i="27" s="1"/>
  <c r="X124" i="27"/>
  <c r="U124" i="27"/>
  <c r="W124" i="27" s="1"/>
  <c r="E124" i="27"/>
  <c r="AM123" i="27"/>
  <c r="I124" i="27" s="1"/>
  <c r="AL123" i="27"/>
  <c r="H124" i="27" s="1"/>
  <c r="AH123" i="27"/>
  <c r="AI123" i="27" s="1"/>
  <c r="AN123" i="27" s="1"/>
  <c r="M124" i="27" s="1"/>
  <c r="O124" i="27" s="1"/>
  <c r="AC123" i="27"/>
  <c r="J124" i="27" s="1"/>
  <c r="L124" i="27" s="1"/>
  <c r="Z123" i="27"/>
  <c r="B124" i="27" s="1"/>
  <c r="X123" i="27"/>
  <c r="U123" i="27"/>
  <c r="W123" i="27" s="1"/>
  <c r="E123" i="27"/>
  <c r="AM122" i="27"/>
  <c r="I123" i="27" s="1"/>
  <c r="AL122" i="27"/>
  <c r="H123" i="27" s="1"/>
  <c r="AH122" i="27"/>
  <c r="AC122" i="27"/>
  <c r="J123" i="27" s="1"/>
  <c r="L123" i="27" s="1"/>
  <c r="Z122" i="27"/>
  <c r="B123" i="27" s="1"/>
  <c r="X122" i="27"/>
  <c r="U122" i="27"/>
  <c r="W122" i="27" s="1"/>
  <c r="E122" i="27"/>
  <c r="AM121" i="27"/>
  <c r="I122" i="27" s="1"/>
  <c r="AL121" i="27"/>
  <c r="H122" i="27" s="1"/>
  <c r="AH121" i="27"/>
  <c r="AI121" i="27" s="1"/>
  <c r="AN121" i="27" s="1"/>
  <c r="M122" i="27" s="1"/>
  <c r="O122" i="27" s="1"/>
  <c r="AC121" i="27"/>
  <c r="J122" i="27" s="1"/>
  <c r="K122" i="27" s="1"/>
  <c r="Z121" i="27"/>
  <c r="B122" i="27" s="1"/>
  <c r="X121" i="27"/>
  <c r="U121" i="27"/>
  <c r="W121" i="27" s="1"/>
  <c r="E121" i="27"/>
  <c r="AM120" i="27"/>
  <c r="I121" i="27" s="1"/>
  <c r="AL120" i="27"/>
  <c r="H121" i="27" s="1"/>
  <c r="AH120" i="27"/>
  <c r="AI120" i="27" s="1"/>
  <c r="AN120" i="27" s="1"/>
  <c r="M121" i="27" s="1"/>
  <c r="O121" i="27" s="1"/>
  <c r="AC120" i="27"/>
  <c r="J121" i="27" s="1"/>
  <c r="Z120" i="27"/>
  <c r="B121" i="27" s="1"/>
  <c r="X120" i="27"/>
  <c r="U120" i="27"/>
  <c r="W120" i="27" s="1"/>
  <c r="E120" i="27"/>
  <c r="AM119" i="27"/>
  <c r="I120" i="27" s="1"/>
  <c r="AL119" i="27"/>
  <c r="H120" i="27" s="1"/>
  <c r="AH119" i="27"/>
  <c r="AI119" i="27" s="1"/>
  <c r="AN119" i="27" s="1"/>
  <c r="M120" i="27" s="1"/>
  <c r="O120" i="27" s="1"/>
  <c r="AC119" i="27"/>
  <c r="J120" i="27" s="1"/>
  <c r="L120" i="27" s="1"/>
  <c r="Z119" i="27"/>
  <c r="B120" i="27" s="1"/>
  <c r="X119" i="27"/>
  <c r="U119" i="27"/>
  <c r="W119" i="27" s="1"/>
  <c r="E119" i="27"/>
  <c r="AM118" i="27"/>
  <c r="I119" i="27" s="1"/>
  <c r="AL118" i="27"/>
  <c r="H119" i="27" s="1"/>
  <c r="AH118" i="27"/>
  <c r="AI118" i="27" s="1"/>
  <c r="AN118" i="27" s="1"/>
  <c r="M119" i="27" s="1"/>
  <c r="O119" i="27" s="1"/>
  <c r="AC118" i="27"/>
  <c r="J119" i="27" s="1"/>
  <c r="L119" i="27" s="1"/>
  <c r="Z118" i="27"/>
  <c r="B119" i="27" s="1"/>
  <c r="X118" i="27"/>
  <c r="U118" i="27"/>
  <c r="W118" i="27" s="1"/>
  <c r="E118" i="27"/>
  <c r="AM117" i="27"/>
  <c r="I118" i="27" s="1"/>
  <c r="AL117" i="27"/>
  <c r="H118" i="27" s="1"/>
  <c r="AH117" i="27"/>
  <c r="AI117" i="27" s="1"/>
  <c r="AN117" i="27" s="1"/>
  <c r="M118" i="27" s="1"/>
  <c r="O118" i="27" s="1"/>
  <c r="AC117" i="27"/>
  <c r="J118" i="27" s="1"/>
  <c r="K118" i="27" s="1"/>
  <c r="Z117" i="27"/>
  <c r="B118" i="27" s="1"/>
  <c r="X117" i="27"/>
  <c r="V117" i="27"/>
  <c r="U117" i="27"/>
  <c r="V116" i="27" s="1"/>
  <c r="S117" i="27"/>
  <c r="E117" i="27"/>
  <c r="AM116" i="27"/>
  <c r="I117" i="27" s="1"/>
  <c r="AL116" i="27"/>
  <c r="H117" i="27" s="1"/>
  <c r="AH116" i="27"/>
  <c r="AI116" i="27" s="1"/>
  <c r="AN116" i="27" s="1"/>
  <c r="M117" i="27" s="1"/>
  <c r="O117" i="27" s="1"/>
  <c r="AC116" i="27"/>
  <c r="J117" i="27" s="1"/>
  <c r="L117" i="27" s="1"/>
  <c r="Z116" i="27"/>
  <c r="B117" i="27" s="1"/>
  <c r="E116" i="27"/>
  <c r="AM115" i="27"/>
  <c r="I116" i="27" s="1"/>
  <c r="AL115" i="27"/>
  <c r="H116" i="27" s="1"/>
  <c r="AH115" i="27"/>
  <c r="AI115" i="27" s="1"/>
  <c r="AN115" i="27" s="1"/>
  <c r="M116" i="27" s="1"/>
  <c r="O116" i="27" s="1"/>
  <c r="AC115" i="27"/>
  <c r="J116" i="27" s="1"/>
  <c r="L116" i="27" s="1"/>
  <c r="Z115" i="27"/>
  <c r="B116" i="27" s="1"/>
  <c r="E115" i="27"/>
  <c r="AM114" i="27"/>
  <c r="I115" i="27" s="1"/>
  <c r="AL114" i="27"/>
  <c r="H115" i="27" s="1"/>
  <c r="AH114" i="27"/>
  <c r="AI114" i="27" s="1"/>
  <c r="AC114" i="27"/>
  <c r="J115" i="27" s="1"/>
  <c r="L115" i="27" s="1"/>
  <c r="AM112" i="27"/>
  <c r="M112" i="27"/>
  <c r="G112" i="27"/>
  <c r="F112" i="27"/>
  <c r="AK110" i="27"/>
  <c r="AM109" i="27"/>
  <c r="AN112" i="27" s="1"/>
  <c r="I109" i="27"/>
  <c r="P108" i="27" s="1"/>
  <c r="I106" i="27"/>
  <c r="P146" i="27" s="1"/>
  <c r="AN105" i="27"/>
  <c r="AA89" i="27"/>
  <c r="D90" i="27" s="1"/>
  <c r="AA88" i="27"/>
  <c r="D89" i="27" s="1"/>
  <c r="AA87" i="27"/>
  <c r="D88" i="27" s="1"/>
  <c r="AA86" i="27"/>
  <c r="D87" i="27" s="1"/>
  <c r="AA85" i="27"/>
  <c r="D86" i="27" s="1"/>
  <c r="AA84" i="27"/>
  <c r="D85" i="27" s="1"/>
  <c r="AA83" i="27"/>
  <c r="D84" i="27" s="1"/>
  <c r="AA82" i="27"/>
  <c r="D83" i="27" s="1"/>
  <c r="AA81" i="27"/>
  <c r="D82" i="27" s="1"/>
  <c r="AA80" i="27"/>
  <c r="D81" i="27" s="1"/>
  <c r="AA79" i="27"/>
  <c r="D80" i="27" s="1"/>
  <c r="AA78" i="27"/>
  <c r="D79" i="27" s="1"/>
  <c r="AA77" i="27"/>
  <c r="D78" i="27" s="1"/>
  <c r="AA76" i="27"/>
  <c r="D77" i="27" s="1"/>
  <c r="AA75" i="27"/>
  <c r="D76" i="27" s="1"/>
  <c r="AA74" i="27"/>
  <c r="D75" i="27" s="1"/>
  <c r="AA73" i="27"/>
  <c r="D74" i="27" s="1"/>
  <c r="X93" i="27"/>
  <c r="U93" i="27"/>
  <c r="W93" i="27" s="1"/>
  <c r="X92" i="27"/>
  <c r="U92" i="27"/>
  <c r="W92" i="27" s="1"/>
  <c r="X91" i="27"/>
  <c r="U91" i="27"/>
  <c r="W91" i="27" s="1"/>
  <c r="X90" i="27"/>
  <c r="U90" i="27"/>
  <c r="W90" i="27" s="1"/>
  <c r="X89" i="27"/>
  <c r="U89" i="27"/>
  <c r="W89" i="27" s="1"/>
  <c r="X88" i="27"/>
  <c r="U88" i="27"/>
  <c r="W88" i="27" s="1"/>
  <c r="X87" i="27"/>
  <c r="U87" i="27"/>
  <c r="W87" i="27" s="1"/>
  <c r="X86" i="27"/>
  <c r="U86" i="27"/>
  <c r="W86" i="27" s="1"/>
  <c r="X85" i="27"/>
  <c r="U85" i="27"/>
  <c r="W85" i="27" s="1"/>
  <c r="X84" i="27"/>
  <c r="U84" i="27"/>
  <c r="W84" i="27" s="1"/>
  <c r="X83" i="27"/>
  <c r="U83" i="27"/>
  <c r="W83" i="27" s="1"/>
  <c r="X82" i="27"/>
  <c r="U82" i="27"/>
  <c r="W82" i="27" s="1"/>
  <c r="X81" i="27"/>
  <c r="U81" i="27"/>
  <c r="W81" i="27" s="1"/>
  <c r="X80" i="27"/>
  <c r="U80" i="27"/>
  <c r="W80" i="27" s="1"/>
  <c r="X79" i="27"/>
  <c r="U79" i="27"/>
  <c r="W79" i="27" s="1"/>
  <c r="X78" i="27"/>
  <c r="U78" i="27"/>
  <c r="W78" i="27" s="1"/>
  <c r="X77" i="27"/>
  <c r="U77" i="27"/>
  <c r="W77" i="27" s="1"/>
  <c r="X76" i="27"/>
  <c r="U76" i="27"/>
  <c r="W76" i="27" s="1"/>
  <c r="X75" i="27"/>
  <c r="U75" i="27"/>
  <c r="W75" i="27" s="1"/>
  <c r="X74" i="27"/>
  <c r="U74" i="27"/>
  <c r="W74" i="27" s="1"/>
  <c r="X73" i="27"/>
  <c r="U73" i="27"/>
  <c r="W73" i="27" s="1"/>
  <c r="X72" i="27"/>
  <c r="U72" i="27"/>
  <c r="W72" i="27" s="1"/>
  <c r="X71" i="27"/>
  <c r="U71" i="27"/>
  <c r="W71" i="27" s="1"/>
  <c r="X70" i="27"/>
  <c r="U70" i="27"/>
  <c r="W70" i="27" s="1"/>
  <c r="X69" i="27"/>
  <c r="U69" i="27"/>
  <c r="W69" i="27" s="1"/>
  <c r="X68" i="27"/>
  <c r="U68" i="27"/>
  <c r="W68" i="27" s="1"/>
  <c r="X67" i="27"/>
  <c r="U67" i="27"/>
  <c r="W67" i="27" s="1"/>
  <c r="X66" i="27"/>
  <c r="U66" i="27"/>
  <c r="W66" i="27" s="1"/>
  <c r="X65" i="27"/>
  <c r="U65" i="27"/>
  <c r="W65" i="27" s="1"/>
  <c r="X64" i="27"/>
  <c r="U64" i="27"/>
  <c r="W64" i="27" s="1"/>
  <c r="X63" i="27"/>
  <c r="U63" i="27"/>
  <c r="W63" i="27" s="1"/>
  <c r="X62" i="27"/>
  <c r="U62" i="27"/>
  <c r="W62" i="27" s="1"/>
  <c r="X61" i="27"/>
  <c r="U61" i="27"/>
  <c r="W61" i="27" s="1"/>
  <c r="X60" i="27"/>
  <c r="U60" i="27"/>
  <c r="W60" i="27" s="1"/>
  <c r="X59" i="27"/>
  <c r="U59" i="27"/>
  <c r="W59" i="27" s="1"/>
  <c r="X58" i="27"/>
  <c r="U58" i="27"/>
  <c r="W58" i="27" s="1"/>
  <c r="X57" i="27"/>
  <c r="U57" i="27"/>
  <c r="W57" i="27" s="1"/>
  <c r="E90" i="27"/>
  <c r="E89" i="27"/>
  <c r="E88" i="27"/>
  <c r="E87" i="27"/>
  <c r="E86" i="27"/>
  <c r="E85" i="27"/>
  <c r="E84" i="27"/>
  <c r="E83" i="27"/>
  <c r="E82" i="27"/>
  <c r="E81" i="27"/>
  <c r="E80" i="27"/>
  <c r="E79" i="27"/>
  <c r="E78" i="27"/>
  <c r="E77" i="27"/>
  <c r="E76" i="27"/>
  <c r="E75" i="27"/>
  <c r="E74" i="27"/>
  <c r="Z89" i="27"/>
  <c r="B90" i="27" s="1"/>
  <c r="Z88" i="27"/>
  <c r="Z87" i="27"/>
  <c r="B88" i="27" s="1"/>
  <c r="Z86" i="27"/>
  <c r="B87" i="27" s="1"/>
  <c r="Z85" i="27"/>
  <c r="B86" i="27" s="1"/>
  <c r="Z84" i="27"/>
  <c r="B85" i="27" s="1"/>
  <c r="Z83" i="27"/>
  <c r="B84" i="27" s="1"/>
  <c r="Z82" i="27"/>
  <c r="B83" i="27" s="1"/>
  <c r="Z81" i="27"/>
  <c r="B82" i="27" s="1"/>
  <c r="Z80" i="27"/>
  <c r="B81" i="27" s="1"/>
  <c r="Z79" i="27"/>
  <c r="B80" i="27" s="1"/>
  <c r="Z78" i="27"/>
  <c r="B79" i="27" s="1"/>
  <c r="Z77" i="27"/>
  <c r="B78" i="27" s="1"/>
  <c r="Z76" i="27"/>
  <c r="B77" i="27" s="1"/>
  <c r="Z75" i="27"/>
  <c r="B76" i="27" s="1"/>
  <c r="Z74" i="27"/>
  <c r="B75" i="27" s="1"/>
  <c r="AU104" i="27"/>
  <c r="AT104" i="27"/>
  <c r="AS104" i="27"/>
  <c r="AR104" i="27"/>
  <c r="AQ104" i="27"/>
  <c r="AP104" i="27"/>
  <c r="P94" i="27"/>
  <c r="O94" i="27"/>
  <c r="N94" i="27"/>
  <c r="M94" i="27"/>
  <c r="L94" i="27"/>
  <c r="K94" i="27"/>
  <c r="J94" i="27"/>
  <c r="I94" i="27"/>
  <c r="H94" i="27"/>
  <c r="G94" i="27"/>
  <c r="F94" i="27"/>
  <c r="E94" i="27"/>
  <c r="D94" i="27"/>
  <c r="C94" i="27"/>
  <c r="E92" i="27"/>
  <c r="C104" i="27"/>
  <c r="D104" i="27"/>
  <c r="E104" i="27"/>
  <c r="F104" i="27"/>
  <c r="G104" i="27"/>
  <c r="H104" i="27"/>
  <c r="I104" i="27"/>
  <c r="J104" i="27"/>
  <c r="K104" i="27"/>
  <c r="L104" i="27"/>
  <c r="M104" i="27"/>
  <c r="N104" i="27"/>
  <c r="O104" i="27"/>
  <c r="P104" i="27"/>
  <c r="Q104" i="27"/>
  <c r="X104" i="27"/>
  <c r="W104" i="27"/>
  <c r="V104" i="27"/>
  <c r="U104" i="27"/>
  <c r="T104" i="27"/>
  <c r="S104" i="27"/>
  <c r="R104" i="27"/>
  <c r="X94" i="27"/>
  <c r="U94" i="27"/>
  <c r="W94" i="27" s="1"/>
  <c r="X56" i="27"/>
  <c r="U56" i="27"/>
  <c r="W56" i="27" s="1"/>
  <c r="X55" i="27"/>
  <c r="U55" i="27"/>
  <c r="W55" i="27" s="1"/>
  <c r="X54" i="27"/>
  <c r="U54" i="27"/>
  <c r="W54" i="27" s="1"/>
  <c r="X53" i="27"/>
  <c r="U53" i="27"/>
  <c r="W53" i="27" s="1"/>
  <c r="X52" i="27"/>
  <c r="U52" i="27"/>
  <c r="W52" i="27" s="1"/>
  <c r="X51" i="27"/>
  <c r="U51" i="27"/>
  <c r="W51" i="27" s="1"/>
  <c r="X50" i="27"/>
  <c r="U50" i="27"/>
  <c r="W50" i="27" s="1"/>
  <c r="X49" i="27"/>
  <c r="U49" i="27"/>
  <c r="W49" i="27" s="1"/>
  <c r="X48" i="27"/>
  <c r="U48" i="27"/>
  <c r="W48" i="27" s="1"/>
  <c r="X47" i="27"/>
  <c r="U47" i="27"/>
  <c r="W47" i="27" s="1"/>
  <c r="X36" i="27"/>
  <c r="U36" i="27"/>
  <c r="W36" i="27" s="1"/>
  <c r="X35" i="27"/>
  <c r="U35" i="27"/>
  <c r="W35" i="27" s="1"/>
  <c r="X34" i="27"/>
  <c r="U34" i="27"/>
  <c r="W34" i="27" s="1"/>
  <c r="X33" i="27"/>
  <c r="U33" i="27"/>
  <c r="W33" i="27" s="1"/>
  <c r="X32" i="27"/>
  <c r="U32" i="27"/>
  <c r="W32" i="27" s="1"/>
  <c r="X31" i="27"/>
  <c r="U31" i="27"/>
  <c r="W31" i="27" s="1"/>
  <c r="X30" i="27"/>
  <c r="U30" i="27"/>
  <c r="W30" i="27" s="1"/>
  <c r="X29" i="27"/>
  <c r="U29" i="27"/>
  <c r="W29" i="27" s="1"/>
  <c r="X28" i="27"/>
  <c r="U28" i="27"/>
  <c r="W28" i="27" s="1"/>
  <c r="X27" i="27"/>
  <c r="U27" i="27"/>
  <c r="W27" i="27" s="1"/>
  <c r="X26" i="27"/>
  <c r="U26" i="27"/>
  <c r="W26" i="27" s="1"/>
  <c r="X25" i="27"/>
  <c r="U25" i="27"/>
  <c r="W25" i="27" s="1"/>
  <c r="S24" i="27"/>
  <c r="AL46" i="27"/>
  <c r="H47" i="27" s="1"/>
  <c r="AH46" i="27"/>
  <c r="AI46" i="27" s="1"/>
  <c r="AN46" i="27" s="1"/>
  <c r="M47" i="27" s="1"/>
  <c r="O47" i="27" s="1"/>
  <c r="AL45" i="27"/>
  <c r="H46" i="27" s="1"/>
  <c r="AH45" i="27"/>
  <c r="AI45" i="27" s="1"/>
  <c r="AN45" i="27" s="1"/>
  <c r="M46" i="27" s="1"/>
  <c r="O46" i="27" s="1"/>
  <c r="AL44" i="27"/>
  <c r="H45" i="27" s="1"/>
  <c r="AH44" i="27"/>
  <c r="AI44" i="27" s="1"/>
  <c r="AN44" i="27" s="1"/>
  <c r="M45" i="27" s="1"/>
  <c r="O45" i="27" s="1"/>
  <c r="AL43" i="27"/>
  <c r="H44" i="27" s="1"/>
  <c r="AH43" i="27"/>
  <c r="AI43" i="27" s="1"/>
  <c r="AN43" i="27" s="1"/>
  <c r="M44" i="27" s="1"/>
  <c r="O44" i="27" s="1"/>
  <c r="AL42" i="27"/>
  <c r="H43" i="27" s="1"/>
  <c r="AH42" i="27"/>
  <c r="AI42" i="27" s="1"/>
  <c r="AN42" i="27" s="1"/>
  <c r="M43" i="27" s="1"/>
  <c r="O43" i="27" s="1"/>
  <c r="AL41" i="27"/>
  <c r="H42" i="27" s="1"/>
  <c r="AH41" i="27"/>
  <c r="AI41" i="27" s="1"/>
  <c r="AN41" i="27" s="1"/>
  <c r="M42" i="27" s="1"/>
  <c r="O42" i="27" s="1"/>
  <c r="AL40" i="27"/>
  <c r="H41" i="27" s="1"/>
  <c r="AH40" i="27"/>
  <c r="AI40" i="27" s="1"/>
  <c r="AN40" i="27" s="1"/>
  <c r="M41" i="27" s="1"/>
  <c r="O41" i="27" s="1"/>
  <c r="AL39" i="27"/>
  <c r="H40" i="27" s="1"/>
  <c r="AH39" i="27"/>
  <c r="AI39" i="27" s="1"/>
  <c r="AN39" i="27" s="1"/>
  <c r="M40" i="27" s="1"/>
  <c r="O40" i="27" s="1"/>
  <c r="AL38" i="27"/>
  <c r="H39" i="27" s="1"/>
  <c r="AH38" i="27"/>
  <c r="AI38" i="27" s="1"/>
  <c r="AN38" i="27" s="1"/>
  <c r="M39" i="27" s="1"/>
  <c r="O39" i="27" s="1"/>
  <c r="AL37" i="27"/>
  <c r="H38" i="27" s="1"/>
  <c r="AH37" i="27"/>
  <c r="AI37" i="27" s="1"/>
  <c r="AN37" i="27" s="1"/>
  <c r="M38" i="27" s="1"/>
  <c r="O38" i="27" s="1"/>
  <c r="AL36" i="27"/>
  <c r="H37" i="27" s="1"/>
  <c r="AH36" i="27"/>
  <c r="AI36" i="27" s="1"/>
  <c r="AN36" i="27" s="1"/>
  <c r="M37" i="27" s="1"/>
  <c r="O37" i="27" s="1"/>
  <c r="E51" i="27"/>
  <c r="E23" i="27"/>
  <c r="E24" i="27"/>
  <c r="E25" i="27"/>
  <c r="E26" i="27"/>
  <c r="E27" i="27"/>
  <c r="E28" i="27"/>
  <c r="E29" i="27"/>
  <c r="E30" i="27"/>
  <c r="E31" i="27"/>
  <c r="E32" i="27"/>
  <c r="E33" i="27"/>
  <c r="E34" i="27"/>
  <c r="E35" i="27"/>
  <c r="E36" i="27"/>
  <c r="E37" i="27"/>
  <c r="E38" i="27"/>
  <c r="E39" i="27"/>
  <c r="E40" i="27"/>
  <c r="E41" i="27"/>
  <c r="E42" i="27"/>
  <c r="E43" i="27"/>
  <c r="E44" i="27"/>
  <c r="E45" i="27"/>
  <c r="E46" i="27"/>
  <c r="E47" i="27"/>
  <c r="E48" i="27"/>
  <c r="E49" i="27"/>
  <c r="E50" i="27"/>
  <c r="AR38" i="27"/>
  <c r="AR37" i="27"/>
  <c r="AR36" i="27"/>
  <c r="AR35" i="27"/>
  <c r="AR34" i="27"/>
  <c r="Z37" i="27"/>
  <c r="B38" i="27" s="1"/>
  <c r="Z38" i="27"/>
  <c r="B39" i="27" s="1"/>
  <c r="Z39" i="27"/>
  <c r="B40" i="27" s="1"/>
  <c r="Z40" i="27"/>
  <c r="B41" i="27" s="1"/>
  <c r="Z41" i="27"/>
  <c r="B42" i="27" s="1"/>
  <c r="Z42" i="27"/>
  <c r="B43" i="27" s="1"/>
  <c r="Z43" i="27"/>
  <c r="B44" i="27" s="1"/>
  <c r="Z44" i="27"/>
  <c r="B45" i="27" s="1"/>
  <c r="Z45" i="27"/>
  <c r="B46" i="27" s="1"/>
  <c r="Z46" i="27"/>
  <c r="B47" i="27" s="1"/>
  <c r="Z47" i="27"/>
  <c r="B48" i="27" s="1"/>
  <c r="AM46" i="27"/>
  <c r="I47" i="27" s="1"/>
  <c r="AM45" i="27"/>
  <c r="I46" i="27" s="1"/>
  <c r="AM44" i="27"/>
  <c r="I45" i="27" s="1"/>
  <c r="AM43" i="27"/>
  <c r="I44" i="27" s="1"/>
  <c r="AM42" i="27"/>
  <c r="I43" i="27" s="1"/>
  <c r="AM41" i="27"/>
  <c r="I42" i="27" s="1"/>
  <c r="AM40" i="27"/>
  <c r="I41" i="27" s="1"/>
  <c r="AM39" i="27"/>
  <c r="I40" i="27" s="1"/>
  <c r="AM38" i="27"/>
  <c r="I39" i="27" s="1"/>
  <c r="AM37" i="27"/>
  <c r="I38" i="27" s="1"/>
  <c r="AC47" i="27"/>
  <c r="J48" i="27" s="1"/>
  <c r="K48" i="27" s="1"/>
  <c r="AC46" i="27"/>
  <c r="J47" i="27" s="1"/>
  <c r="L47" i="27" s="1"/>
  <c r="AC45" i="27"/>
  <c r="J46" i="27" s="1"/>
  <c r="K46" i="27" s="1"/>
  <c r="AC44" i="27"/>
  <c r="J45" i="27" s="1"/>
  <c r="AC43" i="27"/>
  <c r="J44" i="27" s="1"/>
  <c r="AC42" i="27"/>
  <c r="J43" i="27" s="1"/>
  <c r="AC41" i="27"/>
  <c r="J42" i="27" s="1"/>
  <c r="AC40" i="27"/>
  <c r="J41" i="27" s="1"/>
  <c r="AC39" i="27"/>
  <c r="J40" i="27" s="1"/>
  <c r="AC38" i="27"/>
  <c r="J39" i="27" s="1"/>
  <c r="AC37" i="27"/>
  <c r="J38" i="27" s="1"/>
  <c r="AC36" i="27"/>
  <c r="J37" i="27" s="1"/>
  <c r="AN104" i="27"/>
  <c r="AM104" i="27"/>
  <c r="AL104" i="27"/>
  <c r="AK104" i="27"/>
  <c r="AJ104" i="27"/>
  <c r="AI104" i="27"/>
  <c r="AH104" i="27"/>
  <c r="AG104" i="27"/>
  <c r="AF104" i="27"/>
  <c r="AE104" i="27"/>
  <c r="AD104" i="27"/>
  <c r="AC104" i="27"/>
  <c r="AB104" i="27"/>
  <c r="AA104" i="27"/>
  <c r="Z104" i="27"/>
  <c r="AN98" i="27"/>
  <c r="AA91" i="27"/>
  <c r="D92" i="27" s="1"/>
  <c r="AA90" i="27"/>
  <c r="D91" i="27" s="1"/>
  <c r="Z90" i="27"/>
  <c r="B91" i="27" s="1"/>
  <c r="E91" i="27"/>
  <c r="Z73" i="27"/>
  <c r="B89" i="27" s="1"/>
  <c r="AA72" i="27"/>
  <c r="D73" i="27" s="1"/>
  <c r="Z72" i="27"/>
  <c r="B73" i="27" s="1"/>
  <c r="AA71" i="27"/>
  <c r="D72" i="27" s="1"/>
  <c r="Z71" i="27"/>
  <c r="B72" i="27" s="1"/>
  <c r="E73" i="27"/>
  <c r="AA70" i="27"/>
  <c r="D71" i="27" s="1"/>
  <c r="Z70" i="27"/>
  <c r="B71" i="27" s="1"/>
  <c r="E72" i="27"/>
  <c r="AA69" i="27"/>
  <c r="D70" i="27" s="1"/>
  <c r="Z69" i="27"/>
  <c r="B70" i="27" s="1"/>
  <c r="E71" i="27"/>
  <c r="AA68" i="27"/>
  <c r="D69" i="27" s="1"/>
  <c r="Z68" i="27"/>
  <c r="B69" i="27" s="1"/>
  <c r="E70" i="27"/>
  <c r="AA67" i="27"/>
  <c r="D68" i="27" s="1"/>
  <c r="Z67" i="27"/>
  <c r="B68" i="27" s="1"/>
  <c r="E69" i="27"/>
  <c r="AA66" i="27"/>
  <c r="D67" i="27" s="1"/>
  <c r="Z66" i="27"/>
  <c r="B67" i="27" s="1"/>
  <c r="E68" i="27"/>
  <c r="AA65" i="27"/>
  <c r="D66" i="27" s="1"/>
  <c r="Z65" i="27"/>
  <c r="B66" i="27" s="1"/>
  <c r="E67" i="27"/>
  <c r="AA64" i="27"/>
  <c r="D65" i="27" s="1"/>
  <c r="Z64" i="27"/>
  <c r="B65" i="27" s="1"/>
  <c r="E66" i="27"/>
  <c r="AA63" i="27"/>
  <c r="D64" i="27" s="1"/>
  <c r="Z63" i="27"/>
  <c r="B64" i="27" s="1"/>
  <c r="E65" i="27"/>
  <c r="AA62" i="27"/>
  <c r="D63" i="27" s="1"/>
  <c r="Z62" i="27"/>
  <c r="B63" i="27" s="1"/>
  <c r="E64" i="27"/>
  <c r="AA61" i="27"/>
  <c r="D62" i="27" s="1"/>
  <c r="Z61" i="27"/>
  <c r="B62" i="27" s="1"/>
  <c r="E63" i="27"/>
  <c r="AA60" i="27"/>
  <c r="D61" i="27" s="1"/>
  <c r="Z60" i="27"/>
  <c r="B61" i="27" s="1"/>
  <c r="E62" i="27"/>
  <c r="AA59" i="27"/>
  <c r="D60" i="27" s="1"/>
  <c r="Z59" i="27"/>
  <c r="B60" i="27" s="1"/>
  <c r="E61" i="27"/>
  <c r="AA58" i="27"/>
  <c r="D59" i="27" s="1"/>
  <c r="Z58" i="27"/>
  <c r="B59" i="27" s="1"/>
  <c r="E60" i="27"/>
  <c r="AA57" i="27"/>
  <c r="D58" i="27" s="1"/>
  <c r="Z57" i="27"/>
  <c r="B58" i="27" s="1"/>
  <c r="E59" i="27"/>
  <c r="AA56" i="27"/>
  <c r="D57" i="27" s="1"/>
  <c r="Z56" i="27"/>
  <c r="B57" i="27" s="1"/>
  <c r="E58" i="27"/>
  <c r="AA55" i="27"/>
  <c r="D56" i="27" s="1"/>
  <c r="Z55" i="27"/>
  <c r="B56" i="27" s="1"/>
  <c r="E57" i="27"/>
  <c r="AA54" i="27"/>
  <c r="D55" i="27" s="1"/>
  <c r="Z54" i="27"/>
  <c r="B55" i="27" s="1"/>
  <c r="E56" i="27"/>
  <c r="AA53" i="27"/>
  <c r="D54" i="27" s="1"/>
  <c r="Z53" i="27"/>
  <c r="B54" i="27" s="1"/>
  <c r="E55" i="27"/>
  <c r="D53" i="27"/>
  <c r="AM50" i="27"/>
  <c r="I51" i="27" s="1"/>
  <c r="AL50" i="27"/>
  <c r="H51" i="27" s="1"/>
  <c r="AH50" i="27"/>
  <c r="AI50" i="27" s="1"/>
  <c r="AN50" i="27" s="1"/>
  <c r="M51" i="27" s="1"/>
  <c r="O51" i="27" s="1"/>
  <c r="AC50" i="27"/>
  <c r="J51" i="27" s="1"/>
  <c r="L51" i="27" s="1"/>
  <c r="AM49" i="27"/>
  <c r="I50" i="27" s="1"/>
  <c r="AL49" i="27"/>
  <c r="H50" i="27" s="1"/>
  <c r="AH49" i="27"/>
  <c r="AI49" i="27" s="1"/>
  <c r="AN49" i="27" s="1"/>
  <c r="M50" i="27" s="1"/>
  <c r="O50" i="27" s="1"/>
  <c r="AC49" i="27"/>
  <c r="J50" i="27" s="1"/>
  <c r="Z49" i="27"/>
  <c r="B50" i="27" s="1"/>
  <c r="AM48" i="27"/>
  <c r="I49" i="27" s="1"/>
  <c r="AL48" i="27"/>
  <c r="H49" i="27" s="1"/>
  <c r="AH48" i="27"/>
  <c r="AI48" i="27" s="1"/>
  <c r="AN48" i="27" s="1"/>
  <c r="M49" i="27" s="1"/>
  <c r="O49" i="27" s="1"/>
  <c r="AC48" i="27"/>
  <c r="J49" i="27" s="1"/>
  <c r="K49" i="27" s="1"/>
  <c r="Z48" i="27"/>
  <c r="B49" i="27" s="1"/>
  <c r="AM47" i="27"/>
  <c r="I48" i="27" s="1"/>
  <c r="AL47" i="27"/>
  <c r="H48" i="27" s="1"/>
  <c r="AH47" i="27"/>
  <c r="AI47" i="27" s="1"/>
  <c r="AN47" i="27" s="1"/>
  <c r="M48" i="27" s="1"/>
  <c r="O48" i="27" s="1"/>
  <c r="AM36" i="27"/>
  <c r="I37" i="27" s="1"/>
  <c r="Z36" i="27"/>
  <c r="B37" i="27" s="1"/>
  <c r="AM35" i="27"/>
  <c r="I36" i="27" s="1"/>
  <c r="AL35" i="27"/>
  <c r="H36" i="27" s="1"/>
  <c r="AH35" i="27"/>
  <c r="AI35" i="27" s="1"/>
  <c r="AN35" i="27" s="1"/>
  <c r="M36" i="27" s="1"/>
  <c r="O36" i="27" s="1"/>
  <c r="AC35" i="27"/>
  <c r="J36" i="27" s="1"/>
  <c r="K36" i="27" s="1"/>
  <c r="Z35" i="27"/>
  <c r="B36" i="27" s="1"/>
  <c r="AM34" i="27"/>
  <c r="I35" i="27" s="1"/>
  <c r="AL34" i="27"/>
  <c r="H35" i="27" s="1"/>
  <c r="AH34" i="27"/>
  <c r="AI34" i="27" s="1"/>
  <c r="AN34" i="27" s="1"/>
  <c r="M35" i="27" s="1"/>
  <c r="O35" i="27" s="1"/>
  <c r="AC34" i="27"/>
  <c r="J35" i="27" s="1"/>
  <c r="Z34" i="27"/>
  <c r="B35" i="27" s="1"/>
  <c r="AR33" i="27"/>
  <c r="AM33" i="27"/>
  <c r="I34" i="27" s="1"/>
  <c r="AL33" i="27"/>
  <c r="H34" i="27" s="1"/>
  <c r="AH33" i="27"/>
  <c r="AI33" i="27" s="1"/>
  <c r="AN33" i="27" s="1"/>
  <c r="M34" i="27" s="1"/>
  <c r="O34" i="27" s="1"/>
  <c r="AC33" i="27"/>
  <c r="J34" i="27" s="1"/>
  <c r="Z33" i="27"/>
  <c r="B34" i="27" s="1"/>
  <c r="AR32" i="27"/>
  <c r="AM32" i="27"/>
  <c r="I33" i="27" s="1"/>
  <c r="AL32" i="27"/>
  <c r="H33" i="27" s="1"/>
  <c r="AH32" i="27"/>
  <c r="AI32" i="27" s="1"/>
  <c r="AN32" i="27" s="1"/>
  <c r="M33" i="27" s="1"/>
  <c r="O33" i="27" s="1"/>
  <c r="AC32" i="27"/>
  <c r="J33" i="27" s="1"/>
  <c r="Z32" i="27"/>
  <c r="B33" i="27" s="1"/>
  <c r="AM31" i="27"/>
  <c r="I32" i="27" s="1"/>
  <c r="AL31" i="27"/>
  <c r="H32" i="27" s="1"/>
  <c r="AH31" i="27"/>
  <c r="AI31" i="27" s="1"/>
  <c r="AN31" i="27" s="1"/>
  <c r="M32" i="27" s="1"/>
  <c r="O32" i="27" s="1"/>
  <c r="AC31" i="27"/>
  <c r="J32" i="27" s="1"/>
  <c r="K32" i="27" s="1"/>
  <c r="Z31" i="27"/>
  <c r="B32" i="27" s="1"/>
  <c r="AM30" i="27"/>
  <c r="I31" i="27" s="1"/>
  <c r="AL30" i="27"/>
  <c r="H31" i="27" s="1"/>
  <c r="AH30" i="27"/>
  <c r="AI30" i="27" s="1"/>
  <c r="AN30" i="27" s="1"/>
  <c r="M31" i="27" s="1"/>
  <c r="O31" i="27" s="1"/>
  <c r="AC30" i="27"/>
  <c r="J31" i="27" s="1"/>
  <c r="Z30" i="27"/>
  <c r="B31" i="27" s="1"/>
  <c r="AM29" i="27"/>
  <c r="I30" i="27" s="1"/>
  <c r="AL29" i="27"/>
  <c r="H30" i="27" s="1"/>
  <c r="AH29" i="27"/>
  <c r="AI29" i="27" s="1"/>
  <c r="AN29" i="27" s="1"/>
  <c r="M30" i="27" s="1"/>
  <c r="O30" i="27" s="1"/>
  <c r="AC29" i="27"/>
  <c r="J30" i="27" s="1"/>
  <c r="K30" i="27" s="1"/>
  <c r="Z29" i="27"/>
  <c r="B30" i="27" s="1"/>
  <c r="AM28" i="27"/>
  <c r="I29" i="27" s="1"/>
  <c r="AL28" i="27"/>
  <c r="H29" i="27" s="1"/>
  <c r="AH28" i="27"/>
  <c r="AI28" i="27" s="1"/>
  <c r="AN28" i="27" s="1"/>
  <c r="M29" i="27" s="1"/>
  <c r="O29" i="27" s="1"/>
  <c r="AC28" i="27"/>
  <c r="J29" i="27" s="1"/>
  <c r="Z28" i="27"/>
  <c r="B29" i="27" s="1"/>
  <c r="AM27" i="27"/>
  <c r="I28" i="27" s="1"/>
  <c r="AL27" i="27"/>
  <c r="H28" i="27" s="1"/>
  <c r="AH27" i="27"/>
  <c r="AI27" i="27" s="1"/>
  <c r="AN27" i="27" s="1"/>
  <c r="M28" i="27" s="1"/>
  <c r="O28" i="27" s="1"/>
  <c r="AC27" i="27"/>
  <c r="J28" i="27" s="1"/>
  <c r="Z27" i="27"/>
  <c r="B28" i="27" s="1"/>
  <c r="AM26" i="27"/>
  <c r="I27" i="27" s="1"/>
  <c r="AL26" i="27"/>
  <c r="H27" i="27" s="1"/>
  <c r="AH26" i="27"/>
  <c r="AI26" i="27" s="1"/>
  <c r="AN26" i="27" s="1"/>
  <c r="M27" i="27" s="1"/>
  <c r="O27" i="27" s="1"/>
  <c r="AC26" i="27"/>
  <c r="J27" i="27" s="1"/>
  <c r="Z26" i="27"/>
  <c r="B27" i="27" s="1"/>
  <c r="AM25" i="27"/>
  <c r="I26" i="27" s="1"/>
  <c r="AL25" i="27"/>
  <c r="H26" i="27" s="1"/>
  <c r="AH25" i="27"/>
  <c r="AI25" i="27" s="1"/>
  <c r="AN25" i="27" s="1"/>
  <c r="M26" i="27" s="1"/>
  <c r="O26" i="27" s="1"/>
  <c r="AC25" i="27"/>
  <c r="J26" i="27" s="1"/>
  <c r="Z25" i="27"/>
  <c r="B26" i="27" s="1"/>
  <c r="AM24" i="27"/>
  <c r="I25" i="27" s="1"/>
  <c r="AL24" i="27"/>
  <c r="H25" i="27" s="1"/>
  <c r="AH24" i="27"/>
  <c r="AI24" i="27" s="1"/>
  <c r="AN24" i="27" s="1"/>
  <c r="M25" i="27" s="1"/>
  <c r="O25" i="27" s="1"/>
  <c r="AC24" i="27"/>
  <c r="J25" i="27" s="1"/>
  <c r="Z24" i="27"/>
  <c r="B25" i="27" s="1"/>
  <c r="AM23" i="27"/>
  <c r="I24" i="27" s="1"/>
  <c r="AL23" i="27"/>
  <c r="H24" i="27" s="1"/>
  <c r="AH23" i="27"/>
  <c r="AI23" i="27" s="1"/>
  <c r="AN23" i="27" s="1"/>
  <c r="M24" i="27" s="1"/>
  <c r="O24" i="27" s="1"/>
  <c r="AC23" i="27"/>
  <c r="J24" i="27" s="1"/>
  <c r="Z23" i="27"/>
  <c r="B24" i="27" s="1"/>
  <c r="AM22" i="27"/>
  <c r="I23" i="27" s="1"/>
  <c r="AL22" i="27"/>
  <c r="H23" i="27" s="1"/>
  <c r="AH22" i="27"/>
  <c r="AI22" i="27" s="1"/>
  <c r="AN22" i="27" s="1"/>
  <c r="M23" i="27" s="1"/>
  <c r="O23" i="27" s="1"/>
  <c r="AC22" i="27"/>
  <c r="J23" i="27" s="1"/>
  <c r="Z22" i="27"/>
  <c r="AM21" i="27"/>
  <c r="I22" i="27" s="1"/>
  <c r="AL21" i="27"/>
  <c r="H22" i="27" s="1"/>
  <c r="AH21" i="27"/>
  <c r="AC21" i="27"/>
  <c r="J22" i="27" s="1"/>
  <c r="K22" i="27" s="1"/>
  <c r="E22" i="27"/>
  <c r="AM19" i="27"/>
  <c r="AK17" i="27"/>
  <c r="M19" i="27"/>
  <c r="G19" i="27"/>
  <c r="F19" i="27"/>
  <c r="AM16" i="27"/>
  <c r="N19" i="27" s="1"/>
  <c r="I16" i="27"/>
  <c r="P15" i="27" s="1"/>
  <c r="AN12" i="27"/>
  <c r="I13" i="27"/>
  <c r="P53" i="27" s="1"/>
  <c r="AN5" i="27"/>
  <c r="P5" i="27"/>
  <c r="AD3" i="27"/>
  <c r="P5" i="4"/>
  <c r="BM36" i="27"/>
  <c r="BM37" i="27"/>
  <c r="P292" i="27" l="1"/>
  <c r="P480" i="27"/>
  <c r="P387" i="27"/>
  <c r="BQ86" i="27"/>
  <c r="BO89" i="27" s="1"/>
  <c r="L224" i="27"/>
  <c r="BQ66" i="27"/>
  <c r="BQ68" i="27" s="1"/>
  <c r="B74" i="27"/>
  <c r="BQ76" i="27"/>
  <c r="BO79" i="27" s="1"/>
  <c r="K215" i="27"/>
  <c r="N205" i="27"/>
  <c r="L122" i="27"/>
  <c r="P199" i="27"/>
  <c r="K410" i="27"/>
  <c r="K131" i="27"/>
  <c r="B554" i="27"/>
  <c r="P106" i="27"/>
  <c r="L218" i="27"/>
  <c r="AN298" i="27"/>
  <c r="K236" i="27"/>
  <c r="L236" i="27"/>
  <c r="L505" i="27"/>
  <c r="K328" i="27"/>
  <c r="K222" i="27"/>
  <c r="L222" i="27"/>
  <c r="L510" i="27"/>
  <c r="K510" i="27"/>
  <c r="K319" i="27"/>
  <c r="L319" i="27"/>
  <c r="K508" i="27"/>
  <c r="L508" i="27"/>
  <c r="N391" i="27"/>
  <c r="AH423" i="27"/>
  <c r="AK405" i="27" s="1"/>
  <c r="AN484" i="27"/>
  <c r="N484" i="27"/>
  <c r="B182" i="27"/>
  <c r="L310" i="27"/>
  <c r="D516" i="27"/>
  <c r="K223" i="27"/>
  <c r="L223" i="27"/>
  <c r="L494" i="27"/>
  <c r="K494" i="27"/>
  <c r="L139" i="27"/>
  <c r="K139" i="27"/>
  <c r="N112" i="27"/>
  <c r="BP79" i="27"/>
  <c r="BQ56" i="27"/>
  <c r="BP59" i="27" s="1"/>
  <c r="B353" i="27"/>
  <c r="L497" i="27"/>
  <c r="L415" i="27"/>
  <c r="BL16" i="27"/>
  <c r="BL17" i="27" s="1"/>
  <c r="L491" i="27"/>
  <c r="K491" i="27"/>
  <c r="L493" i="27"/>
  <c r="K493" i="27"/>
  <c r="K509" i="27"/>
  <c r="K495" i="27"/>
  <c r="L500" i="27"/>
  <c r="K513" i="27"/>
  <c r="L487" i="27"/>
  <c r="K487" i="27"/>
  <c r="K501" i="27"/>
  <c r="L516" i="27"/>
  <c r="K516" i="27"/>
  <c r="AH516" i="27"/>
  <c r="AI486" i="27"/>
  <c r="K498" i="27"/>
  <c r="K504" i="27"/>
  <c r="L506" i="27"/>
  <c r="K506" i="27"/>
  <c r="K503" i="27"/>
  <c r="L512" i="27"/>
  <c r="K512" i="27"/>
  <c r="L488" i="27"/>
  <c r="K488" i="27"/>
  <c r="AL557" i="27"/>
  <c r="K489" i="27"/>
  <c r="L499" i="27"/>
  <c r="K499" i="27"/>
  <c r="K492" i="27"/>
  <c r="K514" i="27"/>
  <c r="L496" i="27"/>
  <c r="K496" i="27"/>
  <c r="L511" i="27"/>
  <c r="K511" i="27"/>
  <c r="K507" i="27"/>
  <c r="L490" i="27"/>
  <c r="K515" i="27"/>
  <c r="L502" i="27"/>
  <c r="L396" i="27"/>
  <c r="K396" i="27"/>
  <c r="L394" i="27"/>
  <c r="K394" i="27"/>
  <c r="AN393" i="27"/>
  <c r="M394" i="27" s="1"/>
  <c r="O394" i="27" s="1"/>
  <c r="L402" i="27"/>
  <c r="K402" i="27"/>
  <c r="L423" i="27"/>
  <c r="K423" i="27"/>
  <c r="L395" i="27"/>
  <c r="K395" i="27"/>
  <c r="AL464" i="27"/>
  <c r="AI400" i="27"/>
  <c r="AN400" i="27" s="1"/>
  <c r="M401" i="27" s="1"/>
  <c r="O401" i="27" s="1"/>
  <c r="L405" i="27"/>
  <c r="K403" i="27"/>
  <c r="D423" i="27"/>
  <c r="K398" i="27"/>
  <c r="L397" i="27"/>
  <c r="K397" i="27"/>
  <c r="L406" i="27"/>
  <c r="K406" i="27"/>
  <c r="K407" i="27"/>
  <c r="K416" i="27"/>
  <c r="B461" i="27"/>
  <c r="K399" i="27"/>
  <c r="K417" i="27"/>
  <c r="K418" i="27"/>
  <c r="L419" i="27"/>
  <c r="K419" i="27"/>
  <c r="K420" i="27"/>
  <c r="K408" i="27"/>
  <c r="K400" i="27"/>
  <c r="L401" i="27"/>
  <c r="K411" i="27"/>
  <c r="K412" i="27"/>
  <c r="K413" i="27"/>
  <c r="K421" i="27"/>
  <c r="L404" i="27"/>
  <c r="L414" i="27"/>
  <c r="K422" i="27"/>
  <c r="K409" i="27"/>
  <c r="K312" i="27"/>
  <c r="L312" i="27"/>
  <c r="K302" i="27"/>
  <c r="L323" i="27"/>
  <c r="K323" i="27"/>
  <c r="L325" i="27"/>
  <c r="K325" i="27"/>
  <c r="L301" i="27"/>
  <c r="K301" i="27"/>
  <c r="K315" i="27"/>
  <c r="L320" i="27"/>
  <c r="K320" i="27"/>
  <c r="L305" i="27"/>
  <c r="K305" i="27"/>
  <c r="L317" i="27"/>
  <c r="K317" i="27"/>
  <c r="K311" i="27"/>
  <c r="L311" i="27"/>
  <c r="AH330" i="27"/>
  <c r="AI300" i="27"/>
  <c r="L318" i="27"/>
  <c r="L326" i="27"/>
  <c r="K326" i="27"/>
  <c r="K324" i="27"/>
  <c r="K306" i="27"/>
  <c r="K322" i="27"/>
  <c r="L322" i="27"/>
  <c r="L308" i="27"/>
  <c r="K308" i="27"/>
  <c r="B302" i="27"/>
  <c r="D330" i="27" s="1"/>
  <c r="AL371" i="27"/>
  <c r="L313" i="27"/>
  <c r="K313" i="27"/>
  <c r="L330" i="27"/>
  <c r="K330" i="27"/>
  <c r="L307" i="27"/>
  <c r="K307" i="27"/>
  <c r="K309" i="27"/>
  <c r="K303" i="27"/>
  <c r="K314" i="27"/>
  <c r="K327" i="27"/>
  <c r="K304" i="27"/>
  <c r="K321" i="27"/>
  <c r="L316" i="27"/>
  <c r="L329" i="27"/>
  <c r="L225" i="27"/>
  <c r="K225" i="27"/>
  <c r="L226" i="27"/>
  <c r="K226" i="27"/>
  <c r="L221" i="27"/>
  <c r="K221" i="27"/>
  <c r="AL278" i="27"/>
  <c r="K229" i="27"/>
  <c r="L229" i="27"/>
  <c r="K235" i="27"/>
  <c r="D237" i="27"/>
  <c r="L209" i="27"/>
  <c r="K209" i="27"/>
  <c r="K216" i="27"/>
  <c r="L217" i="27"/>
  <c r="K217" i="27"/>
  <c r="K227" i="27"/>
  <c r="L232" i="27"/>
  <c r="K232" i="27"/>
  <c r="B260" i="27"/>
  <c r="B275" i="27"/>
  <c r="L231" i="27"/>
  <c r="K231" i="27"/>
  <c r="L212" i="27"/>
  <c r="K212" i="27"/>
  <c r="L208" i="27"/>
  <c r="K208" i="27"/>
  <c r="K213" i="27"/>
  <c r="K214" i="27"/>
  <c r="L214" i="27"/>
  <c r="AH237" i="27"/>
  <c r="L234" i="27"/>
  <c r="K234" i="27"/>
  <c r="AI207" i="27"/>
  <c r="L230" i="27"/>
  <c r="K230" i="27"/>
  <c r="K237" i="27"/>
  <c r="L210" i="27"/>
  <c r="K210" i="27"/>
  <c r="K219" i="27"/>
  <c r="K220" i="27"/>
  <c r="L220" i="27"/>
  <c r="K233" i="27"/>
  <c r="L233" i="27"/>
  <c r="K211" i="27"/>
  <c r="K228" i="27"/>
  <c r="L128" i="27"/>
  <c r="K128" i="27"/>
  <c r="L141" i="27"/>
  <c r="K141" i="27"/>
  <c r="L144" i="27"/>
  <c r="K144" i="27"/>
  <c r="L142" i="27"/>
  <c r="K142" i="27"/>
  <c r="K117" i="27"/>
  <c r="L137" i="27"/>
  <c r="K137" i="27"/>
  <c r="AH144" i="27"/>
  <c r="AI122" i="27"/>
  <c r="AN122" i="27" s="1"/>
  <c r="M123" i="27" s="1"/>
  <c r="O123" i="27" s="1"/>
  <c r="L138" i="27"/>
  <c r="K138" i="27"/>
  <c r="L126" i="27"/>
  <c r="K126" i="27"/>
  <c r="K129" i="27"/>
  <c r="K120" i="27"/>
  <c r="D144" i="27"/>
  <c r="L121" i="27"/>
  <c r="K121" i="27"/>
  <c r="K123" i="27"/>
  <c r="K133" i="27"/>
  <c r="AL185" i="27"/>
  <c r="K116" i="27"/>
  <c r="K134" i="27"/>
  <c r="K115" i="27"/>
  <c r="K132" i="27"/>
  <c r="K119" i="27"/>
  <c r="AN114" i="27"/>
  <c r="M115" i="27" s="1"/>
  <c r="O115" i="27" s="1"/>
  <c r="L125" i="27"/>
  <c r="L136" i="27"/>
  <c r="K124" i="27"/>
  <c r="K127" i="27"/>
  <c r="K135" i="27"/>
  <c r="L140" i="27"/>
  <c r="L118" i="27"/>
  <c r="K130" i="27"/>
  <c r="K143" i="27"/>
  <c r="L49" i="27"/>
  <c r="K34" i="27"/>
  <c r="L34" i="27"/>
  <c r="L50" i="27"/>
  <c r="K50" i="27"/>
  <c r="K51" i="27"/>
  <c r="K29" i="27"/>
  <c r="L29" i="27"/>
  <c r="L43" i="27"/>
  <c r="K43" i="27"/>
  <c r="K44" i="27"/>
  <c r="L44" i="27"/>
  <c r="L27" i="27"/>
  <c r="K27" i="27"/>
  <c r="K45" i="27"/>
  <c r="L45" i="27"/>
  <c r="L25" i="27"/>
  <c r="K25" i="27"/>
  <c r="L23" i="27"/>
  <c r="K23" i="27"/>
  <c r="K28" i="27"/>
  <c r="L28" i="27"/>
  <c r="K24" i="27"/>
  <c r="L24" i="27"/>
  <c r="K26" i="27"/>
  <c r="L26" i="27"/>
  <c r="K38" i="27"/>
  <c r="L38" i="27"/>
  <c r="L33" i="27"/>
  <c r="K33" i="27"/>
  <c r="L35" i="27"/>
  <c r="K35" i="27"/>
  <c r="L39" i="27"/>
  <c r="K39" i="27"/>
  <c r="K40" i="27"/>
  <c r="L40" i="27"/>
  <c r="K37" i="27"/>
  <c r="L37" i="27"/>
  <c r="L31" i="27"/>
  <c r="K31" i="27"/>
  <c r="L41" i="27"/>
  <c r="K41" i="27"/>
  <c r="K42" i="27"/>
  <c r="L42" i="27"/>
  <c r="K47" i="27"/>
  <c r="L46" i="27"/>
  <c r="L30" i="27"/>
  <c r="L36" i="27"/>
  <c r="L48" i="27"/>
  <c r="L32" i="27"/>
  <c r="P13" i="27"/>
  <c r="AN19" i="27"/>
  <c r="AL92" i="27"/>
  <c r="B23" i="27"/>
  <c r="AH51" i="27"/>
  <c r="AI21" i="27"/>
  <c r="L22" i="27"/>
  <c r="BP69" i="27" l="1"/>
  <c r="BO69" i="27"/>
  <c r="BQ67" i="27" s="1"/>
  <c r="BQ69" i="27" s="1"/>
  <c r="BQ78" i="27"/>
  <c r="BN89" i="27"/>
  <c r="BQ88" i="27"/>
  <c r="BQ87" i="27"/>
  <c r="BQ89" i="27" s="1"/>
  <c r="BP89" i="27"/>
  <c r="AK418" i="27"/>
  <c r="AK393" i="27"/>
  <c r="BN79" i="27"/>
  <c r="BQ77" i="27"/>
  <c r="BQ79" i="27" s="1"/>
  <c r="BN69" i="27"/>
  <c r="AK419" i="27"/>
  <c r="AK414" i="27"/>
  <c r="AK397" i="27"/>
  <c r="AI144" i="27"/>
  <c r="AJ115" i="27" s="1"/>
  <c r="AK399" i="27"/>
  <c r="AK404" i="27"/>
  <c r="AK408" i="27"/>
  <c r="AK400" i="27"/>
  <c r="AK401" i="27"/>
  <c r="AW9" i="27"/>
  <c r="AW12" i="27" s="1"/>
  <c r="AK421" i="27"/>
  <c r="AK411" i="27"/>
  <c r="BO59" i="27"/>
  <c r="BQ57" i="27" s="1"/>
  <c r="BQ59" i="27" s="1"/>
  <c r="AK416" i="27"/>
  <c r="AK422" i="27"/>
  <c r="AK395" i="27"/>
  <c r="BQ58" i="27"/>
  <c r="AK409" i="27"/>
  <c r="AK415" i="27"/>
  <c r="AK402" i="27"/>
  <c r="AK398" i="27"/>
  <c r="AK394" i="27"/>
  <c r="AK407" i="27"/>
  <c r="AK406" i="27"/>
  <c r="AK413" i="27"/>
  <c r="AK410" i="27"/>
  <c r="AK420" i="27"/>
  <c r="AK403" i="27"/>
  <c r="AK417" i="27"/>
  <c r="AK396" i="27"/>
  <c r="AK412" i="27"/>
  <c r="AN486" i="27"/>
  <c r="M487" i="27" s="1"/>
  <c r="O487" i="27" s="1"/>
  <c r="AI516" i="27"/>
  <c r="AK505" i="27"/>
  <c r="AK491" i="27"/>
  <c r="AK494" i="27"/>
  <c r="AK497" i="27"/>
  <c r="AK487" i="27"/>
  <c r="AK510" i="27"/>
  <c r="AK513" i="27"/>
  <c r="AK500" i="27"/>
  <c r="AK488" i="27"/>
  <c r="AK504" i="27"/>
  <c r="AK509" i="27"/>
  <c r="AK486" i="27"/>
  <c r="AK503" i="27"/>
  <c r="AK515" i="27"/>
  <c r="AK508" i="27"/>
  <c r="AK490" i="27"/>
  <c r="AK496" i="27"/>
  <c r="AK507" i="27"/>
  <c r="AK501" i="27"/>
  <c r="AK498" i="27"/>
  <c r="AK502" i="27"/>
  <c r="AK499" i="27"/>
  <c r="AK493" i="27"/>
  <c r="AK511" i="27"/>
  <c r="AK514" i="27"/>
  <c r="AK495" i="27"/>
  <c r="AK489" i="27"/>
  <c r="AK506" i="27"/>
  <c r="AK492" i="27"/>
  <c r="AK512" i="27"/>
  <c r="AI423" i="27"/>
  <c r="AN300" i="27"/>
  <c r="M301" i="27" s="1"/>
  <c r="O301" i="27" s="1"/>
  <c r="AI330" i="27"/>
  <c r="AK319" i="27"/>
  <c r="AK327" i="27"/>
  <c r="AK314" i="27"/>
  <c r="AK305" i="27"/>
  <c r="AK302" i="27"/>
  <c r="AK323" i="27"/>
  <c r="AK324" i="27"/>
  <c r="AK318" i="27"/>
  <c r="AK308" i="27"/>
  <c r="AK311" i="27"/>
  <c r="AK301" i="27"/>
  <c r="AK300" i="27"/>
  <c r="AK317" i="27"/>
  <c r="AK329" i="27"/>
  <c r="AK322" i="27"/>
  <c r="AK304" i="27"/>
  <c r="AK328" i="27"/>
  <c r="AK315" i="27"/>
  <c r="AK303" i="27"/>
  <c r="AK320" i="27"/>
  <c r="AK306" i="27"/>
  <c r="AK325" i="27"/>
  <c r="AK312" i="27"/>
  <c r="AK309" i="27"/>
  <c r="AK307" i="27"/>
  <c r="AK313" i="27"/>
  <c r="AK321" i="27"/>
  <c r="AK316" i="27"/>
  <c r="AK326" i="27"/>
  <c r="AK310" i="27"/>
  <c r="AK226" i="27"/>
  <c r="AK231" i="27"/>
  <c r="AK208" i="27"/>
  <c r="AK234" i="27"/>
  <c r="AK221" i="27"/>
  <c r="AK212" i="27"/>
  <c r="AK209" i="27"/>
  <c r="AK225" i="27"/>
  <c r="AK215" i="27"/>
  <c r="AK230" i="27"/>
  <c r="AK218" i="27"/>
  <c r="AK217" i="27"/>
  <c r="AK216" i="27"/>
  <c r="AK236" i="27"/>
  <c r="AK214" i="27"/>
  <c r="AK235" i="27"/>
  <c r="AK213" i="27"/>
  <c r="AK223" i="27"/>
  <c r="AK222" i="27"/>
  <c r="AK224" i="27"/>
  <c r="AK211" i="27"/>
  <c r="AK227" i="27"/>
  <c r="AK210" i="27"/>
  <c r="AK233" i="27"/>
  <c r="AK228" i="27"/>
  <c r="AK207" i="27"/>
  <c r="AK232" i="27"/>
  <c r="AK220" i="27"/>
  <c r="AK219" i="27"/>
  <c r="AK229" i="27"/>
  <c r="AI237" i="27"/>
  <c r="AN207" i="27"/>
  <c r="M208" i="27" s="1"/>
  <c r="O208" i="27" s="1"/>
  <c r="AK133" i="27"/>
  <c r="AK128" i="27"/>
  <c r="AK116" i="27"/>
  <c r="AK132" i="27"/>
  <c r="AK122" i="27"/>
  <c r="AK138" i="27"/>
  <c r="AK141" i="27"/>
  <c r="AK119" i="27"/>
  <c r="AK137" i="27"/>
  <c r="AK125" i="27"/>
  <c r="AK115" i="27"/>
  <c r="AK118" i="27"/>
  <c r="AK129" i="27"/>
  <c r="AK117" i="27"/>
  <c r="AK114" i="27"/>
  <c r="AK130" i="27"/>
  <c r="AK131" i="27"/>
  <c r="AK127" i="27"/>
  <c r="AK135" i="27"/>
  <c r="AK123" i="27"/>
  <c r="AK121" i="27"/>
  <c r="AK120" i="27"/>
  <c r="AK126" i="27"/>
  <c r="AK134" i="27"/>
  <c r="AK143" i="27"/>
  <c r="AK142" i="27"/>
  <c r="AK124" i="27"/>
  <c r="AK140" i="27"/>
  <c r="AK136" i="27"/>
  <c r="AK139" i="27"/>
  <c r="AK44" i="27"/>
  <c r="AK37" i="27"/>
  <c r="AK43" i="27"/>
  <c r="AK42" i="27"/>
  <c r="AK45" i="27"/>
  <c r="AK38" i="27"/>
  <c r="AK40" i="27"/>
  <c r="AK46" i="27"/>
  <c r="AK41" i="27"/>
  <c r="AK39" i="27"/>
  <c r="AK36" i="27"/>
  <c r="AI51" i="27"/>
  <c r="AN21" i="27"/>
  <c r="M22" i="27" s="1"/>
  <c r="O22" i="27" s="1"/>
  <c r="AK34" i="27"/>
  <c r="AK35" i="27"/>
  <c r="AK26" i="27"/>
  <c r="AK47" i="27"/>
  <c r="AK32" i="27"/>
  <c r="AK29" i="27"/>
  <c r="AK23" i="27"/>
  <c r="AK22" i="27"/>
  <c r="AK28" i="27"/>
  <c r="AK49" i="27"/>
  <c r="AK31" i="27"/>
  <c r="AK50" i="27"/>
  <c r="AK30" i="27"/>
  <c r="AK21" i="27"/>
  <c r="AK24" i="27"/>
  <c r="AK25" i="27"/>
  <c r="AK48" i="27"/>
  <c r="AK27" i="27"/>
  <c r="AK33" i="27"/>
  <c r="D51" i="27"/>
  <c r="D479" i="11"/>
  <c r="C479" i="11"/>
  <c r="B479" i="11"/>
  <c r="C414" i="11"/>
  <c r="D401" i="11"/>
  <c r="C401" i="11"/>
  <c r="B401" i="11"/>
  <c r="C336" i="11"/>
  <c r="D323" i="11"/>
  <c r="C323" i="11"/>
  <c r="B323" i="11"/>
  <c r="C258" i="11"/>
  <c r="D245" i="11"/>
  <c r="C245" i="11"/>
  <c r="B245" i="11"/>
  <c r="C180" i="11"/>
  <c r="D167" i="11"/>
  <c r="C167" i="11"/>
  <c r="B167" i="11"/>
  <c r="C102" i="11"/>
  <c r="D89" i="11"/>
  <c r="C89" i="11"/>
  <c r="B89" i="11"/>
  <c r="C24" i="11"/>
  <c r="G13" i="11" s="1"/>
  <c r="L85" i="11"/>
  <c r="X83" i="11"/>
  <c r="K76" i="11"/>
  <c r="K75" i="11"/>
  <c r="K74" i="11"/>
  <c r="K73" i="11"/>
  <c r="K72" i="11"/>
  <c r="K71" i="11"/>
  <c r="K70" i="11"/>
  <c r="K69" i="11"/>
  <c r="K68" i="11"/>
  <c r="K67" i="11"/>
  <c r="K66" i="11"/>
  <c r="K65" i="11"/>
  <c r="K64" i="11"/>
  <c r="K63" i="11"/>
  <c r="K62" i="11"/>
  <c r="K61" i="11"/>
  <c r="K60" i="11"/>
  <c r="K59" i="11"/>
  <c r="K58" i="11"/>
  <c r="K57" i="11"/>
  <c r="K56" i="11"/>
  <c r="K54" i="11"/>
  <c r="K53" i="11"/>
  <c r="K55" i="11" s="1"/>
  <c r="W50" i="11"/>
  <c r="V50" i="11"/>
  <c r="R50" i="11"/>
  <c r="S50" i="11" s="1"/>
  <c r="X50" i="11" s="1"/>
  <c r="M50" i="11"/>
  <c r="W49" i="11"/>
  <c r="V49" i="11"/>
  <c r="R49" i="11"/>
  <c r="S49" i="11" s="1"/>
  <c r="X49" i="11" s="1"/>
  <c r="M49" i="11"/>
  <c r="W48" i="11"/>
  <c r="V48" i="11"/>
  <c r="R48" i="11"/>
  <c r="S48" i="11" s="1"/>
  <c r="X48" i="11" s="1"/>
  <c r="M48" i="11"/>
  <c r="W47" i="11"/>
  <c r="V47" i="11"/>
  <c r="R47" i="11"/>
  <c r="S47" i="11" s="1"/>
  <c r="X47" i="11" s="1"/>
  <c r="M47" i="11"/>
  <c r="W46" i="11"/>
  <c r="V46" i="11"/>
  <c r="R46" i="11"/>
  <c r="S46" i="11" s="1"/>
  <c r="X46" i="11" s="1"/>
  <c r="M46" i="11"/>
  <c r="W45" i="11"/>
  <c r="V45" i="11"/>
  <c r="R45" i="11"/>
  <c r="S45" i="11" s="1"/>
  <c r="X45" i="11" s="1"/>
  <c r="M45" i="11"/>
  <c r="W44" i="11"/>
  <c r="V44" i="11"/>
  <c r="R44" i="11"/>
  <c r="S44" i="11" s="1"/>
  <c r="X44" i="11" s="1"/>
  <c r="M44" i="11"/>
  <c r="W43" i="11"/>
  <c r="V43" i="11"/>
  <c r="R43" i="11"/>
  <c r="S43" i="11" s="1"/>
  <c r="X43" i="11" s="1"/>
  <c r="M43" i="11"/>
  <c r="W42" i="11"/>
  <c r="V42" i="11"/>
  <c r="R42" i="11"/>
  <c r="S42" i="11" s="1"/>
  <c r="X42" i="11" s="1"/>
  <c r="M42" i="11"/>
  <c r="W41" i="11"/>
  <c r="V41" i="11"/>
  <c r="R41" i="11"/>
  <c r="S41" i="11" s="1"/>
  <c r="X41" i="11" s="1"/>
  <c r="M41" i="11"/>
  <c r="W40" i="11"/>
  <c r="V40" i="11"/>
  <c r="R40" i="11"/>
  <c r="S40" i="11" s="1"/>
  <c r="X40" i="11" s="1"/>
  <c r="M40" i="11"/>
  <c r="W39" i="11"/>
  <c r="V39" i="11"/>
  <c r="R39" i="11"/>
  <c r="S39" i="11" s="1"/>
  <c r="X39" i="11" s="1"/>
  <c r="M39" i="11"/>
  <c r="W38" i="11"/>
  <c r="V38" i="11"/>
  <c r="R38" i="11"/>
  <c r="S38" i="11" s="1"/>
  <c r="X38" i="11" s="1"/>
  <c r="M38" i="11"/>
  <c r="W37" i="11"/>
  <c r="V37" i="11"/>
  <c r="R37" i="11"/>
  <c r="S37" i="11" s="1"/>
  <c r="X37" i="11" s="1"/>
  <c r="M37" i="11"/>
  <c r="W36" i="11"/>
  <c r="V36" i="11"/>
  <c r="R36" i="11"/>
  <c r="S36" i="11" s="1"/>
  <c r="X36" i="11" s="1"/>
  <c r="M36" i="11"/>
  <c r="W35" i="11"/>
  <c r="V35" i="11"/>
  <c r="R35" i="11"/>
  <c r="S35" i="11" s="1"/>
  <c r="X35" i="11" s="1"/>
  <c r="M35" i="11"/>
  <c r="W34" i="11"/>
  <c r="V34" i="11"/>
  <c r="R34" i="11"/>
  <c r="S34" i="11" s="1"/>
  <c r="X34" i="11" s="1"/>
  <c r="M34" i="11"/>
  <c r="W33" i="11"/>
  <c r="V33" i="11"/>
  <c r="R33" i="11"/>
  <c r="S33" i="11" s="1"/>
  <c r="X33" i="11" s="1"/>
  <c r="M33" i="11"/>
  <c r="W32" i="11"/>
  <c r="V32" i="11"/>
  <c r="R32" i="11"/>
  <c r="S32" i="11" s="1"/>
  <c r="X32" i="11" s="1"/>
  <c r="M32" i="11"/>
  <c r="W31" i="11"/>
  <c r="V31" i="11"/>
  <c r="R31" i="11"/>
  <c r="S31" i="11" s="1"/>
  <c r="X31" i="11" s="1"/>
  <c r="M31" i="11"/>
  <c r="W30" i="11"/>
  <c r="V30" i="11"/>
  <c r="R30" i="11"/>
  <c r="S30" i="11" s="1"/>
  <c r="X30" i="11" s="1"/>
  <c r="M30" i="11"/>
  <c r="W29" i="11"/>
  <c r="V29" i="11"/>
  <c r="R29" i="11"/>
  <c r="S29" i="11" s="1"/>
  <c r="X29" i="11" s="1"/>
  <c r="M29" i="11"/>
  <c r="W28" i="11"/>
  <c r="V28" i="11"/>
  <c r="R28" i="11"/>
  <c r="S28" i="11" s="1"/>
  <c r="X28" i="11" s="1"/>
  <c r="M28" i="11"/>
  <c r="W27" i="11"/>
  <c r="V27" i="11"/>
  <c r="R27" i="11"/>
  <c r="S27" i="11" s="1"/>
  <c r="X27" i="11" s="1"/>
  <c r="M27" i="11"/>
  <c r="W26" i="11"/>
  <c r="V26" i="11"/>
  <c r="R26" i="11"/>
  <c r="S26" i="11" s="1"/>
  <c r="X26" i="11" s="1"/>
  <c r="M26" i="11"/>
  <c r="W25" i="11"/>
  <c r="V25" i="11"/>
  <c r="R25" i="11"/>
  <c r="S25" i="11" s="1"/>
  <c r="X25" i="11" s="1"/>
  <c r="M25" i="11"/>
  <c r="W24" i="11"/>
  <c r="V24" i="11"/>
  <c r="R24" i="11"/>
  <c r="S24" i="11" s="1"/>
  <c r="X24" i="11" s="1"/>
  <c r="M24" i="11"/>
  <c r="W23" i="11"/>
  <c r="V23" i="11"/>
  <c r="R23" i="11"/>
  <c r="S23" i="11" s="1"/>
  <c r="X23" i="11" s="1"/>
  <c r="M23" i="11"/>
  <c r="W22" i="11"/>
  <c r="V22" i="11"/>
  <c r="R22" i="11"/>
  <c r="S22" i="11" s="1"/>
  <c r="X22" i="11" s="1"/>
  <c r="M22" i="11"/>
  <c r="W21" i="11"/>
  <c r="V21" i="11"/>
  <c r="R21" i="11"/>
  <c r="S21" i="11" s="1"/>
  <c r="M21" i="11"/>
  <c r="AA75" i="4"/>
  <c r="AA76" i="4"/>
  <c r="AA77" i="4"/>
  <c r="AA78" i="4"/>
  <c r="AA79" i="4"/>
  <c r="AA80" i="4"/>
  <c r="AA81" i="4"/>
  <c r="AA82" i="4"/>
  <c r="AA83" i="4"/>
  <c r="AA84" i="4"/>
  <c r="AA85" i="4"/>
  <c r="AA86" i="4"/>
  <c r="AA87" i="4"/>
  <c r="AA74" i="4"/>
  <c r="X87" i="4"/>
  <c r="Z87" i="4" s="1"/>
  <c r="X86" i="4"/>
  <c r="Z86" i="4" s="1"/>
  <c r="X85" i="4"/>
  <c r="Z85" i="4" s="1"/>
  <c r="X84" i="4"/>
  <c r="Z84" i="4" s="1"/>
  <c r="X83" i="4"/>
  <c r="Z83" i="4" s="1"/>
  <c r="X82" i="4"/>
  <c r="Z82" i="4" s="1"/>
  <c r="X81" i="4"/>
  <c r="Z81" i="4" s="1"/>
  <c r="X80" i="4"/>
  <c r="Z80" i="4" s="1"/>
  <c r="X79" i="4"/>
  <c r="Z79" i="4" s="1"/>
  <c r="X78" i="4"/>
  <c r="Z78" i="4" s="1"/>
  <c r="X77" i="4"/>
  <c r="Z77" i="4" s="1"/>
  <c r="X76" i="4"/>
  <c r="Z76" i="4" s="1"/>
  <c r="X75" i="4"/>
  <c r="Z75" i="4" s="1"/>
  <c r="AA89" i="4"/>
  <c r="Z89" i="4"/>
  <c r="Y89" i="4"/>
  <c r="X89" i="4"/>
  <c r="X74" i="4"/>
  <c r="Z74" i="4" s="1"/>
  <c r="AA73" i="4"/>
  <c r="X73" i="4"/>
  <c r="Z73" i="4" s="1"/>
  <c r="AA72" i="4"/>
  <c r="X72" i="4"/>
  <c r="Z72" i="4" s="1"/>
  <c r="AA71" i="4"/>
  <c r="X71" i="4"/>
  <c r="Z71" i="4" s="1"/>
  <c r="AA70" i="4"/>
  <c r="X70" i="4"/>
  <c r="Z70" i="4" s="1"/>
  <c r="AA69" i="4"/>
  <c r="X69" i="4"/>
  <c r="Z69" i="4" s="1"/>
  <c r="AA68" i="4"/>
  <c r="X68" i="4"/>
  <c r="Z68" i="4" s="1"/>
  <c r="AA67" i="4"/>
  <c r="X67" i="4"/>
  <c r="Z67" i="4" s="1"/>
  <c r="AA66" i="4"/>
  <c r="X66" i="4"/>
  <c r="Z66" i="4" s="1"/>
  <c r="AA65" i="4"/>
  <c r="X65" i="4"/>
  <c r="Z65" i="4" s="1"/>
  <c r="AA64" i="4"/>
  <c r="X64" i="4"/>
  <c r="Z64" i="4" s="1"/>
  <c r="AA63" i="4"/>
  <c r="X63" i="4"/>
  <c r="Z63" i="4" s="1"/>
  <c r="AA62" i="4"/>
  <c r="X62" i="4"/>
  <c r="Z62" i="4" s="1"/>
  <c r="AA61" i="4"/>
  <c r="X61" i="4"/>
  <c r="Z61" i="4" s="1"/>
  <c r="AA60" i="4"/>
  <c r="X60" i="4"/>
  <c r="Z60" i="4" s="1"/>
  <c r="AA59" i="4"/>
  <c r="X59" i="4"/>
  <c r="Z59" i="4" s="1"/>
  <c r="AA58" i="4"/>
  <c r="X58" i="4"/>
  <c r="Z58" i="4" s="1"/>
  <c r="AA57" i="4"/>
  <c r="X57" i="4"/>
  <c r="Z57" i="4" s="1"/>
  <c r="AA56" i="4"/>
  <c r="X56" i="4"/>
  <c r="Z56" i="4" s="1"/>
  <c r="AA55" i="4"/>
  <c r="X55" i="4"/>
  <c r="Z55" i="4" s="1"/>
  <c r="AA54" i="4"/>
  <c r="X54" i="4"/>
  <c r="Z54" i="4" s="1"/>
  <c r="AA53" i="4"/>
  <c r="X53" i="4"/>
  <c r="Z53" i="4" s="1"/>
  <c r="AA52" i="4"/>
  <c r="X52" i="4"/>
  <c r="Z52" i="4" s="1"/>
  <c r="AA51" i="4"/>
  <c r="X51" i="4"/>
  <c r="Z51" i="4" s="1"/>
  <c r="AA50" i="4"/>
  <c r="X50" i="4"/>
  <c r="Z50" i="4" s="1"/>
  <c r="AA49" i="4"/>
  <c r="X49" i="4"/>
  <c r="Z49" i="4" s="1"/>
  <c r="AA48" i="4"/>
  <c r="X48" i="4"/>
  <c r="Z48" i="4" s="1"/>
  <c r="AA47" i="4"/>
  <c r="X47" i="4"/>
  <c r="Z47" i="4" s="1"/>
  <c r="AA46" i="4"/>
  <c r="X46" i="4"/>
  <c r="Z46" i="4" s="1"/>
  <c r="AA45" i="4"/>
  <c r="X45" i="4"/>
  <c r="Z45" i="4" s="1"/>
  <c r="AA44" i="4"/>
  <c r="X44" i="4"/>
  <c r="Z44" i="4" s="1"/>
  <c r="AA43" i="4"/>
  <c r="X43" i="4"/>
  <c r="Z43" i="4" s="1"/>
  <c r="AA42" i="4"/>
  <c r="X42" i="4"/>
  <c r="Z42" i="4" s="1"/>
  <c r="AA41" i="4"/>
  <c r="X41" i="4"/>
  <c r="Z41" i="4" s="1"/>
  <c r="AA40" i="4"/>
  <c r="X40" i="4"/>
  <c r="Z40" i="4" s="1"/>
  <c r="AA39" i="4"/>
  <c r="X39" i="4"/>
  <c r="Z39" i="4" s="1"/>
  <c r="AA38" i="4"/>
  <c r="X38" i="4"/>
  <c r="Z38" i="4" s="1"/>
  <c r="AA37" i="4"/>
  <c r="X37" i="4"/>
  <c r="Z37" i="4" s="1"/>
  <c r="AA36" i="4"/>
  <c r="X36" i="4"/>
  <c r="Z36" i="4" s="1"/>
  <c r="AA35" i="4"/>
  <c r="X35" i="4"/>
  <c r="Z35" i="4" s="1"/>
  <c r="AA34" i="4"/>
  <c r="X34" i="4"/>
  <c r="Z34" i="4" s="1"/>
  <c r="AA33" i="4"/>
  <c r="X33" i="4"/>
  <c r="Z33" i="4" s="1"/>
  <c r="AA32" i="4"/>
  <c r="X32" i="4"/>
  <c r="Z32" i="4" s="1"/>
  <c r="AA31" i="4"/>
  <c r="X31" i="4"/>
  <c r="Z31" i="4" s="1"/>
  <c r="AA30" i="4"/>
  <c r="X30" i="4"/>
  <c r="Z30" i="4" s="1"/>
  <c r="AA29" i="4"/>
  <c r="X29" i="4"/>
  <c r="Z29" i="4" s="1"/>
  <c r="AA28" i="4"/>
  <c r="X28" i="4"/>
  <c r="Z28" i="4" s="1"/>
  <c r="AA27" i="4"/>
  <c r="X27" i="4"/>
  <c r="Z27" i="4" s="1"/>
  <c r="AA26" i="4"/>
  <c r="X26" i="4"/>
  <c r="Z26" i="4" s="1"/>
  <c r="AA25" i="4"/>
  <c r="X25" i="4"/>
  <c r="Z25" i="4" s="1"/>
  <c r="Y24" i="4"/>
  <c r="X24" i="4"/>
  <c r="AA1" i="4"/>
  <c r="Z1" i="4"/>
  <c r="Y1" i="4"/>
  <c r="X1" i="4"/>
  <c r="H479" i="11"/>
  <c r="G479" i="11"/>
  <c r="F479" i="11"/>
  <c r="E479" i="11"/>
  <c r="H477" i="11"/>
  <c r="E477" i="11"/>
  <c r="G477" i="11" s="1"/>
  <c r="H476" i="11"/>
  <c r="E476" i="11"/>
  <c r="G476" i="11" s="1"/>
  <c r="H475" i="11"/>
  <c r="E475" i="11"/>
  <c r="G475" i="11" s="1"/>
  <c r="H474" i="11"/>
  <c r="E474" i="11"/>
  <c r="G474" i="11" s="1"/>
  <c r="H473" i="11"/>
  <c r="E473" i="11"/>
  <c r="G473" i="11" s="1"/>
  <c r="H472" i="11"/>
  <c r="E472" i="11"/>
  <c r="G472" i="11" s="1"/>
  <c r="H471" i="11"/>
  <c r="E471" i="11"/>
  <c r="G471" i="11" s="1"/>
  <c r="H470" i="11"/>
  <c r="E470" i="11"/>
  <c r="G470" i="11" s="1"/>
  <c r="H469" i="11"/>
  <c r="E469" i="11"/>
  <c r="G469" i="11" s="1"/>
  <c r="H468" i="11"/>
  <c r="E468" i="11"/>
  <c r="G468" i="11" s="1"/>
  <c r="H467" i="11"/>
  <c r="E467" i="11"/>
  <c r="G467" i="11" s="1"/>
  <c r="H466" i="11"/>
  <c r="E466" i="11"/>
  <c r="G466" i="11" s="1"/>
  <c r="H465" i="11"/>
  <c r="E465" i="11"/>
  <c r="G465" i="11" s="1"/>
  <c r="H464" i="11"/>
  <c r="E464" i="11"/>
  <c r="G464" i="11" s="1"/>
  <c r="H463" i="11"/>
  <c r="E463" i="11"/>
  <c r="G463" i="11" s="1"/>
  <c r="H462" i="11"/>
  <c r="E462" i="11"/>
  <c r="G462" i="11" s="1"/>
  <c r="H461" i="11"/>
  <c r="E461" i="11"/>
  <c r="G461" i="11" s="1"/>
  <c r="H460" i="11"/>
  <c r="E460" i="11"/>
  <c r="G460" i="11" s="1"/>
  <c r="H459" i="11"/>
  <c r="E459" i="11"/>
  <c r="G459" i="11" s="1"/>
  <c r="H458" i="11"/>
  <c r="E458" i="11"/>
  <c r="G458" i="11" s="1"/>
  <c r="H457" i="11"/>
  <c r="E457" i="11"/>
  <c r="G457" i="11" s="1"/>
  <c r="H456" i="11"/>
  <c r="E456" i="11"/>
  <c r="G456" i="11" s="1"/>
  <c r="H455" i="11"/>
  <c r="E455" i="11"/>
  <c r="G455" i="11" s="1"/>
  <c r="H454" i="11"/>
  <c r="E454" i="11"/>
  <c r="G454" i="11" s="1"/>
  <c r="H453" i="11"/>
  <c r="E453" i="11"/>
  <c r="G453" i="11" s="1"/>
  <c r="H452" i="11"/>
  <c r="E452" i="11"/>
  <c r="G452" i="11" s="1"/>
  <c r="H451" i="11"/>
  <c r="E451" i="11"/>
  <c r="G451" i="11" s="1"/>
  <c r="H450" i="11"/>
  <c r="E450" i="11"/>
  <c r="G450" i="11" s="1"/>
  <c r="H449" i="11"/>
  <c r="E449" i="11"/>
  <c r="G449" i="11" s="1"/>
  <c r="H448" i="11"/>
  <c r="E448" i="11"/>
  <c r="G448" i="11" s="1"/>
  <c r="H447" i="11"/>
  <c r="E447" i="11"/>
  <c r="G447" i="11" s="1"/>
  <c r="H446" i="11"/>
  <c r="E446" i="11"/>
  <c r="G446" i="11" s="1"/>
  <c r="H445" i="11"/>
  <c r="E445" i="11"/>
  <c r="G445" i="11" s="1"/>
  <c r="H444" i="11"/>
  <c r="E444" i="11"/>
  <c r="G444" i="11" s="1"/>
  <c r="H443" i="11"/>
  <c r="E443" i="11"/>
  <c r="G443" i="11" s="1"/>
  <c r="H442" i="11"/>
  <c r="E442" i="11"/>
  <c r="G442" i="11" s="1"/>
  <c r="H441" i="11"/>
  <c r="E441" i="11"/>
  <c r="G441" i="11" s="1"/>
  <c r="H440" i="11"/>
  <c r="E440" i="11"/>
  <c r="G440" i="11" s="1"/>
  <c r="H439" i="11"/>
  <c r="E439" i="11"/>
  <c r="G439" i="11" s="1"/>
  <c r="H438" i="11"/>
  <c r="E438" i="11"/>
  <c r="G438" i="11" s="1"/>
  <c r="H437" i="11"/>
  <c r="E437" i="11"/>
  <c r="G437" i="11" s="1"/>
  <c r="H436" i="11"/>
  <c r="E436" i="11"/>
  <c r="G436" i="11" s="1"/>
  <c r="H435" i="11"/>
  <c r="E435" i="11"/>
  <c r="G435" i="11" s="1"/>
  <c r="H434" i="11"/>
  <c r="E434" i="11"/>
  <c r="G434" i="11" s="1"/>
  <c r="H433" i="11"/>
  <c r="E433" i="11"/>
  <c r="G433" i="11" s="1"/>
  <c r="H432" i="11"/>
  <c r="E432" i="11"/>
  <c r="G432" i="11" s="1"/>
  <c r="H431" i="11"/>
  <c r="E431" i="11"/>
  <c r="G431" i="11" s="1"/>
  <c r="H430" i="11"/>
  <c r="E430" i="11"/>
  <c r="G430" i="11" s="1"/>
  <c r="H429" i="11"/>
  <c r="E429" i="11"/>
  <c r="G429" i="11" s="1"/>
  <c r="H428" i="11"/>
  <c r="E428" i="11"/>
  <c r="G428" i="11" s="1"/>
  <c r="H427" i="11"/>
  <c r="E427" i="11"/>
  <c r="G427" i="11" s="1"/>
  <c r="H426" i="11"/>
  <c r="E426" i="11"/>
  <c r="G426" i="11" s="1"/>
  <c r="H425" i="11"/>
  <c r="E425" i="11"/>
  <c r="G425" i="11" s="1"/>
  <c r="H424" i="11"/>
  <c r="E424" i="11"/>
  <c r="G424" i="11" s="1"/>
  <c r="H423" i="11"/>
  <c r="E423" i="11"/>
  <c r="G423" i="11" s="1"/>
  <c r="H422" i="11"/>
  <c r="E422" i="11"/>
  <c r="G422" i="11" s="1"/>
  <c r="H421" i="11"/>
  <c r="E421" i="11"/>
  <c r="G421" i="11" s="1"/>
  <c r="H420" i="11"/>
  <c r="E420" i="11"/>
  <c r="G420" i="11" s="1"/>
  <c r="H419" i="11"/>
  <c r="E419" i="11"/>
  <c r="G419" i="11" s="1"/>
  <c r="G418" i="11"/>
  <c r="E418" i="11"/>
  <c r="G417" i="11"/>
  <c r="E417" i="11"/>
  <c r="G416" i="11"/>
  <c r="E416" i="11"/>
  <c r="H415" i="11"/>
  <c r="E415" i="11"/>
  <c r="G415" i="11" s="1"/>
  <c r="H414" i="11"/>
  <c r="F414" i="11"/>
  <c r="H416" i="11" s="1"/>
  <c r="E414" i="11"/>
  <c r="F413" i="11" s="1"/>
  <c r="H401" i="11"/>
  <c r="G401" i="11"/>
  <c r="F401" i="11"/>
  <c r="E401" i="11"/>
  <c r="H399" i="11"/>
  <c r="E399" i="11"/>
  <c r="G399" i="11" s="1"/>
  <c r="H398" i="11"/>
  <c r="E398" i="11"/>
  <c r="G398" i="11" s="1"/>
  <c r="H397" i="11"/>
  <c r="E397" i="11"/>
  <c r="G397" i="11" s="1"/>
  <c r="H396" i="11"/>
  <c r="E396" i="11"/>
  <c r="G396" i="11" s="1"/>
  <c r="H395" i="11"/>
  <c r="E395" i="11"/>
  <c r="G395" i="11" s="1"/>
  <c r="H394" i="11"/>
  <c r="E394" i="11"/>
  <c r="G394" i="11" s="1"/>
  <c r="H393" i="11"/>
  <c r="E393" i="11"/>
  <c r="G393" i="11" s="1"/>
  <c r="H392" i="11"/>
  <c r="E392" i="11"/>
  <c r="G392" i="11" s="1"/>
  <c r="H391" i="11"/>
  <c r="E391" i="11"/>
  <c r="G391" i="11" s="1"/>
  <c r="H390" i="11"/>
  <c r="E390" i="11"/>
  <c r="G390" i="11" s="1"/>
  <c r="H389" i="11"/>
  <c r="E389" i="11"/>
  <c r="G389" i="11" s="1"/>
  <c r="H388" i="11"/>
  <c r="E388" i="11"/>
  <c r="G388" i="11" s="1"/>
  <c r="H387" i="11"/>
  <c r="E387" i="11"/>
  <c r="G387" i="11" s="1"/>
  <c r="H386" i="11"/>
  <c r="E386" i="11"/>
  <c r="G386" i="11" s="1"/>
  <c r="H385" i="11"/>
  <c r="E385" i="11"/>
  <c r="G385" i="11" s="1"/>
  <c r="H384" i="11"/>
  <c r="E384" i="11"/>
  <c r="G384" i="11" s="1"/>
  <c r="H383" i="11"/>
  <c r="E383" i="11"/>
  <c r="G383" i="11" s="1"/>
  <c r="H382" i="11"/>
  <c r="E382" i="11"/>
  <c r="G382" i="11" s="1"/>
  <c r="H381" i="11"/>
  <c r="E381" i="11"/>
  <c r="G381" i="11" s="1"/>
  <c r="H380" i="11"/>
  <c r="E380" i="11"/>
  <c r="G380" i="11" s="1"/>
  <c r="H379" i="11"/>
  <c r="E379" i="11"/>
  <c r="G379" i="11" s="1"/>
  <c r="H378" i="11"/>
  <c r="E378" i="11"/>
  <c r="G378" i="11" s="1"/>
  <c r="H377" i="11"/>
  <c r="E377" i="11"/>
  <c r="G377" i="11" s="1"/>
  <c r="H376" i="11"/>
  <c r="E376" i="11"/>
  <c r="G376" i="11" s="1"/>
  <c r="H375" i="11"/>
  <c r="E375" i="11"/>
  <c r="G375" i="11" s="1"/>
  <c r="H374" i="11"/>
  <c r="E374" i="11"/>
  <c r="G374" i="11" s="1"/>
  <c r="H373" i="11"/>
  <c r="E373" i="11"/>
  <c r="G373" i="11" s="1"/>
  <c r="H372" i="11"/>
  <c r="E372" i="11"/>
  <c r="G372" i="11" s="1"/>
  <c r="H371" i="11"/>
  <c r="E371" i="11"/>
  <c r="G371" i="11" s="1"/>
  <c r="H370" i="11"/>
  <c r="E370" i="11"/>
  <c r="G370" i="11" s="1"/>
  <c r="H369" i="11"/>
  <c r="E369" i="11"/>
  <c r="G369" i="11" s="1"/>
  <c r="H368" i="11"/>
  <c r="E368" i="11"/>
  <c r="G368" i="11" s="1"/>
  <c r="H367" i="11"/>
  <c r="E367" i="11"/>
  <c r="G367" i="11" s="1"/>
  <c r="H366" i="11"/>
  <c r="E366" i="11"/>
  <c r="G366" i="11" s="1"/>
  <c r="H365" i="11"/>
  <c r="E365" i="11"/>
  <c r="G365" i="11" s="1"/>
  <c r="H364" i="11"/>
  <c r="E364" i="11"/>
  <c r="G364" i="11" s="1"/>
  <c r="H363" i="11"/>
  <c r="E363" i="11"/>
  <c r="G363" i="11" s="1"/>
  <c r="H362" i="11"/>
  <c r="E362" i="11"/>
  <c r="G362" i="11" s="1"/>
  <c r="H361" i="11"/>
  <c r="E361" i="11"/>
  <c r="G361" i="11" s="1"/>
  <c r="H360" i="11"/>
  <c r="E360" i="11"/>
  <c r="G360" i="11" s="1"/>
  <c r="H359" i="11"/>
  <c r="E359" i="11"/>
  <c r="G359" i="11" s="1"/>
  <c r="H358" i="11"/>
  <c r="E358" i="11"/>
  <c r="G358" i="11" s="1"/>
  <c r="H357" i="11"/>
  <c r="E357" i="11"/>
  <c r="G357" i="11" s="1"/>
  <c r="H356" i="11"/>
  <c r="E356" i="11"/>
  <c r="G356" i="11" s="1"/>
  <c r="H355" i="11"/>
  <c r="E355" i="11"/>
  <c r="G355" i="11" s="1"/>
  <c r="H354" i="11"/>
  <c r="E354" i="11"/>
  <c r="G354" i="11" s="1"/>
  <c r="H353" i="11"/>
  <c r="E353" i="11"/>
  <c r="G353" i="11" s="1"/>
  <c r="H352" i="11"/>
  <c r="E352" i="11"/>
  <c r="G352" i="11" s="1"/>
  <c r="H351" i="11"/>
  <c r="E351" i="11"/>
  <c r="G351" i="11" s="1"/>
  <c r="H350" i="11"/>
  <c r="E350" i="11"/>
  <c r="G350" i="11" s="1"/>
  <c r="H349" i="11"/>
  <c r="E349" i="11"/>
  <c r="G349" i="11" s="1"/>
  <c r="H348" i="11"/>
  <c r="E348" i="11"/>
  <c r="G348" i="11" s="1"/>
  <c r="H347" i="11"/>
  <c r="E347" i="11"/>
  <c r="G347" i="11" s="1"/>
  <c r="H346" i="11"/>
  <c r="E346" i="11"/>
  <c r="G346" i="11" s="1"/>
  <c r="H345" i="11"/>
  <c r="E345" i="11"/>
  <c r="G345" i="11" s="1"/>
  <c r="H344" i="11"/>
  <c r="E344" i="11"/>
  <c r="G344" i="11" s="1"/>
  <c r="H343" i="11"/>
  <c r="E343" i="11"/>
  <c r="G343" i="11" s="1"/>
  <c r="H342" i="11"/>
  <c r="E342" i="11"/>
  <c r="G342" i="11" s="1"/>
  <c r="H341" i="11"/>
  <c r="E341" i="11"/>
  <c r="G341" i="11" s="1"/>
  <c r="G340" i="11"/>
  <c r="E340" i="11"/>
  <c r="G339" i="11"/>
  <c r="E339" i="11"/>
  <c r="G338" i="11"/>
  <c r="E338" i="11"/>
  <c r="H337" i="11"/>
  <c r="E337" i="11"/>
  <c r="G337" i="11" s="1"/>
  <c r="H336" i="11"/>
  <c r="F336" i="11"/>
  <c r="H338" i="11" s="1"/>
  <c r="E336" i="11"/>
  <c r="F335" i="11" s="1"/>
  <c r="H323" i="11"/>
  <c r="G323" i="11"/>
  <c r="F323" i="11"/>
  <c r="E323" i="11"/>
  <c r="H321" i="11"/>
  <c r="E321" i="11"/>
  <c r="G321" i="11" s="1"/>
  <c r="H320" i="11"/>
  <c r="E320" i="11"/>
  <c r="G320" i="11" s="1"/>
  <c r="H319" i="11"/>
  <c r="E319" i="11"/>
  <c r="G319" i="11" s="1"/>
  <c r="H318" i="11"/>
  <c r="E318" i="11"/>
  <c r="G318" i="11" s="1"/>
  <c r="H317" i="11"/>
  <c r="E317" i="11"/>
  <c r="G317" i="11" s="1"/>
  <c r="H316" i="11"/>
  <c r="E316" i="11"/>
  <c r="G316" i="11" s="1"/>
  <c r="H315" i="11"/>
  <c r="E315" i="11"/>
  <c r="G315" i="11" s="1"/>
  <c r="H314" i="11"/>
  <c r="E314" i="11"/>
  <c r="G314" i="11" s="1"/>
  <c r="H313" i="11"/>
  <c r="E313" i="11"/>
  <c r="G313" i="11" s="1"/>
  <c r="H312" i="11"/>
  <c r="E312" i="11"/>
  <c r="G312" i="11" s="1"/>
  <c r="H311" i="11"/>
  <c r="E311" i="11"/>
  <c r="G311" i="11" s="1"/>
  <c r="H310" i="11"/>
  <c r="E310" i="11"/>
  <c r="G310" i="11" s="1"/>
  <c r="H309" i="11"/>
  <c r="E309" i="11"/>
  <c r="G309" i="11" s="1"/>
  <c r="H308" i="11"/>
  <c r="E308" i="11"/>
  <c r="G308" i="11" s="1"/>
  <c r="H307" i="11"/>
  <c r="E307" i="11"/>
  <c r="G307" i="11" s="1"/>
  <c r="H306" i="11"/>
  <c r="E306" i="11"/>
  <c r="G306" i="11" s="1"/>
  <c r="H305" i="11"/>
  <c r="E305" i="11"/>
  <c r="G305" i="11" s="1"/>
  <c r="H304" i="11"/>
  <c r="E304" i="11"/>
  <c r="G304" i="11" s="1"/>
  <c r="H303" i="11"/>
  <c r="E303" i="11"/>
  <c r="G303" i="11" s="1"/>
  <c r="H302" i="11"/>
  <c r="E302" i="11"/>
  <c r="G302" i="11" s="1"/>
  <c r="H301" i="11"/>
  <c r="E301" i="11"/>
  <c r="G301" i="11" s="1"/>
  <c r="H300" i="11"/>
  <c r="E300" i="11"/>
  <c r="G300" i="11" s="1"/>
  <c r="H299" i="11"/>
  <c r="E299" i="11"/>
  <c r="G299" i="11" s="1"/>
  <c r="H298" i="11"/>
  <c r="E298" i="11"/>
  <c r="G298" i="11" s="1"/>
  <c r="H297" i="11"/>
  <c r="E297" i="11"/>
  <c r="G297" i="11" s="1"/>
  <c r="H296" i="11"/>
  <c r="E296" i="11"/>
  <c r="G296" i="11" s="1"/>
  <c r="H295" i="11"/>
  <c r="E295" i="11"/>
  <c r="G295" i="11" s="1"/>
  <c r="H294" i="11"/>
  <c r="E294" i="11"/>
  <c r="G294" i="11" s="1"/>
  <c r="H293" i="11"/>
  <c r="E293" i="11"/>
  <c r="G293" i="11" s="1"/>
  <c r="H292" i="11"/>
  <c r="E292" i="11"/>
  <c r="G292" i="11" s="1"/>
  <c r="H291" i="11"/>
  <c r="E291" i="11"/>
  <c r="G291" i="11" s="1"/>
  <c r="H290" i="11"/>
  <c r="E290" i="11"/>
  <c r="G290" i="11" s="1"/>
  <c r="H289" i="11"/>
  <c r="E289" i="11"/>
  <c r="G289" i="11" s="1"/>
  <c r="H288" i="11"/>
  <c r="E288" i="11"/>
  <c r="G288" i="11" s="1"/>
  <c r="H287" i="11"/>
  <c r="E287" i="11"/>
  <c r="G287" i="11" s="1"/>
  <c r="H286" i="11"/>
  <c r="E286" i="11"/>
  <c r="G286" i="11" s="1"/>
  <c r="H285" i="11"/>
  <c r="E285" i="11"/>
  <c r="G285" i="11" s="1"/>
  <c r="H284" i="11"/>
  <c r="E284" i="11"/>
  <c r="G284" i="11" s="1"/>
  <c r="H283" i="11"/>
  <c r="E283" i="11"/>
  <c r="G283" i="11" s="1"/>
  <c r="H282" i="11"/>
  <c r="E282" i="11"/>
  <c r="G282" i="11" s="1"/>
  <c r="H281" i="11"/>
  <c r="E281" i="11"/>
  <c r="G281" i="11" s="1"/>
  <c r="H280" i="11"/>
  <c r="E280" i="11"/>
  <c r="G280" i="11" s="1"/>
  <c r="H279" i="11"/>
  <c r="E279" i="11"/>
  <c r="G279" i="11" s="1"/>
  <c r="H278" i="11"/>
  <c r="E278" i="11"/>
  <c r="G278" i="11" s="1"/>
  <c r="H277" i="11"/>
  <c r="E277" i="11"/>
  <c r="G277" i="11" s="1"/>
  <c r="H276" i="11"/>
  <c r="E276" i="11"/>
  <c r="G276" i="11" s="1"/>
  <c r="H275" i="11"/>
  <c r="E275" i="11"/>
  <c r="G275" i="11" s="1"/>
  <c r="H274" i="11"/>
  <c r="E274" i="11"/>
  <c r="G274" i="11" s="1"/>
  <c r="H273" i="11"/>
  <c r="E273" i="11"/>
  <c r="G273" i="11" s="1"/>
  <c r="H272" i="11"/>
  <c r="E272" i="11"/>
  <c r="G272" i="11" s="1"/>
  <c r="H271" i="11"/>
  <c r="E271" i="11"/>
  <c r="G271" i="11" s="1"/>
  <c r="H270" i="11"/>
  <c r="E270" i="11"/>
  <c r="G270" i="11" s="1"/>
  <c r="H269" i="11"/>
  <c r="E269" i="11"/>
  <c r="G269" i="11" s="1"/>
  <c r="H268" i="11"/>
  <c r="E268" i="11"/>
  <c r="G268" i="11" s="1"/>
  <c r="H267" i="11"/>
  <c r="E267" i="11"/>
  <c r="G267" i="11" s="1"/>
  <c r="H266" i="11"/>
  <c r="E266" i="11"/>
  <c r="G266" i="11" s="1"/>
  <c r="H265" i="11"/>
  <c r="E265" i="11"/>
  <c r="G265" i="11" s="1"/>
  <c r="H264" i="11"/>
  <c r="E264" i="11"/>
  <c r="G264" i="11" s="1"/>
  <c r="H263" i="11"/>
  <c r="E263" i="11"/>
  <c r="G263" i="11" s="1"/>
  <c r="G262" i="11"/>
  <c r="E262" i="11"/>
  <c r="G261" i="11"/>
  <c r="E261" i="11"/>
  <c r="G260" i="11"/>
  <c r="E260" i="11"/>
  <c r="H259" i="11"/>
  <c r="E259" i="11"/>
  <c r="G259" i="11" s="1"/>
  <c r="H258" i="11"/>
  <c r="F258" i="11"/>
  <c r="H261" i="11" s="1"/>
  <c r="E258" i="11"/>
  <c r="F257" i="11" s="1"/>
  <c r="H245" i="11"/>
  <c r="G245" i="11"/>
  <c r="F245" i="11"/>
  <c r="E245" i="11"/>
  <c r="H243" i="11"/>
  <c r="E243" i="11"/>
  <c r="G243" i="11" s="1"/>
  <c r="H242" i="11"/>
  <c r="E242" i="11"/>
  <c r="G242" i="11" s="1"/>
  <c r="H241" i="11"/>
  <c r="E241" i="11"/>
  <c r="G241" i="11" s="1"/>
  <c r="H240" i="11"/>
  <c r="E240" i="11"/>
  <c r="G240" i="11" s="1"/>
  <c r="H239" i="11"/>
  <c r="E239" i="11"/>
  <c r="G239" i="11" s="1"/>
  <c r="H238" i="11"/>
  <c r="E238" i="11"/>
  <c r="G238" i="11" s="1"/>
  <c r="H237" i="11"/>
  <c r="E237" i="11"/>
  <c r="G237" i="11" s="1"/>
  <c r="H236" i="11"/>
  <c r="E236" i="11"/>
  <c r="G236" i="11" s="1"/>
  <c r="H235" i="11"/>
  <c r="E235" i="11"/>
  <c r="G235" i="11" s="1"/>
  <c r="H234" i="11"/>
  <c r="E234" i="11"/>
  <c r="G234" i="11" s="1"/>
  <c r="H233" i="11"/>
  <c r="E233" i="11"/>
  <c r="G233" i="11" s="1"/>
  <c r="H232" i="11"/>
  <c r="E232" i="11"/>
  <c r="G232" i="11" s="1"/>
  <c r="H231" i="11"/>
  <c r="E231" i="11"/>
  <c r="G231" i="11" s="1"/>
  <c r="H230" i="11"/>
  <c r="E230" i="11"/>
  <c r="G230" i="11" s="1"/>
  <c r="H229" i="11"/>
  <c r="E229" i="11"/>
  <c r="G229" i="11" s="1"/>
  <c r="H228" i="11"/>
  <c r="E228" i="11"/>
  <c r="G228" i="11" s="1"/>
  <c r="H227" i="11"/>
  <c r="E227" i="11"/>
  <c r="G227" i="11" s="1"/>
  <c r="H226" i="11"/>
  <c r="E226" i="11"/>
  <c r="G226" i="11" s="1"/>
  <c r="H225" i="11"/>
  <c r="E225" i="11"/>
  <c r="G225" i="11" s="1"/>
  <c r="H224" i="11"/>
  <c r="E224" i="11"/>
  <c r="G224" i="11" s="1"/>
  <c r="H223" i="11"/>
  <c r="E223" i="11"/>
  <c r="G223" i="11" s="1"/>
  <c r="H222" i="11"/>
  <c r="E222" i="11"/>
  <c r="G222" i="11" s="1"/>
  <c r="H221" i="11"/>
  <c r="E221" i="11"/>
  <c r="G221" i="11" s="1"/>
  <c r="H220" i="11"/>
  <c r="E220" i="11"/>
  <c r="G220" i="11" s="1"/>
  <c r="H219" i="11"/>
  <c r="E219" i="11"/>
  <c r="G219" i="11" s="1"/>
  <c r="G218" i="11"/>
  <c r="E218" i="11"/>
  <c r="H217" i="11"/>
  <c r="E217" i="11"/>
  <c r="G217" i="11" s="1"/>
  <c r="G216" i="11"/>
  <c r="E216" i="11"/>
  <c r="H215" i="11"/>
  <c r="E215" i="11"/>
  <c r="G215" i="11" s="1"/>
  <c r="G214" i="11"/>
  <c r="E214" i="11"/>
  <c r="H213" i="11"/>
  <c r="E213" i="11"/>
  <c r="G213" i="11" s="1"/>
  <c r="G212" i="11"/>
  <c r="E212" i="11"/>
  <c r="H211" i="11"/>
  <c r="E211" i="11"/>
  <c r="G211" i="11" s="1"/>
  <c r="H210" i="11"/>
  <c r="E210" i="11"/>
  <c r="G210" i="11" s="1"/>
  <c r="H209" i="11"/>
  <c r="E209" i="11"/>
  <c r="G209" i="11" s="1"/>
  <c r="H208" i="11"/>
  <c r="E208" i="11"/>
  <c r="G208" i="11" s="1"/>
  <c r="H207" i="11"/>
  <c r="E207" i="11"/>
  <c r="G207" i="11" s="1"/>
  <c r="H206" i="11"/>
  <c r="E206" i="11"/>
  <c r="G206" i="11" s="1"/>
  <c r="H205" i="11"/>
  <c r="E205" i="11"/>
  <c r="G205" i="11" s="1"/>
  <c r="H204" i="11"/>
  <c r="E204" i="11"/>
  <c r="G204" i="11" s="1"/>
  <c r="H203" i="11"/>
  <c r="E203" i="11"/>
  <c r="G203" i="11" s="1"/>
  <c r="H202" i="11"/>
  <c r="E202" i="11"/>
  <c r="G202" i="11" s="1"/>
  <c r="H201" i="11"/>
  <c r="E201" i="11"/>
  <c r="G201" i="11" s="1"/>
  <c r="H200" i="11"/>
  <c r="E200" i="11"/>
  <c r="G200" i="11" s="1"/>
  <c r="H199" i="11"/>
  <c r="E199" i="11"/>
  <c r="G199" i="11" s="1"/>
  <c r="H198" i="11"/>
  <c r="E198" i="11"/>
  <c r="G198" i="11" s="1"/>
  <c r="H197" i="11"/>
  <c r="E197" i="11"/>
  <c r="G197" i="11" s="1"/>
  <c r="H196" i="11"/>
  <c r="E196" i="11"/>
  <c r="G196" i="11" s="1"/>
  <c r="H195" i="11"/>
  <c r="E195" i="11"/>
  <c r="G195" i="11" s="1"/>
  <c r="H194" i="11"/>
  <c r="E194" i="11"/>
  <c r="G194" i="11" s="1"/>
  <c r="H193" i="11"/>
  <c r="E193" i="11"/>
  <c r="G193" i="11" s="1"/>
  <c r="H192" i="11"/>
  <c r="E192" i="11"/>
  <c r="G192" i="11" s="1"/>
  <c r="H191" i="11"/>
  <c r="E191" i="11"/>
  <c r="G191" i="11" s="1"/>
  <c r="G190" i="11"/>
  <c r="E190" i="11"/>
  <c r="H189" i="11"/>
  <c r="E189" i="11"/>
  <c r="G189" i="11" s="1"/>
  <c r="G188" i="11"/>
  <c r="E188" i="11"/>
  <c r="H187" i="11"/>
  <c r="E187" i="11"/>
  <c r="G187" i="11" s="1"/>
  <c r="G186" i="11"/>
  <c r="E186" i="11"/>
  <c r="G185" i="11"/>
  <c r="E185" i="11"/>
  <c r="G184" i="11"/>
  <c r="E184" i="11"/>
  <c r="G183" i="11"/>
  <c r="E183" i="11"/>
  <c r="G182" i="11"/>
  <c r="E182" i="11"/>
  <c r="G181" i="11"/>
  <c r="E181" i="11"/>
  <c r="H180" i="11"/>
  <c r="F180" i="11"/>
  <c r="H214" i="11" s="1"/>
  <c r="E180" i="11"/>
  <c r="F179" i="11" s="1"/>
  <c r="H167" i="11"/>
  <c r="G167" i="11"/>
  <c r="F167" i="11"/>
  <c r="E167" i="11"/>
  <c r="H165" i="11"/>
  <c r="E165" i="11"/>
  <c r="G165" i="11" s="1"/>
  <c r="H164" i="11"/>
  <c r="E164" i="11"/>
  <c r="G164" i="11" s="1"/>
  <c r="H163" i="11"/>
  <c r="E163" i="11"/>
  <c r="G163" i="11" s="1"/>
  <c r="H162" i="11"/>
  <c r="E162" i="11"/>
  <c r="G162" i="11" s="1"/>
  <c r="H161" i="11"/>
  <c r="E161" i="11"/>
  <c r="G161" i="11" s="1"/>
  <c r="H160" i="11"/>
  <c r="E160" i="11"/>
  <c r="G160" i="11" s="1"/>
  <c r="H159" i="11"/>
  <c r="E159" i="11"/>
  <c r="G159" i="11" s="1"/>
  <c r="H158" i="11"/>
  <c r="E158" i="11"/>
  <c r="G158" i="11" s="1"/>
  <c r="H157" i="11"/>
  <c r="E157" i="11"/>
  <c r="G157" i="11" s="1"/>
  <c r="H156" i="11"/>
  <c r="E156" i="11"/>
  <c r="G156" i="11" s="1"/>
  <c r="H155" i="11"/>
  <c r="E155" i="11"/>
  <c r="G155" i="11" s="1"/>
  <c r="H154" i="11"/>
  <c r="E154" i="11"/>
  <c r="G154" i="11" s="1"/>
  <c r="H153" i="11"/>
  <c r="E153" i="11"/>
  <c r="G153" i="11" s="1"/>
  <c r="H152" i="11"/>
  <c r="E152" i="11"/>
  <c r="G152" i="11" s="1"/>
  <c r="H151" i="11"/>
  <c r="E151" i="11"/>
  <c r="G151" i="11" s="1"/>
  <c r="H150" i="11"/>
  <c r="E150" i="11"/>
  <c r="G150" i="11" s="1"/>
  <c r="H149" i="11"/>
  <c r="E149" i="11"/>
  <c r="G149" i="11" s="1"/>
  <c r="H148" i="11"/>
  <c r="E148" i="11"/>
  <c r="G148" i="11" s="1"/>
  <c r="H147" i="11"/>
  <c r="E147" i="11"/>
  <c r="G147" i="11" s="1"/>
  <c r="H146" i="11"/>
  <c r="E146" i="11"/>
  <c r="G146" i="11" s="1"/>
  <c r="H145" i="11"/>
  <c r="E145" i="11"/>
  <c r="G145" i="11" s="1"/>
  <c r="H144" i="11"/>
  <c r="E144" i="11"/>
  <c r="G144" i="11" s="1"/>
  <c r="H143" i="11"/>
  <c r="E143" i="11"/>
  <c r="G143" i="11" s="1"/>
  <c r="H142" i="11"/>
  <c r="E142" i="11"/>
  <c r="G142" i="11" s="1"/>
  <c r="H141" i="11"/>
  <c r="E141" i="11"/>
  <c r="G141" i="11" s="1"/>
  <c r="H140" i="11"/>
  <c r="E140" i="11"/>
  <c r="G140" i="11" s="1"/>
  <c r="H139" i="11"/>
  <c r="E139" i="11"/>
  <c r="G139" i="11" s="1"/>
  <c r="H138" i="11"/>
  <c r="E138" i="11"/>
  <c r="G138" i="11" s="1"/>
  <c r="H137" i="11"/>
  <c r="E137" i="11"/>
  <c r="G137" i="11" s="1"/>
  <c r="H136" i="11"/>
  <c r="E136" i="11"/>
  <c r="G136" i="11" s="1"/>
  <c r="H135" i="11"/>
  <c r="E135" i="11"/>
  <c r="G135" i="11" s="1"/>
  <c r="H134" i="11"/>
  <c r="E134" i="11"/>
  <c r="G134" i="11" s="1"/>
  <c r="H133" i="11"/>
  <c r="E133" i="11"/>
  <c r="G133" i="11" s="1"/>
  <c r="H132" i="11"/>
  <c r="E132" i="11"/>
  <c r="G132" i="11" s="1"/>
  <c r="H131" i="11"/>
  <c r="E131" i="11"/>
  <c r="G131" i="11" s="1"/>
  <c r="H130" i="11"/>
  <c r="E130" i="11"/>
  <c r="G130" i="11" s="1"/>
  <c r="H129" i="11"/>
  <c r="E129" i="11"/>
  <c r="G129" i="11" s="1"/>
  <c r="H128" i="11"/>
  <c r="E128" i="11"/>
  <c r="G128" i="11" s="1"/>
  <c r="H127" i="11"/>
  <c r="E127" i="11"/>
  <c r="G127" i="11" s="1"/>
  <c r="H126" i="11"/>
  <c r="E126" i="11"/>
  <c r="G126" i="11" s="1"/>
  <c r="H125" i="11"/>
  <c r="E125" i="11"/>
  <c r="G125" i="11" s="1"/>
  <c r="H124" i="11"/>
  <c r="E124" i="11"/>
  <c r="G124" i="11" s="1"/>
  <c r="H123" i="11"/>
  <c r="E123" i="11"/>
  <c r="G123" i="11" s="1"/>
  <c r="H122" i="11"/>
  <c r="E122" i="11"/>
  <c r="G122" i="11" s="1"/>
  <c r="H121" i="11"/>
  <c r="E121" i="11"/>
  <c r="G121" i="11" s="1"/>
  <c r="H120" i="11"/>
  <c r="E120" i="11"/>
  <c r="G120" i="11" s="1"/>
  <c r="H119" i="11"/>
  <c r="E119" i="11"/>
  <c r="G119" i="11" s="1"/>
  <c r="H118" i="11"/>
  <c r="E118" i="11"/>
  <c r="G118" i="11" s="1"/>
  <c r="H117" i="11"/>
  <c r="E117" i="11"/>
  <c r="G117" i="11" s="1"/>
  <c r="H116" i="11"/>
  <c r="E116" i="11"/>
  <c r="G116" i="11" s="1"/>
  <c r="H115" i="11"/>
  <c r="E115" i="11"/>
  <c r="G115" i="11" s="1"/>
  <c r="H114" i="11"/>
  <c r="E114" i="11"/>
  <c r="G114" i="11" s="1"/>
  <c r="H113" i="11"/>
  <c r="E113" i="11"/>
  <c r="G113" i="11" s="1"/>
  <c r="H112" i="11"/>
  <c r="E112" i="11"/>
  <c r="G112" i="11" s="1"/>
  <c r="H111" i="11"/>
  <c r="E111" i="11"/>
  <c r="G111" i="11" s="1"/>
  <c r="H110" i="11"/>
  <c r="E110" i="11"/>
  <c r="G110" i="11" s="1"/>
  <c r="H109" i="11"/>
  <c r="E109" i="11"/>
  <c r="G109" i="11" s="1"/>
  <c r="H108" i="11"/>
  <c r="E108" i="11"/>
  <c r="G108" i="11" s="1"/>
  <c r="H107" i="11"/>
  <c r="E107" i="11"/>
  <c r="G107" i="11" s="1"/>
  <c r="E106" i="11"/>
  <c r="G106" i="11" s="1"/>
  <c r="E105" i="11"/>
  <c r="G105" i="11" s="1"/>
  <c r="E104" i="11"/>
  <c r="G104" i="11" s="1"/>
  <c r="H103" i="11"/>
  <c r="E103" i="11"/>
  <c r="G103" i="11" s="1"/>
  <c r="H102" i="11"/>
  <c r="F102" i="11"/>
  <c r="H106" i="11" s="1"/>
  <c r="E102" i="11"/>
  <c r="F101" i="11" s="1"/>
  <c r="H89" i="11"/>
  <c r="G89" i="11"/>
  <c r="F89" i="11"/>
  <c r="E89" i="11"/>
  <c r="H87" i="11"/>
  <c r="E87" i="11"/>
  <c r="G87" i="11" s="1"/>
  <c r="H86" i="11"/>
  <c r="E86" i="11"/>
  <c r="G86" i="11" s="1"/>
  <c r="H85" i="11"/>
  <c r="E85" i="11"/>
  <c r="G85" i="11" s="1"/>
  <c r="H84" i="11"/>
  <c r="E84" i="11"/>
  <c r="G84" i="11" s="1"/>
  <c r="H83" i="11"/>
  <c r="E83" i="11"/>
  <c r="G83" i="11" s="1"/>
  <c r="H82" i="11"/>
  <c r="E82" i="11"/>
  <c r="G82" i="11" s="1"/>
  <c r="H81" i="11"/>
  <c r="E81" i="11"/>
  <c r="G81" i="11" s="1"/>
  <c r="H80" i="11"/>
  <c r="E80" i="11"/>
  <c r="G80" i="11" s="1"/>
  <c r="H79" i="11"/>
  <c r="E79" i="11"/>
  <c r="G79" i="11" s="1"/>
  <c r="H78" i="11"/>
  <c r="E78" i="11"/>
  <c r="G78" i="11" s="1"/>
  <c r="H77" i="11"/>
  <c r="E77" i="11"/>
  <c r="G77" i="11" s="1"/>
  <c r="H76" i="11"/>
  <c r="E76" i="11"/>
  <c r="G76" i="11" s="1"/>
  <c r="H75" i="11"/>
  <c r="E75" i="11"/>
  <c r="G75" i="11" s="1"/>
  <c r="H74" i="11"/>
  <c r="E74" i="11"/>
  <c r="G74" i="11" s="1"/>
  <c r="H73" i="11"/>
  <c r="E73" i="11"/>
  <c r="G73" i="11" s="1"/>
  <c r="H72" i="11"/>
  <c r="E72" i="11"/>
  <c r="G72" i="11" s="1"/>
  <c r="H71" i="11"/>
  <c r="E71" i="11"/>
  <c r="G71" i="11" s="1"/>
  <c r="H70" i="11"/>
  <c r="E70" i="11"/>
  <c r="G70" i="11" s="1"/>
  <c r="H69" i="11"/>
  <c r="E69" i="11"/>
  <c r="G69" i="11" s="1"/>
  <c r="H68" i="11"/>
  <c r="E68" i="11"/>
  <c r="G68" i="11" s="1"/>
  <c r="H67" i="11"/>
  <c r="E67" i="11"/>
  <c r="G67" i="11" s="1"/>
  <c r="H66" i="11"/>
  <c r="E66" i="11"/>
  <c r="G66" i="11" s="1"/>
  <c r="H65" i="11"/>
  <c r="E65" i="11"/>
  <c r="G65" i="11" s="1"/>
  <c r="H64" i="11"/>
  <c r="E64" i="11"/>
  <c r="G64" i="11" s="1"/>
  <c r="H63" i="11"/>
  <c r="E63" i="11"/>
  <c r="G63" i="11" s="1"/>
  <c r="H62" i="11"/>
  <c r="E62" i="11"/>
  <c r="G62" i="11" s="1"/>
  <c r="H61" i="11"/>
  <c r="E61" i="11"/>
  <c r="G61" i="11" s="1"/>
  <c r="H60" i="11"/>
  <c r="E60" i="11"/>
  <c r="G60" i="11" s="1"/>
  <c r="H59" i="11"/>
  <c r="E59" i="11"/>
  <c r="G59" i="11" s="1"/>
  <c r="H58" i="11"/>
  <c r="E58" i="11"/>
  <c r="G58" i="11" s="1"/>
  <c r="H57" i="11"/>
  <c r="E57" i="11"/>
  <c r="G57" i="11" s="1"/>
  <c r="H56" i="11"/>
  <c r="E56" i="11"/>
  <c r="G56" i="11" s="1"/>
  <c r="H55" i="11"/>
  <c r="E55" i="11"/>
  <c r="G55" i="11" s="1"/>
  <c r="H54" i="11"/>
  <c r="E54" i="11"/>
  <c r="G54" i="11" s="1"/>
  <c r="H53" i="11"/>
  <c r="E53" i="11"/>
  <c r="G53" i="11" s="1"/>
  <c r="H52" i="11"/>
  <c r="E52" i="11"/>
  <c r="G52" i="11" s="1"/>
  <c r="H51" i="11"/>
  <c r="E51" i="11"/>
  <c r="G51" i="11" s="1"/>
  <c r="H50" i="11"/>
  <c r="E50" i="11"/>
  <c r="G50" i="11" s="1"/>
  <c r="H49" i="11"/>
  <c r="E49" i="11"/>
  <c r="G49" i="11" s="1"/>
  <c r="H48" i="11"/>
  <c r="E48" i="11"/>
  <c r="G48" i="11" s="1"/>
  <c r="H47" i="11"/>
  <c r="E47" i="11"/>
  <c r="G47" i="11" s="1"/>
  <c r="H46" i="11"/>
  <c r="E46" i="11"/>
  <c r="G46" i="11" s="1"/>
  <c r="H45" i="11"/>
  <c r="E45" i="11"/>
  <c r="G45" i="11" s="1"/>
  <c r="H44" i="11"/>
  <c r="E44" i="11"/>
  <c r="G44" i="11" s="1"/>
  <c r="H43" i="11"/>
  <c r="E43" i="11"/>
  <c r="G43" i="11" s="1"/>
  <c r="H42" i="11"/>
  <c r="E42" i="11"/>
  <c r="G42" i="11" s="1"/>
  <c r="H41" i="11"/>
  <c r="E41" i="11"/>
  <c r="G41" i="11" s="1"/>
  <c r="H40" i="11"/>
  <c r="E40" i="11"/>
  <c r="G40" i="11" s="1"/>
  <c r="H39" i="11"/>
  <c r="E39" i="11"/>
  <c r="G39" i="11" s="1"/>
  <c r="H38" i="11"/>
  <c r="E38" i="11"/>
  <c r="G38" i="11" s="1"/>
  <c r="H37" i="11"/>
  <c r="E37" i="11"/>
  <c r="G37" i="11" s="1"/>
  <c r="H36" i="11"/>
  <c r="E36" i="11"/>
  <c r="G36" i="11" s="1"/>
  <c r="H35" i="11"/>
  <c r="E35" i="11"/>
  <c r="G35" i="11" s="1"/>
  <c r="H34" i="11"/>
  <c r="E34" i="11"/>
  <c r="G34" i="11" s="1"/>
  <c r="H33" i="11"/>
  <c r="E33" i="11"/>
  <c r="G33" i="11" s="1"/>
  <c r="H32" i="11"/>
  <c r="E32" i="11"/>
  <c r="G32" i="11" s="1"/>
  <c r="H31" i="11"/>
  <c r="E31" i="11"/>
  <c r="G31" i="11" s="1"/>
  <c r="H30" i="11"/>
  <c r="E30" i="11"/>
  <c r="G30" i="11" s="1"/>
  <c r="H29" i="11"/>
  <c r="E29" i="11"/>
  <c r="G29" i="11" s="1"/>
  <c r="H28" i="11"/>
  <c r="E28" i="11"/>
  <c r="G28" i="11" s="1"/>
  <c r="G27" i="11"/>
  <c r="E27" i="11"/>
  <c r="G26" i="11"/>
  <c r="E26" i="11"/>
  <c r="G25" i="11"/>
  <c r="E25" i="11"/>
  <c r="H24" i="11"/>
  <c r="H19" i="11" s="1"/>
  <c r="F24" i="11"/>
  <c r="H27" i="11" s="1"/>
  <c r="E24" i="11"/>
  <c r="H1" i="11"/>
  <c r="G1" i="11"/>
  <c r="F1" i="11"/>
  <c r="E1" i="11"/>
  <c r="H1" i="23"/>
  <c r="G1" i="23"/>
  <c r="F1" i="23"/>
  <c r="E1" i="23"/>
  <c r="D1" i="23"/>
  <c r="C1" i="23"/>
  <c r="B1" i="23"/>
  <c r="H477" i="23"/>
  <c r="E477" i="23"/>
  <c r="G477" i="23" s="1"/>
  <c r="H476" i="23"/>
  <c r="E476" i="23"/>
  <c r="G476" i="23" s="1"/>
  <c r="H475" i="23"/>
  <c r="E475" i="23"/>
  <c r="G475" i="23" s="1"/>
  <c r="H474" i="23"/>
  <c r="E474" i="23"/>
  <c r="G474" i="23" s="1"/>
  <c r="H473" i="23"/>
  <c r="E473" i="23"/>
  <c r="G473" i="23" s="1"/>
  <c r="H472" i="23"/>
  <c r="E472" i="23"/>
  <c r="G472" i="23" s="1"/>
  <c r="H471" i="23"/>
  <c r="E471" i="23"/>
  <c r="G471" i="23" s="1"/>
  <c r="H470" i="23"/>
  <c r="E470" i="23"/>
  <c r="G470" i="23" s="1"/>
  <c r="H469" i="23"/>
  <c r="E469" i="23"/>
  <c r="G469" i="23" s="1"/>
  <c r="H468" i="23"/>
  <c r="E468" i="23"/>
  <c r="G468" i="23" s="1"/>
  <c r="H467" i="23"/>
  <c r="E467" i="23"/>
  <c r="G467" i="23" s="1"/>
  <c r="H466" i="23"/>
  <c r="E466" i="23"/>
  <c r="G466" i="23" s="1"/>
  <c r="H465" i="23"/>
  <c r="E465" i="23"/>
  <c r="G465" i="23" s="1"/>
  <c r="H464" i="23"/>
  <c r="E464" i="23"/>
  <c r="G464" i="23" s="1"/>
  <c r="H463" i="23"/>
  <c r="E463" i="23"/>
  <c r="G463" i="23" s="1"/>
  <c r="H462" i="23"/>
  <c r="E462" i="23"/>
  <c r="G462" i="23" s="1"/>
  <c r="H461" i="23"/>
  <c r="E461" i="23"/>
  <c r="G461" i="23" s="1"/>
  <c r="H460" i="23"/>
  <c r="E460" i="23"/>
  <c r="G460" i="23" s="1"/>
  <c r="H459" i="23"/>
  <c r="E459" i="23"/>
  <c r="G459" i="23" s="1"/>
  <c r="H458" i="23"/>
  <c r="E458" i="23"/>
  <c r="G458" i="23" s="1"/>
  <c r="H457" i="23"/>
  <c r="E457" i="23"/>
  <c r="G457" i="23" s="1"/>
  <c r="H456" i="23"/>
  <c r="E456" i="23"/>
  <c r="G456" i="23" s="1"/>
  <c r="H455" i="23"/>
  <c r="E455" i="23"/>
  <c r="G455" i="23" s="1"/>
  <c r="H454" i="23"/>
  <c r="E454" i="23"/>
  <c r="G454" i="23" s="1"/>
  <c r="H453" i="23"/>
  <c r="E453" i="23"/>
  <c r="G453" i="23" s="1"/>
  <c r="H452" i="23"/>
  <c r="E452" i="23"/>
  <c r="G452" i="23" s="1"/>
  <c r="H451" i="23"/>
  <c r="E451" i="23"/>
  <c r="G451" i="23" s="1"/>
  <c r="H450" i="23"/>
  <c r="E450" i="23"/>
  <c r="G450" i="23" s="1"/>
  <c r="H449" i="23"/>
  <c r="E449" i="23"/>
  <c r="G449" i="23" s="1"/>
  <c r="H448" i="23"/>
  <c r="E448" i="23"/>
  <c r="G448" i="23" s="1"/>
  <c r="H447" i="23"/>
  <c r="E447" i="23"/>
  <c r="G447" i="23" s="1"/>
  <c r="H446" i="23"/>
  <c r="E446" i="23"/>
  <c r="G446" i="23" s="1"/>
  <c r="H445" i="23"/>
  <c r="E445" i="23"/>
  <c r="G445" i="23" s="1"/>
  <c r="H444" i="23"/>
  <c r="E444" i="23"/>
  <c r="G444" i="23" s="1"/>
  <c r="H443" i="23"/>
  <c r="E443" i="23"/>
  <c r="G443" i="23" s="1"/>
  <c r="H442" i="23"/>
  <c r="E442" i="23"/>
  <c r="G442" i="23" s="1"/>
  <c r="H441" i="23"/>
  <c r="E441" i="23"/>
  <c r="G441" i="23" s="1"/>
  <c r="H440" i="23"/>
  <c r="E440" i="23"/>
  <c r="G440" i="23" s="1"/>
  <c r="H439" i="23"/>
  <c r="E439" i="23"/>
  <c r="G439" i="23" s="1"/>
  <c r="H438" i="23"/>
  <c r="E438" i="23"/>
  <c r="G438" i="23" s="1"/>
  <c r="H437" i="23"/>
  <c r="E437" i="23"/>
  <c r="G437" i="23" s="1"/>
  <c r="H436" i="23"/>
  <c r="E436" i="23"/>
  <c r="G436" i="23" s="1"/>
  <c r="H435" i="23"/>
  <c r="E435" i="23"/>
  <c r="G435" i="23" s="1"/>
  <c r="H434" i="23"/>
  <c r="E434" i="23"/>
  <c r="G434" i="23" s="1"/>
  <c r="H433" i="23"/>
  <c r="E433" i="23"/>
  <c r="G433" i="23" s="1"/>
  <c r="H432" i="23"/>
  <c r="E432" i="23"/>
  <c r="G432" i="23" s="1"/>
  <c r="H431" i="23"/>
  <c r="E431" i="23"/>
  <c r="G431" i="23" s="1"/>
  <c r="H430" i="23"/>
  <c r="E430" i="23"/>
  <c r="G430" i="23" s="1"/>
  <c r="H429" i="23"/>
  <c r="E429" i="23"/>
  <c r="G429" i="23" s="1"/>
  <c r="H428" i="23"/>
  <c r="E428" i="23"/>
  <c r="G428" i="23" s="1"/>
  <c r="H427" i="23"/>
  <c r="E427" i="23"/>
  <c r="G427" i="23" s="1"/>
  <c r="H426" i="23"/>
  <c r="E426" i="23"/>
  <c r="G426" i="23" s="1"/>
  <c r="H425" i="23"/>
  <c r="E425" i="23"/>
  <c r="G425" i="23" s="1"/>
  <c r="H424" i="23"/>
  <c r="E424" i="23"/>
  <c r="G424" i="23" s="1"/>
  <c r="H423" i="23"/>
  <c r="E423" i="23"/>
  <c r="G423" i="23" s="1"/>
  <c r="H422" i="23"/>
  <c r="E422" i="23"/>
  <c r="G422" i="23" s="1"/>
  <c r="H421" i="23"/>
  <c r="E421" i="23"/>
  <c r="G421" i="23" s="1"/>
  <c r="H420" i="23"/>
  <c r="E420" i="23"/>
  <c r="G420" i="23" s="1"/>
  <c r="H419" i="23"/>
  <c r="E419" i="23"/>
  <c r="G419" i="23" s="1"/>
  <c r="G418" i="23"/>
  <c r="E418" i="23"/>
  <c r="G417" i="23"/>
  <c r="E417" i="23"/>
  <c r="G416" i="23"/>
  <c r="E416" i="23"/>
  <c r="H415" i="23"/>
  <c r="E415" i="23"/>
  <c r="G415" i="23" s="1"/>
  <c r="H414" i="23"/>
  <c r="F414" i="23"/>
  <c r="H418" i="23" s="1"/>
  <c r="E414" i="23"/>
  <c r="H399" i="23"/>
  <c r="E399" i="23"/>
  <c r="G399" i="23" s="1"/>
  <c r="H398" i="23"/>
  <c r="E398" i="23"/>
  <c r="G398" i="23" s="1"/>
  <c r="H397" i="23"/>
  <c r="E397" i="23"/>
  <c r="G397" i="23" s="1"/>
  <c r="H396" i="23"/>
  <c r="E396" i="23"/>
  <c r="G396" i="23" s="1"/>
  <c r="H395" i="23"/>
  <c r="E395" i="23"/>
  <c r="G395" i="23" s="1"/>
  <c r="H394" i="23"/>
  <c r="E394" i="23"/>
  <c r="G394" i="23" s="1"/>
  <c r="H393" i="23"/>
  <c r="E393" i="23"/>
  <c r="G393" i="23" s="1"/>
  <c r="H392" i="23"/>
  <c r="E392" i="23"/>
  <c r="G392" i="23" s="1"/>
  <c r="H391" i="23"/>
  <c r="E391" i="23"/>
  <c r="G391" i="23" s="1"/>
  <c r="H390" i="23"/>
  <c r="E390" i="23"/>
  <c r="G390" i="23" s="1"/>
  <c r="H389" i="23"/>
  <c r="E389" i="23"/>
  <c r="G389" i="23" s="1"/>
  <c r="H388" i="23"/>
  <c r="E388" i="23"/>
  <c r="G388" i="23" s="1"/>
  <c r="H387" i="23"/>
  <c r="E387" i="23"/>
  <c r="G387" i="23" s="1"/>
  <c r="H386" i="23"/>
  <c r="E386" i="23"/>
  <c r="G386" i="23" s="1"/>
  <c r="H385" i="23"/>
  <c r="E385" i="23"/>
  <c r="G385" i="23" s="1"/>
  <c r="H384" i="23"/>
  <c r="E384" i="23"/>
  <c r="G384" i="23" s="1"/>
  <c r="H383" i="23"/>
  <c r="E383" i="23"/>
  <c r="G383" i="23" s="1"/>
  <c r="H382" i="23"/>
  <c r="E382" i="23"/>
  <c r="G382" i="23" s="1"/>
  <c r="H381" i="23"/>
  <c r="E381" i="23"/>
  <c r="G381" i="23" s="1"/>
  <c r="H380" i="23"/>
  <c r="E380" i="23"/>
  <c r="G380" i="23" s="1"/>
  <c r="H379" i="23"/>
  <c r="E379" i="23"/>
  <c r="G379" i="23" s="1"/>
  <c r="H378" i="23"/>
  <c r="E378" i="23"/>
  <c r="G378" i="23" s="1"/>
  <c r="H377" i="23"/>
  <c r="E377" i="23"/>
  <c r="G377" i="23" s="1"/>
  <c r="H376" i="23"/>
  <c r="E376" i="23"/>
  <c r="G376" i="23" s="1"/>
  <c r="H375" i="23"/>
  <c r="E375" i="23"/>
  <c r="G375" i="23" s="1"/>
  <c r="H374" i="23"/>
  <c r="E374" i="23"/>
  <c r="G374" i="23" s="1"/>
  <c r="H373" i="23"/>
  <c r="E373" i="23"/>
  <c r="G373" i="23" s="1"/>
  <c r="H372" i="23"/>
  <c r="E372" i="23"/>
  <c r="G372" i="23" s="1"/>
  <c r="H371" i="23"/>
  <c r="E371" i="23"/>
  <c r="G371" i="23" s="1"/>
  <c r="H370" i="23"/>
  <c r="E370" i="23"/>
  <c r="G370" i="23" s="1"/>
  <c r="H369" i="23"/>
  <c r="E369" i="23"/>
  <c r="G369" i="23" s="1"/>
  <c r="H368" i="23"/>
  <c r="E368" i="23"/>
  <c r="G368" i="23" s="1"/>
  <c r="H367" i="23"/>
  <c r="E367" i="23"/>
  <c r="G367" i="23" s="1"/>
  <c r="H366" i="23"/>
  <c r="E366" i="23"/>
  <c r="G366" i="23" s="1"/>
  <c r="H365" i="23"/>
  <c r="E365" i="23"/>
  <c r="G365" i="23" s="1"/>
  <c r="H364" i="23"/>
  <c r="E364" i="23"/>
  <c r="G364" i="23" s="1"/>
  <c r="H363" i="23"/>
  <c r="E363" i="23"/>
  <c r="G363" i="23" s="1"/>
  <c r="H362" i="23"/>
  <c r="E362" i="23"/>
  <c r="G362" i="23" s="1"/>
  <c r="H361" i="23"/>
  <c r="E361" i="23"/>
  <c r="G361" i="23" s="1"/>
  <c r="H360" i="23"/>
  <c r="E360" i="23"/>
  <c r="G360" i="23" s="1"/>
  <c r="H359" i="23"/>
  <c r="E359" i="23"/>
  <c r="G359" i="23" s="1"/>
  <c r="H358" i="23"/>
  <c r="E358" i="23"/>
  <c r="G358" i="23" s="1"/>
  <c r="H357" i="23"/>
  <c r="E357" i="23"/>
  <c r="G357" i="23" s="1"/>
  <c r="H356" i="23"/>
  <c r="E356" i="23"/>
  <c r="G356" i="23" s="1"/>
  <c r="H355" i="23"/>
  <c r="E355" i="23"/>
  <c r="G355" i="23" s="1"/>
  <c r="H354" i="23"/>
  <c r="E354" i="23"/>
  <c r="G354" i="23" s="1"/>
  <c r="H353" i="23"/>
  <c r="E353" i="23"/>
  <c r="G353" i="23" s="1"/>
  <c r="H352" i="23"/>
  <c r="E352" i="23"/>
  <c r="G352" i="23" s="1"/>
  <c r="H351" i="23"/>
  <c r="E351" i="23"/>
  <c r="G351" i="23" s="1"/>
  <c r="H350" i="23"/>
  <c r="E350" i="23"/>
  <c r="G350" i="23" s="1"/>
  <c r="H349" i="23"/>
  <c r="E349" i="23"/>
  <c r="G349" i="23" s="1"/>
  <c r="H348" i="23"/>
  <c r="E348" i="23"/>
  <c r="G348" i="23" s="1"/>
  <c r="H347" i="23"/>
  <c r="E347" i="23"/>
  <c r="G347" i="23" s="1"/>
  <c r="H346" i="23"/>
  <c r="E346" i="23"/>
  <c r="G346" i="23" s="1"/>
  <c r="H345" i="23"/>
  <c r="E345" i="23"/>
  <c r="G345" i="23" s="1"/>
  <c r="H344" i="23"/>
  <c r="E344" i="23"/>
  <c r="G344" i="23" s="1"/>
  <c r="H343" i="23"/>
  <c r="E343" i="23"/>
  <c r="G343" i="23" s="1"/>
  <c r="H342" i="23"/>
  <c r="E342" i="23"/>
  <c r="G342" i="23" s="1"/>
  <c r="H341" i="23"/>
  <c r="E341" i="23"/>
  <c r="G341" i="23" s="1"/>
  <c r="G340" i="23"/>
  <c r="E340" i="23"/>
  <c r="G339" i="23"/>
  <c r="E339" i="23"/>
  <c r="G338" i="23"/>
  <c r="E338" i="23"/>
  <c r="H337" i="23"/>
  <c r="E337" i="23"/>
  <c r="G337" i="23" s="1"/>
  <c r="H336" i="23"/>
  <c r="F336" i="23"/>
  <c r="H340" i="23" s="1"/>
  <c r="E336" i="23"/>
  <c r="H321" i="23"/>
  <c r="E321" i="23"/>
  <c r="G321" i="23" s="1"/>
  <c r="H320" i="23"/>
  <c r="E320" i="23"/>
  <c r="G320" i="23" s="1"/>
  <c r="H319" i="23"/>
  <c r="E319" i="23"/>
  <c r="G319" i="23" s="1"/>
  <c r="H318" i="23"/>
  <c r="E318" i="23"/>
  <c r="G318" i="23" s="1"/>
  <c r="H317" i="23"/>
  <c r="E317" i="23"/>
  <c r="G317" i="23" s="1"/>
  <c r="H316" i="23"/>
  <c r="E316" i="23"/>
  <c r="G316" i="23" s="1"/>
  <c r="H315" i="23"/>
  <c r="E315" i="23"/>
  <c r="G315" i="23" s="1"/>
  <c r="H314" i="23"/>
  <c r="E314" i="23"/>
  <c r="G314" i="23" s="1"/>
  <c r="H313" i="23"/>
  <c r="E313" i="23"/>
  <c r="G313" i="23" s="1"/>
  <c r="H312" i="23"/>
  <c r="E312" i="23"/>
  <c r="G312" i="23" s="1"/>
  <c r="H311" i="23"/>
  <c r="E311" i="23"/>
  <c r="G311" i="23" s="1"/>
  <c r="H310" i="23"/>
  <c r="E310" i="23"/>
  <c r="G310" i="23" s="1"/>
  <c r="H309" i="23"/>
  <c r="E309" i="23"/>
  <c r="G309" i="23" s="1"/>
  <c r="H308" i="23"/>
  <c r="E308" i="23"/>
  <c r="G308" i="23" s="1"/>
  <c r="H307" i="23"/>
  <c r="E307" i="23"/>
  <c r="G307" i="23" s="1"/>
  <c r="H306" i="23"/>
  <c r="E306" i="23"/>
  <c r="G306" i="23" s="1"/>
  <c r="H305" i="23"/>
  <c r="E305" i="23"/>
  <c r="G305" i="23" s="1"/>
  <c r="H304" i="23"/>
  <c r="E304" i="23"/>
  <c r="G304" i="23" s="1"/>
  <c r="H303" i="23"/>
  <c r="E303" i="23"/>
  <c r="G303" i="23" s="1"/>
  <c r="H302" i="23"/>
  <c r="E302" i="23"/>
  <c r="G302" i="23" s="1"/>
  <c r="H301" i="23"/>
  <c r="E301" i="23"/>
  <c r="G301" i="23" s="1"/>
  <c r="H300" i="23"/>
  <c r="E300" i="23"/>
  <c r="G300" i="23" s="1"/>
  <c r="H299" i="23"/>
  <c r="E299" i="23"/>
  <c r="G299" i="23" s="1"/>
  <c r="H298" i="23"/>
  <c r="E298" i="23"/>
  <c r="G298" i="23" s="1"/>
  <c r="H297" i="23"/>
  <c r="E297" i="23"/>
  <c r="G297" i="23" s="1"/>
  <c r="H296" i="23"/>
  <c r="E296" i="23"/>
  <c r="G296" i="23" s="1"/>
  <c r="H295" i="23"/>
  <c r="E295" i="23"/>
  <c r="G295" i="23" s="1"/>
  <c r="H294" i="23"/>
  <c r="E294" i="23"/>
  <c r="G294" i="23" s="1"/>
  <c r="H293" i="23"/>
  <c r="E293" i="23"/>
  <c r="G293" i="23" s="1"/>
  <c r="H292" i="23"/>
  <c r="E292" i="23"/>
  <c r="G292" i="23" s="1"/>
  <c r="H291" i="23"/>
  <c r="E291" i="23"/>
  <c r="G291" i="23" s="1"/>
  <c r="H290" i="23"/>
  <c r="E290" i="23"/>
  <c r="G290" i="23" s="1"/>
  <c r="H289" i="23"/>
  <c r="E289" i="23"/>
  <c r="G289" i="23" s="1"/>
  <c r="H288" i="23"/>
  <c r="E288" i="23"/>
  <c r="G288" i="23" s="1"/>
  <c r="H287" i="23"/>
  <c r="E287" i="23"/>
  <c r="G287" i="23" s="1"/>
  <c r="H286" i="23"/>
  <c r="E286" i="23"/>
  <c r="G286" i="23" s="1"/>
  <c r="H285" i="23"/>
  <c r="E285" i="23"/>
  <c r="G285" i="23" s="1"/>
  <c r="H284" i="23"/>
  <c r="E284" i="23"/>
  <c r="G284" i="23" s="1"/>
  <c r="H283" i="23"/>
  <c r="E283" i="23"/>
  <c r="G283" i="23" s="1"/>
  <c r="H282" i="23"/>
  <c r="E282" i="23"/>
  <c r="G282" i="23" s="1"/>
  <c r="H281" i="23"/>
  <c r="E281" i="23"/>
  <c r="G281" i="23" s="1"/>
  <c r="H280" i="23"/>
  <c r="E280" i="23"/>
  <c r="G280" i="23" s="1"/>
  <c r="H279" i="23"/>
  <c r="E279" i="23"/>
  <c r="G279" i="23" s="1"/>
  <c r="H278" i="23"/>
  <c r="E278" i="23"/>
  <c r="G278" i="23" s="1"/>
  <c r="H277" i="23"/>
  <c r="E277" i="23"/>
  <c r="G277" i="23" s="1"/>
  <c r="H276" i="23"/>
  <c r="E276" i="23"/>
  <c r="G276" i="23" s="1"/>
  <c r="H275" i="23"/>
  <c r="E275" i="23"/>
  <c r="G275" i="23" s="1"/>
  <c r="H274" i="23"/>
  <c r="E274" i="23"/>
  <c r="G274" i="23" s="1"/>
  <c r="H273" i="23"/>
  <c r="E273" i="23"/>
  <c r="G273" i="23" s="1"/>
  <c r="H272" i="23"/>
  <c r="E272" i="23"/>
  <c r="G272" i="23" s="1"/>
  <c r="H271" i="23"/>
  <c r="E271" i="23"/>
  <c r="G271" i="23" s="1"/>
  <c r="H270" i="23"/>
  <c r="E270" i="23"/>
  <c r="G270" i="23" s="1"/>
  <c r="H269" i="23"/>
  <c r="E269" i="23"/>
  <c r="G269" i="23" s="1"/>
  <c r="G268" i="23"/>
  <c r="E268" i="23"/>
  <c r="E267" i="23"/>
  <c r="G267" i="23" s="1"/>
  <c r="E266" i="23"/>
  <c r="G266" i="23" s="1"/>
  <c r="E265" i="23"/>
  <c r="G265" i="23" s="1"/>
  <c r="H264" i="23"/>
  <c r="E264" i="23"/>
  <c r="G264" i="23" s="1"/>
  <c r="H263" i="23"/>
  <c r="E263" i="23"/>
  <c r="G263" i="23" s="1"/>
  <c r="G262" i="23"/>
  <c r="E262" i="23"/>
  <c r="G261" i="23"/>
  <c r="E261" i="23"/>
  <c r="G260" i="23"/>
  <c r="E260" i="23"/>
  <c r="H259" i="23"/>
  <c r="E259" i="23"/>
  <c r="G259" i="23" s="1"/>
  <c r="H258" i="23"/>
  <c r="F258" i="23"/>
  <c r="H260" i="23" s="1"/>
  <c r="E258" i="23"/>
  <c r="H243" i="23"/>
  <c r="E243" i="23"/>
  <c r="G243" i="23" s="1"/>
  <c r="H242" i="23"/>
  <c r="E242" i="23"/>
  <c r="G242" i="23" s="1"/>
  <c r="H241" i="23"/>
  <c r="E241" i="23"/>
  <c r="G241" i="23" s="1"/>
  <c r="H240" i="23"/>
  <c r="E240" i="23"/>
  <c r="G240" i="23" s="1"/>
  <c r="H239" i="23"/>
  <c r="E239" i="23"/>
  <c r="G239" i="23" s="1"/>
  <c r="H238" i="23"/>
  <c r="E238" i="23"/>
  <c r="G238" i="23" s="1"/>
  <c r="H237" i="23"/>
  <c r="E237" i="23"/>
  <c r="G237" i="23" s="1"/>
  <c r="H236" i="23"/>
  <c r="E236" i="23"/>
  <c r="G236" i="23" s="1"/>
  <c r="H235" i="23"/>
  <c r="E235" i="23"/>
  <c r="G235" i="23" s="1"/>
  <c r="H234" i="23"/>
  <c r="E234" i="23"/>
  <c r="G234" i="23" s="1"/>
  <c r="H233" i="23"/>
  <c r="E233" i="23"/>
  <c r="G233" i="23" s="1"/>
  <c r="H232" i="23"/>
  <c r="E232" i="23"/>
  <c r="G232" i="23" s="1"/>
  <c r="H231" i="23"/>
  <c r="E231" i="23"/>
  <c r="G231" i="23" s="1"/>
  <c r="H230" i="23"/>
  <c r="E230" i="23"/>
  <c r="G230" i="23" s="1"/>
  <c r="H229" i="23"/>
  <c r="E229" i="23"/>
  <c r="G229" i="23" s="1"/>
  <c r="H228" i="23"/>
  <c r="E228" i="23"/>
  <c r="G228" i="23" s="1"/>
  <c r="H227" i="23"/>
  <c r="E227" i="23"/>
  <c r="G227" i="23" s="1"/>
  <c r="H226" i="23"/>
  <c r="E226" i="23"/>
  <c r="G226" i="23" s="1"/>
  <c r="H225" i="23"/>
  <c r="E225" i="23"/>
  <c r="G225" i="23" s="1"/>
  <c r="H224" i="23"/>
  <c r="E224" i="23"/>
  <c r="G224" i="23" s="1"/>
  <c r="H223" i="23"/>
  <c r="E223" i="23"/>
  <c r="G223" i="23" s="1"/>
  <c r="H222" i="23"/>
  <c r="E222" i="23"/>
  <c r="G222" i="23" s="1"/>
  <c r="H221" i="23"/>
  <c r="E221" i="23"/>
  <c r="G221" i="23" s="1"/>
  <c r="H220" i="23"/>
  <c r="E220" i="23"/>
  <c r="G220" i="23" s="1"/>
  <c r="H219" i="23"/>
  <c r="E219" i="23"/>
  <c r="G219" i="23" s="1"/>
  <c r="E218" i="23"/>
  <c r="G218" i="23" s="1"/>
  <c r="H217" i="23"/>
  <c r="E217" i="23"/>
  <c r="G217" i="23" s="1"/>
  <c r="E216" i="23"/>
  <c r="G216" i="23" s="1"/>
  <c r="H215" i="23"/>
  <c r="E215" i="23"/>
  <c r="G215" i="23" s="1"/>
  <c r="E214" i="23"/>
  <c r="G214" i="23" s="1"/>
  <c r="H213" i="23"/>
  <c r="E213" i="23"/>
  <c r="G213" i="23" s="1"/>
  <c r="E212" i="23"/>
  <c r="G212" i="23" s="1"/>
  <c r="H211" i="23"/>
  <c r="E211" i="23"/>
  <c r="G211" i="23" s="1"/>
  <c r="H210" i="23"/>
  <c r="E210" i="23"/>
  <c r="G210" i="23" s="1"/>
  <c r="H209" i="23"/>
  <c r="E209" i="23"/>
  <c r="G209" i="23" s="1"/>
  <c r="H208" i="23"/>
  <c r="E208" i="23"/>
  <c r="G208" i="23" s="1"/>
  <c r="H207" i="23"/>
  <c r="E207" i="23"/>
  <c r="G207" i="23" s="1"/>
  <c r="H206" i="23"/>
  <c r="E206" i="23"/>
  <c r="G206" i="23" s="1"/>
  <c r="H205" i="23"/>
  <c r="E205" i="23"/>
  <c r="G205" i="23" s="1"/>
  <c r="H204" i="23"/>
  <c r="E204" i="23"/>
  <c r="G204" i="23" s="1"/>
  <c r="H203" i="23"/>
  <c r="E203" i="23"/>
  <c r="G203" i="23" s="1"/>
  <c r="H202" i="23"/>
  <c r="E202" i="23"/>
  <c r="G202" i="23" s="1"/>
  <c r="H201" i="23"/>
  <c r="E201" i="23"/>
  <c r="G201" i="23" s="1"/>
  <c r="H200" i="23"/>
  <c r="E200" i="23"/>
  <c r="G200" i="23" s="1"/>
  <c r="H199" i="23"/>
  <c r="G199" i="23"/>
  <c r="E199" i="23"/>
  <c r="H198" i="23"/>
  <c r="E198" i="23"/>
  <c r="G198" i="23" s="1"/>
  <c r="H197" i="23"/>
  <c r="E197" i="23"/>
  <c r="G197" i="23" s="1"/>
  <c r="H196" i="23"/>
  <c r="E196" i="23"/>
  <c r="G196" i="23" s="1"/>
  <c r="H195" i="23"/>
  <c r="E195" i="23"/>
  <c r="G195" i="23" s="1"/>
  <c r="H194" i="23"/>
  <c r="E194" i="23"/>
  <c r="G194" i="23" s="1"/>
  <c r="H193" i="23"/>
  <c r="E193" i="23"/>
  <c r="G193" i="23" s="1"/>
  <c r="H192" i="23"/>
  <c r="E192" i="23"/>
  <c r="G192" i="23" s="1"/>
  <c r="H191" i="23"/>
  <c r="E191" i="23"/>
  <c r="G191" i="23" s="1"/>
  <c r="E190" i="23"/>
  <c r="G190" i="23" s="1"/>
  <c r="H189" i="23"/>
  <c r="E189" i="23"/>
  <c r="G189" i="23" s="1"/>
  <c r="E188" i="23"/>
  <c r="G188" i="23" s="1"/>
  <c r="H187" i="23"/>
  <c r="E187" i="23"/>
  <c r="G187" i="23" s="1"/>
  <c r="E186" i="23"/>
  <c r="G186" i="23" s="1"/>
  <c r="G185" i="23"/>
  <c r="E185" i="23"/>
  <c r="G184" i="23"/>
  <c r="E184" i="23"/>
  <c r="G183" i="23"/>
  <c r="E183" i="23"/>
  <c r="G182" i="23"/>
  <c r="E182" i="23"/>
  <c r="E181" i="23"/>
  <c r="G181" i="23" s="1"/>
  <c r="H180" i="23"/>
  <c r="F180" i="23"/>
  <c r="H183" i="23" s="1"/>
  <c r="E180" i="23"/>
  <c r="H479" i="23"/>
  <c r="G479" i="23"/>
  <c r="F479" i="23"/>
  <c r="E479" i="23"/>
  <c r="H401" i="23"/>
  <c r="G401" i="23"/>
  <c r="F401" i="23"/>
  <c r="E401" i="23"/>
  <c r="H323" i="23"/>
  <c r="G323" i="23"/>
  <c r="F323" i="23"/>
  <c r="E323" i="23"/>
  <c r="H245" i="23"/>
  <c r="G245" i="23"/>
  <c r="F245" i="23"/>
  <c r="E245" i="23"/>
  <c r="H167" i="23"/>
  <c r="H165" i="23"/>
  <c r="H164" i="23"/>
  <c r="H163" i="23"/>
  <c r="H162" i="23"/>
  <c r="H161" i="23"/>
  <c r="H160" i="23"/>
  <c r="H159" i="23"/>
  <c r="H158" i="23"/>
  <c r="H157" i="23"/>
  <c r="H156" i="23"/>
  <c r="H155" i="23"/>
  <c r="H154" i="23"/>
  <c r="H153" i="23"/>
  <c r="H152" i="23"/>
  <c r="H151" i="23"/>
  <c r="H150" i="23"/>
  <c r="H149" i="23"/>
  <c r="H148" i="23"/>
  <c r="H147" i="23"/>
  <c r="H146" i="23"/>
  <c r="H145" i="23"/>
  <c r="H144" i="23"/>
  <c r="H143" i="23"/>
  <c r="H142" i="23"/>
  <c r="H141" i="23"/>
  <c r="H140" i="23"/>
  <c r="H139" i="23"/>
  <c r="H138" i="23"/>
  <c r="H137" i="23"/>
  <c r="H136" i="23"/>
  <c r="H135" i="23"/>
  <c r="H134" i="23"/>
  <c r="H133" i="23"/>
  <c r="H132" i="23"/>
  <c r="H131" i="23"/>
  <c r="H130" i="23"/>
  <c r="H129" i="23"/>
  <c r="H128" i="23"/>
  <c r="H127" i="23"/>
  <c r="H126" i="23"/>
  <c r="H125" i="23"/>
  <c r="H124" i="23"/>
  <c r="H123" i="23"/>
  <c r="H122" i="23"/>
  <c r="H121" i="23"/>
  <c r="H120" i="23"/>
  <c r="H119" i="23"/>
  <c r="H118" i="23"/>
  <c r="H117" i="23"/>
  <c r="H116" i="23"/>
  <c r="H115" i="23"/>
  <c r="H114" i="23"/>
  <c r="H113" i="23"/>
  <c r="H112" i="23"/>
  <c r="H111" i="23"/>
  <c r="H110" i="23"/>
  <c r="H109" i="23"/>
  <c r="H108" i="23"/>
  <c r="H107" i="23"/>
  <c r="H103" i="23"/>
  <c r="H102" i="23"/>
  <c r="H89" i="23"/>
  <c r="H24" i="23"/>
  <c r="H87" i="23"/>
  <c r="H86" i="23"/>
  <c r="H85" i="23"/>
  <c r="H84" i="23"/>
  <c r="H83" i="23"/>
  <c r="H82" i="23"/>
  <c r="H81" i="23"/>
  <c r="H80" i="23"/>
  <c r="H79" i="23"/>
  <c r="H78" i="23"/>
  <c r="H77" i="23"/>
  <c r="H76" i="23"/>
  <c r="H75" i="23"/>
  <c r="H74" i="23"/>
  <c r="H73" i="23"/>
  <c r="H72" i="23"/>
  <c r="H71" i="23"/>
  <c r="H70" i="23"/>
  <c r="H69" i="23"/>
  <c r="H68" i="23"/>
  <c r="H67" i="23"/>
  <c r="H66" i="23"/>
  <c r="H65" i="23"/>
  <c r="H64" i="23"/>
  <c r="H63" i="23"/>
  <c r="H62" i="23"/>
  <c r="H61" i="23"/>
  <c r="H60" i="23"/>
  <c r="H59" i="23"/>
  <c r="H58" i="23"/>
  <c r="H57" i="23"/>
  <c r="H56" i="23"/>
  <c r="H55" i="23"/>
  <c r="H54" i="23"/>
  <c r="H53" i="23"/>
  <c r="H52" i="23"/>
  <c r="H51" i="23"/>
  <c r="H50" i="23"/>
  <c r="H49" i="23"/>
  <c r="H48" i="23"/>
  <c r="H47" i="23"/>
  <c r="H46" i="23"/>
  <c r="H45" i="23"/>
  <c r="H44" i="23"/>
  <c r="H43" i="23"/>
  <c r="H42" i="23"/>
  <c r="H41" i="23"/>
  <c r="H40" i="23"/>
  <c r="H39" i="23"/>
  <c r="H38" i="23"/>
  <c r="H37" i="23"/>
  <c r="H36" i="23"/>
  <c r="H35" i="23"/>
  <c r="H34" i="23"/>
  <c r="H33" i="23"/>
  <c r="H32" i="23"/>
  <c r="H31" i="23"/>
  <c r="H30" i="23"/>
  <c r="H29" i="23"/>
  <c r="H28" i="23"/>
  <c r="F167" i="23"/>
  <c r="G167" i="23"/>
  <c r="E165" i="23"/>
  <c r="G165" i="23" s="1"/>
  <c r="E164" i="23"/>
  <c r="G164" i="23" s="1"/>
  <c r="E163" i="23"/>
  <c r="G163" i="23" s="1"/>
  <c r="E162" i="23"/>
  <c r="G162" i="23" s="1"/>
  <c r="E161" i="23"/>
  <c r="G161" i="23" s="1"/>
  <c r="E160" i="23"/>
  <c r="G160" i="23" s="1"/>
  <c r="E159" i="23"/>
  <c r="G159" i="23" s="1"/>
  <c r="E158" i="23"/>
  <c r="G158" i="23" s="1"/>
  <c r="E157" i="23"/>
  <c r="G157" i="23" s="1"/>
  <c r="E156" i="23"/>
  <c r="G156" i="23" s="1"/>
  <c r="E155" i="23"/>
  <c r="G155" i="23" s="1"/>
  <c r="E154" i="23"/>
  <c r="G154" i="23" s="1"/>
  <c r="E153" i="23"/>
  <c r="G153" i="23" s="1"/>
  <c r="E152" i="23"/>
  <c r="G152" i="23" s="1"/>
  <c r="E151" i="23"/>
  <c r="G151" i="23" s="1"/>
  <c r="E150" i="23"/>
  <c r="G150" i="23" s="1"/>
  <c r="E149" i="23"/>
  <c r="G149" i="23" s="1"/>
  <c r="E148" i="23"/>
  <c r="G148" i="23" s="1"/>
  <c r="E147" i="23"/>
  <c r="G147" i="23" s="1"/>
  <c r="E146" i="23"/>
  <c r="G146" i="23" s="1"/>
  <c r="E145" i="23"/>
  <c r="G145" i="23" s="1"/>
  <c r="E144" i="23"/>
  <c r="G144" i="23" s="1"/>
  <c r="E143" i="23"/>
  <c r="G143" i="23" s="1"/>
  <c r="E142" i="23"/>
  <c r="G142" i="23" s="1"/>
  <c r="E141" i="23"/>
  <c r="G141" i="23" s="1"/>
  <c r="E140" i="23"/>
  <c r="G140" i="23" s="1"/>
  <c r="E139" i="23"/>
  <c r="G139" i="23" s="1"/>
  <c r="E138" i="23"/>
  <c r="G138" i="23" s="1"/>
  <c r="E137" i="23"/>
  <c r="G137" i="23" s="1"/>
  <c r="E136" i="23"/>
  <c r="G136" i="23" s="1"/>
  <c r="E135" i="23"/>
  <c r="G135" i="23" s="1"/>
  <c r="E134" i="23"/>
  <c r="G134" i="23" s="1"/>
  <c r="E133" i="23"/>
  <c r="G133" i="23" s="1"/>
  <c r="E132" i="23"/>
  <c r="G132" i="23" s="1"/>
  <c r="E131" i="23"/>
  <c r="G131" i="23" s="1"/>
  <c r="E130" i="23"/>
  <c r="G130" i="23" s="1"/>
  <c r="E129" i="23"/>
  <c r="G129" i="23" s="1"/>
  <c r="E128" i="23"/>
  <c r="G128" i="23" s="1"/>
  <c r="E127" i="23"/>
  <c r="G127" i="23" s="1"/>
  <c r="E126" i="23"/>
  <c r="G126" i="23" s="1"/>
  <c r="E125" i="23"/>
  <c r="G125" i="23" s="1"/>
  <c r="E124" i="23"/>
  <c r="G124" i="23" s="1"/>
  <c r="E123" i="23"/>
  <c r="G123" i="23" s="1"/>
  <c r="E122" i="23"/>
  <c r="G122" i="23" s="1"/>
  <c r="E121" i="23"/>
  <c r="G121" i="23" s="1"/>
  <c r="E120" i="23"/>
  <c r="G120" i="23" s="1"/>
  <c r="E119" i="23"/>
  <c r="G119" i="23" s="1"/>
  <c r="E118" i="23"/>
  <c r="G118" i="23" s="1"/>
  <c r="E117" i="23"/>
  <c r="G117" i="23" s="1"/>
  <c r="E116" i="23"/>
  <c r="G116" i="23" s="1"/>
  <c r="E115" i="23"/>
  <c r="G115" i="23" s="1"/>
  <c r="E114" i="23"/>
  <c r="G114" i="23" s="1"/>
  <c r="E113" i="23"/>
  <c r="G113" i="23" s="1"/>
  <c r="E112" i="23"/>
  <c r="G112" i="23" s="1"/>
  <c r="E111" i="23"/>
  <c r="G111" i="23" s="1"/>
  <c r="E110" i="23"/>
  <c r="G110" i="23" s="1"/>
  <c r="E109" i="23"/>
  <c r="G109" i="23" s="1"/>
  <c r="E108" i="23"/>
  <c r="G108" i="23" s="1"/>
  <c r="E107" i="23"/>
  <c r="G107" i="23" s="1"/>
  <c r="E106" i="23"/>
  <c r="G106" i="23" s="1"/>
  <c r="E105" i="23"/>
  <c r="G105" i="23" s="1"/>
  <c r="E104" i="23"/>
  <c r="G104" i="23" s="1"/>
  <c r="E103" i="23"/>
  <c r="G103" i="23" s="1"/>
  <c r="F102" i="23"/>
  <c r="H104" i="23" s="1"/>
  <c r="E102" i="23"/>
  <c r="F24" i="23"/>
  <c r="H26" i="23" s="1"/>
  <c r="G33" i="23"/>
  <c r="G34" i="23"/>
  <c r="G35" i="23"/>
  <c r="G45" i="23"/>
  <c r="G49" i="23"/>
  <c r="G50" i="23"/>
  <c r="G53" i="23"/>
  <c r="G26" i="23"/>
  <c r="E30" i="23"/>
  <c r="G30" i="23" s="1"/>
  <c r="E31" i="23"/>
  <c r="G31" i="23" s="1"/>
  <c r="E32" i="23"/>
  <c r="E33" i="23"/>
  <c r="E34" i="23"/>
  <c r="E35" i="23"/>
  <c r="E36" i="23"/>
  <c r="G36" i="23" s="1"/>
  <c r="E37" i="23"/>
  <c r="G37" i="23" s="1"/>
  <c r="E38" i="23"/>
  <c r="G38" i="23" s="1"/>
  <c r="E39" i="23"/>
  <c r="G39" i="23" s="1"/>
  <c r="E40" i="23"/>
  <c r="G40" i="23" s="1"/>
  <c r="E41" i="23"/>
  <c r="G41" i="23" s="1"/>
  <c r="E42" i="23"/>
  <c r="G42" i="23" s="1"/>
  <c r="E43" i="23"/>
  <c r="G43" i="23" s="1"/>
  <c r="E44" i="23"/>
  <c r="G44" i="23" s="1"/>
  <c r="E45" i="23"/>
  <c r="E46" i="23"/>
  <c r="G46" i="23" s="1"/>
  <c r="E47" i="23"/>
  <c r="G47" i="23" s="1"/>
  <c r="E48" i="23"/>
  <c r="G48" i="23" s="1"/>
  <c r="E49" i="23"/>
  <c r="E50" i="23"/>
  <c r="E51" i="23"/>
  <c r="G51" i="23" s="1"/>
  <c r="E52" i="23"/>
  <c r="G52" i="23" s="1"/>
  <c r="E53" i="23"/>
  <c r="E54" i="23"/>
  <c r="G54" i="23" s="1"/>
  <c r="E55" i="23"/>
  <c r="G55" i="23" s="1"/>
  <c r="E56" i="23"/>
  <c r="G56" i="23" s="1"/>
  <c r="E57" i="23"/>
  <c r="G57" i="23" s="1"/>
  <c r="E58" i="23"/>
  <c r="G58" i="23" s="1"/>
  <c r="E59" i="23"/>
  <c r="G59" i="23" s="1"/>
  <c r="E60" i="23"/>
  <c r="G60" i="23" s="1"/>
  <c r="E61" i="23"/>
  <c r="G61" i="23" s="1"/>
  <c r="E62" i="23"/>
  <c r="G62" i="23" s="1"/>
  <c r="E63" i="23"/>
  <c r="G63" i="23" s="1"/>
  <c r="E64" i="23"/>
  <c r="G64" i="23" s="1"/>
  <c r="E65" i="23"/>
  <c r="G65" i="23" s="1"/>
  <c r="E66" i="23"/>
  <c r="G66" i="23" s="1"/>
  <c r="E67" i="23"/>
  <c r="G67" i="23" s="1"/>
  <c r="E68" i="23"/>
  <c r="G68" i="23" s="1"/>
  <c r="E69" i="23"/>
  <c r="G69" i="23" s="1"/>
  <c r="E70" i="23"/>
  <c r="G70" i="23" s="1"/>
  <c r="E71" i="23"/>
  <c r="G71" i="23" s="1"/>
  <c r="E72" i="23"/>
  <c r="G72" i="23" s="1"/>
  <c r="E73" i="23"/>
  <c r="G73" i="23" s="1"/>
  <c r="E74" i="23"/>
  <c r="G74" i="23" s="1"/>
  <c r="E75" i="23"/>
  <c r="G75" i="23" s="1"/>
  <c r="E76" i="23"/>
  <c r="G76" i="23" s="1"/>
  <c r="E77" i="23"/>
  <c r="G77" i="23" s="1"/>
  <c r="E78" i="23"/>
  <c r="G78" i="23" s="1"/>
  <c r="E79" i="23"/>
  <c r="G79" i="23" s="1"/>
  <c r="E80" i="23"/>
  <c r="G80" i="23" s="1"/>
  <c r="E81" i="23"/>
  <c r="G81" i="23" s="1"/>
  <c r="E82" i="23"/>
  <c r="G82" i="23" s="1"/>
  <c r="E83" i="23"/>
  <c r="G83" i="23" s="1"/>
  <c r="E84" i="23"/>
  <c r="G84" i="23" s="1"/>
  <c r="E85" i="23"/>
  <c r="G85" i="23" s="1"/>
  <c r="E86" i="23"/>
  <c r="G86" i="23" s="1"/>
  <c r="E87" i="23"/>
  <c r="G87" i="23" s="1"/>
  <c r="E25" i="23"/>
  <c r="G25" i="23" s="1"/>
  <c r="E26" i="23"/>
  <c r="E27" i="23"/>
  <c r="G27" i="23" s="1"/>
  <c r="E28" i="23"/>
  <c r="G28" i="23" s="1"/>
  <c r="E29" i="23"/>
  <c r="G29" i="23" s="1"/>
  <c r="E24" i="23"/>
  <c r="G32" i="23"/>
  <c r="BU493" i="23"/>
  <c r="AG6" i="23" s="1"/>
  <c r="AF479" i="23"/>
  <c r="AE479" i="23"/>
  <c r="AD479" i="23"/>
  <c r="AC479" i="23"/>
  <c r="AB479" i="23"/>
  <c r="AA479" i="23"/>
  <c r="X479" i="23"/>
  <c r="W479" i="23"/>
  <c r="V479" i="23"/>
  <c r="U479" i="23"/>
  <c r="T479" i="23"/>
  <c r="S479" i="23"/>
  <c r="R479" i="23"/>
  <c r="Q479" i="23"/>
  <c r="P479" i="23"/>
  <c r="O479" i="23"/>
  <c r="N479" i="23"/>
  <c r="M479" i="23"/>
  <c r="L479" i="23"/>
  <c r="K479" i="23"/>
  <c r="D479" i="23"/>
  <c r="C479" i="23"/>
  <c r="B479" i="23"/>
  <c r="L475" i="23"/>
  <c r="AB474" i="23"/>
  <c r="AB473" i="23"/>
  <c r="AA473" i="23"/>
  <c r="X473" i="23"/>
  <c r="AB472" i="23"/>
  <c r="AA472" i="23"/>
  <c r="AB471" i="23"/>
  <c r="AA471" i="23"/>
  <c r="AB470" i="23"/>
  <c r="AA470" i="23"/>
  <c r="AB469" i="23"/>
  <c r="AA469" i="23"/>
  <c r="AB468" i="23"/>
  <c r="AA468" i="23"/>
  <c r="AB467" i="23"/>
  <c r="AA467" i="23"/>
  <c r="AB466" i="23"/>
  <c r="AA466" i="23"/>
  <c r="K466" i="23"/>
  <c r="AB465" i="23"/>
  <c r="AA465" i="23"/>
  <c r="K465" i="23"/>
  <c r="J465" i="23"/>
  <c r="AB464" i="23"/>
  <c r="AA464" i="23"/>
  <c r="K464" i="23"/>
  <c r="J464" i="23"/>
  <c r="AB463" i="23"/>
  <c r="AA463" i="23"/>
  <c r="K463" i="23"/>
  <c r="J463" i="23"/>
  <c r="AB462" i="23"/>
  <c r="AA462" i="23"/>
  <c r="K462" i="23"/>
  <c r="J462" i="23"/>
  <c r="AB461" i="23"/>
  <c r="AA461" i="23"/>
  <c r="K461" i="23"/>
  <c r="J461" i="23"/>
  <c r="AB460" i="23"/>
  <c r="AA460" i="23"/>
  <c r="K460" i="23"/>
  <c r="J460" i="23"/>
  <c r="AB459" i="23"/>
  <c r="AA459" i="23"/>
  <c r="K459" i="23"/>
  <c r="J459" i="23"/>
  <c r="AB458" i="23"/>
  <c r="AA458" i="23"/>
  <c r="K458" i="23"/>
  <c r="J458" i="23"/>
  <c r="AB457" i="23"/>
  <c r="AA457" i="23"/>
  <c r="K457" i="23"/>
  <c r="J457" i="23"/>
  <c r="AB456" i="23"/>
  <c r="AA456" i="23"/>
  <c r="K456" i="23"/>
  <c r="J456" i="23"/>
  <c r="AB455" i="23"/>
  <c r="AA455" i="23"/>
  <c r="K455" i="23"/>
  <c r="J455" i="23"/>
  <c r="AB454" i="23"/>
  <c r="AA454" i="23"/>
  <c r="K454" i="23"/>
  <c r="J454" i="23"/>
  <c r="AB453" i="23"/>
  <c r="AA453" i="23"/>
  <c r="K453" i="23"/>
  <c r="J453" i="23"/>
  <c r="AB452" i="23"/>
  <c r="AA452" i="23"/>
  <c r="K452" i="23"/>
  <c r="J452" i="23"/>
  <c r="AB451" i="23"/>
  <c r="AA451" i="23"/>
  <c r="K451" i="23"/>
  <c r="J451" i="23"/>
  <c r="K450" i="23"/>
  <c r="J450" i="23"/>
  <c r="K449" i="23"/>
  <c r="J449" i="23"/>
  <c r="K448" i="23"/>
  <c r="J448" i="23"/>
  <c r="K447" i="23"/>
  <c r="J447" i="23"/>
  <c r="K446" i="23"/>
  <c r="J446" i="23"/>
  <c r="J445" i="23"/>
  <c r="K444" i="23"/>
  <c r="J444" i="23"/>
  <c r="K443" i="23"/>
  <c r="J443" i="23"/>
  <c r="W440" i="23"/>
  <c r="V440" i="23"/>
  <c r="R440" i="23"/>
  <c r="S440" i="23" s="1"/>
  <c r="X440" i="23" s="1"/>
  <c r="M440" i="23"/>
  <c r="AC439" i="23"/>
  <c r="W439" i="23"/>
  <c r="V439" i="23"/>
  <c r="R439" i="23"/>
  <c r="S439" i="23" s="1"/>
  <c r="X439" i="23" s="1"/>
  <c r="M439" i="23"/>
  <c r="J439" i="23"/>
  <c r="AC438" i="23"/>
  <c r="W438" i="23"/>
  <c r="V438" i="23"/>
  <c r="R438" i="23"/>
  <c r="S438" i="23" s="1"/>
  <c r="X438" i="23" s="1"/>
  <c r="M438" i="23"/>
  <c r="J438" i="23"/>
  <c r="AC437" i="23"/>
  <c r="W437" i="23"/>
  <c r="V437" i="23"/>
  <c r="R437" i="23"/>
  <c r="S437" i="23" s="1"/>
  <c r="X437" i="23" s="1"/>
  <c r="M437" i="23"/>
  <c r="J437" i="23"/>
  <c r="AC436" i="23"/>
  <c r="W436" i="23"/>
  <c r="V436" i="23"/>
  <c r="R436" i="23"/>
  <c r="S436" i="23" s="1"/>
  <c r="X436" i="23" s="1"/>
  <c r="M436" i="23"/>
  <c r="J436" i="23"/>
  <c r="AC435" i="23"/>
  <c r="W435" i="23"/>
  <c r="V435" i="23"/>
  <c r="R435" i="23"/>
  <c r="S435" i="23" s="1"/>
  <c r="X435" i="23" s="1"/>
  <c r="M435" i="23"/>
  <c r="J435" i="23"/>
  <c r="AC434" i="23"/>
  <c r="W434" i="23"/>
  <c r="V434" i="23"/>
  <c r="R434" i="23"/>
  <c r="S434" i="23" s="1"/>
  <c r="X434" i="23" s="1"/>
  <c r="M434" i="23"/>
  <c r="J434" i="23"/>
  <c r="AC433" i="23"/>
  <c r="W433" i="23"/>
  <c r="V433" i="23"/>
  <c r="R433" i="23"/>
  <c r="S433" i="23" s="1"/>
  <c r="X433" i="23" s="1"/>
  <c r="M433" i="23"/>
  <c r="J433" i="23"/>
  <c r="AC432" i="23"/>
  <c r="W432" i="23"/>
  <c r="V432" i="23"/>
  <c r="R432" i="23"/>
  <c r="S432" i="23" s="1"/>
  <c r="X432" i="23" s="1"/>
  <c r="M432" i="23"/>
  <c r="J432" i="23"/>
  <c r="AC431" i="23"/>
  <c r="W431" i="23"/>
  <c r="V431" i="23"/>
  <c r="R431" i="23"/>
  <c r="S431" i="23" s="1"/>
  <c r="X431" i="23" s="1"/>
  <c r="M431" i="23"/>
  <c r="J431" i="23"/>
  <c r="AC430" i="23"/>
  <c r="W430" i="23"/>
  <c r="V430" i="23"/>
  <c r="R430" i="23"/>
  <c r="S430" i="23" s="1"/>
  <c r="X430" i="23" s="1"/>
  <c r="M430" i="23"/>
  <c r="J430" i="23"/>
  <c r="AC429" i="23"/>
  <c r="W429" i="23"/>
  <c r="V429" i="23"/>
  <c r="R429" i="23"/>
  <c r="S429" i="23" s="1"/>
  <c r="X429" i="23" s="1"/>
  <c r="M429" i="23"/>
  <c r="J429" i="23"/>
  <c r="AC428" i="23"/>
  <c r="W428" i="23"/>
  <c r="V428" i="23"/>
  <c r="R428" i="23"/>
  <c r="S428" i="23" s="1"/>
  <c r="X428" i="23" s="1"/>
  <c r="M428" i="23"/>
  <c r="J428" i="23"/>
  <c r="AC427" i="23"/>
  <c r="W427" i="23"/>
  <c r="V427" i="23"/>
  <c r="R427" i="23"/>
  <c r="S427" i="23" s="1"/>
  <c r="X427" i="23" s="1"/>
  <c r="M427" i="23"/>
  <c r="J427" i="23"/>
  <c r="AC426" i="23"/>
  <c r="W426" i="23"/>
  <c r="V426" i="23"/>
  <c r="R426" i="23"/>
  <c r="S426" i="23" s="1"/>
  <c r="X426" i="23" s="1"/>
  <c r="M426" i="23"/>
  <c r="J426" i="23"/>
  <c r="AC425" i="23"/>
  <c r="W425" i="23"/>
  <c r="V425" i="23"/>
  <c r="R425" i="23"/>
  <c r="S425" i="23" s="1"/>
  <c r="X425" i="23" s="1"/>
  <c r="M425" i="23"/>
  <c r="J425" i="23"/>
  <c r="AC424" i="23"/>
  <c r="W424" i="23"/>
  <c r="V424" i="23"/>
  <c r="R424" i="23"/>
  <c r="S424" i="23" s="1"/>
  <c r="X424" i="23" s="1"/>
  <c r="M424" i="23"/>
  <c r="J424" i="23"/>
  <c r="AC423" i="23"/>
  <c r="W423" i="23"/>
  <c r="V423" i="23"/>
  <c r="R423" i="23"/>
  <c r="S423" i="23" s="1"/>
  <c r="X423" i="23" s="1"/>
  <c r="M423" i="23"/>
  <c r="J423" i="23"/>
  <c r="AC422" i="23"/>
  <c r="W422" i="23"/>
  <c r="V422" i="23"/>
  <c r="R422" i="23"/>
  <c r="S422" i="23" s="1"/>
  <c r="X422" i="23" s="1"/>
  <c r="M422" i="23"/>
  <c r="J422" i="23"/>
  <c r="AC421" i="23"/>
  <c r="W421" i="23"/>
  <c r="V421" i="23"/>
  <c r="R421" i="23"/>
  <c r="S421" i="23" s="1"/>
  <c r="X421" i="23" s="1"/>
  <c r="M421" i="23"/>
  <c r="J421" i="23"/>
  <c r="AC420" i="23"/>
  <c r="W420" i="23"/>
  <c r="V420" i="23"/>
  <c r="R420" i="23"/>
  <c r="S420" i="23" s="1"/>
  <c r="X420" i="23" s="1"/>
  <c r="M420" i="23"/>
  <c r="J420" i="23"/>
  <c r="AC419" i="23"/>
  <c r="W419" i="23"/>
  <c r="V419" i="23"/>
  <c r="R419" i="23"/>
  <c r="S419" i="23" s="1"/>
  <c r="X419" i="23" s="1"/>
  <c r="M419" i="23"/>
  <c r="J419" i="23"/>
  <c r="W418" i="23"/>
  <c r="V418" i="23"/>
  <c r="R418" i="23"/>
  <c r="S418" i="23" s="1"/>
  <c r="X418" i="23" s="1"/>
  <c r="M418" i="23"/>
  <c r="J418" i="23"/>
  <c r="W417" i="23"/>
  <c r="V417" i="23"/>
  <c r="R417" i="23"/>
  <c r="S417" i="23" s="1"/>
  <c r="X417" i="23" s="1"/>
  <c r="M417" i="23"/>
  <c r="J417" i="23"/>
  <c r="W416" i="23"/>
  <c r="V416" i="23"/>
  <c r="R416" i="23"/>
  <c r="S416" i="23" s="1"/>
  <c r="X416" i="23" s="1"/>
  <c r="M416" i="23"/>
  <c r="J416" i="23"/>
  <c r="W415" i="23"/>
  <c r="V415" i="23"/>
  <c r="R415" i="23"/>
  <c r="S415" i="23" s="1"/>
  <c r="X415" i="23" s="1"/>
  <c r="M415" i="23"/>
  <c r="J415" i="23"/>
  <c r="W414" i="23"/>
  <c r="V414" i="23"/>
  <c r="R414" i="23"/>
  <c r="S414" i="23" s="1"/>
  <c r="X414" i="23" s="1"/>
  <c r="M414" i="23"/>
  <c r="J414" i="23"/>
  <c r="C414" i="23"/>
  <c r="W413" i="23"/>
  <c r="V413" i="23"/>
  <c r="R413" i="23"/>
  <c r="S413" i="23" s="1"/>
  <c r="X413" i="23" s="1"/>
  <c r="M413" i="23"/>
  <c r="J413" i="23"/>
  <c r="W412" i="23"/>
  <c r="V412" i="23"/>
  <c r="R412" i="23"/>
  <c r="S412" i="23" s="1"/>
  <c r="X412" i="23" s="1"/>
  <c r="M412" i="23"/>
  <c r="J412" i="23"/>
  <c r="W411" i="23"/>
  <c r="V411" i="23"/>
  <c r="R411" i="23"/>
  <c r="M411" i="23"/>
  <c r="W409" i="23"/>
  <c r="U407" i="23"/>
  <c r="W406" i="23"/>
  <c r="X409" i="23" s="1"/>
  <c r="X402" i="23"/>
  <c r="AF401" i="23"/>
  <c r="AE401" i="23"/>
  <c r="AD401" i="23"/>
  <c r="AC401" i="23"/>
  <c r="AB401" i="23"/>
  <c r="AA401" i="23"/>
  <c r="X401" i="23"/>
  <c r="W401" i="23"/>
  <c r="V401" i="23"/>
  <c r="U401" i="23"/>
  <c r="T401" i="23"/>
  <c r="S401" i="23"/>
  <c r="R401" i="23"/>
  <c r="Q401" i="23"/>
  <c r="P401" i="23"/>
  <c r="O401" i="23"/>
  <c r="N401" i="23"/>
  <c r="M401" i="23"/>
  <c r="L401" i="23"/>
  <c r="K401" i="23"/>
  <c r="L397" i="23"/>
  <c r="AB396" i="23"/>
  <c r="AB395" i="23"/>
  <c r="AA395" i="23"/>
  <c r="X395" i="23"/>
  <c r="AB394" i="23"/>
  <c r="AA394" i="23"/>
  <c r="AB393" i="23"/>
  <c r="AA393" i="23"/>
  <c r="AB392" i="23"/>
  <c r="AA392" i="23"/>
  <c r="AB391" i="23"/>
  <c r="AA391" i="23"/>
  <c r="AB390" i="23"/>
  <c r="AA390" i="23"/>
  <c r="AB389" i="23"/>
  <c r="AA389" i="23"/>
  <c r="AB388" i="23"/>
  <c r="AA388" i="23"/>
  <c r="K388" i="23"/>
  <c r="AB387" i="23"/>
  <c r="AA387" i="23"/>
  <c r="K387" i="23"/>
  <c r="J387" i="23"/>
  <c r="AB386" i="23"/>
  <c r="AA386" i="23"/>
  <c r="K386" i="23"/>
  <c r="J386" i="23"/>
  <c r="AB385" i="23"/>
  <c r="AA385" i="23"/>
  <c r="K385" i="23"/>
  <c r="J385" i="23"/>
  <c r="AB384" i="23"/>
  <c r="AA384" i="23"/>
  <c r="K384" i="23"/>
  <c r="J384" i="23"/>
  <c r="AB383" i="23"/>
  <c r="AA383" i="23"/>
  <c r="K383" i="23"/>
  <c r="J383" i="23"/>
  <c r="AB382" i="23"/>
  <c r="AA382" i="23"/>
  <c r="K382" i="23"/>
  <c r="J382" i="23"/>
  <c r="AB381" i="23"/>
  <c r="AA381" i="23"/>
  <c r="K381" i="23"/>
  <c r="J381" i="23"/>
  <c r="AB380" i="23"/>
  <c r="AA380" i="23"/>
  <c r="K380" i="23"/>
  <c r="J380" i="23"/>
  <c r="AB379" i="23"/>
  <c r="AA379" i="23"/>
  <c r="K379" i="23"/>
  <c r="J379" i="23"/>
  <c r="AB378" i="23"/>
  <c r="AA378" i="23"/>
  <c r="K378" i="23"/>
  <c r="J378" i="23"/>
  <c r="AB377" i="23"/>
  <c r="AA377" i="23"/>
  <c r="K377" i="23"/>
  <c r="J377" i="23"/>
  <c r="AB376" i="23"/>
  <c r="AA376" i="23"/>
  <c r="K376" i="23"/>
  <c r="J376" i="23"/>
  <c r="AB375" i="23"/>
  <c r="AA375" i="23"/>
  <c r="K375" i="23"/>
  <c r="J375" i="23"/>
  <c r="AB374" i="23"/>
  <c r="AA374" i="23"/>
  <c r="K374" i="23"/>
  <c r="J374" i="23"/>
  <c r="AB373" i="23"/>
  <c r="AA373" i="23"/>
  <c r="K373" i="23"/>
  <c r="J373" i="23"/>
  <c r="K372" i="23"/>
  <c r="J372" i="23"/>
  <c r="K371" i="23"/>
  <c r="J371" i="23"/>
  <c r="K370" i="23"/>
  <c r="J370" i="23"/>
  <c r="K369" i="23"/>
  <c r="J369" i="23"/>
  <c r="K368" i="23"/>
  <c r="J368" i="23"/>
  <c r="J367" i="23"/>
  <c r="K366" i="23"/>
  <c r="J366" i="23"/>
  <c r="K365" i="23"/>
  <c r="J365" i="23"/>
  <c r="W362" i="23"/>
  <c r="V362" i="23"/>
  <c r="R362" i="23"/>
  <c r="S362" i="23" s="1"/>
  <c r="X362" i="23" s="1"/>
  <c r="M362" i="23"/>
  <c r="AC361" i="23"/>
  <c r="W361" i="23"/>
  <c r="V361" i="23"/>
  <c r="R361" i="23"/>
  <c r="S361" i="23" s="1"/>
  <c r="X361" i="23" s="1"/>
  <c r="M361" i="23"/>
  <c r="J361" i="23"/>
  <c r="AC360" i="23"/>
  <c r="W360" i="23"/>
  <c r="V360" i="23"/>
  <c r="R360" i="23"/>
  <c r="S360" i="23" s="1"/>
  <c r="X360" i="23" s="1"/>
  <c r="M360" i="23"/>
  <c r="J360" i="23"/>
  <c r="AC359" i="23"/>
  <c r="W359" i="23"/>
  <c r="V359" i="23"/>
  <c r="R359" i="23"/>
  <c r="S359" i="23" s="1"/>
  <c r="X359" i="23" s="1"/>
  <c r="M359" i="23"/>
  <c r="J359" i="23"/>
  <c r="AC358" i="23"/>
  <c r="W358" i="23"/>
  <c r="V358" i="23"/>
  <c r="R358" i="23"/>
  <c r="S358" i="23" s="1"/>
  <c r="X358" i="23" s="1"/>
  <c r="M358" i="23"/>
  <c r="J358" i="23"/>
  <c r="AC357" i="23"/>
  <c r="W357" i="23"/>
  <c r="V357" i="23"/>
  <c r="R357" i="23"/>
  <c r="S357" i="23" s="1"/>
  <c r="X357" i="23" s="1"/>
  <c r="M357" i="23"/>
  <c r="J357" i="23"/>
  <c r="AC356" i="23"/>
  <c r="W356" i="23"/>
  <c r="V356" i="23"/>
  <c r="R356" i="23"/>
  <c r="S356" i="23" s="1"/>
  <c r="X356" i="23" s="1"/>
  <c r="M356" i="23"/>
  <c r="J356" i="23"/>
  <c r="AC355" i="23"/>
  <c r="W355" i="23"/>
  <c r="V355" i="23"/>
  <c r="R355" i="23"/>
  <c r="S355" i="23" s="1"/>
  <c r="X355" i="23" s="1"/>
  <c r="M355" i="23"/>
  <c r="J355" i="23"/>
  <c r="AC354" i="23"/>
  <c r="W354" i="23"/>
  <c r="V354" i="23"/>
  <c r="R354" i="23"/>
  <c r="S354" i="23" s="1"/>
  <c r="X354" i="23" s="1"/>
  <c r="M354" i="23"/>
  <c r="J354" i="23"/>
  <c r="AC353" i="23"/>
  <c r="W353" i="23"/>
  <c r="V353" i="23"/>
  <c r="R353" i="23"/>
  <c r="S353" i="23" s="1"/>
  <c r="X353" i="23" s="1"/>
  <c r="M353" i="23"/>
  <c r="J353" i="23"/>
  <c r="AC352" i="23"/>
  <c r="W352" i="23"/>
  <c r="V352" i="23"/>
  <c r="R352" i="23"/>
  <c r="S352" i="23" s="1"/>
  <c r="X352" i="23" s="1"/>
  <c r="M352" i="23"/>
  <c r="J352" i="23"/>
  <c r="AC351" i="23"/>
  <c r="W351" i="23"/>
  <c r="V351" i="23"/>
  <c r="R351" i="23"/>
  <c r="S351" i="23" s="1"/>
  <c r="X351" i="23" s="1"/>
  <c r="M351" i="23"/>
  <c r="J351" i="23"/>
  <c r="AC350" i="23"/>
  <c r="W350" i="23"/>
  <c r="V350" i="23"/>
  <c r="R350" i="23"/>
  <c r="S350" i="23" s="1"/>
  <c r="X350" i="23" s="1"/>
  <c r="M350" i="23"/>
  <c r="J350" i="23"/>
  <c r="AC349" i="23"/>
  <c r="W349" i="23"/>
  <c r="V349" i="23"/>
  <c r="R349" i="23"/>
  <c r="S349" i="23" s="1"/>
  <c r="X349" i="23" s="1"/>
  <c r="M349" i="23"/>
  <c r="J349" i="23"/>
  <c r="AC348" i="23"/>
  <c r="W348" i="23"/>
  <c r="V348" i="23"/>
  <c r="R348" i="23"/>
  <c r="S348" i="23" s="1"/>
  <c r="X348" i="23" s="1"/>
  <c r="M348" i="23"/>
  <c r="J348" i="23"/>
  <c r="AC347" i="23"/>
  <c r="W347" i="23"/>
  <c r="V347" i="23"/>
  <c r="R347" i="23"/>
  <c r="S347" i="23" s="1"/>
  <c r="X347" i="23" s="1"/>
  <c r="M347" i="23"/>
  <c r="J347" i="23"/>
  <c r="AC346" i="23"/>
  <c r="W346" i="23"/>
  <c r="V346" i="23"/>
  <c r="R346" i="23"/>
  <c r="S346" i="23" s="1"/>
  <c r="X346" i="23" s="1"/>
  <c r="M346" i="23"/>
  <c r="J346" i="23"/>
  <c r="AC345" i="23"/>
  <c r="W345" i="23"/>
  <c r="V345" i="23"/>
  <c r="R345" i="23"/>
  <c r="S345" i="23" s="1"/>
  <c r="X345" i="23" s="1"/>
  <c r="M345" i="23"/>
  <c r="J345" i="23"/>
  <c r="AC344" i="23"/>
  <c r="W344" i="23"/>
  <c r="V344" i="23"/>
  <c r="R344" i="23"/>
  <c r="S344" i="23" s="1"/>
  <c r="X344" i="23" s="1"/>
  <c r="M344" i="23"/>
  <c r="J344" i="23"/>
  <c r="AC343" i="23"/>
  <c r="W343" i="23"/>
  <c r="V343" i="23"/>
  <c r="R343" i="23"/>
  <c r="S343" i="23" s="1"/>
  <c r="X343" i="23" s="1"/>
  <c r="M343" i="23"/>
  <c r="J343" i="23"/>
  <c r="AC342" i="23"/>
  <c r="W342" i="23"/>
  <c r="V342" i="23"/>
  <c r="R342" i="23"/>
  <c r="S342" i="23" s="1"/>
  <c r="X342" i="23" s="1"/>
  <c r="M342" i="23"/>
  <c r="J342" i="23"/>
  <c r="AC341" i="23"/>
  <c r="W341" i="23"/>
  <c r="V341" i="23"/>
  <c r="R341" i="23"/>
  <c r="S341" i="23" s="1"/>
  <c r="X341" i="23" s="1"/>
  <c r="M341" i="23"/>
  <c r="J341" i="23"/>
  <c r="W340" i="23"/>
  <c r="V340" i="23"/>
  <c r="R340" i="23"/>
  <c r="S340" i="23" s="1"/>
  <c r="X340" i="23" s="1"/>
  <c r="M340" i="23"/>
  <c r="J340" i="23"/>
  <c r="W339" i="23"/>
  <c r="V339" i="23"/>
  <c r="R339" i="23"/>
  <c r="S339" i="23" s="1"/>
  <c r="M339" i="23"/>
  <c r="J339" i="23"/>
  <c r="W338" i="23"/>
  <c r="V338" i="23"/>
  <c r="R338" i="23"/>
  <c r="S338" i="23" s="1"/>
  <c r="X338" i="23" s="1"/>
  <c r="M338" i="23"/>
  <c r="J338" i="23"/>
  <c r="W337" i="23"/>
  <c r="V337" i="23"/>
  <c r="R337" i="23"/>
  <c r="S337" i="23" s="1"/>
  <c r="X337" i="23" s="1"/>
  <c r="M337" i="23"/>
  <c r="J337" i="23"/>
  <c r="W336" i="23"/>
  <c r="V336" i="23"/>
  <c r="R336" i="23"/>
  <c r="S336" i="23" s="1"/>
  <c r="X336" i="23" s="1"/>
  <c r="M336" i="23"/>
  <c r="J336" i="23"/>
  <c r="C336" i="23"/>
  <c r="W335" i="23"/>
  <c r="V335" i="23"/>
  <c r="R335" i="23"/>
  <c r="S335" i="23" s="1"/>
  <c r="X335" i="23" s="1"/>
  <c r="M335" i="23"/>
  <c r="J335" i="23"/>
  <c r="W334" i="23"/>
  <c r="V334" i="23"/>
  <c r="R334" i="23"/>
  <c r="S334" i="23" s="1"/>
  <c r="X334" i="23" s="1"/>
  <c r="M334" i="23"/>
  <c r="J334" i="23"/>
  <c r="W333" i="23"/>
  <c r="V333" i="23"/>
  <c r="R333" i="23"/>
  <c r="S333" i="23" s="1"/>
  <c r="X333" i="23" s="1"/>
  <c r="M333" i="23"/>
  <c r="W331" i="23"/>
  <c r="U329" i="23"/>
  <c r="W328" i="23"/>
  <c r="X331" i="23" s="1"/>
  <c r="X324" i="23"/>
  <c r="AF323" i="23"/>
  <c r="AE323" i="23"/>
  <c r="AD323" i="23"/>
  <c r="AC323" i="23"/>
  <c r="AB323" i="23"/>
  <c r="AA323" i="23"/>
  <c r="X323" i="23"/>
  <c r="W323" i="23"/>
  <c r="V323" i="23"/>
  <c r="U323" i="23"/>
  <c r="T323" i="23"/>
  <c r="S323" i="23"/>
  <c r="R323" i="23"/>
  <c r="Q323" i="23"/>
  <c r="P323" i="23"/>
  <c r="O323" i="23"/>
  <c r="N323" i="23"/>
  <c r="M323" i="23"/>
  <c r="L323" i="23"/>
  <c r="K323" i="23"/>
  <c r="L319" i="23"/>
  <c r="AB318" i="23"/>
  <c r="AB317" i="23"/>
  <c r="AA317" i="23"/>
  <c r="X317" i="23"/>
  <c r="AB316" i="23"/>
  <c r="AA316" i="23"/>
  <c r="AB315" i="23"/>
  <c r="AA315" i="23"/>
  <c r="AB314" i="23"/>
  <c r="AA314" i="23"/>
  <c r="AB313" i="23"/>
  <c r="AA313" i="23"/>
  <c r="AB312" i="23"/>
  <c r="AA312" i="23"/>
  <c r="AB311" i="23"/>
  <c r="AA311" i="23"/>
  <c r="AB310" i="23"/>
  <c r="AA310" i="23"/>
  <c r="K310" i="23"/>
  <c r="AB309" i="23"/>
  <c r="AA309" i="23"/>
  <c r="K309" i="23"/>
  <c r="J309" i="23"/>
  <c r="AB308" i="23"/>
  <c r="AA308" i="23"/>
  <c r="K308" i="23"/>
  <c r="J308" i="23"/>
  <c r="AB307" i="23"/>
  <c r="AA307" i="23"/>
  <c r="K307" i="23"/>
  <c r="J307" i="23"/>
  <c r="AB306" i="23"/>
  <c r="AA306" i="23"/>
  <c r="K306" i="23"/>
  <c r="J306" i="23"/>
  <c r="AB305" i="23"/>
  <c r="AA305" i="23"/>
  <c r="K305" i="23"/>
  <c r="J305" i="23"/>
  <c r="AB304" i="23"/>
  <c r="AA304" i="23"/>
  <c r="K304" i="23"/>
  <c r="J304" i="23"/>
  <c r="AB303" i="23"/>
  <c r="AA303" i="23"/>
  <c r="K303" i="23"/>
  <c r="J303" i="23"/>
  <c r="AB302" i="23"/>
  <c r="AA302" i="23"/>
  <c r="K302" i="23"/>
  <c r="J302" i="23"/>
  <c r="AB301" i="23"/>
  <c r="AA301" i="23"/>
  <c r="K301" i="23"/>
  <c r="J301" i="23"/>
  <c r="AB300" i="23"/>
  <c r="AA300" i="23"/>
  <c r="K300" i="23"/>
  <c r="J300" i="23"/>
  <c r="AB299" i="23"/>
  <c r="AA299" i="23"/>
  <c r="K299" i="23"/>
  <c r="J299" i="23"/>
  <c r="AB298" i="23"/>
  <c r="AA298" i="23"/>
  <c r="J298" i="23"/>
  <c r="AB297" i="23"/>
  <c r="AA297" i="23"/>
  <c r="J297" i="23"/>
  <c r="AB296" i="23"/>
  <c r="AA296" i="23"/>
  <c r="J296" i="23"/>
  <c r="AB295" i="23"/>
  <c r="AA295" i="23"/>
  <c r="J295" i="23"/>
  <c r="J294" i="23"/>
  <c r="J293" i="23"/>
  <c r="J292" i="23"/>
  <c r="J291" i="23"/>
  <c r="J290" i="23"/>
  <c r="J289" i="23"/>
  <c r="J288" i="23"/>
  <c r="K287" i="23"/>
  <c r="K288" i="23" s="1"/>
  <c r="J287" i="23"/>
  <c r="W284" i="23"/>
  <c r="V284" i="23"/>
  <c r="R284" i="23"/>
  <c r="S284" i="23" s="1"/>
  <c r="X284" i="23" s="1"/>
  <c r="M284" i="23"/>
  <c r="AC283" i="23"/>
  <c r="W283" i="23"/>
  <c r="V283" i="23"/>
  <c r="R283" i="23"/>
  <c r="S283" i="23" s="1"/>
  <c r="X283" i="23" s="1"/>
  <c r="M283" i="23"/>
  <c r="J283" i="23"/>
  <c r="AC282" i="23"/>
  <c r="W282" i="23"/>
  <c r="V282" i="23"/>
  <c r="R282" i="23"/>
  <c r="S282" i="23" s="1"/>
  <c r="X282" i="23" s="1"/>
  <c r="M282" i="23"/>
  <c r="J282" i="23"/>
  <c r="AC281" i="23"/>
  <c r="W281" i="23"/>
  <c r="V281" i="23"/>
  <c r="R281" i="23"/>
  <c r="S281" i="23" s="1"/>
  <c r="X281" i="23" s="1"/>
  <c r="M281" i="23"/>
  <c r="J281" i="23"/>
  <c r="AC280" i="23"/>
  <c r="W280" i="23"/>
  <c r="V280" i="23"/>
  <c r="R280" i="23"/>
  <c r="S280" i="23" s="1"/>
  <c r="X280" i="23" s="1"/>
  <c r="M280" i="23"/>
  <c r="J280" i="23"/>
  <c r="AC279" i="23"/>
  <c r="W279" i="23"/>
  <c r="V279" i="23"/>
  <c r="R279" i="23"/>
  <c r="S279" i="23" s="1"/>
  <c r="X279" i="23" s="1"/>
  <c r="M279" i="23"/>
  <c r="J279" i="23"/>
  <c r="AC278" i="23"/>
  <c r="W278" i="23"/>
  <c r="V278" i="23"/>
  <c r="R278" i="23"/>
  <c r="S278" i="23" s="1"/>
  <c r="X278" i="23" s="1"/>
  <c r="M278" i="23"/>
  <c r="J278" i="23"/>
  <c r="AC277" i="23"/>
  <c r="W277" i="23"/>
  <c r="V277" i="23"/>
  <c r="R277" i="23"/>
  <c r="S277" i="23" s="1"/>
  <c r="X277" i="23" s="1"/>
  <c r="M277" i="23"/>
  <c r="J277" i="23"/>
  <c r="AC276" i="23"/>
  <c r="W276" i="23"/>
  <c r="V276" i="23"/>
  <c r="R276" i="23"/>
  <c r="S276" i="23" s="1"/>
  <c r="X276" i="23" s="1"/>
  <c r="M276" i="23"/>
  <c r="J276" i="23"/>
  <c r="AC275" i="23"/>
  <c r="W275" i="23"/>
  <c r="V275" i="23"/>
  <c r="R275" i="23"/>
  <c r="S275" i="23" s="1"/>
  <c r="X275" i="23" s="1"/>
  <c r="M275" i="23"/>
  <c r="J275" i="23"/>
  <c r="AC274" i="23"/>
  <c r="W274" i="23"/>
  <c r="V274" i="23"/>
  <c r="R274" i="23"/>
  <c r="S274" i="23" s="1"/>
  <c r="X274" i="23" s="1"/>
  <c r="M274" i="23"/>
  <c r="J274" i="23"/>
  <c r="AC273" i="23"/>
  <c r="W273" i="23"/>
  <c r="V273" i="23"/>
  <c r="R273" i="23"/>
  <c r="S273" i="23" s="1"/>
  <c r="X273" i="23" s="1"/>
  <c r="M273" i="23"/>
  <c r="J273" i="23"/>
  <c r="AC272" i="23"/>
  <c r="W272" i="23"/>
  <c r="V272" i="23"/>
  <c r="R272" i="23"/>
  <c r="S272" i="23" s="1"/>
  <c r="X272" i="23" s="1"/>
  <c r="M272" i="23"/>
  <c r="J272" i="23"/>
  <c r="AC271" i="23"/>
  <c r="W271" i="23"/>
  <c r="V271" i="23"/>
  <c r="R271" i="23"/>
  <c r="S271" i="23" s="1"/>
  <c r="X271" i="23" s="1"/>
  <c r="M271" i="23"/>
  <c r="J271" i="23"/>
  <c r="AC270" i="23"/>
  <c r="W270" i="23"/>
  <c r="V270" i="23"/>
  <c r="R270" i="23"/>
  <c r="S270" i="23" s="1"/>
  <c r="X270" i="23" s="1"/>
  <c r="M270" i="23"/>
  <c r="J270" i="23"/>
  <c r="AC269" i="23"/>
  <c r="W269" i="23"/>
  <c r="V269" i="23"/>
  <c r="R269" i="23"/>
  <c r="S269" i="23" s="1"/>
  <c r="X269" i="23" s="1"/>
  <c r="M269" i="23"/>
  <c r="J269" i="23"/>
  <c r="AC268" i="23"/>
  <c r="W268" i="23"/>
  <c r="V268" i="23"/>
  <c r="R268" i="23"/>
  <c r="S268" i="23" s="1"/>
  <c r="X268" i="23" s="1"/>
  <c r="M268" i="23"/>
  <c r="J268" i="23"/>
  <c r="AC267" i="23"/>
  <c r="W267" i="23"/>
  <c r="V267" i="23"/>
  <c r="R267" i="23"/>
  <c r="S267" i="23" s="1"/>
  <c r="X267" i="23" s="1"/>
  <c r="M267" i="23"/>
  <c r="J267" i="23"/>
  <c r="AC266" i="23"/>
  <c r="W266" i="23"/>
  <c r="V266" i="23"/>
  <c r="R266" i="23"/>
  <c r="S266" i="23" s="1"/>
  <c r="X266" i="23" s="1"/>
  <c r="M266" i="23"/>
  <c r="J266" i="23"/>
  <c r="AC265" i="23"/>
  <c r="W265" i="23"/>
  <c r="V265" i="23"/>
  <c r="R265" i="23"/>
  <c r="S265" i="23" s="1"/>
  <c r="X265" i="23" s="1"/>
  <c r="M265" i="23"/>
  <c r="J265" i="23"/>
  <c r="AC264" i="23"/>
  <c r="W264" i="23"/>
  <c r="V264" i="23"/>
  <c r="R264" i="23"/>
  <c r="S264" i="23" s="1"/>
  <c r="X264" i="23" s="1"/>
  <c r="M264" i="23"/>
  <c r="J264" i="23"/>
  <c r="AC263" i="23"/>
  <c r="W263" i="23"/>
  <c r="V263" i="23"/>
  <c r="R263" i="23"/>
  <c r="S263" i="23" s="1"/>
  <c r="X263" i="23" s="1"/>
  <c r="M263" i="23"/>
  <c r="J263" i="23"/>
  <c r="W262" i="23"/>
  <c r="V262" i="23"/>
  <c r="R262" i="23"/>
  <c r="S262" i="23" s="1"/>
  <c r="X262" i="23" s="1"/>
  <c r="M262" i="23"/>
  <c r="J262" i="23"/>
  <c r="W261" i="23"/>
  <c r="V261" i="23"/>
  <c r="R261" i="23"/>
  <c r="S261" i="23" s="1"/>
  <c r="X261" i="23" s="1"/>
  <c r="M261" i="23"/>
  <c r="J261" i="23"/>
  <c r="W260" i="23"/>
  <c r="V260" i="23"/>
  <c r="R260" i="23"/>
  <c r="S260" i="23" s="1"/>
  <c r="X260" i="23" s="1"/>
  <c r="M260" i="23"/>
  <c r="J260" i="23"/>
  <c r="W259" i="23"/>
  <c r="V259" i="23"/>
  <c r="R259" i="23"/>
  <c r="S259" i="23" s="1"/>
  <c r="X259" i="23" s="1"/>
  <c r="M259" i="23"/>
  <c r="J259" i="23"/>
  <c r="W258" i="23"/>
  <c r="V258" i="23"/>
  <c r="R258" i="23"/>
  <c r="S258" i="23" s="1"/>
  <c r="X258" i="23" s="1"/>
  <c r="M258" i="23"/>
  <c r="J258" i="23"/>
  <c r="C258" i="23"/>
  <c r="W257" i="23"/>
  <c r="V257" i="23"/>
  <c r="R257" i="23"/>
  <c r="S257" i="23" s="1"/>
  <c r="X257" i="23" s="1"/>
  <c r="M257" i="23"/>
  <c r="J257" i="23"/>
  <c r="W256" i="23"/>
  <c r="V256" i="23"/>
  <c r="R256" i="23"/>
  <c r="S256" i="23" s="1"/>
  <c r="X256" i="23" s="1"/>
  <c r="M256" i="23"/>
  <c r="J256" i="23"/>
  <c r="W255" i="23"/>
  <c r="V255" i="23"/>
  <c r="R255" i="23"/>
  <c r="M255" i="23"/>
  <c r="W253" i="23"/>
  <c r="U251" i="23"/>
  <c r="W250" i="23"/>
  <c r="X253" i="23" s="1"/>
  <c r="X246" i="23"/>
  <c r="AF245" i="23"/>
  <c r="AE245" i="23"/>
  <c r="AD245" i="23"/>
  <c r="AC245" i="23"/>
  <c r="AB245" i="23"/>
  <c r="AA245" i="23"/>
  <c r="X245" i="23"/>
  <c r="W245" i="23"/>
  <c r="V245" i="23"/>
  <c r="U245" i="23"/>
  <c r="T245" i="23"/>
  <c r="S245" i="23"/>
  <c r="R245" i="23"/>
  <c r="Q245" i="23"/>
  <c r="P245" i="23"/>
  <c r="O245" i="23"/>
  <c r="N245" i="23"/>
  <c r="M245" i="23"/>
  <c r="L245" i="23"/>
  <c r="K245" i="23"/>
  <c r="L241" i="23"/>
  <c r="AB240" i="23"/>
  <c r="AB239" i="23"/>
  <c r="AA239" i="23"/>
  <c r="X239" i="23"/>
  <c r="AB238" i="23"/>
  <c r="AA238" i="23"/>
  <c r="AB237" i="23"/>
  <c r="AA237" i="23"/>
  <c r="AB236" i="23"/>
  <c r="AA236" i="23"/>
  <c r="AB235" i="23"/>
  <c r="AA235" i="23"/>
  <c r="AB234" i="23"/>
  <c r="AA234" i="23"/>
  <c r="AB233" i="23"/>
  <c r="AA233" i="23"/>
  <c r="AB232" i="23"/>
  <c r="AA232" i="23"/>
  <c r="K232" i="23"/>
  <c r="AB231" i="23"/>
  <c r="AA231" i="23"/>
  <c r="K231" i="23"/>
  <c r="J231" i="23"/>
  <c r="AB230" i="23"/>
  <c r="AA230" i="23"/>
  <c r="K230" i="23"/>
  <c r="J230" i="23"/>
  <c r="AB229" i="23"/>
  <c r="AA229" i="23"/>
  <c r="K229" i="23"/>
  <c r="J229" i="23"/>
  <c r="AB228" i="23"/>
  <c r="AA228" i="23"/>
  <c r="K228" i="23"/>
  <c r="J228" i="23"/>
  <c r="AB227" i="23"/>
  <c r="AA227" i="23"/>
  <c r="K227" i="23"/>
  <c r="J227" i="23"/>
  <c r="AB226" i="23"/>
  <c r="AA226" i="23"/>
  <c r="K226" i="23"/>
  <c r="J226" i="23"/>
  <c r="AB225" i="23"/>
  <c r="AA225" i="23"/>
  <c r="K225" i="23"/>
  <c r="J225" i="23"/>
  <c r="AB224" i="23"/>
  <c r="AA224" i="23"/>
  <c r="K224" i="23"/>
  <c r="J224" i="23"/>
  <c r="AB223" i="23"/>
  <c r="AA223" i="23"/>
  <c r="K223" i="23"/>
  <c r="J223" i="23"/>
  <c r="AB222" i="23"/>
  <c r="AA222" i="23"/>
  <c r="K222" i="23"/>
  <c r="J222" i="23"/>
  <c r="AB221" i="23"/>
  <c r="AA221" i="23"/>
  <c r="K221" i="23"/>
  <c r="J221" i="23"/>
  <c r="AB220" i="23"/>
  <c r="AA220" i="23"/>
  <c r="K220" i="23"/>
  <c r="J220" i="23"/>
  <c r="AB219" i="23"/>
  <c r="AA219" i="23"/>
  <c r="K219" i="23"/>
  <c r="J219" i="23"/>
  <c r="AB218" i="23"/>
  <c r="AA218" i="23"/>
  <c r="K218" i="23"/>
  <c r="J218" i="23"/>
  <c r="AB217" i="23"/>
  <c r="AA217" i="23"/>
  <c r="K217" i="23"/>
  <c r="J217" i="23"/>
  <c r="K216" i="23"/>
  <c r="J216" i="23"/>
  <c r="K215" i="23"/>
  <c r="J215" i="23"/>
  <c r="K214" i="23"/>
  <c r="J214" i="23"/>
  <c r="K213" i="23"/>
  <c r="J213" i="23"/>
  <c r="K212" i="23"/>
  <c r="J212" i="23"/>
  <c r="J211" i="23"/>
  <c r="K210" i="23"/>
  <c r="J210" i="23"/>
  <c r="K209" i="23"/>
  <c r="J209" i="23"/>
  <c r="W206" i="23"/>
  <c r="V206" i="23"/>
  <c r="R206" i="23"/>
  <c r="S206" i="23" s="1"/>
  <c r="X206" i="23" s="1"/>
  <c r="M206" i="23"/>
  <c r="AC205" i="23"/>
  <c r="W205" i="23"/>
  <c r="V205" i="23"/>
  <c r="R205" i="23"/>
  <c r="S205" i="23" s="1"/>
  <c r="X205" i="23" s="1"/>
  <c r="M205" i="23"/>
  <c r="J205" i="23"/>
  <c r="AC204" i="23"/>
  <c r="W204" i="23"/>
  <c r="V204" i="23"/>
  <c r="R204" i="23"/>
  <c r="S204" i="23" s="1"/>
  <c r="X204" i="23" s="1"/>
  <c r="M204" i="23"/>
  <c r="J204" i="23"/>
  <c r="AC203" i="23"/>
  <c r="W203" i="23"/>
  <c r="V203" i="23"/>
  <c r="R203" i="23"/>
  <c r="S203" i="23" s="1"/>
  <c r="X203" i="23" s="1"/>
  <c r="M203" i="23"/>
  <c r="J203" i="23"/>
  <c r="AC202" i="23"/>
  <c r="W202" i="23"/>
  <c r="V202" i="23"/>
  <c r="R202" i="23"/>
  <c r="S202" i="23" s="1"/>
  <c r="X202" i="23" s="1"/>
  <c r="M202" i="23"/>
  <c r="J202" i="23"/>
  <c r="AC201" i="23"/>
  <c r="W201" i="23"/>
  <c r="V201" i="23"/>
  <c r="R201" i="23"/>
  <c r="S201" i="23" s="1"/>
  <c r="X201" i="23" s="1"/>
  <c r="M201" i="23"/>
  <c r="J201" i="23"/>
  <c r="AC200" i="23"/>
  <c r="W200" i="23"/>
  <c r="V200" i="23"/>
  <c r="R200" i="23"/>
  <c r="S200" i="23" s="1"/>
  <c r="X200" i="23" s="1"/>
  <c r="M200" i="23"/>
  <c r="J200" i="23"/>
  <c r="AC199" i="23"/>
  <c r="W199" i="23"/>
  <c r="V199" i="23"/>
  <c r="R199" i="23"/>
  <c r="S199" i="23" s="1"/>
  <c r="X199" i="23" s="1"/>
  <c r="M199" i="23"/>
  <c r="J199" i="23"/>
  <c r="AC198" i="23"/>
  <c r="W198" i="23"/>
  <c r="V198" i="23"/>
  <c r="R198" i="23"/>
  <c r="S198" i="23" s="1"/>
  <c r="X198" i="23" s="1"/>
  <c r="M198" i="23"/>
  <c r="J198" i="23"/>
  <c r="AC197" i="23"/>
  <c r="W197" i="23"/>
  <c r="V197" i="23"/>
  <c r="R197" i="23"/>
  <c r="S197" i="23" s="1"/>
  <c r="X197" i="23" s="1"/>
  <c r="M197" i="23"/>
  <c r="J197" i="23"/>
  <c r="AC196" i="23"/>
  <c r="W196" i="23"/>
  <c r="V196" i="23"/>
  <c r="R196" i="23"/>
  <c r="S196" i="23" s="1"/>
  <c r="X196" i="23" s="1"/>
  <c r="M196" i="23"/>
  <c r="J196" i="23"/>
  <c r="AC195" i="23"/>
  <c r="W195" i="23"/>
  <c r="V195" i="23"/>
  <c r="R195" i="23"/>
  <c r="S195" i="23" s="1"/>
  <c r="X195" i="23" s="1"/>
  <c r="M195" i="23"/>
  <c r="J195" i="23"/>
  <c r="AC194" i="23"/>
  <c r="W194" i="23"/>
  <c r="V194" i="23"/>
  <c r="R194" i="23"/>
  <c r="S194" i="23" s="1"/>
  <c r="X194" i="23" s="1"/>
  <c r="M194" i="23"/>
  <c r="J194" i="23"/>
  <c r="AC193" i="23"/>
  <c r="W193" i="23"/>
  <c r="V193" i="23"/>
  <c r="R193" i="23"/>
  <c r="S193" i="23" s="1"/>
  <c r="X193" i="23" s="1"/>
  <c r="M193" i="23"/>
  <c r="J193" i="23"/>
  <c r="AC192" i="23"/>
  <c r="W192" i="23"/>
  <c r="V192" i="23"/>
  <c r="R192" i="23"/>
  <c r="S192" i="23" s="1"/>
  <c r="X192" i="23" s="1"/>
  <c r="M192" i="23"/>
  <c r="J192" i="23"/>
  <c r="AC191" i="23"/>
  <c r="W191" i="23"/>
  <c r="V191" i="23"/>
  <c r="R191" i="23"/>
  <c r="S191" i="23" s="1"/>
  <c r="X191" i="23" s="1"/>
  <c r="M191" i="23"/>
  <c r="J191" i="23"/>
  <c r="AC190" i="23"/>
  <c r="W190" i="23"/>
  <c r="V190" i="23"/>
  <c r="R190" i="23"/>
  <c r="S190" i="23" s="1"/>
  <c r="X190" i="23" s="1"/>
  <c r="M190" i="23"/>
  <c r="J190" i="23"/>
  <c r="AC189" i="23"/>
  <c r="W189" i="23"/>
  <c r="V189" i="23"/>
  <c r="R189" i="23"/>
  <c r="S189" i="23" s="1"/>
  <c r="X189" i="23" s="1"/>
  <c r="M189" i="23"/>
  <c r="J189" i="23"/>
  <c r="AC188" i="23"/>
  <c r="W188" i="23"/>
  <c r="V188" i="23"/>
  <c r="R188" i="23"/>
  <c r="S188" i="23" s="1"/>
  <c r="X188" i="23" s="1"/>
  <c r="M188" i="23"/>
  <c r="J188" i="23"/>
  <c r="AC187" i="23"/>
  <c r="W187" i="23"/>
  <c r="V187" i="23"/>
  <c r="R187" i="23"/>
  <c r="S187" i="23" s="1"/>
  <c r="X187" i="23" s="1"/>
  <c r="M187" i="23"/>
  <c r="J187" i="23"/>
  <c r="AC186" i="23"/>
  <c r="W186" i="23"/>
  <c r="V186" i="23"/>
  <c r="R186" i="23"/>
  <c r="S186" i="23" s="1"/>
  <c r="X186" i="23" s="1"/>
  <c r="M186" i="23"/>
  <c r="J186" i="23"/>
  <c r="AC185" i="23"/>
  <c r="W185" i="23"/>
  <c r="V185" i="23"/>
  <c r="R185" i="23"/>
  <c r="S185" i="23" s="1"/>
  <c r="X185" i="23" s="1"/>
  <c r="M185" i="23"/>
  <c r="J185" i="23"/>
  <c r="W184" i="23"/>
  <c r="V184" i="23"/>
  <c r="R184" i="23"/>
  <c r="S184" i="23" s="1"/>
  <c r="X184" i="23" s="1"/>
  <c r="M184" i="23"/>
  <c r="J184" i="23"/>
  <c r="W183" i="23"/>
  <c r="V183" i="23"/>
  <c r="R183" i="23"/>
  <c r="S183" i="23" s="1"/>
  <c r="X183" i="23" s="1"/>
  <c r="M183" i="23"/>
  <c r="J183" i="23"/>
  <c r="W182" i="23"/>
  <c r="V182" i="23"/>
  <c r="R182" i="23"/>
  <c r="S182" i="23" s="1"/>
  <c r="X182" i="23" s="1"/>
  <c r="M182" i="23"/>
  <c r="J182" i="23"/>
  <c r="W181" i="23"/>
  <c r="V181" i="23"/>
  <c r="R181" i="23"/>
  <c r="S181" i="23" s="1"/>
  <c r="X181" i="23" s="1"/>
  <c r="M181" i="23"/>
  <c r="J181" i="23"/>
  <c r="W180" i="23"/>
  <c r="V180" i="23"/>
  <c r="R180" i="23"/>
  <c r="S180" i="23" s="1"/>
  <c r="X180" i="23" s="1"/>
  <c r="M180" i="23"/>
  <c r="J180" i="23"/>
  <c r="C180" i="23"/>
  <c r="W179" i="23"/>
  <c r="V179" i="23"/>
  <c r="R179" i="23"/>
  <c r="S179" i="23" s="1"/>
  <c r="X179" i="23" s="1"/>
  <c r="M179" i="23"/>
  <c r="J179" i="23"/>
  <c r="W178" i="23"/>
  <c r="V178" i="23"/>
  <c r="R178" i="23"/>
  <c r="M178" i="23"/>
  <c r="J178" i="23"/>
  <c r="W177" i="23"/>
  <c r="V177" i="23"/>
  <c r="R177" i="23"/>
  <c r="S177" i="23" s="1"/>
  <c r="X177" i="23" s="1"/>
  <c r="M177" i="23"/>
  <c r="W175" i="23"/>
  <c r="U173" i="23"/>
  <c r="W172" i="23"/>
  <c r="X175" i="23" s="1"/>
  <c r="X168" i="23"/>
  <c r="AF167" i="23"/>
  <c r="AE167" i="23"/>
  <c r="AD167" i="23"/>
  <c r="AC167" i="23"/>
  <c r="AB167" i="23"/>
  <c r="AA167" i="23"/>
  <c r="X167" i="23"/>
  <c r="W167" i="23"/>
  <c r="V167" i="23"/>
  <c r="U167" i="23"/>
  <c r="T167" i="23"/>
  <c r="S167" i="23"/>
  <c r="R167" i="23"/>
  <c r="Q167" i="23"/>
  <c r="P167" i="23"/>
  <c r="O167" i="23"/>
  <c r="N167" i="23"/>
  <c r="M167" i="23"/>
  <c r="L167" i="23"/>
  <c r="K167" i="23"/>
  <c r="E167" i="23"/>
  <c r="L163" i="23"/>
  <c r="AB162" i="23"/>
  <c r="AB161" i="23"/>
  <c r="AA161" i="23"/>
  <c r="X161" i="23"/>
  <c r="AB160" i="23"/>
  <c r="AA160" i="23"/>
  <c r="AB159" i="23"/>
  <c r="AA159" i="23"/>
  <c r="AB158" i="23"/>
  <c r="AA158" i="23"/>
  <c r="AB157" i="23"/>
  <c r="AA157" i="23"/>
  <c r="AB156" i="23"/>
  <c r="AA156" i="23"/>
  <c r="AB155" i="23"/>
  <c r="AA155" i="23"/>
  <c r="AB154" i="23"/>
  <c r="AA154" i="23"/>
  <c r="K154" i="23"/>
  <c r="AB153" i="23"/>
  <c r="AA153" i="23"/>
  <c r="K153" i="23"/>
  <c r="J153" i="23"/>
  <c r="AB152" i="23"/>
  <c r="AA152" i="23"/>
  <c r="K152" i="23"/>
  <c r="J152" i="23"/>
  <c r="AB151" i="23"/>
  <c r="AA151" i="23"/>
  <c r="K151" i="23"/>
  <c r="J151" i="23"/>
  <c r="AB150" i="23"/>
  <c r="AA150" i="23"/>
  <c r="K150" i="23"/>
  <c r="J150" i="23"/>
  <c r="AB149" i="23"/>
  <c r="AA149" i="23"/>
  <c r="K149" i="23"/>
  <c r="J149" i="23"/>
  <c r="AB148" i="23"/>
  <c r="AA148" i="23"/>
  <c r="K148" i="23"/>
  <c r="J148" i="23"/>
  <c r="AB147" i="23"/>
  <c r="AA147" i="23"/>
  <c r="K147" i="23"/>
  <c r="J147" i="23"/>
  <c r="AB146" i="23"/>
  <c r="AA146" i="23"/>
  <c r="K146" i="23"/>
  <c r="J146" i="23"/>
  <c r="AB145" i="23"/>
  <c r="AA145" i="23"/>
  <c r="K145" i="23"/>
  <c r="J145" i="23"/>
  <c r="AB144" i="23"/>
  <c r="AA144" i="23"/>
  <c r="K144" i="23"/>
  <c r="J144" i="23"/>
  <c r="AB143" i="23"/>
  <c r="AA143" i="23"/>
  <c r="K143" i="23"/>
  <c r="J143" i="23"/>
  <c r="AB142" i="23"/>
  <c r="AA142" i="23"/>
  <c r="K142" i="23"/>
  <c r="J142" i="23"/>
  <c r="AB141" i="23"/>
  <c r="AA141" i="23"/>
  <c r="K141" i="23"/>
  <c r="J141" i="23"/>
  <c r="AB140" i="23"/>
  <c r="AA140" i="23"/>
  <c r="K140" i="23"/>
  <c r="J140" i="23"/>
  <c r="AB139" i="23"/>
  <c r="AA139" i="23"/>
  <c r="K139" i="23"/>
  <c r="J139" i="23"/>
  <c r="K138" i="23"/>
  <c r="J138" i="23"/>
  <c r="K137" i="23"/>
  <c r="J137" i="23"/>
  <c r="K136" i="23"/>
  <c r="J136" i="23"/>
  <c r="K135" i="23"/>
  <c r="J135" i="23"/>
  <c r="K134" i="23"/>
  <c r="J134" i="23"/>
  <c r="J133" i="23"/>
  <c r="K132" i="23"/>
  <c r="J132" i="23"/>
  <c r="K131" i="23"/>
  <c r="J131" i="23"/>
  <c r="W128" i="23"/>
  <c r="V128" i="23"/>
  <c r="R128" i="23"/>
  <c r="S128" i="23" s="1"/>
  <c r="X128" i="23" s="1"/>
  <c r="M128" i="23"/>
  <c r="AC127" i="23"/>
  <c r="W127" i="23"/>
  <c r="V127" i="23"/>
  <c r="R127" i="23"/>
  <c r="S127" i="23" s="1"/>
  <c r="X127" i="23" s="1"/>
  <c r="M127" i="23"/>
  <c r="J127" i="23"/>
  <c r="AC126" i="23"/>
  <c r="W126" i="23"/>
  <c r="V126" i="23"/>
  <c r="R126" i="23"/>
  <c r="S126" i="23" s="1"/>
  <c r="X126" i="23" s="1"/>
  <c r="M126" i="23"/>
  <c r="J126" i="23"/>
  <c r="AC125" i="23"/>
  <c r="W125" i="23"/>
  <c r="V125" i="23"/>
  <c r="R125" i="23"/>
  <c r="S125" i="23" s="1"/>
  <c r="X125" i="23" s="1"/>
  <c r="M125" i="23"/>
  <c r="J125" i="23"/>
  <c r="AC124" i="23"/>
  <c r="W124" i="23"/>
  <c r="V124" i="23"/>
  <c r="R124" i="23"/>
  <c r="S124" i="23" s="1"/>
  <c r="X124" i="23" s="1"/>
  <c r="M124" i="23"/>
  <c r="J124" i="23"/>
  <c r="AC123" i="23"/>
  <c r="W123" i="23"/>
  <c r="V123" i="23"/>
  <c r="R123" i="23"/>
  <c r="S123" i="23" s="1"/>
  <c r="X123" i="23" s="1"/>
  <c r="M123" i="23"/>
  <c r="J123" i="23"/>
  <c r="AC122" i="23"/>
  <c r="W122" i="23"/>
  <c r="V122" i="23"/>
  <c r="R122" i="23"/>
  <c r="S122" i="23" s="1"/>
  <c r="X122" i="23" s="1"/>
  <c r="M122" i="23"/>
  <c r="J122" i="23"/>
  <c r="AC121" i="23"/>
  <c r="W121" i="23"/>
  <c r="V121" i="23"/>
  <c r="R121" i="23"/>
  <c r="S121" i="23" s="1"/>
  <c r="X121" i="23" s="1"/>
  <c r="M121" i="23"/>
  <c r="J121" i="23"/>
  <c r="AC120" i="23"/>
  <c r="W120" i="23"/>
  <c r="V120" i="23"/>
  <c r="R120" i="23"/>
  <c r="S120" i="23" s="1"/>
  <c r="X120" i="23" s="1"/>
  <c r="M120" i="23"/>
  <c r="J120" i="23"/>
  <c r="AC119" i="23"/>
  <c r="W119" i="23"/>
  <c r="V119" i="23"/>
  <c r="R119" i="23"/>
  <c r="S119" i="23" s="1"/>
  <c r="X119" i="23" s="1"/>
  <c r="M119" i="23"/>
  <c r="J119" i="23"/>
  <c r="AC118" i="23"/>
  <c r="W118" i="23"/>
  <c r="V118" i="23"/>
  <c r="R118" i="23"/>
  <c r="S118" i="23" s="1"/>
  <c r="X118" i="23" s="1"/>
  <c r="M118" i="23"/>
  <c r="J118" i="23"/>
  <c r="AC117" i="23"/>
  <c r="W117" i="23"/>
  <c r="V117" i="23"/>
  <c r="R117" i="23"/>
  <c r="S117" i="23" s="1"/>
  <c r="X117" i="23" s="1"/>
  <c r="M117" i="23"/>
  <c r="J117" i="23"/>
  <c r="AC116" i="23"/>
  <c r="W116" i="23"/>
  <c r="V116" i="23"/>
  <c r="R116" i="23"/>
  <c r="S116" i="23" s="1"/>
  <c r="X116" i="23" s="1"/>
  <c r="M116" i="23"/>
  <c r="J116" i="23"/>
  <c r="AC115" i="23"/>
  <c r="W115" i="23"/>
  <c r="V115" i="23"/>
  <c r="R115" i="23"/>
  <c r="S115" i="23" s="1"/>
  <c r="X115" i="23" s="1"/>
  <c r="M115" i="23"/>
  <c r="J115" i="23"/>
  <c r="AC114" i="23"/>
  <c r="W114" i="23"/>
  <c r="V114" i="23"/>
  <c r="R114" i="23"/>
  <c r="S114" i="23" s="1"/>
  <c r="X114" i="23" s="1"/>
  <c r="M114" i="23"/>
  <c r="J114" i="23"/>
  <c r="AC113" i="23"/>
  <c r="W113" i="23"/>
  <c r="V113" i="23"/>
  <c r="R113" i="23"/>
  <c r="S113" i="23" s="1"/>
  <c r="X113" i="23" s="1"/>
  <c r="M113" i="23"/>
  <c r="J113" i="23"/>
  <c r="AC112" i="23"/>
  <c r="W112" i="23"/>
  <c r="V112" i="23"/>
  <c r="R112" i="23"/>
  <c r="S112" i="23" s="1"/>
  <c r="X112" i="23" s="1"/>
  <c r="M112" i="23"/>
  <c r="J112" i="23"/>
  <c r="AC111" i="23"/>
  <c r="W111" i="23"/>
  <c r="V111" i="23"/>
  <c r="R111" i="23"/>
  <c r="S111" i="23" s="1"/>
  <c r="X111" i="23" s="1"/>
  <c r="M111" i="23"/>
  <c r="J111" i="23"/>
  <c r="AC110" i="23"/>
  <c r="W110" i="23"/>
  <c r="V110" i="23"/>
  <c r="R110" i="23"/>
  <c r="S110" i="23" s="1"/>
  <c r="X110" i="23" s="1"/>
  <c r="M110" i="23"/>
  <c r="J110" i="23"/>
  <c r="AC109" i="23"/>
  <c r="W109" i="23"/>
  <c r="V109" i="23"/>
  <c r="R109" i="23"/>
  <c r="S109" i="23" s="1"/>
  <c r="X109" i="23" s="1"/>
  <c r="M109" i="23"/>
  <c r="J109" i="23"/>
  <c r="AC108" i="23"/>
  <c r="W108" i="23"/>
  <c r="V108" i="23"/>
  <c r="R108" i="23"/>
  <c r="S108" i="23" s="1"/>
  <c r="X108" i="23" s="1"/>
  <c r="M108" i="23"/>
  <c r="J108" i="23"/>
  <c r="AC107" i="23"/>
  <c r="W107" i="23"/>
  <c r="V107" i="23"/>
  <c r="R107" i="23"/>
  <c r="S107" i="23" s="1"/>
  <c r="X107" i="23" s="1"/>
  <c r="M107" i="23"/>
  <c r="J107" i="23"/>
  <c r="W106" i="23"/>
  <c r="V106" i="23"/>
  <c r="R106" i="23"/>
  <c r="S106" i="23" s="1"/>
  <c r="X106" i="23" s="1"/>
  <c r="M106" i="23"/>
  <c r="J106" i="23"/>
  <c r="W105" i="23"/>
  <c r="V105" i="23"/>
  <c r="R105" i="23"/>
  <c r="S105" i="23" s="1"/>
  <c r="X105" i="23" s="1"/>
  <c r="M105" i="23"/>
  <c r="J105" i="23"/>
  <c r="W104" i="23"/>
  <c r="V104" i="23"/>
  <c r="R104" i="23"/>
  <c r="S104" i="23" s="1"/>
  <c r="X104" i="23" s="1"/>
  <c r="M104" i="23"/>
  <c r="J104" i="23"/>
  <c r="W103" i="23"/>
  <c r="V103" i="23"/>
  <c r="R103" i="23"/>
  <c r="S103" i="23" s="1"/>
  <c r="X103" i="23" s="1"/>
  <c r="M103" i="23"/>
  <c r="J103" i="23"/>
  <c r="W102" i="23"/>
  <c r="V102" i="23"/>
  <c r="R102" i="23"/>
  <c r="S102" i="23" s="1"/>
  <c r="X102" i="23" s="1"/>
  <c r="M102" i="23"/>
  <c r="J102" i="23"/>
  <c r="C102" i="23"/>
  <c r="W101" i="23"/>
  <c r="V101" i="23"/>
  <c r="R101" i="23"/>
  <c r="S101" i="23" s="1"/>
  <c r="X101" i="23" s="1"/>
  <c r="M101" i="23"/>
  <c r="J101" i="23"/>
  <c r="W100" i="23"/>
  <c r="V100" i="23"/>
  <c r="R100" i="23"/>
  <c r="S100" i="23" s="1"/>
  <c r="X100" i="23" s="1"/>
  <c r="M100" i="23"/>
  <c r="J100" i="23"/>
  <c r="W99" i="23"/>
  <c r="V99" i="23"/>
  <c r="R99" i="23"/>
  <c r="M99" i="23"/>
  <c r="W97" i="23"/>
  <c r="U95" i="23"/>
  <c r="W94" i="23"/>
  <c r="X97" i="23" s="1"/>
  <c r="AZ91" i="23"/>
  <c r="AX91" i="23"/>
  <c r="AX90" i="23"/>
  <c r="X90" i="23"/>
  <c r="BA89" i="23"/>
  <c r="BA91" i="23" s="1"/>
  <c r="AF89" i="23"/>
  <c r="AE89" i="23"/>
  <c r="AD89" i="23"/>
  <c r="AC89" i="23"/>
  <c r="AB89" i="23"/>
  <c r="AA89" i="23"/>
  <c r="X89" i="23"/>
  <c r="W89" i="23"/>
  <c r="V89" i="23"/>
  <c r="U89" i="23"/>
  <c r="T89" i="23"/>
  <c r="S89" i="23"/>
  <c r="R89" i="23"/>
  <c r="Q89" i="23"/>
  <c r="P89" i="23"/>
  <c r="O89" i="23"/>
  <c r="N89" i="23"/>
  <c r="M89" i="23"/>
  <c r="L89" i="23"/>
  <c r="K89" i="23"/>
  <c r="G89" i="23"/>
  <c r="F89" i="23"/>
  <c r="E89" i="23"/>
  <c r="D89" i="23"/>
  <c r="C89" i="23"/>
  <c r="B89" i="23"/>
  <c r="AW88" i="23"/>
  <c r="L85" i="23"/>
  <c r="AB84" i="23"/>
  <c r="AB83" i="23"/>
  <c r="AA83" i="23"/>
  <c r="X83" i="23"/>
  <c r="AB82" i="23"/>
  <c r="AA82" i="23"/>
  <c r="AZ81" i="23"/>
  <c r="AX81" i="23"/>
  <c r="AB81" i="23"/>
  <c r="AA81" i="23"/>
  <c r="AX80" i="23"/>
  <c r="AB80" i="23"/>
  <c r="AA80" i="23"/>
  <c r="BA79" i="23"/>
  <c r="BA81" i="23" s="1"/>
  <c r="AR79" i="23"/>
  <c r="AB79" i="23"/>
  <c r="AA79" i="23"/>
  <c r="AW78" i="23"/>
  <c r="AB78" i="23"/>
  <c r="AA78" i="23"/>
  <c r="AR77" i="23"/>
  <c r="AB77" i="23"/>
  <c r="AA77" i="23"/>
  <c r="AB76" i="23"/>
  <c r="AA76" i="23"/>
  <c r="K76" i="23"/>
  <c r="AB75" i="23"/>
  <c r="AA75" i="23"/>
  <c r="K75" i="23"/>
  <c r="J75" i="23"/>
  <c r="AB74" i="23"/>
  <c r="AA74" i="23"/>
  <c r="K74" i="23"/>
  <c r="J74" i="23"/>
  <c r="AB73" i="23"/>
  <c r="AA73" i="23"/>
  <c r="K73" i="23"/>
  <c r="J73" i="23"/>
  <c r="AB72" i="23"/>
  <c r="AA72" i="23"/>
  <c r="K72" i="23"/>
  <c r="J72" i="23"/>
  <c r="AZ71" i="23"/>
  <c r="AX71" i="23"/>
  <c r="AB71" i="23"/>
  <c r="AA71" i="23"/>
  <c r="K71" i="23"/>
  <c r="J71" i="23"/>
  <c r="AX70" i="23"/>
  <c r="AB70" i="23"/>
  <c r="AA70" i="23"/>
  <c r="K70" i="23"/>
  <c r="J70" i="23"/>
  <c r="BA69" i="23"/>
  <c r="BA71" i="23" s="1"/>
  <c r="AB69" i="23"/>
  <c r="AA69" i="23"/>
  <c r="K69" i="23"/>
  <c r="J69" i="23"/>
  <c r="AW68" i="23"/>
  <c r="AB68" i="23"/>
  <c r="AA68" i="23"/>
  <c r="K68" i="23"/>
  <c r="J68" i="23"/>
  <c r="AB67" i="23"/>
  <c r="AA67" i="23"/>
  <c r="K67" i="23"/>
  <c r="J67" i="23"/>
  <c r="AB66" i="23"/>
  <c r="AA66" i="23"/>
  <c r="K66" i="23"/>
  <c r="J66" i="23"/>
  <c r="AB65" i="23"/>
  <c r="AA65" i="23"/>
  <c r="K65" i="23"/>
  <c r="J65" i="23"/>
  <c r="AB64" i="23"/>
  <c r="AA64" i="23"/>
  <c r="K64" i="23"/>
  <c r="J64" i="23"/>
  <c r="AB63" i="23"/>
  <c r="AA63" i="23"/>
  <c r="K63" i="23"/>
  <c r="J63" i="23"/>
  <c r="AB62" i="23"/>
  <c r="AA62" i="23"/>
  <c r="K62" i="23"/>
  <c r="J62" i="23"/>
  <c r="AZ61" i="23"/>
  <c r="AX61" i="23"/>
  <c r="AB61" i="23"/>
  <c r="AA61" i="23"/>
  <c r="K61" i="23"/>
  <c r="J61" i="23"/>
  <c r="AX60" i="23"/>
  <c r="K60" i="23"/>
  <c r="J60" i="23"/>
  <c r="BA59" i="23"/>
  <c r="BA61" i="23" s="1"/>
  <c r="K59" i="23"/>
  <c r="J59" i="23"/>
  <c r="AW58" i="23"/>
  <c r="K58" i="23"/>
  <c r="J58" i="23"/>
  <c r="K57" i="23"/>
  <c r="J57" i="23"/>
  <c r="K56" i="23"/>
  <c r="J56" i="23"/>
  <c r="K55" i="23"/>
  <c r="J55" i="23"/>
  <c r="J54" i="23"/>
  <c r="K53" i="23"/>
  <c r="K54" i="23" s="1"/>
  <c r="J53" i="23"/>
  <c r="W50" i="23"/>
  <c r="V50" i="23"/>
  <c r="R50" i="23"/>
  <c r="S50" i="23" s="1"/>
  <c r="X50" i="23" s="1"/>
  <c r="M50" i="23"/>
  <c r="AC49" i="23"/>
  <c r="W49" i="23"/>
  <c r="V49" i="23"/>
  <c r="R49" i="23"/>
  <c r="S49" i="23" s="1"/>
  <c r="X49" i="23" s="1"/>
  <c r="M49" i="23"/>
  <c r="J49" i="23"/>
  <c r="AH48" i="23"/>
  <c r="AC48" i="23"/>
  <c r="W48" i="23"/>
  <c r="V48" i="23"/>
  <c r="R48" i="23"/>
  <c r="S48" i="23" s="1"/>
  <c r="X48" i="23" s="1"/>
  <c r="M48" i="23"/>
  <c r="J48" i="23"/>
  <c r="AC47" i="23"/>
  <c r="W47" i="23"/>
  <c r="V47" i="23"/>
  <c r="R47" i="23"/>
  <c r="S47" i="23" s="1"/>
  <c r="X47" i="23" s="1"/>
  <c r="M47" i="23"/>
  <c r="J47" i="23"/>
  <c r="AC46" i="23"/>
  <c r="W46" i="23"/>
  <c r="V46" i="23"/>
  <c r="R46" i="23"/>
  <c r="S46" i="23" s="1"/>
  <c r="X46" i="23" s="1"/>
  <c r="M46" i="23"/>
  <c r="J46" i="23"/>
  <c r="AC45" i="23"/>
  <c r="W45" i="23"/>
  <c r="V45" i="23"/>
  <c r="R45" i="23"/>
  <c r="S45" i="23" s="1"/>
  <c r="X45" i="23" s="1"/>
  <c r="M45" i="23"/>
  <c r="J45" i="23"/>
  <c r="AC44" i="23"/>
  <c r="W44" i="23"/>
  <c r="V44" i="23"/>
  <c r="R44" i="23"/>
  <c r="S44" i="23" s="1"/>
  <c r="X44" i="23" s="1"/>
  <c r="M44" i="23"/>
  <c r="J44" i="23"/>
  <c r="AC43" i="23"/>
  <c r="W43" i="23"/>
  <c r="V43" i="23"/>
  <c r="R43" i="23"/>
  <c r="S43" i="23" s="1"/>
  <c r="X43" i="23" s="1"/>
  <c r="M43" i="23"/>
  <c r="J43" i="23"/>
  <c r="AC42" i="23"/>
  <c r="W42" i="23"/>
  <c r="V42" i="23"/>
  <c r="R42" i="23"/>
  <c r="S42" i="23" s="1"/>
  <c r="X42" i="23" s="1"/>
  <c r="M42" i="23"/>
  <c r="J42" i="23"/>
  <c r="AL41" i="23"/>
  <c r="AK41" i="23"/>
  <c r="AC41" i="23"/>
  <c r="W41" i="23"/>
  <c r="V41" i="23"/>
  <c r="R41" i="23"/>
  <c r="S41" i="23" s="1"/>
  <c r="X41" i="23" s="1"/>
  <c r="M41" i="23"/>
  <c r="J41" i="23"/>
  <c r="AP40" i="23"/>
  <c r="AC40" i="23"/>
  <c r="W40" i="23"/>
  <c r="V40" i="23"/>
  <c r="R40" i="23"/>
  <c r="S40" i="23" s="1"/>
  <c r="X40" i="23" s="1"/>
  <c r="M40" i="23"/>
  <c r="J40" i="23"/>
  <c r="AP39" i="23"/>
  <c r="AC39" i="23"/>
  <c r="W39" i="23"/>
  <c r="V39" i="23"/>
  <c r="R39" i="23"/>
  <c r="S39" i="23" s="1"/>
  <c r="X39" i="23" s="1"/>
  <c r="M39" i="23"/>
  <c r="J39" i="23"/>
  <c r="AP38" i="23"/>
  <c r="AC38" i="23"/>
  <c r="W38" i="23"/>
  <c r="V38" i="23"/>
  <c r="R38" i="23"/>
  <c r="S38" i="23" s="1"/>
  <c r="X38" i="23" s="1"/>
  <c r="M38" i="23"/>
  <c r="J38" i="23"/>
  <c r="AP37" i="23"/>
  <c r="AC37" i="23"/>
  <c r="W37" i="23"/>
  <c r="V37" i="23"/>
  <c r="R37" i="23"/>
  <c r="S37" i="23" s="1"/>
  <c r="X37" i="23" s="1"/>
  <c r="M37" i="23"/>
  <c r="J37" i="23"/>
  <c r="AP36" i="23"/>
  <c r="AC36" i="23"/>
  <c r="W36" i="23"/>
  <c r="V36" i="23"/>
  <c r="R36" i="23"/>
  <c r="S36" i="23" s="1"/>
  <c r="X36" i="23" s="1"/>
  <c r="M36" i="23"/>
  <c r="J36" i="23"/>
  <c r="AP35" i="23"/>
  <c r="AC35" i="23"/>
  <c r="W35" i="23"/>
  <c r="V35" i="23"/>
  <c r="R35" i="23"/>
  <c r="S35" i="23" s="1"/>
  <c r="X35" i="23" s="1"/>
  <c r="M35" i="23"/>
  <c r="J35" i="23"/>
  <c r="AP34" i="23"/>
  <c r="AC34" i="23"/>
  <c r="W34" i="23"/>
  <c r="V34" i="23"/>
  <c r="R34" i="23"/>
  <c r="S34" i="23" s="1"/>
  <c r="X34" i="23" s="1"/>
  <c r="M34" i="23"/>
  <c r="J34" i="23"/>
  <c r="AC33" i="23"/>
  <c r="W33" i="23"/>
  <c r="V33" i="23"/>
  <c r="R33" i="23"/>
  <c r="S33" i="23" s="1"/>
  <c r="X33" i="23" s="1"/>
  <c r="M33" i="23"/>
  <c r="J33" i="23"/>
  <c r="AC32" i="23"/>
  <c r="W32" i="23"/>
  <c r="V32" i="23"/>
  <c r="R32" i="23"/>
  <c r="S32" i="23" s="1"/>
  <c r="X32" i="23" s="1"/>
  <c r="M32" i="23"/>
  <c r="J32" i="23"/>
  <c r="AC31" i="23"/>
  <c r="W31" i="23"/>
  <c r="V31" i="23"/>
  <c r="R31" i="23"/>
  <c r="S31" i="23" s="1"/>
  <c r="X31" i="23" s="1"/>
  <c r="M31" i="23"/>
  <c r="J31" i="23"/>
  <c r="AC30" i="23"/>
  <c r="W30" i="23"/>
  <c r="V30" i="23"/>
  <c r="R30" i="23"/>
  <c r="S30" i="23" s="1"/>
  <c r="X30" i="23" s="1"/>
  <c r="M30" i="23"/>
  <c r="J30" i="23"/>
  <c r="AC29" i="23"/>
  <c r="W29" i="23"/>
  <c r="V29" i="23"/>
  <c r="R29" i="23"/>
  <c r="S29" i="23" s="1"/>
  <c r="X29" i="23" s="1"/>
  <c r="M29" i="23"/>
  <c r="J29" i="23"/>
  <c r="W28" i="23"/>
  <c r="V28" i="23"/>
  <c r="R28" i="23"/>
  <c r="S28" i="23" s="1"/>
  <c r="X28" i="23" s="1"/>
  <c r="M28" i="23"/>
  <c r="J28" i="23"/>
  <c r="W27" i="23"/>
  <c r="V27" i="23"/>
  <c r="R27" i="23"/>
  <c r="S27" i="23" s="1"/>
  <c r="X27" i="23" s="1"/>
  <c r="M27" i="23"/>
  <c r="J27" i="23"/>
  <c r="AU26" i="23"/>
  <c r="W26" i="23"/>
  <c r="V26" i="23"/>
  <c r="R26" i="23"/>
  <c r="S26" i="23" s="1"/>
  <c r="X26" i="23" s="1"/>
  <c r="M26" i="23"/>
  <c r="J26" i="23"/>
  <c r="W25" i="23"/>
  <c r="V25" i="23"/>
  <c r="R25" i="23"/>
  <c r="S25" i="23" s="1"/>
  <c r="X25" i="23" s="1"/>
  <c r="M25" i="23"/>
  <c r="J25" i="23"/>
  <c r="W24" i="23"/>
  <c r="V24" i="23"/>
  <c r="R24" i="23"/>
  <c r="S24" i="23" s="1"/>
  <c r="X24" i="23" s="1"/>
  <c r="M24" i="23"/>
  <c r="J24" i="23"/>
  <c r="C24" i="23"/>
  <c r="W23" i="23"/>
  <c r="V23" i="23"/>
  <c r="R23" i="23"/>
  <c r="S23" i="23" s="1"/>
  <c r="X23" i="23" s="1"/>
  <c r="M23" i="23"/>
  <c r="J23" i="23"/>
  <c r="AW22" i="23"/>
  <c r="W22" i="23"/>
  <c r="V22" i="23"/>
  <c r="R22" i="23"/>
  <c r="M22" i="23"/>
  <c r="J22" i="23"/>
  <c r="AW21" i="23"/>
  <c r="W21" i="23"/>
  <c r="V21" i="23"/>
  <c r="R21" i="23"/>
  <c r="S21" i="23" s="1"/>
  <c r="X21" i="23" s="1"/>
  <c r="M21" i="23"/>
  <c r="W19" i="23"/>
  <c r="AW18" i="23"/>
  <c r="U17" i="23"/>
  <c r="W16" i="23"/>
  <c r="X19" i="23" s="1"/>
  <c r="AH12" i="23"/>
  <c r="X12" i="23"/>
  <c r="C11" i="23"/>
  <c r="X5" i="23"/>
  <c r="R5" i="23"/>
  <c r="N5" i="23"/>
  <c r="R4" i="23"/>
  <c r="N4" i="23"/>
  <c r="R3" i="23"/>
  <c r="N3" i="23"/>
  <c r="AX40" i="23"/>
  <c r="AX39" i="23"/>
  <c r="H218" i="23" l="1"/>
  <c r="H185" i="23"/>
  <c r="H181" i="23"/>
  <c r="H418" i="11"/>
  <c r="H105" i="23"/>
  <c r="H188" i="23"/>
  <c r="H417" i="11"/>
  <c r="H190" i="23"/>
  <c r="H106" i="23"/>
  <c r="H212" i="23"/>
  <c r="H214" i="23"/>
  <c r="H262" i="11"/>
  <c r="H25" i="11"/>
  <c r="H16" i="11"/>
  <c r="F19" i="11"/>
  <c r="F18" i="11"/>
  <c r="G12" i="11"/>
  <c r="AJ134" i="27"/>
  <c r="H266" i="23"/>
  <c r="Y17" i="4"/>
  <c r="Y23" i="4"/>
  <c r="AJ126" i="27"/>
  <c r="F23" i="11"/>
  <c r="F17" i="11"/>
  <c r="AJ131" i="27"/>
  <c r="H216" i="23"/>
  <c r="AJ143" i="27"/>
  <c r="H265" i="23"/>
  <c r="H186" i="23"/>
  <c r="R51" i="11"/>
  <c r="U50" i="11" s="1"/>
  <c r="AJ127" i="27"/>
  <c r="H27" i="23"/>
  <c r="H268" i="23"/>
  <c r="Z12" i="4"/>
  <c r="Y18" i="4"/>
  <c r="Y19" i="4"/>
  <c r="AA16" i="4"/>
  <c r="H267" i="23"/>
  <c r="AJ129" i="27"/>
  <c r="AJ118" i="27"/>
  <c r="AJ116" i="27"/>
  <c r="AJ119" i="27"/>
  <c r="AJ114" i="27"/>
  <c r="AJ138" i="27"/>
  <c r="AJ130" i="27"/>
  <c r="AJ117" i="27"/>
  <c r="AJ120" i="27"/>
  <c r="AJ135" i="27"/>
  <c r="AJ136" i="27"/>
  <c r="AJ141" i="27"/>
  <c r="AJ121" i="27"/>
  <c r="AJ139" i="27"/>
  <c r="AJ125" i="27"/>
  <c r="AJ140" i="27"/>
  <c r="AJ137" i="27"/>
  <c r="AJ123" i="27"/>
  <c r="AJ122" i="27"/>
  <c r="AJ133" i="27"/>
  <c r="AJ124" i="27"/>
  <c r="AJ132" i="27"/>
  <c r="AJ142" i="27"/>
  <c r="AJ128" i="27"/>
  <c r="BN59" i="27"/>
  <c r="AJ500" i="27"/>
  <c r="AJ491" i="27"/>
  <c r="AJ488" i="27"/>
  <c r="AJ504" i="27"/>
  <c r="AJ494" i="27"/>
  <c r="AJ505" i="27"/>
  <c r="AJ510" i="27"/>
  <c r="AJ513" i="27"/>
  <c r="AJ509" i="27"/>
  <c r="AJ497" i="27"/>
  <c r="AJ487" i="27"/>
  <c r="AJ486" i="27"/>
  <c r="AJ503" i="27"/>
  <c r="AJ496" i="27"/>
  <c r="AJ507" i="27"/>
  <c r="AJ501" i="27"/>
  <c r="AJ498" i="27"/>
  <c r="AJ502" i="27"/>
  <c r="AJ499" i="27"/>
  <c r="AJ508" i="27"/>
  <c r="AJ492" i="27"/>
  <c r="AJ511" i="27"/>
  <c r="AJ493" i="27"/>
  <c r="AJ512" i="27"/>
  <c r="AJ514" i="27"/>
  <c r="AJ515" i="27"/>
  <c r="AJ495" i="27"/>
  <c r="AJ489" i="27"/>
  <c r="AJ490" i="27"/>
  <c r="AJ506" i="27"/>
  <c r="AJ412" i="27"/>
  <c r="AJ420" i="27"/>
  <c r="AJ407" i="27"/>
  <c r="AJ398" i="27"/>
  <c r="AJ395" i="27"/>
  <c r="AJ411" i="27"/>
  <c r="AJ401" i="27"/>
  <c r="AJ417" i="27"/>
  <c r="AJ419" i="27"/>
  <c r="AJ414" i="27"/>
  <c r="AJ418" i="27"/>
  <c r="AJ416" i="27"/>
  <c r="AJ415" i="27"/>
  <c r="AJ406" i="27"/>
  <c r="AJ397" i="27"/>
  <c r="AJ405" i="27"/>
  <c r="AJ396" i="27"/>
  <c r="AJ404" i="27"/>
  <c r="AJ393" i="27"/>
  <c r="AJ403" i="27"/>
  <c r="AJ394" i="27"/>
  <c r="AJ402" i="27"/>
  <c r="AJ422" i="27"/>
  <c r="AJ421" i="27"/>
  <c r="AJ400" i="27"/>
  <c r="AJ409" i="27"/>
  <c r="AJ399" i="27"/>
  <c r="AJ410" i="27"/>
  <c r="AJ408" i="27"/>
  <c r="AJ413" i="27"/>
  <c r="AJ324" i="27"/>
  <c r="AJ318" i="27"/>
  <c r="AJ319" i="27"/>
  <c r="AJ327" i="27"/>
  <c r="AJ314" i="27"/>
  <c r="AJ305" i="27"/>
  <c r="AJ302" i="27"/>
  <c r="AJ308" i="27"/>
  <c r="AJ323" i="27"/>
  <c r="AJ311" i="27"/>
  <c r="AJ301" i="27"/>
  <c r="AJ300" i="27"/>
  <c r="AJ317" i="27"/>
  <c r="AJ328" i="27"/>
  <c r="AJ315" i="27"/>
  <c r="AJ303" i="27"/>
  <c r="AJ320" i="27"/>
  <c r="AJ306" i="27"/>
  <c r="AJ325" i="27"/>
  <c r="AJ312" i="27"/>
  <c r="AJ309" i="27"/>
  <c r="AJ329" i="27"/>
  <c r="AJ307" i="27"/>
  <c r="AJ313" i="27"/>
  <c r="AJ321" i="27"/>
  <c r="AJ316" i="27"/>
  <c r="AJ304" i="27"/>
  <c r="AJ322" i="27"/>
  <c r="AJ310" i="27"/>
  <c r="AJ326" i="27"/>
  <c r="AJ226" i="27"/>
  <c r="AJ231" i="27"/>
  <c r="AJ234" i="27"/>
  <c r="AJ221" i="27"/>
  <c r="AJ212" i="27"/>
  <c r="AJ209" i="27"/>
  <c r="AJ225" i="27"/>
  <c r="AJ215" i="27"/>
  <c r="AJ218" i="27"/>
  <c r="AJ217" i="27"/>
  <c r="AJ216" i="27"/>
  <c r="AJ236" i="27"/>
  <c r="AJ214" i="27"/>
  <c r="AJ235" i="27"/>
  <c r="AJ213" i="27"/>
  <c r="AJ223" i="27"/>
  <c r="AJ222" i="27"/>
  <c r="AJ224" i="27"/>
  <c r="AJ211" i="27"/>
  <c r="AJ227" i="27"/>
  <c r="AJ210" i="27"/>
  <c r="AJ232" i="27"/>
  <c r="AJ229" i="27"/>
  <c r="AJ207" i="27"/>
  <c r="AJ230" i="27"/>
  <c r="AJ208" i="27"/>
  <c r="AJ228" i="27"/>
  <c r="AJ220" i="27"/>
  <c r="AJ219" i="27"/>
  <c r="AJ233" i="27"/>
  <c r="AJ45" i="27"/>
  <c r="AJ41" i="27"/>
  <c r="AJ44" i="27"/>
  <c r="AJ40" i="27"/>
  <c r="AJ46" i="27"/>
  <c r="AJ42" i="27"/>
  <c r="AJ38" i="27"/>
  <c r="AJ43" i="27"/>
  <c r="AJ39" i="27"/>
  <c r="AJ37" i="27"/>
  <c r="AJ36" i="27"/>
  <c r="AJ48" i="27"/>
  <c r="AJ22" i="27"/>
  <c r="AJ47" i="27"/>
  <c r="AJ35" i="27"/>
  <c r="AJ26" i="27"/>
  <c r="AJ32" i="27"/>
  <c r="AJ29" i="27"/>
  <c r="AJ23" i="27"/>
  <c r="AJ34" i="27"/>
  <c r="AJ25" i="27"/>
  <c r="AJ21" i="27"/>
  <c r="AJ28" i="27"/>
  <c r="AJ33" i="27"/>
  <c r="AJ50" i="27"/>
  <c r="AJ31" i="27"/>
  <c r="AJ30" i="27"/>
  <c r="AJ49" i="27"/>
  <c r="AJ24" i="27"/>
  <c r="AJ27" i="27"/>
  <c r="X21" i="11"/>
  <c r="S51" i="11"/>
  <c r="H339" i="11"/>
  <c r="H104" i="11"/>
  <c r="H105" i="11"/>
  <c r="H340" i="11"/>
  <c r="H185" i="11"/>
  <c r="H26" i="11"/>
  <c r="H190" i="11"/>
  <c r="H188" i="11"/>
  <c r="H183" i="11"/>
  <c r="H218" i="11"/>
  <c r="H260" i="11"/>
  <c r="H182" i="11"/>
  <c r="H212" i="11"/>
  <c r="H181" i="11"/>
  <c r="H184" i="11"/>
  <c r="H216" i="11"/>
  <c r="H186" i="11"/>
  <c r="H416" i="23"/>
  <c r="H417" i="23"/>
  <c r="H338" i="23"/>
  <c r="H339" i="23"/>
  <c r="H261" i="23"/>
  <c r="H262" i="23"/>
  <c r="H182" i="23"/>
  <c r="H184" i="23"/>
  <c r="H25" i="23"/>
  <c r="K211" i="23"/>
  <c r="BB59" i="23"/>
  <c r="AZ62" i="23" s="1"/>
  <c r="BB60" i="23" s="1"/>
  <c r="BB62" i="23" s="1"/>
  <c r="K133" i="23"/>
  <c r="K367" i="23"/>
  <c r="K445" i="23"/>
  <c r="BB89" i="23"/>
  <c r="BA92" i="23" s="1"/>
  <c r="BB79" i="23"/>
  <c r="BA82" i="23" s="1"/>
  <c r="V311" i="23"/>
  <c r="BB69" i="23"/>
  <c r="BB71" i="23" s="1"/>
  <c r="AZ72" i="23"/>
  <c r="BB70" i="23" s="1"/>
  <c r="BB72" i="23" s="1"/>
  <c r="V233" i="23"/>
  <c r="R441" i="23"/>
  <c r="S411" i="23"/>
  <c r="X339" i="23"/>
  <c r="S363" i="23"/>
  <c r="V155" i="23"/>
  <c r="V77" i="23"/>
  <c r="AH14" i="23"/>
  <c r="AH17" i="23" s="1"/>
  <c r="AW19" i="23"/>
  <c r="AW20" i="23" s="1"/>
  <c r="R207" i="23"/>
  <c r="R51" i="23"/>
  <c r="V389" i="23"/>
  <c r="S22" i="23"/>
  <c r="S178" i="23"/>
  <c r="R129" i="23"/>
  <c r="K289" i="23"/>
  <c r="S99" i="23"/>
  <c r="R363" i="23"/>
  <c r="R285" i="23"/>
  <c r="S255" i="23"/>
  <c r="V467" i="23"/>
  <c r="W19" i="11"/>
  <c r="X12" i="11"/>
  <c r="W16" i="11"/>
  <c r="X19" i="11" s="1"/>
  <c r="U17" i="11"/>
  <c r="J22" i="11"/>
  <c r="J23" i="11"/>
  <c r="J24" i="11"/>
  <c r="J25" i="11"/>
  <c r="J26" i="11"/>
  <c r="J27" i="11"/>
  <c r="J28" i="11"/>
  <c r="J29" i="11"/>
  <c r="J30" i="11"/>
  <c r="J31" i="11"/>
  <c r="J32" i="11"/>
  <c r="J33" i="11"/>
  <c r="J34" i="11"/>
  <c r="J35" i="11"/>
  <c r="J36" i="11"/>
  <c r="J37" i="11"/>
  <c r="J38" i="11"/>
  <c r="J39" i="11"/>
  <c r="J40" i="11"/>
  <c r="J41" i="11"/>
  <c r="J42" i="11"/>
  <c r="J43" i="11"/>
  <c r="J44" i="11"/>
  <c r="J45" i="11"/>
  <c r="J46" i="11"/>
  <c r="J47" i="11"/>
  <c r="J48" i="11"/>
  <c r="J49" i="11"/>
  <c r="J53" i="11"/>
  <c r="J54" i="11"/>
  <c r="J55" i="11"/>
  <c r="J56" i="11"/>
  <c r="J57" i="11"/>
  <c r="J58" i="11"/>
  <c r="J59" i="11"/>
  <c r="J60" i="11"/>
  <c r="J61" i="11"/>
  <c r="J62" i="11"/>
  <c r="J63" i="11"/>
  <c r="J64" i="11"/>
  <c r="J65" i="11"/>
  <c r="J66" i="11"/>
  <c r="J67" i="11"/>
  <c r="J68" i="11"/>
  <c r="J69" i="11"/>
  <c r="J70" i="11"/>
  <c r="J71" i="11"/>
  <c r="J72" i="11"/>
  <c r="J73" i="11"/>
  <c r="J74" i="11"/>
  <c r="J75" i="11"/>
  <c r="U40" i="11" l="1"/>
  <c r="U38" i="11"/>
  <c r="U42" i="11"/>
  <c r="U45" i="11"/>
  <c r="U37" i="11"/>
  <c r="U41" i="11"/>
  <c r="U36" i="11"/>
  <c r="U47" i="11"/>
  <c r="U39" i="11"/>
  <c r="U44" i="11"/>
  <c r="U34" i="11"/>
  <c r="U35" i="11"/>
  <c r="U32" i="11"/>
  <c r="U31" i="11"/>
  <c r="U30" i="11"/>
  <c r="U29" i="11"/>
  <c r="U28" i="11"/>
  <c r="U27" i="11"/>
  <c r="U25" i="11"/>
  <c r="U24" i="11"/>
  <c r="U21" i="11"/>
  <c r="U22" i="11"/>
  <c r="U43" i="11"/>
  <c r="U33" i="11"/>
  <c r="U26" i="11"/>
  <c r="U48" i="11"/>
  <c r="U23" i="11"/>
  <c r="U46" i="11"/>
  <c r="U49" i="11"/>
  <c r="AJ144" i="27"/>
  <c r="AJ516" i="27"/>
  <c r="AJ423" i="27"/>
  <c r="AJ330" i="27"/>
  <c r="AJ237" i="27"/>
  <c r="AJ51" i="27"/>
  <c r="T43" i="11"/>
  <c r="T31" i="11"/>
  <c r="T21" i="11"/>
  <c r="T47" i="11"/>
  <c r="T45" i="11"/>
  <c r="T41" i="11"/>
  <c r="T37" i="11"/>
  <c r="T35" i="11"/>
  <c r="T29" i="11"/>
  <c r="T23" i="11"/>
  <c r="T50" i="11"/>
  <c r="T48" i="11"/>
  <c r="T46" i="11"/>
  <c r="T44" i="11"/>
  <c r="T42" i="11"/>
  <c r="T40" i="11"/>
  <c r="T38" i="11"/>
  <c r="T36" i="11"/>
  <c r="T34" i="11"/>
  <c r="T32" i="11"/>
  <c r="T30" i="11"/>
  <c r="T28" i="11"/>
  <c r="T26" i="11"/>
  <c r="T24" i="11"/>
  <c r="T22" i="11"/>
  <c r="T49" i="11"/>
  <c r="T39" i="11"/>
  <c r="T33" i="11"/>
  <c r="T27" i="11"/>
  <c r="T25" i="11"/>
  <c r="V77" i="11"/>
  <c r="BA72" i="23"/>
  <c r="BB81" i="23"/>
  <c r="AY62" i="23"/>
  <c r="BA62" i="23"/>
  <c r="BB91" i="23"/>
  <c r="BB61" i="23"/>
  <c r="AZ92" i="23"/>
  <c r="AY92" i="23" s="1"/>
  <c r="AY72" i="23"/>
  <c r="AZ82" i="23"/>
  <c r="AY82" i="23" s="1"/>
  <c r="K290" i="23"/>
  <c r="K291" i="23" s="1"/>
  <c r="K292" i="23" s="1"/>
  <c r="U50" i="23"/>
  <c r="U25" i="23"/>
  <c r="U49" i="23"/>
  <c r="U44" i="23"/>
  <c r="U21" i="23"/>
  <c r="U46" i="23"/>
  <c r="U47" i="23"/>
  <c r="U24" i="23"/>
  <c r="U43" i="23"/>
  <c r="U37" i="23"/>
  <c r="U32" i="23"/>
  <c r="U48" i="23"/>
  <c r="U22" i="23"/>
  <c r="U38" i="23"/>
  <c r="U33" i="23"/>
  <c r="U28" i="23"/>
  <c r="U27" i="23"/>
  <c r="U30" i="23"/>
  <c r="U40" i="23"/>
  <c r="U39" i="23"/>
  <c r="U36" i="23"/>
  <c r="U31" i="23"/>
  <c r="U34" i="23"/>
  <c r="U41" i="23"/>
  <c r="U26" i="23"/>
  <c r="U23" i="23"/>
  <c r="U35" i="23"/>
  <c r="U42" i="23"/>
  <c r="U45" i="23"/>
  <c r="U29" i="23"/>
  <c r="T358" i="23"/>
  <c r="T350" i="23"/>
  <c r="T342" i="23"/>
  <c r="T354" i="23"/>
  <c r="T347" i="23"/>
  <c r="T361" i="23"/>
  <c r="T341" i="23"/>
  <c r="T336" i="23"/>
  <c r="T355" i="23"/>
  <c r="T357" i="23"/>
  <c r="T349" i="23"/>
  <c r="T353" i="23"/>
  <c r="T337" i="23"/>
  <c r="T346" i="23"/>
  <c r="T345" i="23"/>
  <c r="T352" i="23"/>
  <c r="T335" i="23"/>
  <c r="T333" i="23"/>
  <c r="T362" i="23"/>
  <c r="T359" i="23"/>
  <c r="T338" i="23"/>
  <c r="T356" i="23"/>
  <c r="T340" i="23"/>
  <c r="T348" i="23"/>
  <c r="T351" i="23"/>
  <c r="T339" i="23"/>
  <c r="T334" i="23"/>
  <c r="T344" i="23"/>
  <c r="T360" i="23"/>
  <c r="T343" i="23"/>
  <c r="U280" i="23"/>
  <c r="U272" i="23"/>
  <c r="U264" i="23"/>
  <c r="U279" i="23"/>
  <c r="U273" i="23"/>
  <c r="U267" i="23"/>
  <c r="U261" i="23"/>
  <c r="U257" i="23"/>
  <c r="U271" i="23"/>
  <c r="U263" i="23"/>
  <c r="U259" i="23"/>
  <c r="U281" i="23"/>
  <c r="U269" i="23"/>
  <c r="U277" i="23"/>
  <c r="U265" i="23"/>
  <c r="U282" i="23"/>
  <c r="U278" i="23"/>
  <c r="U274" i="23"/>
  <c r="U270" i="23"/>
  <c r="U268" i="23"/>
  <c r="U262" i="23"/>
  <c r="U284" i="23"/>
  <c r="U260" i="23"/>
  <c r="U275" i="23"/>
  <c r="U276" i="23"/>
  <c r="U266" i="23"/>
  <c r="U255" i="23"/>
  <c r="U283" i="23"/>
  <c r="U256" i="23"/>
  <c r="U258" i="23"/>
  <c r="S285" i="23"/>
  <c r="X255" i="23"/>
  <c r="U361" i="23"/>
  <c r="U341" i="23"/>
  <c r="U336" i="23"/>
  <c r="U348" i="23"/>
  <c r="U346" i="23"/>
  <c r="U353" i="23"/>
  <c r="U362" i="23"/>
  <c r="U345" i="23"/>
  <c r="U358" i="23"/>
  <c r="U350" i="23"/>
  <c r="U352" i="23"/>
  <c r="U335" i="23"/>
  <c r="U333" i="23"/>
  <c r="U349" i="23"/>
  <c r="U359" i="23"/>
  <c r="U338" i="23"/>
  <c r="U356" i="23"/>
  <c r="U342" i="23"/>
  <c r="U339" i="23"/>
  <c r="U334" i="23"/>
  <c r="U347" i="23"/>
  <c r="U351" i="23"/>
  <c r="U344" i="23"/>
  <c r="U354" i="23"/>
  <c r="U357" i="23"/>
  <c r="U360" i="23"/>
  <c r="U337" i="23"/>
  <c r="U355" i="23"/>
  <c r="U340" i="23"/>
  <c r="U343" i="23"/>
  <c r="X99" i="23"/>
  <c r="S129" i="23"/>
  <c r="S441" i="23"/>
  <c r="X411" i="23"/>
  <c r="U437" i="23"/>
  <c r="U429" i="23"/>
  <c r="U421" i="23"/>
  <c r="U415" i="23"/>
  <c r="U438" i="23"/>
  <c r="U427" i="23"/>
  <c r="U413" i="23"/>
  <c r="U433" i="23"/>
  <c r="U420" i="23"/>
  <c r="U436" i="23"/>
  <c r="U425" i="23"/>
  <c r="U418" i="23"/>
  <c r="U422" i="23"/>
  <c r="U430" i="23"/>
  <c r="U426" i="23"/>
  <c r="U428" i="23"/>
  <c r="U417" i="23"/>
  <c r="U412" i="23"/>
  <c r="U435" i="23"/>
  <c r="U411" i="23"/>
  <c r="U432" i="23"/>
  <c r="U423" i="23"/>
  <c r="U424" i="23"/>
  <c r="U440" i="23"/>
  <c r="U416" i="23"/>
  <c r="U414" i="23"/>
  <c r="U431" i="23"/>
  <c r="U439" i="23"/>
  <c r="U419" i="23"/>
  <c r="U434" i="23"/>
  <c r="U121" i="23"/>
  <c r="U113" i="23"/>
  <c r="U101" i="23"/>
  <c r="U106" i="23"/>
  <c r="U120" i="23"/>
  <c r="U103" i="23"/>
  <c r="U127" i="23"/>
  <c r="U115" i="23"/>
  <c r="U109" i="23"/>
  <c r="U126" i="23"/>
  <c r="U112" i="23"/>
  <c r="U122" i="23"/>
  <c r="U117" i="23"/>
  <c r="U99" i="23"/>
  <c r="U125" i="23"/>
  <c r="U110" i="23"/>
  <c r="U128" i="23"/>
  <c r="U114" i="23"/>
  <c r="U107" i="23"/>
  <c r="U111" i="23"/>
  <c r="U118" i="23"/>
  <c r="U104" i="23"/>
  <c r="U116" i="23"/>
  <c r="U108" i="23"/>
  <c r="U123" i="23"/>
  <c r="U119" i="23"/>
  <c r="U124" i="23"/>
  <c r="U105" i="23"/>
  <c r="U100" i="23"/>
  <c r="U102" i="23"/>
  <c r="S207" i="23"/>
  <c r="X178" i="23"/>
  <c r="X22" i="23"/>
  <c r="S51" i="23"/>
  <c r="U184" i="23"/>
  <c r="U199" i="23"/>
  <c r="U192" i="23"/>
  <c r="U177" i="23"/>
  <c r="U187" i="23"/>
  <c r="U182" i="23"/>
  <c r="U198" i="23"/>
  <c r="U183" i="23"/>
  <c r="U202" i="23"/>
  <c r="U194" i="23"/>
  <c r="U185" i="23"/>
  <c r="U195" i="23"/>
  <c r="U179" i="23"/>
  <c r="U188" i="23"/>
  <c r="U204" i="23"/>
  <c r="U201" i="23"/>
  <c r="U205" i="23"/>
  <c r="U189" i="23"/>
  <c r="U181" i="23"/>
  <c r="U186" i="23"/>
  <c r="U200" i="23"/>
  <c r="U203" i="23"/>
  <c r="U197" i="23"/>
  <c r="U206" i="23"/>
  <c r="U190" i="23"/>
  <c r="U196" i="23"/>
  <c r="U193" i="23"/>
  <c r="U180" i="23"/>
  <c r="U178" i="23"/>
  <c r="U191" i="23"/>
  <c r="BB90" i="23" l="1"/>
  <c r="BB92" i="23" s="1"/>
  <c r="T51" i="11"/>
  <c r="BB80" i="23"/>
  <c r="BB82" i="23" s="1"/>
  <c r="T128" i="23"/>
  <c r="T121" i="23"/>
  <c r="T113" i="23"/>
  <c r="T101" i="23"/>
  <c r="T100" i="23"/>
  <c r="T126" i="23"/>
  <c r="T112" i="23"/>
  <c r="T127" i="23"/>
  <c r="T108" i="23"/>
  <c r="T104" i="23"/>
  <c r="T117" i="23"/>
  <c r="T125" i="23"/>
  <c r="T110" i="23"/>
  <c r="T115" i="23"/>
  <c r="T111" i="23"/>
  <c r="T114" i="23"/>
  <c r="T107" i="23"/>
  <c r="T99" i="23"/>
  <c r="T122" i="23"/>
  <c r="T118" i="23"/>
  <c r="T102" i="23"/>
  <c r="T119" i="23"/>
  <c r="T103" i="23"/>
  <c r="T120" i="23"/>
  <c r="T123" i="23"/>
  <c r="T116" i="23"/>
  <c r="T109" i="23"/>
  <c r="T106" i="23"/>
  <c r="T124" i="23"/>
  <c r="T105" i="23"/>
  <c r="T258" i="23"/>
  <c r="T266" i="23"/>
  <c r="T279" i="23"/>
  <c r="T281" i="23"/>
  <c r="T256" i="23"/>
  <c r="T277" i="23"/>
  <c r="T272" i="23"/>
  <c r="T273" i="23"/>
  <c r="T269" i="23"/>
  <c r="T262" i="23"/>
  <c r="T259" i="23"/>
  <c r="T282" i="23"/>
  <c r="T278" i="23"/>
  <c r="T255" i="23"/>
  <c r="T274" i="23"/>
  <c r="T271" i="23"/>
  <c r="T268" i="23"/>
  <c r="T257" i="23"/>
  <c r="T265" i="23"/>
  <c r="T275" i="23"/>
  <c r="T284" i="23"/>
  <c r="T260" i="23"/>
  <c r="T283" i="23"/>
  <c r="T261" i="23"/>
  <c r="T263" i="23"/>
  <c r="T276" i="23"/>
  <c r="T267" i="23"/>
  <c r="T264" i="23"/>
  <c r="T280" i="23"/>
  <c r="T270" i="23"/>
  <c r="T363" i="23"/>
  <c r="T201" i="23"/>
  <c r="T205" i="23"/>
  <c r="T198" i="23"/>
  <c r="T191" i="23"/>
  <c r="T179" i="23"/>
  <c r="T184" i="23"/>
  <c r="T192" i="23"/>
  <c r="T203" i="23"/>
  <c r="T193" i="23"/>
  <c r="T189" i="23"/>
  <c r="T206" i="23"/>
  <c r="T190" i="23"/>
  <c r="T182" i="23"/>
  <c r="T195" i="23"/>
  <c r="T177" i="23"/>
  <c r="T188" i="23"/>
  <c r="T204" i="23"/>
  <c r="T185" i="23"/>
  <c r="T199" i="23"/>
  <c r="T196" i="23"/>
  <c r="T202" i="23"/>
  <c r="T181" i="23"/>
  <c r="T186" i="23"/>
  <c r="T194" i="23"/>
  <c r="T197" i="23"/>
  <c r="T200" i="23"/>
  <c r="T187" i="23"/>
  <c r="T180" i="23"/>
  <c r="T183" i="23"/>
  <c r="T178" i="23"/>
  <c r="K294" i="23"/>
  <c r="T49" i="23"/>
  <c r="T30" i="23"/>
  <c r="T28" i="23"/>
  <c r="T44" i="23"/>
  <c r="T45" i="23"/>
  <c r="T29" i="23"/>
  <c r="T46" i="23"/>
  <c r="T47" i="23"/>
  <c r="T36" i="23"/>
  <c r="T27" i="23"/>
  <c r="T43" i="23"/>
  <c r="T38" i="23"/>
  <c r="T33" i="23"/>
  <c r="T37" i="23"/>
  <c r="T32" i="23"/>
  <c r="T24" i="23"/>
  <c r="T48" i="23"/>
  <c r="T22" i="23"/>
  <c r="T42" i="23"/>
  <c r="T35" i="23"/>
  <c r="T39" i="23"/>
  <c r="T50" i="23"/>
  <c r="T25" i="23"/>
  <c r="T40" i="23"/>
  <c r="T34" i="23"/>
  <c r="T41" i="23"/>
  <c r="T31" i="23"/>
  <c r="T23" i="23"/>
  <c r="T26" i="23"/>
  <c r="T21" i="23"/>
  <c r="T436" i="23"/>
  <c r="T428" i="23"/>
  <c r="T420" i="23"/>
  <c r="T432" i="23"/>
  <c r="T426" i="23"/>
  <c r="T421" i="23"/>
  <c r="T419" i="23"/>
  <c r="T425" i="23"/>
  <c r="T440" i="23"/>
  <c r="T412" i="23"/>
  <c r="T429" i="23"/>
  <c r="T433" i="23"/>
  <c r="T415" i="23"/>
  <c r="T437" i="23"/>
  <c r="T422" i="23"/>
  <c r="T414" i="23"/>
  <c r="T417" i="23"/>
  <c r="T438" i="23"/>
  <c r="T435" i="23"/>
  <c r="T423" i="23"/>
  <c r="T439" i="23"/>
  <c r="T413" i="23"/>
  <c r="T427" i="23"/>
  <c r="T418" i="23"/>
  <c r="T430" i="23"/>
  <c r="T424" i="23"/>
  <c r="T416" i="23"/>
  <c r="T431" i="23"/>
  <c r="T434" i="23"/>
  <c r="T411" i="23"/>
  <c r="K293" i="23"/>
  <c r="T207" i="23" l="1"/>
  <c r="T285" i="23"/>
  <c r="K295" i="23"/>
  <c r="K296" i="23" s="1"/>
  <c r="K297" i="23" s="1"/>
  <c r="T51" i="23"/>
  <c r="T129" i="23"/>
  <c r="T441" i="23"/>
  <c r="K298" i="23" l="1"/>
  <c r="D44" i="17" l="1"/>
  <c r="F44" i="17" s="1"/>
  <c r="D43" i="17"/>
  <c r="E43" i="17" s="1"/>
  <c r="G43" i="17" s="1"/>
  <c r="J43" i="17" s="1"/>
  <c r="D42" i="17"/>
  <c r="F42" i="17" s="1"/>
  <c r="D41" i="17"/>
  <c r="F41" i="17" s="1"/>
  <c r="D40" i="17"/>
  <c r="F40" i="17" s="1"/>
  <c r="D39" i="17"/>
  <c r="E39" i="17" s="1"/>
  <c r="G39" i="17" s="1"/>
  <c r="J39" i="17" s="1"/>
  <c r="D38" i="17"/>
  <c r="F38" i="17" s="1"/>
  <c r="D37" i="17"/>
  <c r="F37" i="17" s="1"/>
  <c r="D36" i="17"/>
  <c r="F36" i="17" s="1"/>
  <c r="D35" i="17"/>
  <c r="E35" i="17" s="1"/>
  <c r="G35" i="17" s="1"/>
  <c r="J35" i="17" s="1"/>
  <c r="D34" i="17"/>
  <c r="E34" i="17" s="1"/>
  <c r="G34" i="17" s="1"/>
  <c r="J34" i="17" s="1"/>
  <c r="D33" i="17"/>
  <c r="E33" i="17" s="1"/>
  <c r="G33" i="17" s="1"/>
  <c r="J33" i="17" s="1"/>
  <c r="D32" i="17"/>
  <c r="F32" i="17" s="1"/>
  <c r="D15" i="17"/>
  <c r="F15" i="17" s="1"/>
  <c r="D31" i="17"/>
  <c r="F31" i="17" s="1"/>
  <c r="D30" i="17"/>
  <c r="E30" i="17" s="1"/>
  <c r="D29" i="17"/>
  <c r="F29" i="17" s="1"/>
  <c r="D28" i="17"/>
  <c r="F28" i="17" s="1"/>
  <c r="D27" i="17"/>
  <c r="F27" i="17" s="1"/>
  <c r="D26" i="17"/>
  <c r="E26" i="17" s="1"/>
  <c r="E25" i="17"/>
  <c r="D25" i="17"/>
  <c r="F25" i="17" s="1"/>
  <c r="E24" i="17"/>
  <c r="D24" i="17"/>
  <c r="F24" i="17" s="1"/>
  <c r="D23" i="17"/>
  <c r="F23" i="17" s="1"/>
  <c r="D22" i="17"/>
  <c r="E22" i="17" s="1"/>
  <c r="G22" i="17" s="1"/>
  <c r="J22" i="17" s="1"/>
  <c r="D21" i="17"/>
  <c r="E21" i="17" s="1"/>
  <c r="G21" i="17" s="1"/>
  <c r="J21" i="17" s="1"/>
  <c r="D20" i="17"/>
  <c r="F20" i="17" s="1"/>
  <c r="D19" i="17"/>
  <c r="F19" i="17" s="1"/>
  <c r="E18" i="17"/>
  <c r="D18" i="17"/>
  <c r="F18" i="17" s="1"/>
  <c r="E17" i="17"/>
  <c r="D17" i="17"/>
  <c r="F17" i="17" s="1"/>
  <c r="J46" i="17"/>
  <c r="I46" i="17"/>
  <c r="H46" i="17"/>
  <c r="G46" i="17"/>
  <c r="F46" i="17"/>
  <c r="E46" i="17"/>
  <c r="D46" i="17"/>
  <c r="C46" i="17"/>
  <c r="B46" i="17"/>
  <c r="E16" i="17"/>
  <c r="D16" i="17"/>
  <c r="F16" i="17" s="1"/>
  <c r="A4" i="17"/>
  <c r="E36" i="17" l="1"/>
  <c r="G36" i="17" s="1"/>
  <c r="J36" i="17" s="1"/>
  <c r="F39" i="17"/>
  <c r="F34" i="17"/>
  <c r="E44" i="17"/>
  <c r="G44" i="17" s="1"/>
  <c r="J44" i="17" s="1"/>
  <c r="E38" i="17"/>
  <c r="G38" i="17" s="1"/>
  <c r="J38" i="17" s="1"/>
  <c r="E32" i="17"/>
  <c r="G32" i="17" s="1"/>
  <c r="J32" i="17" s="1"/>
  <c r="F35" i="17"/>
  <c r="E42" i="17"/>
  <c r="G42" i="17" s="1"/>
  <c r="J42" i="17" s="1"/>
  <c r="E41" i="17"/>
  <c r="G41" i="17" s="1"/>
  <c r="J41" i="17" s="1"/>
  <c r="F33" i="17"/>
  <c r="E40" i="17"/>
  <c r="G40" i="17" s="1"/>
  <c r="J40" i="17" s="1"/>
  <c r="F43" i="17"/>
  <c r="E37" i="17"/>
  <c r="G37" i="17" s="1"/>
  <c r="J37" i="17" s="1"/>
  <c r="F30" i="17"/>
  <c r="G30" i="17" s="1"/>
  <c r="J30" i="17" s="1"/>
  <c r="F26" i="17"/>
  <c r="G18" i="17"/>
  <c r="J18" i="17" s="1"/>
  <c r="F22" i="17"/>
  <c r="G26" i="17"/>
  <c r="J26" i="17" s="1"/>
  <c r="E15" i="17"/>
  <c r="G15" i="17" s="1"/>
  <c r="J15" i="17" s="1"/>
  <c r="G24" i="17"/>
  <c r="J24" i="17" s="1"/>
  <c r="G17" i="17"/>
  <c r="J17" i="17" s="1"/>
  <c r="G25" i="17"/>
  <c r="J25" i="17" s="1"/>
  <c r="E19" i="17"/>
  <c r="G19" i="17" s="1"/>
  <c r="J19" i="17" s="1"/>
  <c r="E23" i="17"/>
  <c r="G23" i="17" s="1"/>
  <c r="J23" i="17" s="1"/>
  <c r="E27" i="17"/>
  <c r="G27" i="17" s="1"/>
  <c r="J27" i="17" s="1"/>
  <c r="E31" i="17"/>
  <c r="G31" i="17" s="1"/>
  <c r="J31" i="17" s="1"/>
  <c r="E20" i="17"/>
  <c r="G20" i="17" s="1"/>
  <c r="J20" i="17" s="1"/>
  <c r="E28" i="17"/>
  <c r="G28" i="17" s="1"/>
  <c r="J28" i="17" s="1"/>
  <c r="E29" i="17"/>
  <c r="G29" i="17" s="1"/>
  <c r="J29" i="17" s="1"/>
  <c r="F21" i="17"/>
  <c r="G16" i="17"/>
  <c r="J16" i="17" s="1"/>
  <c r="BU493" i="11" l="1"/>
  <c r="AF479" i="11"/>
  <c r="AE479" i="11"/>
  <c r="AD479" i="11"/>
  <c r="AC479" i="11"/>
  <c r="AB479" i="11"/>
  <c r="AA479" i="11"/>
  <c r="X479" i="11"/>
  <c r="W479" i="11"/>
  <c r="V479" i="11"/>
  <c r="U479" i="11"/>
  <c r="T479" i="11"/>
  <c r="S479" i="11"/>
  <c r="R479" i="11"/>
  <c r="Q479" i="11"/>
  <c r="P479" i="11"/>
  <c r="O479" i="11"/>
  <c r="N479" i="11"/>
  <c r="M479" i="11"/>
  <c r="L479" i="11"/>
  <c r="K479" i="11"/>
  <c r="L475" i="11"/>
  <c r="AB474" i="11"/>
  <c r="AB473" i="11"/>
  <c r="AA473" i="11"/>
  <c r="X473" i="11"/>
  <c r="AB472" i="11"/>
  <c r="AA472" i="11"/>
  <c r="AB471" i="11"/>
  <c r="AA471" i="11"/>
  <c r="AB470" i="11"/>
  <c r="AA470" i="11"/>
  <c r="AB469" i="11"/>
  <c r="AA469" i="11"/>
  <c r="AB468" i="11"/>
  <c r="AA468" i="11"/>
  <c r="AB467" i="11"/>
  <c r="AA467" i="11"/>
  <c r="AB466" i="11"/>
  <c r="AA466" i="11"/>
  <c r="K466" i="11"/>
  <c r="AB465" i="11"/>
  <c r="AA465" i="11"/>
  <c r="K465" i="11"/>
  <c r="J465" i="11"/>
  <c r="AB464" i="11"/>
  <c r="AA464" i="11"/>
  <c r="K464" i="11"/>
  <c r="J464" i="11"/>
  <c r="AB463" i="11"/>
  <c r="AA463" i="11"/>
  <c r="K463" i="11"/>
  <c r="J463" i="11"/>
  <c r="AB462" i="11"/>
  <c r="AA462" i="11"/>
  <c r="K462" i="11"/>
  <c r="J462" i="11"/>
  <c r="AB461" i="11"/>
  <c r="AA461" i="11"/>
  <c r="K461" i="11"/>
  <c r="J461" i="11"/>
  <c r="AB460" i="11"/>
  <c r="AA460" i="11"/>
  <c r="K460" i="11"/>
  <c r="J460" i="11"/>
  <c r="AB459" i="11"/>
  <c r="AA459" i="11"/>
  <c r="K459" i="11"/>
  <c r="J459" i="11"/>
  <c r="AB458" i="11"/>
  <c r="AA458" i="11"/>
  <c r="K458" i="11"/>
  <c r="J458" i="11"/>
  <c r="AB457" i="11"/>
  <c r="AA457" i="11"/>
  <c r="K457" i="11"/>
  <c r="J457" i="11"/>
  <c r="AB456" i="11"/>
  <c r="AA456" i="11"/>
  <c r="K456" i="11"/>
  <c r="J456" i="11"/>
  <c r="AB455" i="11"/>
  <c r="AA455" i="11"/>
  <c r="K455" i="11"/>
  <c r="J455" i="11"/>
  <c r="AB454" i="11"/>
  <c r="AA454" i="11"/>
  <c r="K454" i="11"/>
  <c r="J454" i="11"/>
  <c r="AB453" i="11"/>
  <c r="AA453" i="11"/>
  <c r="K453" i="11"/>
  <c r="J453" i="11"/>
  <c r="AB452" i="11"/>
  <c r="AA452" i="11"/>
  <c r="K452" i="11"/>
  <c r="J452" i="11"/>
  <c r="AB451" i="11"/>
  <c r="AA451" i="11"/>
  <c r="K451" i="11"/>
  <c r="J451" i="11"/>
  <c r="K450" i="11"/>
  <c r="J450" i="11"/>
  <c r="K449" i="11"/>
  <c r="J449" i="11"/>
  <c r="K448" i="11"/>
  <c r="J448" i="11"/>
  <c r="K447" i="11"/>
  <c r="J447" i="11"/>
  <c r="K446" i="11"/>
  <c r="J446" i="11"/>
  <c r="J445" i="11"/>
  <c r="K444" i="11"/>
  <c r="J444" i="11"/>
  <c r="K443" i="11"/>
  <c r="K445" i="11" s="1"/>
  <c r="J443" i="11"/>
  <c r="W440" i="11"/>
  <c r="V440" i="11"/>
  <c r="R440" i="11"/>
  <c r="S440" i="11" s="1"/>
  <c r="X440" i="11" s="1"/>
  <c r="M440" i="11"/>
  <c r="AC439" i="11"/>
  <c r="W439" i="11"/>
  <c r="V439" i="11"/>
  <c r="R439" i="11"/>
  <c r="S439" i="11" s="1"/>
  <c r="X439" i="11" s="1"/>
  <c r="M439" i="11"/>
  <c r="J439" i="11"/>
  <c r="AC438" i="11"/>
  <c r="W438" i="11"/>
  <c r="V438" i="11"/>
  <c r="R438" i="11"/>
  <c r="S438" i="11" s="1"/>
  <c r="X438" i="11" s="1"/>
  <c r="M438" i="11"/>
  <c r="J438" i="11"/>
  <c r="AC437" i="11"/>
  <c r="W437" i="11"/>
  <c r="V437" i="11"/>
  <c r="R437" i="11"/>
  <c r="S437" i="11" s="1"/>
  <c r="X437" i="11" s="1"/>
  <c r="M437" i="11"/>
  <c r="J437" i="11"/>
  <c r="AC436" i="11"/>
  <c r="W436" i="11"/>
  <c r="V436" i="11"/>
  <c r="R436" i="11"/>
  <c r="S436" i="11" s="1"/>
  <c r="X436" i="11" s="1"/>
  <c r="M436" i="11"/>
  <c r="J436" i="11"/>
  <c r="AC435" i="11"/>
  <c r="W435" i="11"/>
  <c r="V435" i="11"/>
  <c r="R435" i="11"/>
  <c r="S435" i="11" s="1"/>
  <c r="X435" i="11" s="1"/>
  <c r="M435" i="11"/>
  <c r="J435" i="11"/>
  <c r="AC434" i="11"/>
  <c r="W434" i="11"/>
  <c r="V434" i="11"/>
  <c r="R434" i="11"/>
  <c r="S434" i="11" s="1"/>
  <c r="X434" i="11" s="1"/>
  <c r="M434" i="11"/>
  <c r="J434" i="11"/>
  <c r="AC433" i="11"/>
  <c r="W433" i="11"/>
  <c r="V433" i="11"/>
  <c r="R433" i="11"/>
  <c r="S433" i="11" s="1"/>
  <c r="X433" i="11" s="1"/>
  <c r="M433" i="11"/>
  <c r="J433" i="11"/>
  <c r="AC432" i="11"/>
  <c r="W432" i="11"/>
  <c r="V432" i="11"/>
  <c r="R432" i="11"/>
  <c r="S432" i="11" s="1"/>
  <c r="X432" i="11" s="1"/>
  <c r="M432" i="11"/>
  <c r="J432" i="11"/>
  <c r="AC431" i="11"/>
  <c r="W431" i="11"/>
  <c r="V431" i="11"/>
  <c r="R431" i="11"/>
  <c r="S431" i="11" s="1"/>
  <c r="X431" i="11" s="1"/>
  <c r="M431" i="11"/>
  <c r="J431" i="11"/>
  <c r="AC430" i="11"/>
  <c r="W430" i="11"/>
  <c r="V430" i="11"/>
  <c r="R430" i="11"/>
  <c r="S430" i="11" s="1"/>
  <c r="X430" i="11" s="1"/>
  <c r="M430" i="11"/>
  <c r="J430" i="11"/>
  <c r="AC429" i="11"/>
  <c r="W429" i="11"/>
  <c r="V429" i="11"/>
  <c r="R429" i="11"/>
  <c r="S429" i="11" s="1"/>
  <c r="X429" i="11" s="1"/>
  <c r="M429" i="11"/>
  <c r="J429" i="11"/>
  <c r="AC428" i="11"/>
  <c r="W428" i="11"/>
  <c r="V428" i="11"/>
  <c r="R428" i="11"/>
  <c r="S428" i="11" s="1"/>
  <c r="X428" i="11" s="1"/>
  <c r="M428" i="11"/>
  <c r="J428" i="11"/>
  <c r="AC427" i="11"/>
  <c r="W427" i="11"/>
  <c r="V427" i="11"/>
  <c r="R427" i="11"/>
  <c r="S427" i="11" s="1"/>
  <c r="X427" i="11" s="1"/>
  <c r="M427" i="11"/>
  <c r="J427" i="11"/>
  <c r="AC426" i="11"/>
  <c r="W426" i="11"/>
  <c r="V426" i="11"/>
  <c r="R426" i="11"/>
  <c r="S426" i="11" s="1"/>
  <c r="X426" i="11" s="1"/>
  <c r="M426" i="11"/>
  <c r="J426" i="11"/>
  <c r="AC425" i="11"/>
  <c r="W425" i="11"/>
  <c r="V425" i="11"/>
  <c r="R425" i="11"/>
  <c r="S425" i="11" s="1"/>
  <c r="X425" i="11" s="1"/>
  <c r="M425" i="11"/>
  <c r="J425" i="11"/>
  <c r="AC424" i="11"/>
  <c r="W424" i="11"/>
  <c r="V424" i="11"/>
  <c r="R424" i="11"/>
  <c r="S424" i="11" s="1"/>
  <c r="X424" i="11" s="1"/>
  <c r="M424" i="11"/>
  <c r="J424" i="11"/>
  <c r="AC423" i="11"/>
  <c r="W423" i="11"/>
  <c r="V423" i="11"/>
  <c r="R423" i="11"/>
  <c r="S423" i="11" s="1"/>
  <c r="X423" i="11" s="1"/>
  <c r="M423" i="11"/>
  <c r="J423" i="11"/>
  <c r="AC422" i="11"/>
  <c r="W422" i="11"/>
  <c r="V422" i="11"/>
  <c r="R422" i="11"/>
  <c r="S422" i="11" s="1"/>
  <c r="X422" i="11" s="1"/>
  <c r="M422" i="11"/>
  <c r="J422" i="11"/>
  <c r="AC421" i="11"/>
  <c r="W421" i="11"/>
  <c r="V421" i="11"/>
  <c r="R421" i="11"/>
  <c r="S421" i="11" s="1"/>
  <c r="X421" i="11" s="1"/>
  <c r="M421" i="11"/>
  <c r="J421" i="11"/>
  <c r="AC420" i="11"/>
  <c r="W420" i="11"/>
  <c r="V420" i="11"/>
  <c r="R420" i="11"/>
  <c r="S420" i="11" s="1"/>
  <c r="X420" i="11" s="1"/>
  <c r="M420" i="11"/>
  <c r="J420" i="11"/>
  <c r="AC419" i="11"/>
  <c r="W419" i="11"/>
  <c r="V419" i="11"/>
  <c r="R419" i="11"/>
  <c r="S419" i="11" s="1"/>
  <c r="X419" i="11" s="1"/>
  <c r="M419" i="11"/>
  <c r="J419" i="11"/>
  <c r="W418" i="11"/>
  <c r="V418" i="11"/>
  <c r="R418" i="11"/>
  <c r="S418" i="11" s="1"/>
  <c r="X418" i="11" s="1"/>
  <c r="M418" i="11"/>
  <c r="J418" i="11"/>
  <c r="W417" i="11"/>
  <c r="V417" i="11"/>
  <c r="R417" i="11"/>
  <c r="S417" i="11" s="1"/>
  <c r="X417" i="11" s="1"/>
  <c r="M417" i="11"/>
  <c r="J417" i="11"/>
  <c r="W416" i="11"/>
  <c r="V416" i="11"/>
  <c r="R416" i="11"/>
  <c r="S416" i="11" s="1"/>
  <c r="X416" i="11" s="1"/>
  <c r="M416" i="11"/>
  <c r="J416" i="11"/>
  <c r="W415" i="11"/>
  <c r="V415" i="11"/>
  <c r="R415" i="11"/>
  <c r="S415" i="11" s="1"/>
  <c r="X415" i="11" s="1"/>
  <c r="M415" i="11"/>
  <c r="J415" i="11"/>
  <c r="W414" i="11"/>
  <c r="V414" i="11"/>
  <c r="R414" i="11"/>
  <c r="S414" i="11" s="1"/>
  <c r="X414" i="11" s="1"/>
  <c r="M414" i="11"/>
  <c r="J414" i="11"/>
  <c r="W413" i="11"/>
  <c r="V413" i="11"/>
  <c r="R413" i="11"/>
  <c r="S413" i="11" s="1"/>
  <c r="X413" i="11" s="1"/>
  <c r="M413" i="11"/>
  <c r="J413" i="11"/>
  <c r="W412" i="11"/>
  <c r="V412" i="11"/>
  <c r="R412" i="11"/>
  <c r="S412" i="11" s="1"/>
  <c r="X412" i="11" s="1"/>
  <c r="M412" i="11"/>
  <c r="J412" i="11"/>
  <c r="W411" i="11"/>
  <c r="V411" i="11"/>
  <c r="R411" i="11"/>
  <c r="M411" i="11"/>
  <c r="W409" i="11"/>
  <c r="U407" i="11"/>
  <c r="W406" i="11"/>
  <c r="X409" i="11" s="1"/>
  <c r="X402" i="11"/>
  <c r="AF401" i="11"/>
  <c r="AE401" i="11"/>
  <c r="AD401" i="11"/>
  <c r="AC401" i="11"/>
  <c r="AB401" i="11"/>
  <c r="AA401" i="11"/>
  <c r="X401" i="11"/>
  <c r="W401" i="11"/>
  <c r="V401" i="11"/>
  <c r="U401" i="11"/>
  <c r="T401" i="11"/>
  <c r="S401" i="11"/>
  <c r="R401" i="11"/>
  <c r="Q401" i="11"/>
  <c r="P401" i="11"/>
  <c r="O401" i="11"/>
  <c r="N401" i="11"/>
  <c r="M401" i="11"/>
  <c r="L401" i="11"/>
  <c r="K401" i="11"/>
  <c r="L397" i="11"/>
  <c r="AB396" i="11"/>
  <c r="AB395" i="11"/>
  <c r="AA395" i="11"/>
  <c r="X395" i="11"/>
  <c r="AB394" i="11"/>
  <c r="AA394" i="11"/>
  <c r="AB393" i="11"/>
  <c r="AA393" i="11"/>
  <c r="AB392" i="11"/>
  <c r="AA392" i="11"/>
  <c r="AB391" i="11"/>
  <c r="AA391" i="11"/>
  <c r="AB390" i="11"/>
  <c r="AA390" i="11"/>
  <c r="AB389" i="11"/>
  <c r="AA389" i="11"/>
  <c r="AB388" i="11"/>
  <c r="AA388" i="11"/>
  <c r="K388" i="11"/>
  <c r="AB387" i="11"/>
  <c r="AA387" i="11"/>
  <c r="K387" i="11"/>
  <c r="J387" i="11"/>
  <c r="AB386" i="11"/>
  <c r="AA386" i="11"/>
  <c r="K386" i="11"/>
  <c r="J386" i="11"/>
  <c r="AB385" i="11"/>
  <c r="AA385" i="11"/>
  <c r="K385" i="11"/>
  <c r="J385" i="11"/>
  <c r="AB384" i="11"/>
  <c r="AA384" i="11"/>
  <c r="K384" i="11"/>
  <c r="J384" i="11"/>
  <c r="AB383" i="11"/>
  <c r="AA383" i="11"/>
  <c r="K383" i="11"/>
  <c r="J383" i="11"/>
  <c r="AB382" i="11"/>
  <c r="AA382" i="11"/>
  <c r="K382" i="11"/>
  <c r="J382" i="11"/>
  <c r="AB381" i="11"/>
  <c r="AA381" i="11"/>
  <c r="K381" i="11"/>
  <c r="J381" i="11"/>
  <c r="AB380" i="11"/>
  <c r="AA380" i="11"/>
  <c r="K380" i="11"/>
  <c r="J380" i="11"/>
  <c r="AB379" i="11"/>
  <c r="AA379" i="11"/>
  <c r="K379" i="11"/>
  <c r="J379" i="11"/>
  <c r="AB378" i="11"/>
  <c r="AA378" i="11"/>
  <c r="K378" i="11"/>
  <c r="J378" i="11"/>
  <c r="AB377" i="11"/>
  <c r="AA377" i="11"/>
  <c r="K377" i="11"/>
  <c r="J377" i="11"/>
  <c r="AB376" i="11"/>
  <c r="AA376" i="11"/>
  <c r="K376" i="11"/>
  <c r="J376" i="11"/>
  <c r="AB375" i="11"/>
  <c r="AA375" i="11"/>
  <c r="K375" i="11"/>
  <c r="J375" i="11"/>
  <c r="AB374" i="11"/>
  <c r="AA374" i="11"/>
  <c r="K374" i="11"/>
  <c r="J374" i="11"/>
  <c r="AB373" i="11"/>
  <c r="AA373" i="11"/>
  <c r="K373" i="11"/>
  <c r="J373" i="11"/>
  <c r="K372" i="11"/>
  <c r="J372" i="11"/>
  <c r="K371" i="11"/>
  <c r="J371" i="11"/>
  <c r="K370" i="11"/>
  <c r="J370" i="11"/>
  <c r="K369" i="11"/>
  <c r="J369" i="11"/>
  <c r="K368" i="11"/>
  <c r="J368" i="11"/>
  <c r="J367" i="11"/>
  <c r="K366" i="11"/>
  <c r="J366" i="11"/>
  <c r="K365" i="11"/>
  <c r="J365" i="11"/>
  <c r="W362" i="11"/>
  <c r="V362" i="11"/>
  <c r="R362" i="11"/>
  <c r="S362" i="11" s="1"/>
  <c r="X362" i="11" s="1"/>
  <c r="M362" i="11"/>
  <c r="AC361" i="11"/>
  <c r="W361" i="11"/>
  <c r="V361" i="11"/>
  <c r="R361" i="11"/>
  <c r="S361" i="11" s="1"/>
  <c r="X361" i="11" s="1"/>
  <c r="M361" i="11"/>
  <c r="J361" i="11"/>
  <c r="AC360" i="11"/>
  <c r="W360" i="11"/>
  <c r="V360" i="11"/>
  <c r="R360" i="11"/>
  <c r="S360" i="11" s="1"/>
  <c r="X360" i="11" s="1"/>
  <c r="M360" i="11"/>
  <c r="J360" i="11"/>
  <c r="AC359" i="11"/>
  <c r="W359" i="11"/>
  <c r="V359" i="11"/>
  <c r="R359" i="11"/>
  <c r="S359" i="11" s="1"/>
  <c r="X359" i="11" s="1"/>
  <c r="M359" i="11"/>
  <c r="J359" i="11"/>
  <c r="AC358" i="11"/>
  <c r="W358" i="11"/>
  <c r="V358" i="11"/>
  <c r="R358" i="11"/>
  <c r="S358" i="11" s="1"/>
  <c r="X358" i="11" s="1"/>
  <c r="M358" i="11"/>
  <c r="J358" i="11"/>
  <c r="AC357" i="11"/>
  <c r="W357" i="11"/>
  <c r="V357" i="11"/>
  <c r="R357" i="11"/>
  <c r="S357" i="11" s="1"/>
  <c r="X357" i="11" s="1"/>
  <c r="M357" i="11"/>
  <c r="J357" i="11"/>
  <c r="AC356" i="11"/>
  <c r="W356" i="11"/>
  <c r="V356" i="11"/>
  <c r="R356" i="11"/>
  <c r="S356" i="11" s="1"/>
  <c r="X356" i="11" s="1"/>
  <c r="M356" i="11"/>
  <c r="J356" i="11"/>
  <c r="AC355" i="11"/>
  <c r="W355" i="11"/>
  <c r="V355" i="11"/>
  <c r="R355" i="11"/>
  <c r="S355" i="11" s="1"/>
  <c r="X355" i="11" s="1"/>
  <c r="M355" i="11"/>
  <c r="J355" i="11"/>
  <c r="AC354" i="11"/>
  <c r="W354" i="11"/>
  <c r="V354" i="11"/>
  <c r="R354" i="11"/>
  <c r="S354" i="11" s="1"/>
  <c r="X354" i="11" s="1"/>
  <c r="M354" i="11"/>
  <c r="J354" i="11"/>
  <c r="AC353" i="11"/>
  <c r="W353" i="11"/>
  <c r="V353" i="11"/>
  <c r="R353" i="11"/>
  <c r="S353" i="11" s="1"/>
  <c r="X353" i="11" s="1"/>
  <c r="M353" i="11"/>
  <c r="J353" i="11"/>
  <c r="AC352" i="11"/>
  <c r="W352" i="11"/>
  <c r="V352" i="11"/>
  <c r="R352" i="11"/>
  <c r="S352" i="11" s="1"/>
  <c r="X352" i="11" s="1"/>
  <c r="M352" i="11"/>
  <c r="J352" i="11"/>
  <c r="AC351" i="11"/>
  <c r="W351" i="11"/>
  <c r="V351" i="11"/>
  <c r="R351" i="11"/>
  <c r="S351" i="11" s="1"/>
  <c r="X351" i="11" s="1"/>
  <c r="M351" i="11"/>
  <c r="J351" i="11"/>
  <c r="AC350" i="11"/>
  <c r="W350" i="11"/>
  <c r="V350" i="11"/>
  <c r="R350" i="11"/>
  <c r="S350" i="11" s="1"/>
  <c r="X350" i="11" s="1"/>
  <c r="M350" i="11"/>
  <c r="J350" i="11"/>
  <c r="AC349" i="11"/>
  <c r="W349" i="11"/>
  <c r="V349" i="11"/>
  <c r="R349" i="11"/>
  <c r="S349" i="11" s="1"/>
  <c r="X349" i="11" s="1"/>
  <c r="M349" i="11"/>
  <c r="J349" i="11"/>
  <c r="AC348" i="11"/>
  <c r="W348" i="11"/>
  <c r="V348" i="11"/>
  <c r="R348" i="11"/>
  <c r="S348" i="11" s="1"/>
  <c r="X348" i="11" s="1"/>
  <c r="M348" i="11"/>
  <c r="J348" i="11"/>
  <c r="AC347" i="11"/>
  <c r="W347" i="11"/>
  <c r="V347" i="11"/>
  <c r="R347" i="11"/>
  <c r="S347" i="11" s="1"/>
  <c r="X347" i="11" s="1"/>
  <c r="M347" i="11"/>
  <c r="J347" i="11"/>
  <c r="AC346" i="11"/>
  <c r="W346" i="11"/>
  <c r="V346" i="11"/>
  <c r="R346" i="11"/>
  <c r="S346" i="11" s="1"/>
  <c r="X346" i="11" s="1"/>
  <c r="M346" i="11"/>
  <c r="J346" i="11"/>
  <c r="AC345" i="11"/>
  <c r="W345" i="11"/>
  <c r="V345" i="11"/>
  <c r="R345" i="11"/>
  <c r="S345" i="11" s="1"/>
  <c r="X345" i="11" s="1"/>
  <c r="M345" i="11"/>
  <c r="J345" i="11"/>
  <c r="AC344" i="11"/>
  <c r="W344" i="11"/>
  <c r="V344" i="11"/>
  <c r="R344" i="11"/>
  <c r="S344" i="11" s="1"/>
  <c r="X344" i="11" s="1"/>
  <c r="M344" i="11"/>
  <c r="J344" i="11"/>
  <c r="AC343" i="11"/>
  <c r="W343" i="11"/>
  <c r="V343" i="11"/>
  <c r="R343" i="11"/>
  <c r="S343" i="11" s="1"/>
  <c r="X343" i="11" s="1"/>
  <c r="M343" i="11"/>
  <c r="J343" i="11"/>
  <c r="AC342" i="11"/>
  <c r="W342" i="11"/>
  <c r="V342" i="11"/>
  <c r="R342" i="11"/>
  <c r="S342" i="11" s="1"/>
  <c r="X342" i="11" s="1"/>
  <c r="M342" i="11"/>
  <c r="J342" i="11"/>
  <c r="AC341" i="11"/>
  <c r="W341" i="11"/>
  <c r="V341" i="11"/>
  <c r="R341" i="11"/>
  <c r="S341" i="11" s="1"/>
  <c r="X341" i="11" s="1"/>
  <c r="M341" i="11"/>
  <c r="J341" i="11"/>
  <c r="W340" i="11"/>
  <c r="V340" i="11"/>
  <c r="R340" i="11"/>
  <c r="S340" i="11" s="1"/>
  <c r="X340" i="11" s="1"/>
  <c r="M340" i="11"/>
  <c r="J340" i="11"/>
  <c r="W339" i="11"/>
  <c r="V339" i="11"/>
  <c r="R339" i="11"/>
  <c r="S339" i="11" s="1"/>
  <c r="X339" i="11" s="1"/>
  <c r="M339" i="11"/>
  <c r="J339" i="11"/>
  <c r="W338" i="11"/>
  <c r="V338" i="11"/>
  <c r="R338" i="11"/>
  <c r="S338" i="11" s="1"/>
  <c r="X338" i="11" s="1"/>
  <c r="M338" i="11"/>
  <c r="J338" i="11"/>
  <c r="W337" i="11"/>
  <c r="V337" i="11"/>
  <c r="R337" i="11"/>
  <c r="S337" i="11" s="1"/>
  <c r="X337" i="11" s="1"/>
  <c r="M337" i="11"/>
  <c r="J337" i="11"/>
  <c r="W336" i="11"/>
  <c r="V336" i="11"/>
  <c r="R336" i="11"/>
  <c r="S336" i="11" s="1"/>
  <c r="X336" i="11" s="1"/>
  <c r="M336" i="11"/>
  <c r="J336" i="11"/>
  <c r="W335" i="11"/>
  <c r="V335" i="11"/>
  <c r="R335" i="11"/>
  <c r="S335" i="11" s="1"/>
  <c r="X335" i="11" s="1"/>
  <c r="M335" i="11"/>
  <c r="J335" i="11"/>
  <c r="W334" i="11"/>
  <c r="V334" i="11"/>
  <c r="R334" i="11"/>
  <c r="S334" i="11" s="1"/>
  <c r="X334" i="11" s="1"/>
  <c r="M334" i="11"/>
  <c r="J334" i="11"/>
  <c r="W333" i="11"/>
  <c r="V333" i="11"/>
  <c r="R333" i="11"/>
  <c r="S333" i="11" s="1"/>
  <c r="M333" i="11"/>
  <c r="W331" i="11"/>
  <c r="U329" i="11"/>
  <c r="W328" i="11"/>
  <c r="X331" i="11" s="1"/>
  <c r="X324" i="11"/>
  <c r="AF323" i="11"/>
  <c r="AE323" i="11"/>
  <c r="AD323" i="11"/>
  <c r="AC323" i="11"/>
  <c r="AB323" i="11"/>
  <c r="AA323" i="11"/>
  <c r="X323" i="11"/>
  <c r="W323" i="11"/>
  <c r="V323" i="11"/>
  <c r="U323" i="11"/>
  <c r="T323" i="11"/>
  <c r="S323" i="11"/>
  <c r="R323" i="11"/>
  <c r="Q323" i="11"/>
  <c r="P323" i="11"/>
  <c r="O323" i="11"/>
  <c r="N323" i="11"/>
  <c r="M323" i="11"/>
  <c r="L323" i="11"/>
  <c r="K323" i="11"/>
  <c r="L319" i="11"/>
  <c r="AB318" i="11"/>
  <c r="AB317" i="11"/>
  <c r="AA317" i="11"/>
  <c r="X317" i="11"/>
  <c r="AB316" i="11"/>
  <c r="AA316" i="11"/>
  <c r="AB315" i="11"/>
  <c r="AA315" i="11"/>
  <c r="AB314" i="11"/>
  <c r="AA314" i="11"/>
  <c r="AB313" i="11"/>
  <c r="AA313" i="11"/>
  <c r="AB312" i="11"/>
  <c r="AA312" i="11"/>
  <c r="AB311" i="11"/>
  <c r="AA311" i="11"/>
  <c r="AB310" i="11"/>
  <c r="AA310" i="11"/>
  <c r="K310" i="11"/>
  <c r="AB309" i="11"/>
  <c r="AA309" i="11"/>
  <c r="K309" i="11"/>
  <c r="J309" i="11"/>
  <c r="AB308" i="11"/>
  <c r="AA308" i="11"/>
  <c r="K308" i="11"/>
  <c r="J308" i="11"/>
  <c r="AB307" i="11"/>
  <c r="AA307" i="11"/>
  <c r="K307" i="11"/>
  <c r="J307" i="11"/>
  <c r="AB306" i="11"/>
  <c r="AA306" i="11"/>
  <c r="K306" i="11"/>
  <c r="J306" i="11"/>
  <c r="AB305" i="11"/>
  <c r="AA305" i="11"/>
  <c r="K305" i="11"/>
  <c r="J305" i="11"/>
  <c r="AB304" i="11"/>
  <c r="AA304" i="11"/>
  <c r="K304" i="11"/>
  <c r="J304" i="11"/>
  <c r="AB303" i="11"/>
  <c r="AA303" i="11"/>
  <c r="K303" i="11"/>
  <c r="J303" i="11"/>
  <c r="AB302" i="11"/>
  <c r="AA302" i="11"/>
  <c r="K302" i="11"/>
  <c r="J302" i="11"/>
  <c r="AB301" i="11"/>
  <c r="AA301" i="11"/>
  <c r="K301" i="11"/>
  <c r="J301" i="11"/>
  <c r="AB300" i="11"/>
  <c r="AA300" i="11"/>
  <c r="K300" i="11"/>
  <c r="J300" i="11"/>
  <c r="AB299" i="11"/>
  <c r="AA299" i="11"/>
  <c r="K299" i="11"/>
  <c r="J299" i="11"/>
  <c r="AB298" i="11"/>
  <c r="AA298" i="11"/>
  <c r="K298" i="11"/>
  <c r="J298" i="11"/>
  <c r="AB297" i="11"/>
  <c r="AA297" i="11"/>
  <c r="K297" i="11"/>
  <c r="J297" i="11"/>
  <c r="AB296" i="11"/>
  <c r="AA296" i="11"/>
  <c r="K296" i="11"/>
  <c r="J296" i="11"/>
  <c r="AB295" i="11"/>
  <c r="AA295" i="11"/>
  <c r="K295" i="11"/>
  <c r="J295" i="11"/>
  <c r="K294" i="11"/>
  <c r="J294" i="11"/>
  <c r="K293" i="11"/>
  <c r="J293" i="11"/>
  <c r="K292" i="11"/>
  <c r="J292" i="11"/>
  <c r="K291" i="11"/>
  <c r="J291" i="11"/>
  <c r="K290" i="11"/>
  <c r="J290" i="11"/>
  <c r="J289" i="11"/>
  <c r="K288" i="11"/>
  <c r="J288" i="11"/>
  <c r="K287" i="11"/>
  <c r="J287" i="11"/>
  <c r="W284" i="11"/>
  <c r="V284" i="11"/>
  <c r="R284" i="11"/>
  <c r="S284" i="11" s="1"/>
  <c r="X284" i="11" s="1"/>
  <c r="M284" i="11"/>
  <c r="AC283" i="11"/>
  <c r="W283" i="11"/>
  <c r="V283" i="11"/>
  <c r="R283" i="11"/>
  <c r="S283" i="11" s="1"/>
  <c r="X283" i="11" s="1"/>
  <c r="M283" i="11"/>
  <c r="J283" i="11"/>
  <c r="AC282" i="11"/>
  <c r="W282" i="11"/>
  <c r="V282" i="11"/>
  <c r="R282" i="11"/>
  <c r="S282" i="11" s="1"/>
  <c r="X282" i="11" s="1"/>
  <c r="M282" i="11"/>
  <c r="J282" i="11"/>
  <c r="AC281" i="11"/>
  <c r="W281" i="11"/>
  <c r="V281" i="11"/>
  <c r="R281" i="11"/>
  <c r="S281" i="11" s="1"/>
  <c r="X281" i="11" s="1"/>
  <c r="M281" i="11"/>
  <c r="J281" i="11"/>
  <c r="AC280" i="11"/>
  <c r="W280" i="11"/>
  <c r="V280" i="11"/>
  <c r="R280" i="11"/>
  <c r="S280" i="11" s="1"/>
  <c r="X280" i="11" s="1"/>
  <c r="M280" i="11"/>
  <c r="J280" i="11"/>
  <c r="AC279" i="11"/>
  <c r="W279" i="11"/>
  <c r="V279" i="11"/>
  <c r="R279" i="11"/>
  <c r="S279" i="11" s="1"/>
  <c r="X279" i="11" s="1"/>
  <c r="M279" i="11"/>
  <c r="J279" i="11"/>
  <c r="AC278" i="11"/>
  <c r="W278" i="11"/>
  <c r="V278" i="11"/>
  <c r="R278" i="11"/>
  <c r="S278" i="11" s="1"/>
  <c r="X278" i="11" s="1"/>
  <c r="M278" i="11"/>
  <c r="J278" i="11"/>
  <c r="AC277" i="11"/>
  <c r="W277" i="11"/>
  <c r="V277" i="11"/>
  <c r="R277" i="11"/>
  <c r="S277" i="11" s="1"/>
  <c r="X277" i="11" s="1"/>
  <c r="M277" i="11"/>
  <c r="J277" i="11"/>
  <c r="AC276" i="11"/>
  <c r="W276" i="11"/>
  <c r="V276" i="11"/>
  <c r="R276" i="11"/>
  <c r="S276" i="11" s="1"/>
  <c r="X276" i="11" s="1"/>
  <c r="M276" i="11"/>
  <c r="J276" i="11"/>
  <c r="AC275" i="11"/>
  <c r="W275" i="11"/>
  <c r="V275" i="11"/>
  <c r="R275" i="11"/>
  <c r="S275" i="11" s="1"/>
  <c r="X275" i="11" s="1"/>
  <c r="M275" i="11"/>
  <c r="J275" i="11"/>
  <c r="AC274" i="11"/>
  <c r="W274" i="11"/>
  <c r="V274" i="11"/>
  <c r="R274" i="11"/>
  <c r="S274" i="11" s="1"/>
  <c r="X274" i="11" s="1"/>
  <c r="M274" i="11"/>
  <c r="J274" i="11"/>
  <c r="AC273" i="11"/>
  <c r="W273" i="11"/>
  <c r="V273" i="11"/>
  <c r="R273" i="11"/>
  <c r="S273" i="11" s="1"/>
  <c r="X273" i="11" s="1"/>
  <c r="M273" i="11"/>
  <c r="J273" i="11"/>
  <c r="AC272" i="11"/>
  <c r="W272" i="11"/>
  <c r="V272" i="11"/>
  <c r="R272" i="11"/>
  <c r="S272" i="11" s="1"/>
  <c r="X272" i="11" s="1"/>
  <c r="M272" i="11"/>
  <c r="J272" i="11"/>
  <c r="AC271" i="11"/>
  <c r="W271" i="11"/>
  <c r="V271" i="11"/>
  <c r="R271" i="11"/>
  <c r="S271" i="11" s="1"/>
  <c r="X271" i="11" s="1"/>
  <c r="M271" i="11"/>
  <c r="J271" i="11"/>
  <c r="AC270" i="11"/>
  <c r="W270" i="11"/>
  <c r="V270" i="11"/>
  <c r="R270" i="11"/>
  <c r="S270" i="11" s="1"/>
  <c r="X270" i="11" s="1"/>
  <c r="M270" i="11"/>
  <c r="J270" i="11"/>
  <c r="AC269" i="11"/>
  <c r="W269" i="11"/>
  <c r="V269" i="11"/>
  <c r="R269" i="11"/>
  <c r="S269" i="11" s="1"/>
  <c r="X269" i="11" s="1"/>
  <c r="M269" i="11"/>
  <c r="J269" i="11"/>
  <c r="AC268" i="11"/>
  <c r="W268" i="11"/>
  <c r="V268" i="11"/>
  <c r="R268" i="11"/>
  <c r="S268" i="11" s="1"/>
  <c r="X268" i="11" s="1"/>
  <c r="M268" i="11"/>
  <c r="J268" i="11"/>
  <c r="AC267" i="11"/>
  <c r="W267" i="11"/>
  <c r="V267" i="11"/>
  <c r="R267" i="11"/>
  <c r="S267" i="11" s="1"/>
  <c r="X267" i="11" s="1"/>
  <c r="M267" i="11"/>
  <c r="J267" i="11"/>
  <c r="AC266" i="11"/>
  <c r="W266" i="11"/>
  <c r="V266" i="11"/>
  <c r="R266" i="11"/>
  <c r="S266" i="11" s="1"/>
  <c r="X266" i="11" s="1"/>
  <c r="M266" i="11"/>
  <c r="J266" i="11"/>
  <c r="AC265" i="11"/>
  <c r="W265" i="11"/>
  <c r="V265" i="11"/>
  <c r="R265" i="11"/>
  <c r="S265" i="11" s="1"/>
  <c r="X265" i="11" s="1"/>
  <c r="M265" i="11"/>
  <c r="J265" i="11"/>
  <c r="AC264" i="11"/>
  <c r="W264" i="11"/>
  <c r="V264" i="11"/>
  <c r="R264" i="11"/>
  <c r="S264" i="11" s="1"/>
  <c r="X264" i="11" s="1"/>
  <c r="M264" i="11"/>
  <c r="J264" i="11"/>
  <c r="AC263" i="11"/>
  <c r="W263" i="11"/>
  <c r="V263" i="11"/>
  <c r="R263" i="11"/>
  <c r="S263" i="11" s="1"/>
  <c r="X263" i="11" s="1"/>
  <c r="M263" i="11"/>
  <c r="J263" i="11"/>
  <c r="W262" i="11"/>
  <c r="V262" i="11"/>
  <c r="R262" i="11"/>
  <c r="S262" i="11" s="1"/>
  <c r="X262" i="11" s="1"/>
  <c r="M262" i="11"/>
  <c r="J262" i="11"/>
  <c r="W261" i="11"/>
  <c r="V261" i="11"/>
  <c r="R261" i="11"/>
  <c r="S261" i="11" s="1"/>
  <c r="X261" i="11" s="1"/>
  <c r="M261" i="11"/>
  <c r="J261" i="11"/>
  <c r="W260" i="11"/>
  <c r="V260" i="11"/>
  <c r="R260" i="11"/>
  <c r="S260" i="11" s="1"/>
  <c r="X260" i="11" s="1"/>
  <c r="M260" i="11"/>
  <c r="J260" i="11"/>
  <c r="W259" i="11"/>
  <c r="V259" i="11"/>
  <c r="R259" i="11"/>
  <c r="S259" i="11" s="1"/>
  <c r="X259" i="11" s="1"/>
  <c r="M259" i="11"/>
  <c r="J259" i="11"/>
  <c r="W258" i="11"/>
  <c r="V258" i="11"/>
  <c r="R258" i="11"/>
  <c r="S258" i="11" s="1"/>
  <c r="X258" i="11" s="1"/>
  <c r="M258" i="11"/>
  <c r="J258" i="11"/>
  <c r="W257" i="11"/>
  <c r="V257" i="11"/>
  <c r="R257" i="11"/>
  <c r="S257" i="11" s="1"/>
  <c r="X257" i="11" s="1"/>
  <c r="M257" i="11"/>
  <c r="J257" i="11"/>
  <c r="W256" i="11"/>
  <c r="V256" i="11"/>
  <c r="R256" i="11"/>
  <c r="S256" i="11" s="1"/>
  <c r="X256" i="11" s="1"/>
  <c r="M256" i="11"/>
  <c r="J256" i="11"/>
  <c r="W255" i="11"/>
  <c r="V255" i="11"/>
  <c r="R255" i="11"/>
  <c r="S255" i="11" s="1"/>
  <c r="X255" i="11" s="1"/>
  <c r="M255" i="11"/>
  <c r="W253" i="11"/>
  <c r="U251" i="11"/>
  <c r="W250" i="11"/>
  <c r="X253" i="11" s="1"/>
  <c r="X246" i="11"/>
  <c r="AF245" i="11"/>
  <c r="AE245" i="11"/>
  <c r="AD245" i="11"/>
  <c r="AC245" i="11"/>
  <c r="AB245" i="11"/>
  <c r="AA245" i="11"/>
  <c r="X245" i="11"/>
  <c r="W245" i="11"/>
  <c r="V245" i="11"/>
  <c r="U245" i="11"/>
  <c r="T245" i="11"/>
  <c r="S245" i="11"/>
  <c r="R245" i="11"/>
  <c r="Q245" i="11"/>
  <c r="P245" i="11"/>
  <c r="O245" i="11"/>
  <c r="N245" i="11"/>
  <c r="M245" i="11"/>
  <c r="L245" i="11"/>
  <c r="K245" i="11"/>
  <c r="L241" i="11"/>
  <c r="AB240" i="11"/>
  <c r="AB239" i="11"/>
  <c r="AA239" i="11"/>
  <c r="X239" i="11"/>
  <c r="AB238" i="11"/>
  <c r="AA238" i="11"/>
  <c r="AB237" i="11"/>
  <c r="AA237" i="11"/>
  <c r="AB236" i="11"/>
  <c r="AA236" i="11"/>
  <c r="AB235" i="11"/>
  <c r="AA235" i="11"/>
  <c r="AB234" i="11"/>
  <c r="AA234" i="11"/>
  <c r="AB233" i="11"/>
  <c r="AA233" i="11"/>
  <c r="AB232" i="11"/>
  <c r="AA232" i="11"/>
  <c r="K232" i="11"/>
  <c r="AB231" i="11"/>
  <c r="AA231" i="11"/>
  <c r="K231" i="11"/>
  <c r="J231" i="11"/>
  <c r="AB230" i="11"/>
  <c r="AA230" i="11"/>
  <c r="K230" i="11"/>
  <c r="J230" i="11"/>
  <c r="AB229" i="11"/>
  <c r="AA229" i="11"/>
  <c r="K229" i="11"/>
  <c r="J229" i="11"/>
  <c r="AB228" i="11"/>
  <c r="AA228" i="11"/>
  <c r="K228" i="11"/>
  <c r="J228" i="11"/>
  <c r="AB227" i="11"/>
  <c r="AA227" i="11"/>
  <c r="K227" i="11"/>
  <c r="J227" i="11"/>
  <c r="AB226" i="11"/>
  <c r="AA226" i="11"/>
  <c r="K226" i="11"/>
  <c r="J226" i="11"/>
  <c r="AB225" i="11"/>
  <c r="AA225" i="11"/>
  <c r="K225" i="11"/>
  <c r="J225" i="11"/>
  <c r="AB224" i="11"/>
  <c r="AA224" i="11"/>
  <c r="K224" i="11"/>
  <c r="J224" i="11"/>
  <c r="AB223" i="11"/>
  <c r="AA223" i="11"/>
  <c r="K223" i="11"/>
  <c r="J223" i="11"/>
  <c r="AB222" i="11"/>
  <c r="AA222" i="11"/>
  <c r="K222" i="11"/>
  <c r="J222" i="11"/>
  <c r="AB221" i="11"/>
  <c r="AA221" i="11"/>
  <c r="K221" i="11"/>
  <c r="J221" i="11"/>
  <c r="AB220" i="11"/>
  <c r="AA220" i="11"/>
  <c r="K220" i="11"/>
  <c r="J220" i="11"/>
  <c r="AB219" i="11"/>
  <c r="AA219" i="11"/>
  <c r="K219" i="11"/>
  <c r="J219" i="11"/>
  <c r="AB218" i="11"/>
  <c r="AA218" i="11"/>
  <c r="K218" i="11"/>
  <c r="J218" i="11"/>
  <c r="AB217" i="11"/>
  <c r="AA217" i="11"/>
  <c r="K217" i="11"/>
  <c r="J217" i="11"/>
  <c r="K216" i="11"/>
  <c r="J216" i="11"/>
  <c r="K215" i="11"/>
  <c r="J215" i="11"/>
  <c r="K214" i="11"/>
  <c r="J214" i="11"/>
  <c r="K213" i="11"/>
  <c r="J213" i="11"/>
  <c r="K212" i="11"/>
  <c r="J212" i="11"/>
  <c r="J211" i="11"/>
  <c r="K210" i="11"/>
  <c r="J210" i="11"/>
  <c r="K209" i="11"/>
  <c r="J209" i="11"/>
  <c r="W206" i="11"/>
  <c r="V206" i="11"/>
  <c r="R206" i="11"/>
  <c r="S206" i="11" s="1"/>
  <c r="X206" i="11" s="1"/>
  <c r="M206" i="11"/>
  <c r="AC205" i="11"/>
  <c r="W205" i="11"/>
  <c r="V205" i="11"/>
  <c r="R205" i="11"/>
  <c r="S205" i="11" s="1"/>
  <c r="X205" i="11" s="1"/>
  <c r="M205" i="11"/>
  <c r="J205" i="11"/>
  <c r="AC204" i="11"/>
  <c r="W204" i="11"/>
  <c r="V204" i="11"/>
  <c r="R204" i="11"/>
  <c r="S204" i="11" s="1"/>
  <c r="X204" i="11" s="1"/>
  <c r="M204" i="11"/>
  <c r="J204" i="11"/>
  <c r="AC203" i="11"/>
  <c r="W203" i="11"/>
  <c r="V203" i="11"/>
  <c r="R203" i="11"/>
  <c r="S203" i="11" s="1"/>
  <c r="X203" i="11" s="1"/>
  <c r="M203" i="11"/>
  <c r="J203" i="11"/>
  <c r="AC202" i="11"/>
  <c r="W202" i="11"/>
  <c r="V202" i="11"/>
  <c r="R202" i="11"/>
  <c r="S202" i="11" s="1"/>
  <c r="X202" i="11" s="1"/>
  <c r="M202" i="11"/>
  <c r="J202" i="11"/>
  <c r="AC201" i="11"/>
  <c r="W201" i="11"/>
  <c r="V201" i="11"/>
  <c r="R201" i="11"/>
  <c r="S201" i="11" s="1"/>
  <c r="X201" i="11" s="1"/>
  <c r="M201" i="11"/>
  <c r="J201" i="11"/>
  <c r="AC200" i="11"/>
  <c r="W200" i="11"/>
  <c r="V200" i="11"/>
  <c r="R200" i="11"/>
  <c r="S200" i="11" s="1"/>
  <c r="X200" i="11" s="1"/>
  <c r="M200" i="11"/>
  <c r="J200" i="11"/>
  <c r="AC199" i="11"/>
  <c r="W199" i="11"/>
  <c r="V199" i="11"/>
  <c r="R199" i="11"/>
  <c r="S199" i="11" s="1"/>
  <c r="X199" i="11" s="1"/>
  <c r="M199" i="11"/>
  <c r="J199" i="11"/>
  <c r="AC198" i="11"/>
  <c r="W198" i="11"/>
  <c r="V198" i="11"/>
  <c r="R198" i="11"/>
  <c r="S198" i="11" s="1"/>
  <c r="X198" i="11" s="1"/>
  <c r="M198" i="11"/>
  <c r="J198" i="11"/>
  <c r="AC197" i="11"/>
  <c r="W197" i="11"/>
  <c r="V197" i="11"/>
  <c r="R197" i="11"/>
  <c r="S197" i="11" s="1"/>
  <c r="X197" i="11" s="1"/>
  <c r="M197" i="11"/>
  <c r="J197" i="11"/>
  <c r="AC196" i="11"/>
  <c r="W196" i="11"/>
  <c r="V196" i="11"/>
  <c r="R196" i="11"/>
  <c r="S196" i="11" s="1"/>
  <c r="X196" i="11" s="1"/>
  <c r="M196" i="11"/>
  <c r="J196" i="11"/>
  <c r="AC195" i="11"/>
  <c r="W195" i="11"/>
  <c r="V195" i="11"/>
  <c r="R195" i="11"/>
  <c r="S195" i="11" s="1"/>
  <c r="X195" i="11" s="1"/>
  <c r="M195" i="11"/>
  <c r="J195" i="11"/>
  <c r="AC194" i="11"/>
  <c r="W194" i="11"/>
  <c r="V194" i="11"/>
  <c r="R194" i="11"/>
  <c r="S194" i="11" s="1"/>
  <c r="X194" i="11" s="1"/>
  <c r="M194" i="11"/>
  <c r="J194" i="11"/>
  <c r="AC193" i="11"/>
  <c r="W193" i="11"/>
  <c r="V193" i="11"/>
  <c r="R193" i="11"/>
  <c r="S193" i="11" s="1"/>
  <c r="X193" i="11" s="1"/>
  <c r="M193" i="11"/>
  <c r="J193" i="11"/>
  <c r="AC192" i="11"/>
  <c r="W192" i="11"/>
  <c r="V192" i="11"/>
  <c r="R192" i="11"/>
  <c r="S192" i="11" s="1"/>
  <c r="X192" i="11" s="1"/>
  <c r="M192" i="11"/>
  <c r="J192" i="11"/>
  <c r="AC191" i="11"/>
  <c r="W191" i="11"/>
  <c r="V191" i="11"/>
  <c r="R191" i="11"/>
  <c r="S191" i="11" s="1"/>
  <c r="X191" i="11" s="1"/>
  <c r="M191" i="11"/>
  <c r="J191" i="11"/>
  <c r="AC190" i="11"/>
  <c r="W190" i="11"/>
  <c r="V190" i="11"/>
  <c r="R190" i="11"/>
  <c r="S190" i="11" s="1"/>
  <c r="X190" i="11" s="1"/>
  <c r="M190" i="11"/>
  <c r="J190" i="11"/>
  <c r="AC189" i="11"/>
  <c r="W189" i="11"/>
  <c r="V189" i="11"/>
  <c r="R189" i="11"/>
  <c r="S189" i="11" s="1"/>
  <c r="X189" i="11" s="1"/>
  <c r="M189" i="11"/>
  <c r="J189" i="11"/>
  <c r="AC188" i="11"/>
  <c r="W188" i="11"/>
  <c r="V188" i="11"/>
  <c r="R188" i="11"/>
  <c r="S188" i="11" s="1"/>
  <c r="X188" i="11" s="1"/>
  <c r="M188" i="11"/>
  <c r="J188" i="11"/>
  <c r="AC187" i="11"/>
  <c r="W187" i="11"/>
  <c r="V187" i="11"/>
  <c r="R187" i="11"/>
  <c r="S187" i="11" s="1"/>
  <c r="X187" i="11" s="1"/>
  <c r="M187" i="11"/>
  <c r="J187" i="11"/>
  <c r="AC186" i="11"/>
  <c r="W186" i="11"/>
  <c r="V186" i="11"/>
  <c r="R186" i="11"/>
  <c r="S186" i="11" s="1"/>
  <c r="X186" i="11" s="1"/>
  <c r="M186" i="11"/>
  <c r="J186" i="11"/>
  <c r="AC185" i="11"/>
  <c r="W185" i="11"/>
  <c r="V185" i="11"/>
  <c r="R185" i="11"/>
  <c r="S185" i="11" s="1"/>
  <c r="X185" i="11" s="1"/>
  <c r="M185" i="11"/>
  <c r="J185" i="11"/>
  <c r="W184" i="11"/>
  <c r="V184" i="11"/>
  <c r="R184" i="11"/>
  <c r="S184" i="11" s="1"/>
  <c r="X184" i="11" s="1"/>
  <c r="M184" i="11"/>
  <c r="J184" i="11"/>
  <c r="W183" i="11"/>
  <c r="V183" i="11"/>
  <c r="R183" i="11"/>
  <c r="S183" i="11" s="1"/>
  <c r="X183" i="11" s="1"/>
  <c r="M183" i="11"/>
  <c r="J183" i="11"/>
  <c r="W182" i="11"/>
  <c r="V182" i="11"/>
  <c r="R182" i="11"/>
  <c r="S182" i="11" s="1"/>
  <c r="X182" i="11" s="1"/>
  <c r="M182" i="11"/>
  <c r="J182" i="11"/>
  <c r="W181" i="11"/>
  <c r="V181" i="11"/>
  <c r="R181" i="11"/>
  <c r="S181" i="11" s="1"/>
  <c r="X181" i="11" s="1"/>
  <c r="M181" i="11"/>
  <c r="J181" i="11"/>
  <c r="W180" i="11"/>
  <c r="V180" i="11"/>
  <c r="R180" i="11"/>
  <c r="S180" i="11" s="1"/>
  <c r="X180" i="11" s="1"/>
  <c r="M180" i="11"/>
  <c r="J180" i="11"/>
  <c r="W179" i="11"/>
  <c r="V179" i="11"/>
  <c r="R179" i="11"/>
  <c r="S179" i="11" s="1"/>
  <c r="X179" i="11" s="1"/>
  <c r="M179" i="11"/>
  <c r="J179" i="11"/>
  <c r="W178" i="11"/>
  <c r="V178" i="11"/>
  <c r="R178" i="11"/>
  <c r="S178" i="11" s="1"/>
  <c r="X178" i="11" s="1"/>
  <c r="M178" i="11"/>
  <c r="J178" i="11"/>
  <c r="W177" i="11"/>
  <c r="V177" i="11"/>
  <c r="R177" i="11"/>
  <c r="S177" i="11" s="1"/>
  <c r="M177" i="11"/>
  <c r="W175" i="11"/>
  <c r="U173" i="11"/>
  <c r="W172" i="11"/>
  <c r="X175" i="11" s="1"/>
  <c r="X168" i="11"/>
  <c r="AF167" i="11"/>
  <c r="AE167" i="11"/>
  <c r="AD167" i="11"/>
  <c r="AC167" i="11"/>
  <c r="AB167" i="11"/>
  <c r="AA167" i="11"/>
  <c r="X167" i="11"/>
  <c r="W167" i="11"/>
  <c r="V167" i="11"/>
  <c r="U167" i="11"/>
  <c r="T167" i="11"/>
  <c r="S167" i="11"/>
  <c r="R167" i="11"/>
  <c r="Q167" i="11"/>
  <c r="P167" i="11"/>
  <c r="O167" i="11"/>
  <c r="N167" i="11"/>
  <c r="M167" i="11"/>
  <c r="L167" i="11"/>
  <c r="K167" i="11"/>
  <c r="L163" i="11"/>
  <c r="AB162" i="11"/>
  <c r="AB161" i="11"/>
  <c r="AA161" i="11"/>
  <c r="X161" i="11"/>
  <c r="AB160" i="11"/>
  <c r="AA160" i="11"/>
  <c r="AB159" i="11"/>
  <c r="AA159" i="11"/>
  <c r="AB158" i="11"/>
  <c r="AA158" i="11"/>
  <c r="AB157" i="11"/>
  <c r="AA157" i="11"/>
  <c r="AB156" i="11"/>
  <c r="AA156" i="11"/>
  <c r="AB155" i="11"/>
  <c r="AA155" i="11"/>
  <c r="AB154" i="11"/>
  <c r="AA154" i="11"/>
  <c r="K154" i="11"/>
  <c r="AB153" i="11"/>
  <c r="AA153" i="11"/>
  <c r="K153" i="11"/>
  <c r="J153" i="11"/>
  <c r="AB152" i="11"/>
  <c r="AA152" i="11"/>
  <c r="K152" i="11"/>
  <c r="J152" i="11"/>
  <c r="AB151" i="11"/>
  <c r="AA151" i="11"/>
  <c r="K151" i="11"/>
  <c r="J151" i="11"/>
  <c r="AB150" i="11"/>
  <c r="AA150" i="11"/>
  <c r="K150" i="11"/>
  <c r="J150" i="11"/>
  <c r="AB149" i="11"/>
  <c r="AA149" i="11"/>
  <c r="K149" i="11"/>
  <c r="J149" i="11"/>
  <c r="AB148" i="11"/>
  <c r="AA148" i="11"/>
  <c r="K148" i="11"/>
  <c r="J148" i="11"/>
  <c r="AB147" i="11"/>
  <c r="AA147" i="11"/>
  <c r="K147" i="11"/>
  <c r="J147" i="11"/>
  <c r="AB146" i="11"/>
  <c r="AA146" i="11"/>
  <c r="K146" i="11"/>
  <c r="J146" i="11"/>
  <c r="AB145" i="11"/>
  <c r="AA145" i="11"/>
  <c r="K145" i="11"/>
  <c r="J145" i="11"/>
  <c r="AB144" i="11"/>
  <c r="AA144" i="11"/>
  <c r="K144" i="11"/>
  <c r="J144" i="11"/>
  <c r="AB143" i="11"/>
  <c r="AA143" i="11"/>
  <c r="K143" i="11"/>
  <c r="J143" i="11"/>
  <c r="AB142" i="11"/>
  <c r="AA142" i="11"/>
  <c r="K142" i="11"/>
  <c r="J142" i="11"/>
  <c r="AB141" i="11"/>
  <c r="AA141" i="11"/>
  <c r="K141" i="11"/>
  <c r="J141" i="11"/>
  <c r="AB140" i="11"/>
  <c r="AA140" i="11"/>
  <c r="K140" i="11"/>
  <c r="J140" i="11"/>
  <c r="AB139" i="11"/>
  <c r="AA139" i="11"/>
  <c r="K139" i="11"/>
  <c r="J139" i="11"/>
  <c r="K138" i="11"/>
  <c r="J138" i="11"/>
  <c r="K137" i="11"/>
  <c r="J137" i="11"/>
  <c r="K136" i="11"/>
  <c r="J136" i="11"/>
  <c r="K135" i="11"/>
  <c r="J135" i="11"/>
  <c r="K134" i="11"/>
  <c r="J134" i="11"/>
  <c r="J133" i="11"/>
  <c r="K132" i="11"/>
  <c r="J132" i="11"/>
  <c r="K131" i="11"/>
  <c r="J131" i="11"/>
  <c r="W128" i="11"/>
  <c r="V128" i="11"/>
  <c r="R128" i="11"/>
  <c r="S128" i="11" s="1"/>
  <c r="X128" i="11" s="1"/>
  <c r="M128" i="11"/>
  <c r="AC127" i="11"/>
  <c r="W127" i="11"/>
  <c r="V127" i="11"/>
  <c r="R127" i="11"/>
  <c r="S127" i="11" s="1"/>
  <c r="X127" i="11" s="1"/>
  <c r="M127" i="11"/>
  <c r="J127" i="11"/>
  <c r="AC126" i="11"/>
  <c r="W126" i="11"/>
  <c r="V126" i="11"/>
  <c r="R126" i="11"/>
  <c r="S126" i="11" s="1"/>
  <c r="X126" i="11" s="1"/>
  <c r="M126" i="11"/>
  <c r="J126" i="11"/>
  <c r="AC125" i="11"/>
  <c r="W125" i="11"/>
  <c r="V125" i="11"/>
  <c r="R125" i="11"/>
  <c r="S125" i="11" s="1"/>
  <c r="X125" i="11" s="1"/>
  <c r="M125" i="11"/>
  <c r="J125" i="11"/>
  <c r="AC124" i="11"/>
  <c r="W124" i="11"/>
  <c r="V124" i="11"/>
  <c r="R124" i="11"/>
  <c r="S124" i="11" s="1"/>
  <c r="X124" i="11" s="1"/>
  <c r="M124" i="11"/>
  <c r="J124" i="11"/>
  <c r="AC123" i="11"/>
  <c r="W123" i="11"/>
  <c r="V123" i="11"/>
  <c r="R123" i="11"/>
  <c r="S123" i="11" s="1"/>
  <c r="X123" i="11" s="1"/>
  <c r="M123" i="11"/>
  <c r="J123" i="11"/>
  <c r="AC122" i="11"/>
  <c r="W122" i="11"/>
  <c r="V122" i="11"/>
  <c r="R122" i="11"/>
  <c r="S122" i="11" s="1"/>
  <c r="X122" i="11" s="1"/>
  <c r="M122" i="11"/>
  <c r="J122" i="11"/>
  <c r="AC121" i="11"/>
  <c r="W121" i="11"/>
  <c r="V121" i="11"/>
  <c r="R121" i="11"/>
  <c r="S121" i="11" s="1"/>
  <c r="X121" i="11" s="1"/>
  <c r="M121" i="11"/>
  <c r="J121" i="11"/>
  <c r="AC120" i="11"/>
  <c r="W120" i="11"/>
  <c r="V120" i="11"/>
  <c r="R120" i="11"/>
  <c r="S120" i="11" s="1"/>
  <c r="X120" i="11" s="1"/>
  <c r="M120" i="11"/>
  <c r="J120" i="11"/>
  <c r="AC119" i="11"/>
  <c r="W119" i="11"/>
  <c r="V119" i="11"/>
  <c r="R119" i="11"/>
  <c r="S119" i="11" s="1"/>
  <c r="X119" i="11" s="1"/>
  <c r="M119" i="11"/>
  <c r="J119" i="11"/>
  <c r="AC118" i="11"/>
  <c r="W118" i="11"/>
  <c r="V118" i="11"/>
  <c r="R118" i="11"/>
  <c r="S118" i="11" s="1"/>
  <c r="X118" i="11" s="1"/>
  <c r="M118" i="11"/>
  <c r="J118" i="11"/>
  <c r="AC117" i="11"/>
  <c r="W117" i="11"/>
  <c r="V117" i="11"/>
  <c r="R117" i="11"/>
  <c r="S117" i="11" s="1"/>
  <c r="X117" i="11" s="1"/>
  <c r="M117" i="11"/>
  <c r="J117" i="11"/>
  <c r="AC116" i="11"/>
  <c r="W116" i="11"/>
  <c r="V116" i="11"/>
  <c r="R116" i="11"/>
  <c r="S116" i="11" s="1"/>
  <c r="X116" i="11" s="1"/>
  <c r="M116" i="11"/>
  <c r="J116" i="11"/>
  <c r="AC115" i="11"/>
  <c r="W115" i="11"/>
  <c r="V115" i="11"/>
  <c r="R115" i="11"/>
  <c r="S115" i="11" s="1"/>
  <c r="X115" i="11" s="1"/>
  <c r="M115" i="11"/>
  <c r="J115" i="11"/>
  <c r="AC114" i="11"/>
  <c r="W114" i="11"/>
  <c r="V114" i="11"/>
  <c r="R114" i="11"/>
  <c r="S114" i="11" s="1"/>
  <c r="X114" i="11" s="1"/>
  <c r="M114" i="11"/>
  <c r="J114" i="11"/>
  <c r="AC113" i="11"/>
  <c r="W113" i="11"/>
  <c r="V113" i="11"/>
  <c r="R113" i="11"/>
  <c r="S113" i="11" s="1"/>
  <c r="X113" i="11" s="1"/>
  <c r="M113" i="11"/>
  <c r="J113" i="11"/>
  <c r="AC112" i="11"/>
  <c r="W112" i="11"/>
  <c r="V112" i="11"/>
  <c r="R112" i="11"/>
  <c r="S112" i="11" s="1"/>
  <c r="X112" i="11" s="1"/>
  <c r="M112" i="11"/>
  <c r="J112" i="11"/>
  <c r="AC111" i="11"/>
  <c r="W111" i="11"/>
  <c r="V111" i="11"/>
  <c r="R111" i="11"/>
  <c r="S111" i="11" s="1"/>
  <c r="X111" i="11" s="1"/>
  <c r="M111" i="11"/>
  <c r="J111" i="11"/>
  <c r="AC110" i="11"/>
  <c r="W110" i="11"/>
  <c r="V110" i="11"/>
  <c r="R110" i="11"/>
  <c r="S110" i="11" s="1"/>
  <c r="X110" i="11" s="1"/>
  <c r="M110" i="11"/>
  <c r="J110" i="11"/>
  <c r="AC109" i="11"/>
  <c r="W109" i="11"/>
  <c r="V109" i="11"/>
  <c r="R109" i="11"/>
  <c r="S109" i="11" s="1"/>
  <c r="X109" i="11" s="1"/>
  <c r="M109" i="11"/>
  <c r="J109" i="11"/>
  <c r="AC108" i="11"/>
  <c r="W108" i="11"/>
  <c r="V108" i="11"/>
  <c r="R108" i="11"/>
  <c r="S108" i="11" s="1"/>
  <c r="X108" i="11" s="1"/>
  <c r="M108" i="11"/>
  <c r="J108" i="11"/>
  <c r="AC107" i="11"/>
  <c r="W107" i="11"/>
  <c r="V107" i="11"/>
  <c r="R107" i="11"/>
  <c r="S107" i="11" s="1"/>
  <c r="X107" i="11" s="1"/>
  <c r="M107" i="11"/>
  <c r="J107" i="11"/>
  <c r="W106" i="11"/>
  <c r="V106" i="11"/>
  <c r="R106" i="11"/>
  <c r="S106" i="11" s="1"/>
  <c r="X106" i="11" s="1"/>
  <c r="M106" i="11"/>
  <c r="J106" i="11"/>
  <c r="W105" i="11"/>
  <c r="V105" i="11"/>
  <c r="R105" i="11"/>
  <c r="S105" i="11" s="1"/>
  <c r="X105" i="11" s="1"/>
  <c r="M105" i="11"/>
  <c r="J105" i="11"/>
  <c r="W104" i="11"/>
  <c r="V104" i="11"/>
  <c r="R104" i="11"/>
  <c r="S104" i="11" s="1"/>
  <c r="X104" i="11" s="1"/>
  <c r="M104" i="11"/>
  <c r="J104" i="11"/>
  <c r="W103" i="11"/>
  <c r="V103" i="11"/>
  <c r="R103" i="11"/>
  <c r="S103" i="11" s="1"/>
  <c r="X103" i="11" s="1"/>
  <c r="M103" i="11"/>
  <c r="J103" i="11"/>
  <c r="W102" i="11"/>
  <c r="V102" i="11"/>
  <c r="R102" i="11"/>
  <c r="S102" i="11" s="1"/>
  <c r="X102" i="11" s="1"/>
  <c r="M102" i="11"/>
  <c r="J102" i="11"/>
  <c r="W101" i="11"/>
  <c r="V101" i="11"/>
  <c r="R101" i="11"/>
  <c r="S101" i="11" s="1"/>
  <c r="M101" i="11"/>
  <c r="J101" i="11"/>
  <c r="W100" i="11"/>
  <c r="V100" i="11"/>
  <c r="R100" i="11"/>
  <c r="S100" i="11" s="1"/>
  <c r="X100" i="11" s="1"/>
  <c r="M100" i="11"/>
  <c r="J100" i="11"/>
  <c r="W99" i="11"/>
  <c r="V99" i="11"/>
  <c r="R99" i="11"/>
  <c r="S99" i="11" s="1"/>
  <c r="X99" i="11" s="1"/>
  <c r="M99" i="11"/>
  <c r="W97" i="11"/>
  <c r="U95" i="11"/>
  <c r="W94" i="11"/>
  <c r="X97" i="11" s="1"/>
  <c r="AZ91" i="11"/>
  <c r="AX91" i="11"/>
  <c r="AX90" i="11"/>
  <c r="X90" i="11"/>
  <c r="BA89" i="11"/>
  <c r="BA91" i="11" s="1"/>
  <c r="AF89" i="11"/>
  <c r="AE89" i="11"/>
  <c r="AD89" i="11"/>
  <c r="AC89" i="11"/>
  <c r="AB89" i="11"/>
  <c r="AA89" i="11"/>
  <c r="X89" i="11"/>
  <c r="W89" i="11"/>
  <c r="V89" i="11"/>
  <c r="U89" i="11"/>
  <c r="T89" i="11"/>
  <c r="S89" i="11"/>
  <c r="R89" i="11"/>
  <c r="Q89" i="11"/>
  <c r="P89" i="11"/>
  <c r="O89" i="11"/>
  <c r="N89" i="11"/>
  <c r="M89" i="11"/>
  <c r="L89" i="11"/>
  <c r="K89" i="11"/>
  <c r="AW88" i="11"/>
  <c r="AB84" i="11"/>
  <c r="AB83" i="11"/>
  <c r="AA83" i="11"/>
  <c r="AB82" i="11"/>
  <c r="AA82" i="11"/>
  <c r="AZ81" i="11"/>
  <c r="AX81" i="11"/>
  <c r="AB81" i="11"/>
  <c r="AA81" i="11"/>
  <c r="AX80" i="11"/>
  <c r="AB80" i="11"/>
  <c r="AA80" i="11"/>
  <c r="BA79" i="11"/>
  <c r="BA81" i="11" s="1"/>
  <c r="AR79" i="11"/>
  <c r="AB79" i="11"/>
  <c r="AA79" i="11"/>
  <c r="AW78" i="11"/>
  <c r="AB78" i="11"/>
  <c r="AA78" i="11"/>
  <c r="AR77" i="11"/>
  <c r="AB77" i="11"/>
  <c r="AA77" i="11"/>
  <c r="AB76" i="11"/>
  <c r="AA76" i="11"/>
  <c r="AB75" i="11"/>
  <c r="AA75" i="11"/>
  <c r="AB74" i="11"/>
  <c r="AA74" i="11"/>
  <c r="AB73" i="11"/>
  <c r="AA73" i="11"/>
  <c r="AB72" i="11"/>
  <c r="AA72" i="11"/>
  <c r="AZ71" i="11"/>
  <c r="AX71" i="11"/>
  <c r="AB71" i="11"/>
  <c r="AA71" i="11"/>
  <c r="AX70" i="11"/>
  <c r="AB70" i="11"/>
  <c r="AA70" i="11"/>
  <c r="BA69" i="11"/>
  <c r="BA71" i="11" s="1"/>
  <c r="AB69" i="11"/>
  <c r="AA69" i="11"/>
  <c r="AW68" i="11"/>
  <c r="AB68" i="11"/>
  <c r="AA68" i="11"/>
  <c r="AB67" i="11"/>
  <c r="AA67" i="11"/>
  <c r="AB66" i="11"/>
  <c r="AA66" i="11"/>
  <c r="AB65" i="11"/>
  <c r="AA65" i="11"/>
  <c r="AB64" i="11"/>
  <c r="AA64" i="11"/>
  <c r="AB63" i="11"/>
  <c r="AA63" i="11"/>
  <c r="AB62" i="11"/>
  <c r="AA62" i="11"/>
  <c r="AZ61" i="11"/>
  <c r="AX61" i="11"/>
  <c r="AB61" i="11"/>
  <c r="AA61" i="11"/>
  <c r="AX60" i="11"/>
  <c r="BA59" i="11"/>
  <c r="BA61" i="11" s="1"/>
  <c r="AW58" i="11"/>
  <c r="AC49" i="11"/>
  <c r="AH48" i="11"/>
  <c r="AC48" i="11"/>
  <c r="AC47" i="11"/>
  <c r="AC46" i="11"/>
  <c r="AC45" i="11"/>
  <c r="AC44" i="11"/>
  <c r="AC43" i="11"/>
  <c r="AC42" i="11"/>
  <c r="AL41" i="11"/>
  <c r="AK41" i="11"/>
  <c r="AC41" i="11"/>
  <c r="AP40" i="11"/>
  <c r="AC40" i="11"/>
  <c r="AP39" i="11"/>
  <c r="AC39" i="11"/>
  <c r="AP38" i="11"/>
  <c r="AC38" i="11"/>
  <c r="AP37" i="11"/>
  <c r="AC37" i="11"/>
  <c r="AP36" i="11"/>
  <c r="AC36" i="11"/>
  <c r="AP35" i="11"/>
  <c r="AC35" i="11"/>
  <c r="AP34" i="11"/>
  <c r="AC34" i="11"/>
  <c r="AC33" i="11"/>
  <c r="AC32" i="11"/>
  <c r="AC31" i="11"/>
  <c r="AC30" i="11"/>
  <c r="AC29" i="11"/>
  <c r="AU26" i="11"/>
  <c r="AW22" i="11"/>
  <c r="AW21" i="11"/>
  <c r="AW18" i="11"/>
  <c r="AH12" i="11"/>
  <c r="AG6" i="11"/>
  <c r="X5" i="11"/>
  <c r="R5" i="11"/>
  <c r="N5" i="11"/>
  <c r="R4" i="11"/>
  <c r="N4" i="11"/>
  <c r="R3" i="11"/>
  <c r="N3" i="11"/>
  <c r="AH32" i="4"/>
  <c r="AH31" i="4"/>
  <c r="AH30" i="4"/>
  <c r="AH29" i="4"/>
  <c r="AH28" i="4"/>
  <c r="AH27" i="4"/>
  <c r="AH26" i="4"/>
  <c r="AH25" i="4"/>
  <c r="AH24" i="4"/>
  <c r="AH23" i="4"/>
  <c r="AH22" i="4"/>
  <c r="AH21" i="4"/>
  <c r="AH20" i="4"/>
  <c r="AH19" i="4"/>
  <c r="AH18" i="4"/>
  <c r="AX40" i="11"/>
  <c r="AX39" i="11"/>
  <c r="K133" i="11" l="1"/>
  <c r="BB79" i="11"/>
  <c r="AZ82" i="11" s="1"/>
  <c r="BB80" i="11" s="1"/>
  <c r="BB82" i="11" s="1"/>
  <c r="K367" i="11"/>
  <c r="BB69" i="11"/>
  <c r="BB71" i="11" s="1"/>
  <c r="BA82" i="11"/>
  <c r="V389" i="11"/>
  <c r="V155" i="11"/>
  <c r="K289" i="11"/>
  <c r="BB59" i="11"/>
  <c r="BA62" i="11" s="1"/>
  <c r="K211" i="11"/>
  <c r="S129" i="11"/>
  <c r="X101" i="11"/>
  <c r="V311" i="11"/>
  <c r="V467" i="11"/>
  <c r="BB81" i="11"/>
  <c r="AH14" i="11"/>
  <c r="AH17" i="11" s="1"/>
  <c r="S411" i="11"/>
  <c r="R441" i="11"/>
  <c r="V233" i="11"/>
  <c r="R129" i="11"/>
  <c r="S207" i="11"/>
  <c r="BB89" i="11"/>
  <c r="S285" i="11"/>
  <c r="X333" i="11"/>
  <c r="S363" i="11"/>
  <c r="X177" i="11"/>
  <c r="AW19" i="11"/>
  <c r="AW20" i="11" s="1"/>
  <c r="R363" i="11"/>
  <c r="R285" i="11"/>
  <c r="R207" i="11"/>
  <c r="BA72" i="11" l="1"/>
  <c r="AZ72" i="11"/>
  <c r="BB70" i="11" s="1"/>
  <c r="BB72" i="11" s="1"/>
  <c r="AY82" i="11"/>
  <c r="BB61" i="11"/>
  <c r="AZ62" i="11"/>
  <c r="BB60" i="11" s="1"/>
  <c r="BB62" i="11" s="1"/>
  <c r="U358" i="11"/>
  <c r="U350" i="11"/>
  <c r="U342" i="11"/>
  <c r="U335" i="11"/>
  <c r="U361" i="11"/>
  <c r="U353" i="11"/>
  <c r="U345" i="11"/>
  <c r="U333" i="11"/>
  <c r="U340" i="11"/>
  <c r="U356" i="11"/>
  <c r="U348" i="11"/>
  <c r="U359" i="11"/>
  <c r="U351" i="11"/>
  <c r="U343" i="11"/>
  <c r="U338" i="11"/>
  <c r="U362" i="11"/>
  <c r="U336" i="11"/>
  <c r="U355" i="11"/>
  <c r="U347" i="11"/>
  <c r="U360" i="11"/>
  <c r="U354" i="11"/>
  <c r="U357" i="11"/>
  <c r="U349" i="11"/>
  <c r="U341" i="11"/>
  <c r="U352" i="11"/>
  <c r="U334" i="11"/>
  <c r="U346" i="11"/>
  <c r="U337" i="11"/>
  <c r="U339" i="11"/>
  <c r="U344" i="11"/>
  <c r="X411" i="11"/>
  <c r="S441" i="11"/>
  <c r="T355" i="11"/>
  <c r="T347" i="11"/>
  <c r="T337" i="11"/>
  <c r="T358" i="11"/>
  <c r="T350" i="11"/>
  <c r="T342" i="11"/>
  <c r="T335" i="11"/>
  <c r="T361" i="11"/>
  <c r="T353" i="11"/>
  <c r="T345" i="11"/>
  <c r="T333" i="11"/>
  <c r="T340" i="11"/>
  <c r="T356" i="11"/>
  <c r="T348" i="11"/>
  <c r="T338" i="11"/>
  <c r="T360" i="11"/>
  <c r="T354" i="11"/>
  <c r="T352" i="11"/>
  <c r="T346" i="11"/>
  <c r="T344" i="11"/>
  <c r="T334" i="11"/>
  <c r="T362" i="11"/>
  <c r="T351" i="11"/>
  <c r="T343" i="11"/>
  <c r="T336" i="11"/>
  <c r="T359" i="11"/>
  <c r="T341" i="11"/>
  <c r="T349" i="11"/>
  <c r="T339" i="11"/>
  <c r="T357" i="11"/>
  <c r="U433" i="11"/>
  <c r="U425" i="11"/>
  <c r="U415" i="11"/>
  <c r="U436" i="11"/>
  <c r="U428" i="11"/>
  <c r="U420" i="11"/>
  <c r="U413" i="11"/>
  <c r="U439" i="11"/>
  <c r="U431" i="11"/>
  <c r="U423" i="11"/>
  <c r="U411" i="11"/>
  <c r="U434" i="11"/>
  <c r="U426" i="11"/>
  <c r="U418" i="11"/>
  <c r="U412" i="11"/>
  <c r="U417" i="11"/>
  <c r="U419" i="11"/>
  <c r="U429" i="11"/>
  <c r="U427" i="11"/>
  <c r="U414" i="11"/>
  <c r="U424" i="11"/>
  <c r="U422" i="11"/>
  <c r="U437" i="11"/>
  <c r="U435" i="11"/>
  <c r="U416" i="11"/>
  <c r="U432" i="11"/>
  <c r="U430" i="11"/>
  <c r="U438" i="11"/>
  <c r="U440" i="11"/>
  <c r="U421" i="11"/>
  <c r="BA92" i="11"/>
  <c r="AZ92" i="11"/>
  <c r="AY92" i="11" s="1"/>
  <c r="BB91" i="11"/>
  <c r="AY72" i="11"/>
  <c r="T205" i="11"/>
  <c r="T197" i="11"/>
  <c r="T189" i="11"/>
  <c r="T177" i="11"/>
  <c r="T184" i="11"/>
  <c r="T200" i="11"/>
  <c r="T192" i="11"/>
  <c r="T182" i="11"/>
  <c r="T203" i="11"/>
  <c r="T195" i="11"/>
  <c r="T187" i="11"/>
  <c r="T180" i="11"/>
  <c r="T206" i="11"/>
  <c r="T198" i="11"/>
  <c r="T190" i="11"/>
  <c r="T178" i="11"/>
  <c r="T179" i="11"/>
  <c r="T183" i="11"/>
  <c r="T181" i="11"/>
  <c r="T204" i="11"/>
  <c r="T202" i="11"/>
  <c r="T196" i="11"/>
  <c r="T188" i="11"/>
  <c r="T186" i="11"/>
  <c r="T194" i="11"/>
  <c r="T201" i="11"/>
  <c r="T193" i="11"/>
  <c r="T185" i="11"/>
  <c r="T199" i="11"/>
  <c r="T191" i="11"/>
  <c r="U104" i="11"/>
  <c r="U125" i="11"/>
  <c r="U117" i="11"/>
  <c r="U109" i="11"/>
  <c r="U102" i="11"/>
  <c r="U120" i="11"/>
  <c r="U112" i="11"/>
  <c r="U128" i="11"/>
  <c r="U100" i="11"/>
  <c r="U126" i="11"/>
  <c r="U123" i="11"/>
  <c r="U115" i="11"/>
  <c r="U107" i="11"/>
  <c r="U118" i="11"/>
  <c r="U110" i="11"/>
  <c r="U105" i="11"/>
  <c r="U124" i="11"/>
  <c r="U116" i="11"/>
  <c r="U99" i="11"/>
  <c r="U103" i="11"/>
  <c r="U101" i="11"/>
  <c r="U106" i="11"/>
  <c r="U122" i="11"/>
  <c r="U114" i="11"/>
  <c r="U127" i="11"/>
  <c r="U121" i="11"/>
  <c r="U119" i="11"/>
  <c r="U113" i="11"/>
  <c r="U111" i="11"/>
  <c r="U108" i="11"/>
  <c r="U184" i="11"/>
  <c r="U200" i="11"/>
  <c r="U192" i="11"/>
  <c r="U182" i="11"/>
  <c r="U203" i="11"/>
  <c r="U195" i="11"/>
  <c r="U187" i="11"/>
  <c r="U180" i="11"/>
  <c r="U198" i="11"/>
  <c r="U190" i="11"/>
  <c r="U201" i="11"/>
  <c r="U193" i="11"/>
  <c r="U185" i="11"/>
  <c r="U206" i="11"/>
  <c r="U178" i="11"/>
  <c r="U177" i="11"/>
  <c r="U183" i="11"/>
  <c r="U181" i="11"/>
  <c r="U202" i="11"/>
  <c r="U194" i="11"/>
  <c r="U188" i="11"/>
  <c r="U205" i="11"/>
  <c r="U199" i="11"/>
  <c r="U197" i="11"/>
  <c r="U191" i="11"/>
  <c r="U189" i="11"/>
  <c r="U204" i="11"/>
  <c r="U196" i="11"/>
  <c r="U186" i="11"/>
  <c r="U179" i="11"/>
  <c r="T122" i="11"/>
  <c r="T114" i="11"/>
  <c r="T104" i="11"/>
  <c r="T125" i="11"/>
  <c r="T117" i="11"/>
  <c r="T109" i="11"/>
  <c r="T102" i="11"/>
  <c r="T120" i="11"/>
  <c r="T112" i="11"/>
  <c r="T128" i="11"/>
  <c r="T100" i="11"/>
  <c r="T123" i="11"/>
  <c r="T115" i="11"/>
  <c r="T107" i="11"/>
  <c r="T99" i="11"/>
  <c r="T106" i="11"/>
  <c r="T126" i="11"/>
  <c r="T110" i="11"/>
  <c r="T124" i="11"/>
  <c r="T116" i="11"/>
  <c r="T108" i="11"/>
  <c r="T103" i="11"/>
  <c r="T101" i="11"/>
  <c r="T105" i="11"/>
  <c r="T127" i="11"/>
  <c r="T121" i="11"/>
  <c r="T119" i="11"/>
  <c r="T113" i="11"/>
  <c r="T111" i="11"/>
  <c r="T118" i="11"/>
  <c r="AY62" i="11"/>
  <c r="T280" i="11"/>
  <c r="T272" i="11"/>
  <c r="T264" i="11"/>
  <c r="T257" i="11"/>
  <c r="T283" i="11"/>
  <c r="T275" i="11"/>
  <c r="T267" i="11"/>
  <c r="T255" i="11"/>
  <c r="T262" i="11"/>
  <c r="T278" i="11"/>
  <c r="T270" i="11"/>
  <c r="T260" i="11"/>
  <c r="T258" i="11"/>
  <c r="T281" i="11"/>
  <c r="T273" i="11"/>
  <c r="T265" i="11"/>
  <c r="T274" i="11"/>
  <c r="T282" i="11"/>
  <c r="T256" i="11"/>
  <c r="T268" i="11"/>
  <c r="T276" i="11"/>
  <c r="T259" i="11"/>
  <c r="T279" i="11"/>
  <c r="T277" i="11"/>
  <c r="T271" i="11"/>
  <c r="T269" i="11"/>
  <c r="T263" i="11"/>
  <c r="T261" i="11"/>
  <c r="T284" i="11"/>
  <c r="T266" i="11"/>
  <c r="U283" i="11"/>
  <c r="U275" i="11"/>
  <c r="U267" i="11"/>
  <c r="U255" i="11"/>
  <c r="U262" i="11"/>
  <c r="U278" i="11"/>
  <c r="U270" i="11"/>
  <c r="U260" i="11"/>
  <c r="U281" i="11"/>
  <c r="U273" i="11"/>
  <c r="U265" i="11"/>
  <c r="U276" i="11"/>
  <c r="U268" i="11"/>
  <c r="U258" i="11"/>
  <c r="U256" i="11"/>
  <c r="U284" i="11"/>
  <c r="U257" i="11"/>
  <c r="U280" i="11"/>
  <c r="U274" i="11"/>
  <c r="U259" i="11"/>
  <c r="U282" i="11"/>
  <c r="U272" i="11"/>
  <c r="U264" i="11"/>
  <c r="U279" i="11"/>
  <c r="U277" i="11"/>
  <c r="U271" i="11"/>
  <c r="U269" i="11"/>
  <c r="U263" i="11"/>
  <c r="U261" i="11"/>
  <c r="U266" i="11"/>
  <c r="BB90" i="11" l="1"/>
  <c r="BB92" i="11" s="1"/>
  <c r="T285" i="11"/>
  <c r="T129" i="11"/>
  <c r="T363" i="11"/>
  <c r="T438" i="11"/>
  <c r="T430" i="11"/>
  <c r="T422" i="11"/>
  <c r="T417" i="11"/>
  <c r="T433" i="11"/>
  <c r="T425" i="11"/>
  <c r="T415" i="11"/>
  <c r="T436" i="11"/>
  <c r="T428" i="11"/>
  <c r="T420" i="11"/>
  <c r="T413" i="11"/>
  <c r="T418" i="11"/>
  <c r="T434" i="11"/>
  <c r="T426" i="11"/>
  <c r="T439" i="11"/>
  <c r="T431" i="11"/>
  <c r="T423" i="11"/>
  <c r="T411" i="11"/>
  <c r="T416" i="11"/>
  <c r="T419" i="11"/>
  <c r="T429" i="11"/>
  <c r="T427" i="11"/>
  <c r="T421" i="11"/>
  <c r="T414" i="11"/>
  <c r="T440" i="11"/>
  <c r="T424" i="11"/>
  <c r="T432" i="11"/>
  <c r="T412" i="11"/>
  <c r="T437" i="11"/>
  <c r="T435" i="11"/>
  <c r="T207" i="11"/>
  <c r="T441" i="11" l="1"/>
  <c r="CK94" i="4" l="1"/>
  <c r="BO6" i="4" s="1"/>
  <c r="BQ88" i="4"/>
  <c r="BO88" i="4"/>
  <c r="BO87" i="4"/>
  <c r="BR86" i="4"/>
  <c r="BR88" i="4" s="1"/>
  <c r="BN85" i="4"/>
  <c r="BQ78" i="4"/>
  <c r="BO78" i="4"/>
  <c r="BO77" i="4"/>
  <c r="BR76" i="4"/>
  <c r="BR78" i="4" s="1"/>
  <c r="BI76" i="4"/>
  <c r="AS76" i="4"/>
  <c r="AR76" i="4"/>
  <c r="AQ76" i="4"/>
  <c r="AP76" i="4"/>
  <c r="AO76" i="4"/>
  <c r="AN76" i="4"/>
  <c r="AM76" i="4"/>
  <c r="AL76" i="4"/>
  <c r="AK76" i="4"/>
  <c r="AJ76" i="4"/>
  <c r="AI76" i="4"/>
  <c r="AH76" i="4"/>
  <c r="AG76" i="4"/>
  <c r="AF76" i="4"/>
  <c r="AE76" i="4"/>
  <c r="BN75" i="4"/>
  <c r="BI74" i="4"/>
  <c r="AG72" i="4"/>
  <c r="AS70" i="4"/>
  <c r="BQ68" i="4"/>
  <c r="BO68" i="4"/>
  <c r="BO67" i="4"/>
  <c r="BR66" i="4"/>
  <c r="BR68" i="4" s="1"/>
  <c r="BN65" i="4"/>
  <c r="P64" i="4"/>
  <c r="O64" i="4"/>
  <c r="N64" i="4"/>
  <c r="M64" i="4"/>
  <c r="L64" i="4"/>
  <c r="K64" i="4"/>
  <c r="J64" i="4"/>
  <c r="I64" i="4"/>
  <c r="H64" i="4"/>
  <c r="G64" i="4"/>
  <c r="F64" i="4"/>
  <c r="E64" i="4"/>
  <c r="D64" i="4"/>
  <c r="C64" i="4"/>
  <c r="B64" i="4"/>
  <c r="AF63" i="4"/>
  <c r="AF62" i="4"/>
  <c r="D61" i="4" s="1"/>
  <c r="AE62" i="4"/>
  <c r="B61" i="4" s="1"/>
  <c r="R62" i="4"/>
  <c r="E62" i="4"/>
  <c r="AF61" i="4"/>
  <c r="D60" i="4" s="1"/>
  <c r="AE61" i="4"/>
  <c r="B60" i="4" s="1"/>
  <c r="E61" i="4"/>
  <c r="AU60" i="4"/>
  <c r="AF60" i="4"/>
  <c r="D59" i="4" s="1"/>
  <c r="AE60" i="4"/>
  <c r="B59" i="4" s="1"/>
  <c r="E60" i="4"/>
  <c r="AU59" i="4"/>
  <c r="AF59" i="4"/>
  <c r="D58" i="4" s="1"/>
  <c r="AE59" i="4"/>
  <c r="B58" i="4" s="1"/>
  <c r="E59" i="4"/>
  <c r="BQ58" i="4"/>
  <c r="BO58" i="4"/>
  <c r="AU58" i="4"/>
  <c r="AF58" i="4"/>
  <c r="D57" i="4" s="1"/>
  <c r="AE58" i="4"/>
  <c r="B57" i="4" s="1"/>
  <c r="E58" i="4"/>
  <c r="BO57" i="4"/>
  <c r="AU57" i="4"/>
  <c r="AF57" i="4"/>
  <c r="D56" i="4" s="1"/>
  <c r="AE57" i="4"/>
  <c r="B56" i="4" s="1"/>
  <c r="E57" i="4"/>
  <c r="BR56" i="4"/>
  <c r="BR58" i="4" s="1"/>
  <c r="AU56" i="4"/>
  <c r="AF56" i="4"/>
  <c r="D55" i="4" s="1"/>
  <c r="AE56" i="4"/>
  <c r="B55" i="4" s="1"/>
  <c r="E56" i="4"/>
  <c r="BN55" i="4"/>
  <c r="AU55" i="4"/>
  <c r="AF55" i="4"/>
  <c r="D54" i="4" s="1"/>
  <c r="AE55" i="4"/>
  <c r="B54" i="4" s="1"/>
  <c r="E55" i="4"/>
  <c r="AU54" i="4"/>
  <c r="AF54" i="4"/>
  <c r="D53" i="4" s="1"/>
  <c r="AE54" i="4"/>
  <c r="B53" i="4" s="1"/>
  <c r="E54" i="4"/>
  <c r="AU53" i="4"/>
  <c r="AF53" i="4"/>
  <c r="D52" i="4" s="1"/>
  <c r="AE53" i="4"/>
  <c r="B52" i="4" s="1"/>
  <c r="E53" i="4"/>
  <c r="AU52" i="4"/>
  <c r="AF52" i="4"/>
  <c r="D51" i="4" s="1"/>
  <c r="AE52" i="4"/>
  <c r="B51" i="4" s="1"/>
  <c r="E52" i="4"/>
  <c r="AU51" i="4"/>
  <c r="AF51" i="4"/>
  <c r="D50" i="4" s="1"/>
  <c r="AE51" i="4"/>
  <c r="B50" i="4" s="1"/>
  <c r="E51" i="4"/>
  <c r="AF50" i="4"/>
  <c r="D49" i="4" s="1"/>
  <c r="AE50" i="4"/>
  <c r="B49" i="4" s="1"/>
  <c r="E50" i="4"/>
  <c r="AE49" i="4"/>
  <c r="B48" i="4" s="1"/>
  <c r="E49" i="4"/>
  <c r="AW48" i="4"/>
  <c r="AE48" i="4"/>
  <c r="B47" i="4" s="1"/>
  <c r="E48" i="4"/>
  <c r="AW47" i="4"/>
  <c r="AF47" i="4"/>
  <c r="D46" i="4" s="1"/>
  <c r="AE47" i="4"/>
  <c r="B46" i="4" s="1"/>
  <c r="E47" i="4"/>
  <c r="AW46" i="4"/>
  <c r="AE46" i="4"/>
  <c r="B45" i="4" s="1"/>
  <c r="E46" i="4"/>
  <c r="AW45" i="4"/>
  <c r="AE45" i="4"/>
  <c r="B44" i="4" s="1"/>
  <c r="E45" i="4"/>
  <c r="AW44" i="4"/>
  <c r="AE44" i="4"/>
  <c r="B43" i="4" s="1"/>
  <c r="E44" i="4"/>
  <c r="AW43" i="4"/>
  <c r="AE43" i="4"/>
  <c r="B42" i="4" s="1"/>
  <c r="E43" i="4"/>
  <c r="AW42" i="4"/>
  <c r="AE42" i="4"/>
  <c r="B41" i="4" s="1"/>
  <c r="E42" i="4"/>
  <c r="AW41" i="4"/>
  <c r="AE41" i="4"/>
  <c r="B40" i="4" s="1"/>
  <c r="E41" i="4"/>
  <c r="AW40" i="4"/>
  <c r="AF40" i="4"/>
  <c r="D39" i="4" s="1"/>
  <c r="AE40" i="4"/>
  <c r="B39" i="4" s="1"/>
  <c r="E40" i="4"/>
  <c r="AW39" i="4"/>
  <c r="BC38" i="4"/>
  <c r="BB38" i="4"/>
  <c r="AW38" i="4"/>
  <c r="D38" i="4"/>
  <c r="BG37" i="4"/>
  <c r="AW37" i="4"/>
  <c r="AR37" i="4"/>
  <c r="I36" i="4" s="1"/>
  <c r="AQ37" i="4"/>
  <c r="H36" i="4" s="1"/>
  <c r="AM37" i="4"/>
  <c r="AN37" i="4" s="1"/>
  <c r="AS37" i="4" s="1"/>
  <c r="M36" i="4" s="1"/>
  <c r="O36" i="4" s="1"/>
  <c r="AH37" i="4"/>
  <c r="J36" i="4" s="1"/>
  <c r="BG36" i="4"/>
  <c r="AW36" i="4"/>
  <c r="AR36" i="4"/>
  <c r="I35" i="4" s="1"/>
  <c r="AQ36" i="4"/>
  <c r="H35" i="4" s="1"/>
  <c r="AM36" i="4"/>
  <c r="AN36" i="4" s="1"/>
  <c r="AS36" i="4" s="1"/>
  <c r="M35" i="4" s="1"/>
  <c r="O35" i="4" s="1"/>
  <c r="AH36" i="4"/>
  <c r="J35" i="4" s="1"/>
  <c r="AE36" i="4"/>
  <c r="B35" i="4" s="1"/>
  <c r="E36" i="4"/>
  <c r="BG35" i="4"/>
  <c r="AW35" i="4"/>
  <c r="AR35" i="4"/>
  <c r="I34" i="4" s="1"/>
  <c r="AQ35" i="4"/>
  <c r="H34" i="4" s="1"/>
  <c r="AM35" i="4"/>
  <c r="AN35" i="4" s="1"/>
  <c r="AS35" i="4" s="1"/>
  <c r="M34" i="4" s="1"/>
  <c r="O34" i="4" s="1"/>
  <c r="AH35" i="4"/>
  <c r="J34" i="4" s="1"/>
  <c r="K34" i="4" s="1"/>
  <c r="AE35" i="4"/>
  <c r="B34" i="4" s="1"/>
  <c r="E35" i="4"/>
  <c r="BG34" i="4"/>
  <c r="AW34" i="4"/>
  <c r="AR34" i="4"/>
  <c r="I33" i="4" s="1"/>
  <c r="AQ34" i="4"/>
  <c r="H33" i="4" s="1"/>
  <c r="AM34" i="4"/>
  <c r="AN34" i="4" s="1"/>
  <c r="AS34" i="4" s="1"/>
  <c r="M33" i="4" s="1"/>
  <c r="O33" i="4" s="1"/>
  <c r="AH34" i="4"/>
  <c r="J33" i="4" s="1"/>
  <c r="K33" i="4" s="1"/>
  <c r="AE34" i="4"/>
  <c r="B33" i="4" s="1"/>
  <c r="E34" i="4"/>
  <c r="BG33" i="4"/>
  <c r="AW33" i="4"/>
  <c r="AR33" i="4"/>
  <c r="I32" i="4" s="1"/>
  <c r="AQ33" i="4"/>
  <c r="H32" i="4" s="1"/>
  <c r="AM33" i="4"/>
  <c r="AN33" i="4" s="1"/>
  <c r="AS33" i="4" s="1"/>
  <c r="M32" i="4" s="1"/>
  <c r="O32" i="4" s="1"/>
  <c r="AH33" i="4"/>
  <c r="J32" i="4" s="1"/>
  <c r="AE33" i="4"/>
  <c r="B32" i="4" s="1"/>
  <c r="E33" i="4"/>
  <c r="BG32" i="4"/>
  <c r="AW32" i="4"/>
  <c r="AR32" i="4"/>
  <c r="I31" i="4" s="1"/>
  <c r="AQ32" i="4"/>
  <c r="H31" i="4" s="1"/>
  <c r="AM32" i="4"/>
  <c r="AN32" i="4" s="1"/>
  <c r="AS32" i="4" s="1"/>
  <c r="M31" i="4" s="1"/>
  <c r="O31" i="4" s="1"/>
  <c r="J31" i="4"/>
  <c r="AE32" i="4"/>
  <c r="B31" i="4" s="1"/>
  <c r="E32" i="4"/>
  <c r="BG31" i="4"/>
  <c r="AW31" i="4"/>
  <c r="AR31" i="4"/>
  <c r="I30" i="4" s="1"/>
  <c r="AQ31" i="4"/>
  <c r="H30" i="4" s="1"/>
  <c r="AM31" i="4"/>
  <c r="AN31" i="4" s="1"/>
  <c r="AS31" i="4" s="1"/>
  <c r="M30" i="4" s="1"/>
  <c r="O30" i="4" s="1"/>
  <c r="J30" i="4"/>
  <c r="L30" i="4" s="1"/>
  <c r="AE31" i="4"/>
  <c r="B30" i="4" s="1"/>
  <c r="E31" i="4"/>
  <c r="AW30" i="4"/>
  <c r="AR30" i="4"/>
  <c r="I29" i="4" s="1"/>
  <c r="AQ30" i="4"/>
  <c r="H29" i="4" s="1"/>
  <c r="AM30" i="4"/>
  <c r="AN30" i="4" s="1"/>
  <c r="AS30" i="4" s="1"/>
  <c r="M29" i="4" s="1"/>
  <c r="O29" i="4" s="1"/>
  <c r="J29" i="4"/>
  <c r="L29" i="4" s="1"/>
  <c r="AE30" i="4"/>
  <c r="B29" i="4" s="1"/>
  <c r="E30" i="4"/>
  <c r="AW29" i="4"/>
  <c r="AR29" i="4"/>
  <c r="I28" i="4" s="1"/>
  <c r="AQ29" i="4"/>
  <c r="H28" i="4" s="1"/>
  <c r="AM29" i="4"/>
  <c r="AN29" i="4" s="1"/>
  <c r="AS29" i="4" s="1"/>
  <c r="M28" i="4" s="1"/>
  <c r="J28" i="4"/>
  <c r="K28" i="4" s="1"/>
  <c r="AE29" i="4"/>
  <c r="B28" i="4" s="1"/>
  <c r="E29" i="4"/>
  <c r="AR28" i="4"/>
  <c r="I27" i="4" s="1"/>
  <c r="AQ28" i="4"/>
  <c r="H27" i="4" s="1"/>
  <c r="AM28" i="4"/>
  <c r="AN28" i="4" s="1"/>
  <c r="AS28" i="4" s="1"/>
  <c r="M27" i="4" s="1"/>
  <c r="J27" i="4"/>
  <c r="AE28" i="4"/>
  <c r="B27" i="4" s="1"/>
  <c r="E28" i="4"/>
  <c r="AR27" i="4"/>
  <c r="I26" i="4" s="1"/>
  <c r="AQ27" i="4"/>
  <c r="H26" i="4" s="1"/>
  <c r="AM27" i="4"/>
  <c r="AN27" i="4" s="1"/>
  <c r="AS27" i="4" s="1"/>
  <c r="M26" i="4" s="1"/>
  <c r="J26" i="4"/>
  <c r="AE27" i="4"/>
  <c r="B26" i="4" s="1"/>
  <c r="E27" i="4"/>
  <c r="AR26" i="4"/>
  <c r="I25" i="4" s="1"/>
  <c r="AQ26" i="4"/>
  <c r="H25" i="4" s="1"/>
  <c r="AM26" i="4"/>
  <c r="AN26" i="4" s="1"/>
  <c r="AS26" i="4" s="1"/>
  <c r="M25" i="4" s="1"/>
  <c r="J25" i="4"/>
  <c r="AE26" i="4"/>
  <c r="B25" i="4" s="1"/>
  <c r="E26" i="4"/>
  <c r="AR25" i="4"/>
  <c r="I24" i="4" s="1"/>
  <c r="AQ25" i="4"/>
  <c r="H24" i="4" s="1"/>
  <c r="AM25" i="4"/>
  <c r="AN25" i="4" s="1"/>
  <c r="AS25" i="4" s="1"/>
  <c r="M24" i="4" s="1"/>
  <c r="J24" i="4"/>
  <c r="K24" i="4" s="1"/>
  <c r="AE25" i="4"/>
  <c r="B24" i="4" s="1"/>
  <c r="E25" i="4"/>
  <c r="AR24" i="4"/>
  <c r="I23" i="4" s="1"/>
  <c r="AQ24" i="4"/>
  <c r="H23" i="4" s="1"/>
  <c r="AM24" i="4"/>
  <c r="AN24" i="4" s="1"/>
  <c r="AS24" i="4" s="1"/>
  <c r="M23" i="4" s="1"/>
  <c r="J23" i="4"/>
  <c r="L23" i="4" s="1"/>
  <c r="AE24" i="4"/>
  <c r="B23" i="4" s="1"/>
  <c r="E24" i="4"/>
  <c r="BL23" i="4"/>
  <c r="AR23" i="4"/>
  <c r="I22" i="4" s="1"/>
  <c r="AQ23" i="4"/>
  <c r="H22" i="4" s="1"/>
  <c r="AM23" i="4"/>
  <c r="AN23" i="4" s="1"/>
  <c r="AS23" i="4" s="1"/>
  <c r="M22" i="4" s="1"/>
  <c r="O22" i="4" s="1"/>
  <c r="J22" i="4"/>
  <c r="AE23" i="4"/>
  <c r="B22" i="4" s="1"/>
  <c r="E23" i="4"/>
  <c r="AR22" i="4"/>
  <c r="I21" i="4" s="1"/>
  <c r="AQ22" i="4"/>
  <c r="H21" i="4" s="1"/>
  <c r="AM22" i="4"/>
  <c r="AN22" i="4" s="1"/>
  <c r="AS22" i="4" s="1"/>
  <c r="M21" i="4" s="1"/>
  <c r="O21" i="4" s="1"/>
  <c r="J21" i="4"/>
  <c r="L21" i="4" s="1"/>
  <c r="AE22" i="4"/>
  <c r="B21" i="4" s="1"/>
  <c r="E22" i="4"/>
  <c r="AR21" i="4"/>
  <c r="I20" i="4" s="1"/>
  <c r="AQ21" i="4"/>
  <c r="H20" i="4" s="1"/>
  <c r="AM21" i="4"/>
  <c r="AN21" i="4" s="1"/>
  <c r="AS21" i="4" s="1"/>
  <c r="M20" i="4" s="1"/>
  <c r="J20" i="4"/>
  <c r="AE21" i="4"/>
  <c r="B20" i="4" s="1"/>
  <c r="E21" i="4"/>
  <c r="AR20" i="4"/>
  <c r="I19" i="4" s="1"/>
  <c r="AQ20" i="4"/>
  <c r="H19" i="4" s="1"/>
  <c r="AM20" i="4"/>
  <c r="AN20" i="4" s="1"/>
  <c r="AS20" i="4" s="1"/>
  <c r="M19" i="4" s="1"/>
  <c r="J19" i="4"/>
  <c r="AE20" i="4"/>
  <c r="B19" i="4" s="1"/>
  <c r="E20" i="4"/>
  <c r="BN19" i="4"/>
  <c r="AR19" i="4"/>
  <c r="I18" i="4" s="1"/>
  <c r="AQ19" i="4"/>
  <c r="H18" i="4" s="1"/>
  <c r="AM19" i="4"/>
  <c r="J18" i="4"/>
  <c r="AE19" i="4"/>
  <c r="B18" i="4" s="1"/>
  <c r="E19" i="4"/>
  <c r="BN18" i="4"/>
  <c r="AR18" i="4"/>
  <c r="I17" i="4" s="1"/>
  <c r="AQ18" i="4"/>
  <c r="H17" i="4" s="1"/>
  <c r="AM18" i="4"/>
  <c r="AN18" i="4" s="1"/>
  <c r="AS18" i="4" s="1"/>
  <c r="M17" i="4" s="1"/>
  <c r="J17" i="4"/>
  <c r="K17" i="4" s="1"/>
  <c r="E18" i="4"/>
  <c r="E17" i="4"/>
  <c r="AR16" i="4"/>
  <c r="BN15" i="4"/>
  <c r="BN16" i="4" s="1"/>
  <c r="BN17" i="4" s="1"/>
  <c r="AP14" i="4"/>
  <c r="M14" i="4"/>
  <c r="G14" i="4"/>
  <c r="F14" i="4"/>
  <c r="AR13" i="4"/>
  <c r="I11" i="4"/>
  <c r="P10" i="4" s="1"/>
  <c r="AS9" i="4"/>
  <c r="I8" i="4"/>
  <c r="P38" i="4" s="1"/>
  <c r="R7" i="4"/>
  <c r="BI5" i="4"/>
  <c r="AR5" i="4"/>
  <c r="BO37" i="4"/>
  <c r="BO36" i="4"/>
  <c r="BS86" i="4" l="1"/>
  <c r="BS76" i="4"/>
  <c r="BQ79" i="4" s="1"/>
  <c r="O28" i="4"/>
  <c r="O19" i="4"/>
  <c r="BS66" i="4"/>
  <c r="BQ69" i="4" s="1"/>
  <c r="BS67" i="4" s="1"/>
  <c r="BS69" i="4" s="1"/>
  <c r="O26" i="4"/>
  <c r="L17" i="4"/>
  <c r="O24" i="4"/>
  <c r="O20" i="4"/>
  <c r="O17" i="4"/>
  <c r="O27" i="4"/>
  <c r="BR89" i="4"/>
  <c r="O25" i="4"/>
  <c r="BR79" i="4"/>
  <c r="D62" i="4"/>
  <c r="BS56" i="4"/>
  <c r="L36" i="4"/>
  <c r="K36" i="4"/>
  <c r="L28" i="4"/>
  <c r="R9" i="4"/>
  <c r="R12" i="4" s="1"/>
  <c r="L20" i="4"/>
  <c r="K20" i="4"/>
  <c r="L33" i="4"/>
  <c r="L19" i="4"/>
  <c r="K19" i="4"/>
  <c r="K21" i="4"/>
  <c r="L18" i="4"/>
  <c r="K18" i="4"/>
  <c r="L27" i="4"/>
  <c r="K27" i="4"/>
  <c r="AN19" i="4"/>
  <c r="AS19" i="4" s="1"/>
  <c r="M18" i="4" s="1"/>
  <c r="O18" i="4" s="1"/>
  <c r="AM38" i="4"/>
  <c r="O23" i="4"/>
  <c r="K35" i="4"/>
  <c r="L35" i="4"/>
  <c r="N14" i="4"/>
  <c r="AS16" i="4"/>
  <c r="L26" i="4"/>
  <c r="K26" i="4"/>
  <c r="K29" i="4"/>
  <c r="K31" i="4"/>
  <c r="L31" i="4"/>
  <c r="L25" i="4"/>
  <c r="K25" i="4"/>
  <c r="L32" i="4"/>
  <c r="K32" i="4"/>
  <c r="L22" i="4"/>
  <c r="K22" i="4"/>
  <c r="K30" i="4"/>
  <c r="L34" i="4"/>
  <c r="L24" i="4"/>
  <c r="BS88" i="4"/>
  <c r="D36" i="4"/>
  <c r="BQ89" i="4"/>
  <c r="BS87" i="4" s="1"/>
  <c r="BS89" i="4" s="1"/>
  <c r="AQ64" i="4"/>
  <c r="P8" i="4"/>
  <c r="AF41" i="4"/>
  <c r="BP69" i="4"/>
  <c r="BP79" i="4"/>
  <c r="K23" i="4"/>
  <c r="BR69" i="4" l="1"/>
  <c r="BS78" i="4"/>
  <c r="BS68" i="4"/>
  <c r="BS77" i="4"/>
  <c r="BS79" i="4" s="1"/>
  <c r="AN38" i="4"/>
  <c r="AO28" i="4" s="1"/>
  <c r="BS58" i="4"/>
  <c r="BQ59" i="4"/>
  <c r="BS57" i="4" s="1"/>
  <c r="BS59" i="4" s="1"/>
  <c r="BR59" i="4"/>
  <c r="BP89" i="4"/>
  <c r="AP37" i="4"/>
  <c r="AP26" i="4"/>
  <c r="AP34" i="4"/>
  <c r="AP20" i="4"/>
  <c r="AP19" i="4"/>
  <c r="AP25" i="4"/>
  <c r="AP30" i="4"/>
  <c r="AP23" i="4"/>
  <c r="AP22" i="4"/>
  <c r="AP28" i="4"/>
  <c r="AP27" i="4"/>
  <c r="AP29" i="4"/>
  <c r="AP21" i="4"/>
  <c r="AP33" i="4"/>
  <c r="AP36" i="4"/>
  <c r="AP32" i="4"/>
  <c r="AP18" i="4"/>
  <c r="AP35" i="4"/>
  <c r="AP31" i="4"/>
  <c r="AP24" i="4"/>
  <c r="D40" i="4"/>
  <c r="AF42" i="4"/>
  <c r="AF43" i="4" s="1"/>
  <c r="D42" i="4" s="1"/>
  <c r="AO29" i="4" l="1"/>
  <c r="AO33" i="4"/>
  <c r="AO22" i="4"/>
  <c r="AO36" i="4"/>
  <c r="AO23" i="4"/>
  <c r="AO21" i="4"/>
  <c r="AO34" i="4"/>
  <c r="AO26" i="4"/>
  <c r="AO32" i="4"/>
  <c r="AO30" i="4"/>
  <c r="AO37" i="4"/>
  <c r="AO24" i="4"/>
  <c r="AO31" i="4"/>
  <c r="AO19" i="4"/>
  <c r="AO27" i="4"/>
  <c r="AO35" i="4"/>
  <c r="AO25" i="4"/>
  <c r="AO18" i="4"/>
  <c r="AO20" i="4"/>
  <c r="BP59" i="4"/>
  <c r="D41" i="4"/>
  <c r="AF44" i="4"/>
  <c r="D43" i="4" s="1"/>
  <c r="AO38" i="4" l="1"/>
  <c r="AF45" i="4"/>
  <c r="D44" i="4" l="1"/>
  <c r="AF46" i="4"/>
  <c r="D45" i="4" s="1"/>
  <c r="AF48" i="4" l="1"/>
  <c r="D47" i="4" l="1"/>
  <c r="AF49" i="4"/>
  <c r="D48" i="4" s="1"/>
</calcChain>
</file>

<file path=xl/sharedStrings.xml><?xml version="1.0" encoding="utf-8"?>
<sst xmlns="http://schemas.openxmlformats.org/spreadsheetml/2006/main" count="5094" uniqueCount="734">
  <si>
    <t>A = Afficher</t>
  </si>
  <si>
    <t>les liaisons avec le tableau imprimable sont automatiques</t>
  </si>
  <si>
    <t>Modèle</t>
  </si>
  <si>
    <t>Pour masquer les lignes non utilisées ►</t>
  </si>
  <si>
    <t>L</t>
  </si>
  <si>
    <t>ml</t>
  </si>
  <si>
    <t>demi/L</t>
  </si>
  <si>
    <t>cuil.Soupe</t>
  </si>
  <si>
    <t>1 - Données &gt; Filtre</t>
  </si>
  <si>
    <t>Ne saisissez rien sur ce tableau à imprimer</t>
  </si>
  <si>
    <t>dl</t>
  </si>
  <si>
    <t>Kg</t>
  </si>
  <si>
    <t>quart/L</t>
  </si>
  <si>
    <t>Verre(s)</t>
  </si>
  <si>
    <t>2 - Cliquez sur la flèche Filtre de la cellule A rouge</t>
  </si>
  <si>
    <t>Saisie en g.kg.L.dl.cl.ml résultats en gr si inférieur à 1 Kg sinon résultat en Kg</t>
  </si>
  <si>
    <t>cl</t>
  </si>
  <si>
    <t>g</t>
  </si>
  <si>
    <t>/10</t>
  </si>
  <si>
    <t>Bol(s)</t>
  </si>
  <si>
    <t>Nous sommes le :</t>
  </si>
  <si>
    <t>A</t>
  </si>
  <si>
    <t>►</t>
  </si>
  <si>
    <t>Transmettez vos savoirs faire peu importe qui les récupère pourvu qu'ils servent un plus grand nombre</t>
  </si>
  <si>
    <t>Fin du document cellule &gt;</t>
  </si>
  <si>
    <t>COLONNES</t>
  </si>
  <si>
    <t>ICI</t>
  </si>
  <si>
    <t xml:space="preserve">Constituez vous un répertoire de recettes complémentaires dans ces colonnes </t>
  </si>
  <si>
    <t xml:space="preserve">Les recettes de </t>
  </si>
  <si>
    <t>① le/la &gt;</t>
  </si>
  <si>
    <t>① FAMILLE</t>
  </si>
  <si>
    <t>Puis collez les données compatibles dans la fiche recette ,et saisissez les détails restants dans la barre de formules lorsque les cellules ou lignes sont fusionnées</t>
  </si>
  <si>
    <t>Mode d'emploi  en bref</t>
  </si>
  <si>
    <t>Mode d'emploi  de la fiche recette</t>
  </si>
  <si>
    <t>Mode d'emploi  de la fiche recette ( suite )</t>
  </si>
  <si>
    <t xml:space="preserve">FAMILLE à coller </t>
  </si>
  <si>
    <t>Code couleur Rouge Vert Bleu RVB</t>
  </si>
  <si>
    <t>kg</t>
  </si>
  <si>
    <t>Aujourd'hui</t>
  </si>
  <si>
    <t>Lignes masquées</t>
  </si>
  <si>
    <t xml:space="preserve">② Auteur : </t>
  </si>
  <si>
    <t>① le NOM DE LA RECETTE.FAMILLE.Code</t>
  </si>
  <si>
    <t>R51-V153 B102</t>
  </si>
  <si>
    <t>couverts</t>
  </si>
  <si>
    <t>❿ votre référence</t>
  </si>
  <si>
    <t>⓫  Dupliquée pour</t>
  </si>
  <si>
    <t>Collez la photo du plat</t>
  </si>
  <si>
    <t>② l' AUTEUR :</t>
  </si>
  <si>
    <t>utilisez le Brouillon : Collez les recettes récupérées sur le net colonnes AL à AQ</t>
  </si>
  <si>
    <t>ENTRÉES</t>
  </si>
  <si>
    <t>R50-V204 B255</t>
  </si>
  <si>
    <t>Comment masquer les lignes</t>
  </si>
  <si>
    <t>portions</t>
  </si>
  <si>
    <t>❾ référence Auteur</t>
  </si>
  <si>
    <t>ou collez un imprim' écran</t>
  </si>
  <si>
    <t>③ les DENRÉES</t>
  </si>
  <si>
    <t>Pourquoi coller texte et quantités dans ce tableau ? Pour conserver la recette originale de l'Auteur et pour vérification en cas d'erreur de saisie</t>
  </si>
  <si>
    <t>R255-V204 B0</t>
  </si>
  <si>
    <t>Recette pour</t>
  </si>
  <si>
    <t>Infos complémentaires &gt; Constituant de quelle préparation : ?</t>
  </si>
  <si>
    <t xml:space="preserve">④ Unités </t>
  </si>
  <si>
    <t>⑫ les PHASES ESSENTIELLES DE PROGRESSION</t>
  </si>
  <si>
    <t>R255-V0 B0</t>
  </si>
  <si>
    <t>Col.2</t>
  </si>
  <si>
    <t>Col.3</t>
  </si>
  <si>
    <t>Col.4</t>
  </si>
  <si>
    <t>Col.5</t>
  </si>
  <si>
    <t>Col.6</t>
  </si>
  <si>
    <t>Col.7</t>
  </si>
  <si>
    <t>Col.8</t>
  </si>
  <si>
    <t>Col.9</t>
  </si>
  <si>
    <t>Col.10</t>
  </si>
  <si>
    <t>Col.11</t>
  </si>
  <si>
    <t>Col.12</t>
  </si>
  <si>
    <t>Col.13</t>
  </si>
  <si>
    <t>Col.14</t>
  </si>
  <si>
    <t>Col.15</t>
  </si>
  <si>
    <t xml:space="preserve">⑤ Quoi </t>
  </si>
  <si>
    <t>Numérotation automatique</t>
  </si>
  <si>
    <t>CRUDITES</t>
  </si>
  <si>
    <t>R255-V102 B0</t>
  </si>
  <si>
    <t xml:space="preserve"> Denrées</t>
  </si>
  <si>
    <t>Unités</t>
  </si>
  <si>
    <t>Quoi</t>
  </si>
  <si>
    <t>de</t>
  </si>
  <si>
    <t>⑥</t>
  </si>
  <si>
    <t>⑦</t>
  </si>
  <si>
    <t>Poids</t>
  </si>
  <si>
    <t>④</t>
  </si>
  <si>
    <t>⑤</t>
  </si>
  <si>
    <t>⑥ Poids ou Volume</t>
  </si>
  <si>
    <t>⑦g.kg.L.dl.cl.ml</t>
  </si>
  <si>
    <t>③</t>
  </si>
  <si>
    <t>❽ Coefficient</t>
  </si>
  <si>
    <t>Poids Auteur sans coef.</t>
  </si>
  <si>
    <t>Votre poids</t>
  </si>
  <si>
    <t>Pour</t>
  </si>
  <si>
    <t>⑥Poids / Volume</t>
  </si>
  <si>
    <t>Collage spécial Valeurs 1-2-3 pour respecter la mise en forme</t>
  </si>
  <si>
    <t>lorsque vous saisissez du texte</t>
  </si>
  <si>
    <t>R0-V255 B0</t>
  </si>
  <si>
    <t xml:space="preserve">1 - cliquez sur les 2 cellules A rouge et flèche ►sur fond bleu </t>
  </si>
  <si>
    <t xml:space="preserve">pour </t>
  </si>
  <si>
    <t>saisissez le nom de l'Auteur</t>
  </si>
  <si>
    <t>l'Auteur à prévu sa recette pour combien de portions</t>
  </si>
  <si>
    <t>dans cette colonne fond jaune</t>
  </si>
  <si>
    <t>R255-V204 B153</t>
  </si>
  <si>
    <t>Coefficient vous permet d'augmenter</t>
  </si>
  <si>
    <t>pas de numérotation</t>
  </si>
  <si>
    <t>CUIDITES</t>
  </si>
  <si>
    <t>R255-V153 B204</t>
  </si>
  <si>
    <t>de diminuer ou de supprimer un ingrédient</t>
  </si>
  <si>
    <t xml:space="preserve">Répartissez texte et valeurs dans les colonnes correspondantes  </t>
  </si>
  <si>
    <t xml:space="preserve"> colonne blanche</t>
  </si>
  <si>
    <t>R255-V0 B255</t>
  </si>
  <si>
    <t xml:space="preserve">Vous pouvez détourner l'utilisation de la colonne </t>
  </si>
  <si>
    <t>faire court : 1 verbe = 1 action</t>
  </si>
  <si>
    <t>R0-V128 B0</t>
  </si>
  <si>
    <t>Puis  Données &gt; Filtrer</t>
  </si>
  <si>
    <t>LIENS &gt;</t>
  </si>
  <si>
    <t>https://getgreenshot.org/archive/fr/</t>
  </si>
  <si>
    <t xml:space="preserve">Coefficient en augmentant ou  diminuant pour faire </t>
  </si>
  <si>
    <t>④ Unités ▼</t>
  </si>
  <si>
    <t>⑤ Quoi ▼</t>
  </si>
  <si>
    <t>⑦g.kg.L.dl.cl.ml▼</t>
  </si>
  <si>
    <t>COMPOSES VERTS</t>
  </si>
  <si>
    <t>R153-V204 B0</t>
  </si>
  <si>
    <t xml:space="preserve"> Cliquez sur la flèche de tri qui apparait sur la cellule A rouge</t>
  </si>
  <si>
    <t>https://getgreenshot.org/help/fr-fr/</t>
  </si>
  <si>
    <t>varier  le poids d'un aliment sans recommencer</t>
  </si>
  <si>
    <t>⑫ Indication de difficulté : saisissez un nombre d'étoiles</t>
  </si>
  <si>
    <t>**</t>
  </si>
  <si>
    <t>R153-V51 B0</t>
  </si>
  <si>
    <t>jaunes</t>
  </si>
  <si>
    <t>jaunes d'œufs</t>
  </si>
  <si>
    <t xml:space="preserve"> une nouvelle fiche</t>
  </si>
  <si>
    <t>① le NOM DE LA RECETTE</t>
  </si>
  <si>
    <t>1*Facile - 4**** Difficile</t>
  </si>
  <si>
    <t>①NOM DE LA RECETTE</t>
  </si>
  <si>
    <t xml:space="preserve">Vous pouvez également saisir la valeur 0 zéro </t>
  </si>
  <si>
    <t>FECULENTS</t>
  </si>
  <si>
    <t>R0-V0 B255</t>
  </si>
  <si>
    <t xml:space="preserve"> Choisissez des valeurs spécifiques : Décochez (Sélectionner tout) pour décocher toutes les cases, </t>
  </si>
  <si>
    <t>② AUTEUR &gt;</t>
  </si>
  <si>
    <t xml:space="preserve">pour un aliment allergène selon convives ou supprimer </t>
  </si>
  <si>
    <t>⑫ Indication de coût : saisissez un nombre d'étoiles</t>
  </si>
  <si>
    <t>R153-V204 B255</t>
  </si>
  <si>
    <t xml:space="preserve">un ingrédient piment ou autres par exemple </t>
  </si>
  <si>
    <t>Albert de la Motte</t>
  </si>
  <si>
    <t>1* économique - 4**** luxe</t>
  </si>
  <si>
    <t>R0-V102 B204</t>
  </si>
  <si>
    <t>ne rien saisir dans les colonnes</t>
  </si>
  <si>
    <t>PREPARATIONS CHAUDES</t>
  </si>
  <si>
    <t>R204-V153 B255</t>
  </si>
  <si>
    <t>fond gris</t>
  </si>
  <si>
    <t>⑬ date de FABRICATION  00.00.2000</t>
  </si>
  <si>
    <t>⑬ DLC . 00.00.2000</t>
  </si>
  <si>
    <t>⑫ PHASES ESSENTIELLES  DE PROGRESSION</t>
  </si>
  <si>
    <t>PLAT PRINCIPAL</t>
  </si>
  <si>
    <t xml:space="preserve"> Indication de coût  4**** luxe</t>
  </si>
  <si>
    <t>poulets</t>
  </si>
  <si>
    <t>Poulets labellisés PAC 1,4 kg</t>
  </si>
  <si>
    <t xml:space="preserve">Pour masquer les lignes vides collez un triange rouge </t>
  </si>
  <si>
    <t xml:space="preserve"> Indication de difficulté :  4**** Difficile</t>
  </si>
  <si>
    <t>Carotte</t>
  </si>
  <si>
    <t>dans la première colonne de la fiche</t>
  </si>
  <si>
    <t>Puis cochez A pour selectionner les lignes à afficher</t>
  </si>
  <si>
    <t xml:space="preserve"> date de FABRICATION  00.00.2000</t>
  </si>
  <si>
    <t>Huile de tournesol</t>
  </si>
  <si>
    <t>PLATS COMPLETS</t>
  </si>
  <si>
    <t xml:space="preserve"> DLC . 00.00.2000</t>
  </si>
  <si>
    <t>citrons</t>
  </si>
  <si>
    <t>citron</t>
  </si>
  <si>
    <t>Attention à ne pas supprimer les formules dans les colonnes grises</t>
  </si>
  <si>
    <t xml:space="preserve"> T. de préparation . de cuisson .de refroidissement</t>
  </si>
  <si>
    <t>œufs</t>
  </si>
  <si>
    <t>la première = Poids Auteur sans coef.</t>
  </si>
  <si>
    <t>la seconde = Votre poids</t>
  </si>
  <si>
    <t>Préparation</t>
  </si>
  <si>
    <t>blancs d'œufs</t>
  </si>
  <si>
    <t>POISSONS</t>
  </si>
  <si>
    <t>⑪ PHASES ESSENTIELLES  DE PROGRESSION</t>
  </si>
  <si>
    <t>Pour l'affichage de toutes les lignes faites l'inverse cochez (Sélectionner tout)</t>
  </si>
  <si>
    <t>Total Auteur</t>
  </si>
  <si>
    <t>⑤ Quoi ?</t>
  </si>
  <si>
    <t xml:space="preserve">parts  ou - CB = cuillère de bar -BS =Barspoon - </t>
  </si>
  <si>
    <t>C'est sur ce tableau que la fonction  SOMME.Si va chercher l'information</t>
  </si>
  <si>
    <t xml:space="preserve">CC = cuillère à café - CT = cuillère à thé -CP = cuillère à potage - </t>
  </si>
  <si>
    <t>VOLAILLES</t>
  </si>
  <si>
    <t>QS = quantité suffisante - PM = pour mémoire - plaques gastro 1/1 - louches...etc</t>
  </si>
  <si>
    <t xml:space="preserve">lorsque vous saisissez des unités exemple 1 jaune d'oeuf et que </t>
  </si>
  <si>
    <t xml:space="preserve">vous indiquez son poids 20 g    "de"   s'affiche dans la colonne grise </t>
  </si>
  <si>
    <t xml:space="preserve">③ Liste des Denrées </t>
  </si>
  <si>
    <t xml:space="preserve"> Unités ④ ▼</t>
  </si>
  <si>
    <t xml:space="preserve"> Quoi ⑤▼</t>
  </si>
  <si>
    <t>Ne rien suprimer FORMULE</t>
  </si>
  <si>
    <t>⑥Poids</t>
  </si>
  <si>
    <t>⑦g.kg.L.dl.cl.ml ▼</t>
  </si>
  <si>
    <t>Amusez vous un tableur c'est fait pour ça</t>
  </si>
  <si>
    <t>avec cette fonction SI(ET(BY69&gt;0;CB69&gt;0);"de";"")</t>
  </si>
  <si>
    <t>Volume ▼</t>
  </si>
  <si>
    <t>Sauf dans les colonnes fond gris</t>
  </si>
  <si>
    <t>SI(ET(BP96&gt;0;BS96&gt;0);"de";"")</t>
  </si>
  <si>
    <t>⑥ Poids/Volume</t>
  </si>
  <si>
    <t>lorsque vous saisissez des unités</t>
  </si>
  <si>
    <t xml:space="preserve"> saisissez le poids unitaire du produit</t>
  </si>
  <si>
    <t>Et voila c'est pas compliqué , à vous d'améliorer cette fiche à votre convenance</t>
  </si>
  <si>
    <t>NOM DE LA RECETTE</t>
  </si>
  <si>
    <t>précisez . En fonction de ce que vous saisirez</t>
  </si>
  <si>
    <t>Joël Leboucher - cuisine.centrale17 - UPRT - Restau'Co Juillet 2022</t>
  </si>
  <si>
    <t>les calculs seront différents dans les colonnes jaunes</t>
  </si>
  <si>
    <t>❿ Coefficient</t>
  </si>
  <si>
    <t>Nombre de contenants</t>
  </si>
  <si>
    <t>Produit</t>
  </si>
  <si>
    <t>Pièces</t>
  </si>
  <si>
    <t xml:space="preserve">Vous pouvez détourner l'utilisation de la colonne Coefficient en augmentant </t>
  </si>
  <si>
    <t>A conditionner ❶</t>
  </si>
  <si>
    <t>cuisses</t>
  </si>
  <si>
    <t xml:space="preserve">❷&lt; Quoi? </t>
  </si>
  <si>
    <t>Morceaux</t>
  </si>
  <si>
    <t>ou  diminuant pour faire varier le poids d'un aliment sans recommencer une nouvelle fiche</t>
  </si>
  <si>
    <t>capacité du contenant*❸</t>
  </si>
  <si>
    <t xml:space="preserve">Vous pouvez également saisir la valeur 0 zéro pour un aliment allergène selon convives ou supprimer </t>
  </si>
  <si>
    <t>contenant(s) a prévoir</t>
  </si>
  <si>
    <t>un contenant* peut être une panière - un sachet - une plaque gastro - une louche - une barquette etc..</t>
  </si>
  <si>
    <t>Kg de bœuf</t>
  </si>
  <si>
    <t>l'Auteur à prévu sa recette pour combien de couverts ou pour quel poids</t>
  </si>
  <si>
    <t>Saisissez vos valeurs dans les cellules fond jaune</t>
  </si>
  <si>
    <t xml:space="preserve">en fonction de vos convives vous estimez cette recette pour combien </t>
  </si>
  <si>
    <t>Volumes</t>
  </si>
  <si>
    <t>&lt; Ne pas supprimer ce tableau de conversion</t>
  </si>
  <si>
    <t>Litres</t>
  </si>
  <si>
    <t>les valeurs sont en Kg.</t>
  </si>
  <si>
    <t xml:space="preserve"> Exemple = 1L =  1 Kg d'eau</t>
  </si>
  <si>
    <t>⑫  coût : 1* économique - 4**** luxe</t>
  </si>
  <si>
    <t>*</t>
  </si>
  <si>
    <t>ou saisissez une quantité ou un poids d'un élément de la recette exemple</t>
  </si>
  <si>
    <t>Tableau de correspondance</t>
  </si>
  <si>
    <t>1 g = 0.001 Kg</t>
  </si>
  <si>
    <t>⑫ difficulté : 1*Facile - 4**** Difficile</t>
  </si>
  <si>
    <t>T. de préparation ⑭</t>
  </si>
  <si>
    <t>⑭ T. de refroidissement</t>
  </si>
  <si>
    <t>1 L litre = 1 Kg base eau</t>
  </si>
  <si>
    <t>1 quart = 0.250 Kg</t>
  </si>
  <si>
    <t xml:space="preserve">Temps de cuisson ⑭ </t>
  </si>
  <si>
    <t>Total</t>
  </si>
  <si>
    <t xml:space="preserve">C'est la valeur saisie dans cette cellule qu'Excel va utiliser pour </t>
  </si>
  <si>
    <t>1 dl = 0.100 Kg</t>
  </si>
  <si>
    <t xml:space="preserve">  1 /10  = 0.100 Kg</t>
  </si>
  <si>
    <t>Lien internet</t>
  </si>
  <si>
    <t>https://www.academiedugout.fr/recettes/beignets-de-fleurs-d-acacia_6038_2</t>
  </si>
  <si>
    <t>1 cl = 0.010 Kg</t>
  </si>
  <si>
    <t>1 cuil.Soupe = 0.010 Kg</t>
  </si>
  <si>
    <t>Adresse PC</t>
  </si>
  <si>
    <t>dupliquer la recette avec la valeur saisie en ⓫</t>
  </si>
  <si>
    <t>1 ml = 0.001 Kg</t>
  </si>
  <si>
    <t xml:space="preserve"> 1 Verre = 0.225 Kg</t>
  </si>
  <si>
    <t>Mise à jour du 19-08-2022- Annule les versions précédentes</t>
  </si>
  <si>
    <t xml:space="preserve"> 1 demi = 0.500 Kg</t>
  </si>
  <si>
    <t xml:space="preserve"> 1 Bol = 0.350 Kg</t>
  </si>
  <si>
    <t>Adaptation : Joël Leboucher..UPRT "Union des Personnels de la Restauration Territoriale"  membre du réseau RESTAU'CO</t>
  </si>
  <si>
    <t xml:space="preserve"> A dupliquer pour</t>
  </si>
  <si>
    <t xml:space="preserve"> 0.2 ►</t>
  </si>
  <si>
    <t>◄ largeur de colonne 0.2 - affichage = largeur 12</t>
  </si>
  <si>
    <t>Un point manquant ou un espace en plus et Excel ne reconnait pas. Donc faites du Copier / Coller</t>
  </si>
  <si>
    <t>FIN</t>
  </si>
  <si>
    <t>Sand</t>
  </si>
  <si>
    <t>oignons</t>
  </si>
  <si>
    <t>ail</t>
  </si>
  <si>
    <t>carottes</t>
  </si>
  <si>
    <t>poivrons</t>
  </si>
  <si>
    <t>rizdor</t>
  </si>
  <si>
    <t>lentilles blondes</t>
  </si>
  <si>
    <t>lentilles corail</t>
  </si>
  <si>
    <t>tomates concassées</t>
  </si>
  <si>
    <t>petits pois</t>
  </si>
  <si>
    <t>haricots plats d'Espagne</t>
  </si>
  <si>
    <t>PM</t>
  </si>
  <si>
    <t>faire revenir les oignons ,l'ail, les carottes</t>
  </si>
  <si>
    <t>ajouter les poivrons le rizdor et assaisonner</t>
  </si>
  <si>
    <t>cuire les petits pois et les haricots plats d'Espagne à part en four vapeur</t>
  </si>
  <si>
    <t>ajouter le riz les lentilles blondes et de l'huile à nouveau</t>
  </si>
  <si>
    <t>assaisonnement + rizdor mélanger</t>
  </si>
  <si>
    <t>mouiller la garniture façon créole</t>
  </si>
  <si>
    <t>ajouter les lentilles corail 25 à 30 minutes avant la fin de cuisson et les tomates concassées</t>
  </si>
  <si>
    <t>corriger l'assiaisonnement avant l'absortion du liquide</t>
  </si>
  <si>
    <t>puis mélanger délicatement les petits pois et haricots à la garniture de riz en fin de cuisson</t>
  </si>
  <si>
    <t>vérifier si le plat est cuit et c'est prêt</t>
  </si>
  <si>
    <t>eau</t>
  </si>
  <si>
    <t>sel</t>
  </si>
  <si>
    <t>poivre</t>
  </si>
  <si>
    <t>Vous pouvez modifier le tableau de conversion en fonction de vos besoins ou de vos grammages, seule obligation : que les intitulés du tableau et les intitulés que vous collez dans votre colonne de recherche soient exactement identiques.</t>
  </si>
  <si>
    <t>les Valeurs de recherche sont en Kg - exemple 1 verre = 0.225 mais vous pouvez saisir un autre poids à votre convenance</t>
  </si>
  <si>
    <t>Dernière mise à jour  le 11 Avril 2024</t>
  </si>
  <si>
    <t>Répertoire</t>
  </si>
  <si>
    <t>P</t>
  </si>
  <si>
    <t>CUISINE</t>
  </si>
  <si>
    <t>PATISSERIE</t>
  </si>
  <si>
    <t>TRAITEUR</t>
  </si>
  <si>
    <t>CHARCUTERIE</t>
  </si>
  <si>
    <t>ACCOMPAGNEMENTS</t>
  </si>
  <si>
    <t>BAVAROIS</t>
  </si>
  <si>
    <t>AMUSE BOUCHE</t>
  </si>
  <si>
    <t xml:space="preserve"> CONFIT</t>
  </si>
  <si>
    <t>BISCUITS</t>
  </si>
  <si>
    <t>ASPICS</t>
  </si>
  <si>
    <t>BOUDIN BLANC</t>
  </si>
  <si>
    <t>CHARLOTES</t>
  </si>
  <si>
    <t>CANAPÉ</t>
  </si>
  <si>
    <t xml:space="preserve">BOUDIN NOIR </t>
  </si>
  <si>
    <t>CHOCOLATS</t>
  </si>
  <si>
    <t>CHAUD-FROID</t>
  </si>
  <si>
    <t>CHARCUTERIE GIBIER</t>
  </si>
  <si>
    <t>DESSERT ASSIETTE</t>
  </si>
  <si>
    <t>CONFISERIES</t>
  </si>
  <si>
    <t>ENTRÉE FROIDE</t>
  </si>
  <si>
    <t>CHARCUTERIE LAPIN</t>
  </si>
  <si>
    <t>DESSERTS</t>
  </si>
  <si>
    <t>ENTREMET</t>
  </si>
  <si>
    <t>ENTRÉE CHAUDE</t>
  </si>
  <si>
    <t xml:space="preserve">CHARCUTERIE PURE VOLAILLE </t>
  </si>
  <si>
    <t>ENTREMET GÉNOISE</t>
  </si>
  <si>
    <t>FOIE GRAS</t>
  </si>
  <si>
    <t>GALANTINE</t>
  </si>
  <si>
    <t>GANACHE</t>
  </si>
  <si>
    <t>HORS D'ŒUVRE</t>
  </si>
  <si>
    <t>MORTADELLE</t>
  </si>
  <si>
    <t>GATEAU</t>
  </si>
  <si>
    <t>PATISSERIE TRAITEUR</t>
  </si>
  <si>
    <t>PATE CAMPAGNE</t>
  </si>
  <si>
    <t>GOUTER</t>
  </si>
  <si>
    <t>MERINGUE</t>
  </si>
  <si>
    <t>SALADE COMPOSÉE</t>
  </si>
  <si>
    <t xml:space="preserve">PATÉ DE FOIE </t>
  </si>
  <si>
    <t>LAITAGES +FECULENTS</t>
  </si>
  <si>
    <t>MOUSSES</t>
  </si>
  <si>
    <t>SALADE SIMPLE</t>
  </si>
  <si>
    <t>QUENELLE</t>
  </si>
  <si>
    <t>LAITAGES FROMAGES</t>
  </si>
  <si>
    <t>PATE A BRIOCHE</t>
  </si>
  <si>
    <t>SAUCE CHAUDE</t>
  </si>
  <si>
    <t>RILLETTES</t>
  </si>
  <si>
    <t>PATISSERIES</t>
  </si>
  <si>
    <t>PATE A CROISSANTS</t>
  </si>
  <si>
    <t>SAUCE EMULSIONNÉE CHAUDE</t>
  </si>
  <si>
    <t>RILLONS</t>
  </si>
  <si>
    <t>PATE A FEUILLETÉE</t>
  </si>
  <si>
    <t>SAUCE FROIDE</t>
  </si>
  <si>
    <t>ROULADE</t>
  </si>
  <si>
    <t>PATE A PAIN DE MIE</t>
  </si>
  <si>
    <t>TERRINE DE POISSON</t>
  </si>
  <si>
    <t>SAUCISSON DE FOIE</t>
  </si>
  <si>
    <t>VIANDES</t>
  </si>
  <si>
    <t>PATE LEVÉE</t>
  </si>
  <si>
    <t>TERRINE DE VOLAILLE</t>
  </si>
  <si>
    <t>PATE SÈCHE</t>
  </si>
  <si>
    <t>PATE A PAIN</t>
  </si>
  <si>
    <t>TERRINE DE LÉGUMES</t>
  </si>
  <si>
    <t xml:space="preserve">SAUCISSE </t>
  </si>
  <si>
    <t>PATE A SAVARIN</t>
  </si>
  <si>
    <t>TERRINE DE VIANDE</t>
  </si>
  <si>
    <t>ABATS</t>
  </si>
  <si>
    <t>A copier et coller dans ⑦ Col.6</t>
  </si>
  <si>
    <t>Huile d'olive</t>
  </si>
  <si>
    <t>Vous</t>
  </si>
  <si>
    <t>numérotation automatique dans cette colonne</t>
  </si>
  <si>
    <t>pas de numérotation dans celle-ci ni les suivantes</t>
  </si>
  <si>
    <t>B</t>
  </si>
  <si>
    <t>NOM DE LA RECETTE 1</t>
  </si>
  <si>
    <t>NOM DE LA RECETTE 2</t>
  </si>
  <si>
    <t>NOM DE LA RECETTE 3</t>
  </si>
  <si>
    <t>NOM DE LA RECETTE 4</t>
  </si>
  <si>
    <t>NOM DE LA RECETTE 5</t>
  </si>
  <si>
    <t>NOM DE LA RECETTE 6</t>
  </si>
  <si>
    <t>VOTRE RÉPERTOIRE de  6 RECETTES</t>
  </si>
  <si>
    <t>Recette N° 1</t>
  </si>
  <si>
    <t>Recette N° 4</t>
  </si>
  <si>
    <t>Recette N° 2</t>
  </si>
  <si>
    <t>Recette N° 5</t>
  </si>
  <si>
    <t>Recette N° 3</t>
  </si>
  <si>
    <t>Recette N° 6</t>
  </si>
  <si>
    <t>largeur de colonne 0.2 ►</t>
  </si>
  <si>
    <t>◄ affichage largeur 12</t>
  </si>
  <si>
    <t>Ce document se termine cellule &gt;</t>
  </si>
  <si>
    <t>?</t>
  </si>
  <si>
    <t>AVANT de saisir quoique ce soit dans une cellule vérifiez bien qu'il n'y ait pas de formule en cliquant dessus</t>
  </si>
  <si>
    <t>Ajustez les décimales en + ou moins colonne  ⑥ Poids ou Volume</t>
  </si>
  <si>
    <t>2 - Cliquez sur la flèche Filtre de la cellule A rouge B11</t>
  </si>
  <si>
    <t>Dernière mise à jour  le 12 Avril 2024</t>
  </si>
  <si>
    <t>riz</t>
  </si>
  <si>
    <t>Bouilon de légumes</t>
  </si>
  <si>
    <t>d’huile d’olive</t>
  </si>
  <si>
    <t>poivre concassé</t>
  </si>
  <si>
    <t>Paëlla</t>
  </si>
  <si>
    <t>huile d'olive</t>
  </si>
  <si>
    <t>poivrons rouges</t>
  </si>
  <si>
    <t>pois mange tout</t>
  </si>
  <si>
    <t>paprika doux fumé</t>
  </si>
  <si>
    <t>pistils de safran</t>
  </si>
  <si>
    <t>coulis de tomates</t>
  </si>
  <si>
    <t>riz à paélla</t>
  </si>
  <si>
    <t>branches de romarin frais</t>
  </si>
  <si>
    <t>quartiers de citron pour le service</t>
  </si>
  <si>
    <t>poireau(s)</t>
  </si>
  <si>
    <t>fenouil(s)</t>
  </si>
  <si>
    <t>grains</t>
  </si>
  <si>
    <t>bulbe(s)</t>
  </si>
  <si>
    <t>boite(s)</t>
  </si>
  <si>
    <t>boite(s) 3/4</t>
  </si>
  <si>
    <t>oignon(s)</t>
  </si>
  <si>
    <t>oignons haché</t>
  </si>
  <si>
    <t>poivron(s)</t>
  </si>
  <si>
    <t>c à thé</t>
  </si>
  <si>
    <t>gousses</t>
  </si>
  <si>
    <t>gousses d'ail hachées</t>
  </si>
  <si>
    <t>branche(s)</t>
  </si>
  <si>
    <t>oignons non pelés lavés coupés en 2</t>
  </si>
  <si>
    <t>carottes non pelées lavées en tronçons</t>
  </si>
  <si>
    <t>poireaux lavés en tronçons</t>
  </si>
  <si>
    <t>fenouil seulement les branches</t>
  </si>
  <si>
    <t>fenouil bulbe copé en petits quartiers</t>
  </si>
  <si>
    <t>cœurs d'artichauts boite coupés en 2</t>
  </si>
  <si>
    <t>poivrons rouges épépinés en gros dés</t>
  </si>
  <si>
    <t>haricots de lima en boites</t>
  </si>
  <si>
    <t>Note de l'équipe Ricardo</t>
  </si>
  <si>
    <t xml:space="preserve">En Espagne, on utilise le riz bomba (aussi appelé riz de Valence), dont le grain est court et rond. </t>
  </si>
  <si>
    <t xml:space="preserve">Comme cette variété de riz est difficile à trouver ici, vous pouvez utiliser du riz arborio (le riz à risotto) </t>
  </si>
  <si>
    <t>en le rinçant abondamment jusqu’à ce que l’eau devienne claire afin de le débarrasser de son amidon avant de le cuire.</t>
  </si>
  <si>
    <t>https://www.ricardocuisine.com/recettes/9008-paella-vegetalienne</t>
  </si>
  <si>
    <t>Paëlla végétalienne</t>
  </si>
  <si>
    <t>RICARDO sur Radio Canada</t>
  </si>
  <si>
    <t>https://ici.radio-canada.ca/tele/ricardo/site</t>
  </si>
  <si>
    <t>Ricardo : Biographie et réalisations</t>
  </si>
  <si>
    <t>https://www.ricardocuisine.com/univers-ricardo/tout-sur-ricardo/227-ricardo-biographie-et-realisations</t>
  </si>
  <si>
    <t>Isabelle Deschamps Plante : Biographie</t>
  </si>
  <si>
    <t>https://www.ricardocuisine.com/univers-ricardo/nouvelles/1808-isabelle-deschamps-plante-biographie</t>
  </si>
  <si>
    <t>RICARDO: une histoire à succès</t>
  </si>
  <si>
    <t>https://www.ricardocuisine.com/univers-ricardo/nouvelles/1813-ricardo-une-histoire-a-succes</t>
  </si>
  <si>
    <t>Ricardo Cuisine</t>
  </si>
  <si>
    <t>https://www.youtube.com/lacuisinedericardo</t>
  </si>
  <si>
    <t>https://www.facebook.com/ricardocuisine/</t>
  </si>
  <si>
    <t>magazine Canadien RICARDO</t>
  </si>
  <si>
    <t>faire court   1 verbe = 1 action utilisez le vocabulaire professionnel</t>
  </si>
  <si>
    <t>pas de numérotation à partir de cette colonne</t>
  </si>
  <si>
    <t>le CREUSET</t>
  </si>
  <si>
    <t>oignon blanc, coupé en dés</t>
  </si>
  <si>
    <t>gousses d'ail, hachées</t>
  </si>
  <si>
    <t>poivron vert, coupé en dés</t>
  </si>
  <si>
    <t>petit poivron rouge, coupé en dés</t>
  </si>
  <si>
    <t>cuillère à soupe de paprika fumé</t>
  </si>
  <si>
    <t>cuillère à soupe d'herbes sèches mélangées</t>
  </si>
  <si>
    <t>cuillère à soupe de purée de tomates séchées</t>
  </si>
  <si>
    <t>riz à paëlla</t>
  </si>
  <si>
    <t>bouillon de légumes chaud</t>
  </si>
  <si>
    <t>pincée de safran</t>
  </si>
  <si>
    <t>boîte de 400 g de tomates hachées</t>
  </si>
  <si>
    <t>petits pois surgelés</t>
  </si>
  <si>
    <t>haricots verts surgelés</t>
  </si>
  <si>
    <t>Sel de mer</t>
  </si>
  <si>
    <t>poivre noir concassé</t>
  </si>
  <si>
    <t>petit(s)</t>
  </si>
  <si>
    <t>pincée(s)</t>
  </si>
  <si>
    <t>https://www.lecreuset.fr/fr_FR/paella-vegetarienne/r0000000001603.html</t>
  </si>
  <si>
    <t>Paëlla végétarienne le CREUSET</t>
  </si>
  <si>
    <t>Paëlla végétalienne RICARDO</t>
  </si>
  <si>
    <t>https://www.lecreuset.fr/fr_FR/recettes/recipes.html</t>
  </si>
  <si>
    <t>Paella vegan aux petits légumes</t>
  </si>
  <si>
    <t>amande et basilic</t>
  </si>
  <si>
    <t>riz de Valencia, Bomba ou Arborio le riz Bomba</t>
  </si>
  <si>
    <t>huile d’olive</t>
  </si>
  <si>
    <t>gousses d’ail</t>
  </si>
  <si>
    <t>poivron vert</t>
  </si>
  <si>
    <t>harictos verts</t>
  </si>
  <si>
    <t>cœurs d’artichaut</t>
  </si>
  <si>
    <t>tomate</t>
  </si>
  <si>
    <t>bouquet de persil</t>
  </si>
  <si>
    <t>piment doux en poudre</t>
  </si>
  <si>
    <t>cuillère de poivre</t>
  </si>
  <si>
    <t>cuillère à café de safran</t>
  </si>
  <si>
    <t>feuille de laurier</t>
  </si>
  <si>
    <t>cuillère à café de curcuma</t>
  </si>
  <si>
    <t>Eau ou de bouillon (4 fois le volume du riz)</t>
  </si>
  <si>
    <t>carotte(s)</t>
  </si>
  <si>
    <t>cœurs</t>
  </si>
  <si>
    <t>bouquet(s)</t>
  </si>
  <si>
    <t>cuil.Café</t>
  </si>
  <si>
    <t>cuillère(s)</t>
  </si>
  <si>
    <t>feuille(s)</t>
  </si>
  <si>
    <t>Préparation des légumes de la paella vegan</t>
  </si>
  <si>
    <t>Instructions pour la cuisson de la paella</t>
  </si>
  <si>
    <t>et</t>
  </si>
  <si>
    <t>voir sur le site à cette adresse</t>
  </si>
  <si>
    <t>https://amandebasilic.com/paella-vegan/</t>
  </si>
  <si>
    <t>https://amandebasilic.com/</t>
  </si>
  <si>
    <t>Par Cuisine et Vins de France</t>
  </si>
  <si>
    <t>Paella végétarienne Marie Claire</t>
  </si>
  <si>
    <t>tofu</t>
  </si>
  <si>
    <t> 1 oignon</t>
  </si>
  <si>
    <t> 2 gousses d'ail</t>
  </si>
  <si>
    <t> 1 bouillon de légume</t>
  </si>
  <si>
    <t> 2 cuillères à soupe d'épices pour paella</t>
  </si>
  <si>
    <t> 1 cuillère à soupe de paprika doux</t>
  </si>
  <si>
    <t> 1 pincée de safran</t>
  </si>
  <si>
    <t> 2 cuillères à soupe d'huile d'olive</t>
  </si>
  <si>
    <t>&lt; Largeurs de colonnes</t>
  </si>
  <si>
    <t>largeurs de colonnes</t>
  </si>
  <si>
    <t>N° DE LIGNES</t>
  </si>
  <si>
    <t>&lt;Hauteurs de lignes</t>
  </si>
  <si>
    <t>EPURER UN TEXTE</t>
  </si>
  <si>
    <t>Vous récupérez des recettes sur le net et vous souhaitez supprimer ou remplacer du texte ce tableau est fait pour vous</t>
  </si>
  <si>
    <t>Utilitaire pour formater du texte</t>
  </si>
  <si>
    <t>n'oubliez pas qu'un espace est compté comme du texte</t>
  </si>
  <si>
    <t>Vous récupérez parfois du texte sur le net pour vos fiches recettes ( des quantités ou un mode opératoire)</t>
  </si>
  <si>
    <t>Pourquoi modifier texte et quantités avec ce tableau ? Pour conserver la recette originale de l'Auteur et pour vérification en cas d'erreur de saisie</t>
  </si>
  <si>
    <t>Ce texte est souvent formaté avec des espaces   des points….  des tirets _  des quantités et des détails que vous voulez supprimer</t>
  </si>
  <si>
    <t>Que souhaitez vous supprimer ligne par ligne</t>
  </si>
  <si>
    <t>Collez le texte dans cette colonne</t>
  </si>
  <si>
    <t xml:space="preserve">Récupérez votre texte ICI </t>
  </si>
  <si>
    <t>Collage spécial 1.2.3. ou Valeur pour conserver la mise en forme ci-dessous</t>
  </si>
  <si>
    <t>et collez le dans vos fiches .COLLAGE SPÉCIAL 1.2.3. VALEUR pour ne pas coller la formule</t>
  </si>
  <si>
    <t>Attention : Un espace compte pour 1 caractère</t>
  </si>
  <si>
    <t>et collez le texte "nettoyé" dans vos fiches .COLLAGE SPÉCIAL 1.2.3. VALEUR pour ne pas coller la formule</t>
  </si>
  <si>
    <t>Attention à ne pas supprimer les formules colonne D</t>
  </si>
  <si>
    <t>POUR AUDITER LES FORMULES</t>
  </si>
  <si>
    <t>CHOISISSEZ VOTRE AFFICHAGE</t>
  </si>
  <si>
    <t>pour localiser la cellule correspondante cliquez sur l'onglet FORMULES</t>
  </si>
  <si>
    <t>Pour supprimer l'affichage des zéro sur la fiche cliquez sur : FICHIER &gt; Option &gt; Options avancées &gt;</t>
  </si>
  <si>
    <t>puis sur la fonction Repérer les antécédants &gt;</t>
  </si>
  <si>
    <t xml:space="preserve"> décocher Afficher un zéro dans les cellules qui ont une valeur nulle</t>
  </si>
  <si>
    <t>double cliquez sur la pointe de la flèche, cela vous enverra directement à l'emplacement de saisie</t>
  </si>
  <si>
    <t>350 g de riz pour paella</t>
  </si>
  <si>
    <t> 100 g de tofu</t>
  </si>
  <si>
    <t> 150 g de petits pois surgelés</t>
  </si>
  <si>
    <t> 1 poivron rouge</t>
  </si>
  <si>
    <t> 1 poivron vert</t>
  </si>
  <si>
    <t>quel texte voulez vous supprimer</t>
  </si>
  <si>
    <t>Résultat</t>
  </si>
  <si>
    <t>g de</t>
  </si>
  <si>
    <t>rouge</t>
  </si>
  <si>
    <t>cuillères à soupe</t>
  </si>
  <si>
    <t>paella</t>
  </si>
  <si>
    <t xml:space="preserve"> suppression des nombres avant le texte</t>
  </si>
  <si>
    <t>Quel mot voulez vous remplacer</t>
  </si>
  <si>
    <t>pot au feu</t>
  </si>
  <si>
    <t>Par quel mot</t>
  </si>
  <si>
    <t>d'</t>
  </si>
  <si>
    <t>cuillère à soupe de</t>
  </si>
  <si>
    <t>pincée</t>
  </si>
  <si>
    <t>pointe</t>
  </si>
  <si>
    <t>soja</t>
  </si>
  <si>
    <t>petits</t>
  </si>
  <si>
    <t>gros</t>
  </si>
  <si>
    <t>jaune</t>
  </si>
  <si>
    <t>oignon</t>
  </si>
  <si>
    <t>gros oignon</t>
  </si>
  <si>
    <t>largeur des colonnes 0.2  ►</t>
  </si>
  <si>
    <t>◄ affichage = largeur 12</t>
  </si>
  <si>
    <t>remplacer</t>
  </si>
  <si>
    <t>1 - Collez les ingrédients et les quantités que vous avez récupéré dans la colonne 2 du tableau</t>
  </si>
  <si>
    <t>2 - collez ou saisissez la partie du texte ou une valeur de remplacement ou rien colonne 3</t>
  </si>
  <si>
    <t>3- Option : remplacer un mot par un autre</t>
  </si>
  <si>
    <t>4 - Contrôlez votre texte "nettoyé" colonne 10</t>
  </si>
  <si>
    <t>https://www.marieclaire.fr/cuisine/paella-vegetarienne,1431247.asp</t>
  </si>
  <si>
    <t xml:space="preserve"> riz pour paella</t>
  </si>
  <si>
    <t xml:space="preserve"> tofu</t>
  </si>
  <si>
    <t xml:space="preserve"> petits pois surgelés</t>
  </si>
  <si>
    <t>  poivron rouge</t>
  </si>
  <si>
    <t>  poivron vert</t>
  </si>
  <si>
    <t>  oignon</t>
  </si>
  <si>
    <t>  gousses d'ail</t>
  </si>
  <si>
    <t>  bouillon de légume</t>
  </si>
  <si>
    <t>   épices pour paella</t>
  </si>
  <si>
    <t>   paprika doux</t>
  </si>
  <si>
    <t xml:space="preserve"> safran</t>
  </si>
  <si>
    <t>   huile olive</t>
  </si>
  <si>
    <t>bouillon</t>
  </si>
  <si>
    <t>Porter à ébullition 1.5L d'eau.</t>
  </si>
  <si>
    <t>Ajouter le bouillon de légumes.</t>
  </si>
  <si>
    <t>Couper les légumes en petits cubes. Hacher l'ail.</t>
  </si>
  <si>
    <t>Essorer le tofu avant de le couper en gros cubes.</t>
  </si>
  <si>
    <t>Dans une grande sauteuse, faire chauffer l'huile d'olive, ajouter l'oignon, les poivrons et l'ail.</t>
  </si>
  <si>
    <t>Laissez dorer pendant quelques minutes.</t>
  </si>
  <si>
    <t>Ajouter le riz et bien mélanger jusqu'à ce que le riz soit translucide.</t>
  </si>
  <si>
    <t>Ajouter les épices, mélanger.</t>
  </si>
  <si>
    <t>Verser le bouillon dans le riz jusqu'à ce qu'il soit recouvert et laissez cuire à couvert pendant 8 minutes.</t>
  </si>
  <si>
    <t>Ajouter les petits pois ainsi que le tofu.</t>
  </si>
  <si>
    <t>Faites cuire à feu moyen et à découvert, dès que le riz devient trop sec, ajoutez une louche de bouillon.</t>
  </si>
  <si>
    <t>Répétez l'opération jusqu'à ce que le riz soit bien cuit.</t>
  </si>
  <si>
    <t>2 poivrons rouges</t>
  </si>
  <si>
    <t>1 feuille de laurier</t>
  </si>
  <si>
    <t>https://www.facebook.com/photo/?fbid=3994784200579292&amp;set=gm.3943821465640185</t>
  </si>
  <si>
    <t>PAELLA VÉGÉTARIENNE de Sand SATA</t>
  </si>
  <si>
    <t>2 cuillères à soupe d'épices pour paella</t>
  </si>
  <si>
    <t xml:space="preserve">Brouillon : </t>
  </si>
  <si>
    <t>Collez les recettes récupérées sur le net dans le brouillon ci-dessous</t>
  </si>
  <si>
    <t>Ingrédients</t>
  </si>
  <si>
    <t>Bouillon de légumes</t>
  </si>
  <si>
    <t>15 ml (1 c. à soupe) d’huile d’olive</t>
  </si>
  <si>
    <t>2 oignons non pelés, lavés et coupés en deux</t>
  </si>
  <si>
    <t>2 litres (8 tasses) d’eau</t>
  </si>
  <si>
    <t>3 carottes non pelées, lavées et coupées en tronçons</t>
  </si>
  <si>
    <t>1 poireau, lavé et coupé en tronçons</t>
  </si>
  <si>
    <t>1 fenouil, les branches seulement (réserver le bulbe pour la paëlla)</t>
  </si>
  <si>
    <t>10 grains de poivre, concassés</t>
  </si>
  <si>
    <t>1 bulbe de fenouil, coupé en quartiers de 2 cm (3/4 po) d’épaisseur</t>
  </si>
  <si>
    <t>75 ml (1/3 tasse) d’huile d’olive</t>
  </si>
  <si>
    <t>1 boîte de 398 ml (14 oz) de coeurs d’artichauts entiers, égouttés, coupés en deux et épongés</t>
  </si>
  <si>
    <t>1 oignon, haché</t>
  </si>
  <si>
    <t>1 poivron rouge, épépiné et coupé en gros dés</t>
  </si>
  <si>
    <t>225 g (1/2 lb) de pois sucrés ou de pois mange-tout, parés</t>
  </si>
  <si>
    <t>1 boîte de 398 ml (14 oz) de haricots de Lima, égouttés et rincés</t>
  </si>
  <si>
    <t>5 ml (1 c. à thé) de paprika doux fumé</t>
  </si>
  <si>
    <t>2,5 ml (1/2 c. à thé) de pistils de safran</t>
  </si>
  <si>
    <t>180 ml (3/4 tasse) de coulis de tomates</t>
  </si>
  <si>
    <t>385 g (1 3/4 tasse) de riz à paëlla (voir note)</t>
  </si>
  <si>
    <t>2 gousses d’ail, hachées finement</t>
  </si>
  <si>
    <t>1 branche de romarin frais</t>
  </si>
  <si>
    <t>Quartiers de citron, pour le service</t>
  </si>
  <si>
    <t>1 cuillère huile d'olive</t>
  </si>
  <si>
    <t>1 oignon blanc, coupé en dés</t>
  </si>
  <si>
    <t>2 gousses d'ail, hachées</t>
  </si>
  <si>
    <t>1 petit poivron vert, coupé en dés</t>
  </si>
  <si>
    <t>1 petit poivron rouge, coupé en dés</t>
  </si>
  <si>
    <t>1 cuillère à soupe de paprika fumé</t>
  </si>
  <si>
    <t>1 cuillère à soupe d'herbes sèches mélangées</t>
  </si>
  <si>
    <t>1 cuillère à soupe de purée de tomates séchées</t>
  </si>
  <si>
    <t>300g de riz à paëlla</t>
  </si>
  <si>
    <t>1L de bouillon de légumes chaud</t>
  </si>
  <si>
    <t>1 pincée de safran</t>
  </si>
  <si>
    <t>1 boîte de 400 g de tomates hachées</t>
  </si>
  <si>
    <t>140g de petits pois surgelés</t>
  </si>
  <si>
    <t>100g de haricots verts surgelés</t>
  </si>
  <si>
    <t>Sel de mer et poivre noir concassé</t>
  </si>
  <si>
    <t>Paëlla végétarienne</t>
  </si>
  <si>
    <t>PORTIONS</t>
  </si>
  <si>
    <t>4 à 6</t>
  </si>
  <si>
    <t>Portions 6</t>
  </si>
  <si>
    <t>Paella vegan aux petits légumes comme à Valencia</t>
  </si>
  <si>
    <t>Paella vegan</t>
  </si>
  <si>
    <t>Préparation 30 minutes</t>
  </si>
  <si>
    <t>Cuisson 40 minutes</t>
  </si>
  <si>
    <t>Temps total 70 minutes</t>
  </si>
  <si>
    <t>Pour 4 personnes</t>
  </si>
  <si>
    <t>Ingredients</t>
  </si>
  <si>
    <t>400 g de riz de Valencia, Bomba ou Arborio le riz Bomba</t>
  </si>
  <si>
    <t>5 cuillères à soupe d’huile d’olive</t>
  </si>
  <si>
    <t>2 gousses d’ail</t>
  </si>
  <si>
    <t>3 oignons</t>
  </si>
  <si>
    <t>1 poivron vert</t>
  </si>
  <si>
    <t>2 carottes</t>
  </si>
  <si>
    <t>160 g de harictos verts</t>
  </si>
  <si>
    <t>160 g de petits pois</t>
  </si>
  <si>
    <t>4 cœurs d’artichaut</t>
  </si>
  <si>
    <t>400 g de tomate</t>
  </si>
  <si>
    <t>2 citrons</t>
  </si>
  <si>
    <t>½ bouquet de persil</t>
  </si>
  <si>
    <t>1 cuillère à café de piment doux en poudre</t>
  </si>
  <si>
    <t>¼ cuillère de poivre</t>
  </si>
  <si>
    <t>½ cuillère à café de safran</t>
  </si>
  <si>
    <t>½ cuillère à café de curcuma</t>
  </si>
  <si>
    <t>Plat et ingrédients spécifiques (facultatif)</t>
  </si>
  <si>
    <t>Un plat à paella</t>
  </si>
  <si>
    <t>Du riz Bomba</t>
  </si>
  <si>
    <t>Des pistils de safran</t>
  </si>
  <si>
    <t>Un mélange d’épices spécial paella (Import Espagne)</t>
  </si>
  <si>
    <t>Paella végétarienne</t>
  </si>
  <si>
    <t>Infos pratiques</t>
  </si>
  <si>
    <t>Nombre de personnes2</t>
  </si>
  <si>
    <t>Temps de préparation15 minutes</t>
  </si>
  <si>
    <t>Temps de cuisson30 minutes</t>
  </si>
  <si>
    <t>Degré de difficultéTrès facile</t>
  </si>
  <si>
    <t>CoûtBon marché</t>
  </si>
  <si>
    <t>Les ingrédients de la recette</t>
  </si>
  <si>
    <t>ATTENTION : COLLAGE SPÉCIAL 1.2.3. VALEUR pour respecter la mise en forme</t>
  </si>
  <si>
    <t xml:space="preserve">poivron </t>
  </si>
  <si>
    <t>TABLEAU POUR SUPPRIMER OU REMPLACER DU TEXTE</t>
  </si>
  <si>
    <t>1 boite</t>
  </si>
  <si>
    <t>Par quoi voulez vous remplacer le texte de la  colonne E</t>
  </si>
  <si>
    <t>cette colonne supprime les Chiffres et les nombres</t>
  </si>
  <si>
    <t>fenouil, les branches</t>
  </si>
  <si>
    <t>COLONNES POUR REMPLACER DU TEXTE</t>
  </si>
  <si>
    <t>haricots de Lima</t>
  </si>
  <si>
    <t>paprika fumé</t>
  </si>
  <si>
    <t>Mais vous pouvez aussi remplacer une partie ou la totalité du texte</t>
  </si>
  <si>
    <t xml:space="preserve"> Denrées Col.7</t>
  </si>
  <si>
    <t>épices pour paella</t>
  </si>
  <si>
    <t>Si vous avez saisi un 0 colonne F c'est indiqué ici</t>
  </si>
  <si>
    <t>la colonne  E  supprime automatiquement les chiffres et nombres contenus dans le texte</t>
  </si>
  <si>
    <t>si vous voulez conserver la totalité du texte de la colonne E ne saisissez rien colonne F et si vous ne voulez pas de texte saisisez 0 (zéro) dans la colonne F ce sera indiqué colonne H</t>
  </si>
  <si>
    <t>ligne 11 cellules J11 - K11</t>
  </si>
  <si>
    <t>oignons blancs</t>
  </si>
  <si>
    <t xml:space="preserve"> paprika fumé</t>
  </si>
  <si>
    <t>herbes sèches mélangées</t>
  </si>
  <si>
    <t xml:space="preserve"> purée de tomates séchées</t>
  </si>
  <si>
    <t>safran</t>
  </si>
  <si>
    <t xml:space="preserve"> tomates hachées</t>
  </si>
  <si>
    <t xml:space="preserve">riz de Valencia, Bomba ou Arborio </t>
  </si>
  <si>
    <t>tomates</t>
  </si>
  <si>
    <t>haricots verts</t>
  </si>
  <si>
    <t>piment doux e poudre</t>
  </si>
  <si>
    <t>curcuma</t>
  </si>
  <si>
    <t>Eau ou de bouillon</t>
  </si>
  <si>
    <t>Soit vous saisissez directement le texte de remplacement dans la colonne F</t>
  </si>
  <si>
    <t>ou cliquez sur la ligne colonne C et DANS LA BARRE DE FORMULE supprimez ce qui ne vous convient pas mais vous perdrez l'original de la recette OU copiez la partie du texte qui vous intéresse et collez ce texte que vous avez copié dans la colonne F</t>
  </si>
  <si>
    <t xml:space="preserve">et DANS LA BARRE DE FORMULE supprimez ce qui ne vous convient pas mais vous perdrez l'original de la recette </t>
  </si>
  <si>
    <t>1 - Soit vous saisissez directement le texte de remplacement dans la colonne F</t>
  </si>
  <si>
    <t>3 - OU copiez la partie du texte qui vous intéresse et collez ce texte que vous avez copié dans la colonne F</t>
  </si>
  <si>
    <t xml:space="preserve"> 2 - ou cliquez sur une ligne colonne C </t>
  </si>
  <si>
    <t xml:space="preserve">Sand </t>
  </si>
  <si>
    <t>paprika doux</t>
  </si>
  <si>
    <t>riz pour paella</t>
  </si>
  <si>
    <t>.</t>
  </si>
  <si>
    <t>la saisie se fait à partir de la cellule</t>
  </si>
  <si>
    <t>ligne 11 cellules B11 - C11</t>
  </si>
  <si>
    <t>Mise à jour du 16-04-2024- Annule les versions précédentes</t>
  </si>
  <si>
    <t>ligne 6 cellules B6 - C6</t>
  </si>
  <si>
    <t>Si vous avez saisi un 0 colonne Y c'est indiqué ici</t>
  </si>
  <si>
    <t>colonne AA</t>
  </si>
  <si>
    <t>1 - Soit vous saisissez directement le texte de remplacement dans la</t>
  </si>
  <si>
    <t xml:space="preserve"> 2 - ou cliquez sur une ligne </t>
  </si>
  <si>
    <t xml:space="preserve">3 - OU copiez la partie du texte qui vous intéresse et collez ce texte que vous avez copié dans la </t>
  </si>
  <si>
    <t>ne saisissez rien</t>
  </si>
  <si>
    <t xml:space="preserve">si vous voulez conserver la totalité du texte de la </t>
  </si>
  <si>
    <t xml:space="preserve">et si vous ne voulez pas de texte saisisez 0 (zéro) dans la </t>
  </si>
  <si>
    <t xml:space="preserve">Par quoi voulez vous remplacer le texte de la </t>
  </si>
  <si>
    <t xml:space="preserve"> ce sera indiqué colonne</t>
  </si>
  <si>
    <t xml:space="preserve"> 2 - ou cliquez sur une ligne colonne S</t>
  </si>
  <si>
    <t>1 - Soit vous saisissez directement le texte de remplacement dans la colonne V</t>
  </si>
  <si>
    <t>3 - OU copiez la partie du texte qui vous intéresse et collez ce texte que vous avez copié dans la colonne V</t>
  </si>
  <si>
    <t>si vous voulez conserver la totalité du texte de la colonne U ne saisissez rien colonne V et si vous ne voulez pas de texte saisisez 0 (zéro) dans la colonne V ce sera indiqué colonne X</t>
  </si>
  <si>
    <t>1 - Pour remplacer le texte de la colonne U &gt; Soit vous saisissez directement le texte de remplacement dans la colonne V</t>
  </si>
  <si>
    <t>ou cliquez sur la ligne colonne S et DANS LA BARRE DE FORMULE supprimez ce qui ne vous convient pas mais vous perdrez l'original de la recette OU copiez la partie du texte qui vous intéresse et collez ce texte que vous avez copié dans la colonne V</t>
  </si>
  <si>
    <t>si vous voulez conserver la totalité du texte de la colonne U ne saisissez rien colonne V et si vous ne voulez pas de texte saisisez 0 (zéro) dans cette colonne V ce sera indiqué colonne X</t>
  </si>
  <si>
    <t>Si vous avez saisi un 0 colonne V c'est indiqué 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</si>
</sst>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0.000&quot; Kg&quot;"/>
    <numFmt numFmtId="165" formatCode="dddd\ dd\ mmmm\ yyyy\ hh:mm"/>
    <numFmt numFmtId="166" formatCode="&quot;total &quot;0\ &quot;lignes&quot;"/>
    <numFmt numFmtId="167" formatCode="0\ &quot;lignes à imprimer &quot;"/>
    <numFmt numFmtId="168" formatCode="0\ &quot;lignes masquées &quot;"/>
    <numFmt numFmtId="169" formatCode="#,##0.0"/>
    <numFmt numFmtId="170" formatCode="#,##0.0&quot; grs&quot;"/>
    <numFmt numFmtId="171" formatCode="0.000"/>
    <numFmt numFmtId="172" formatCode="0.0"/>
    <numFmt numFmtId="173" formatCode="0&quot; Kg&quot;"/>
    <numFmt numFmtId="174" formatCode="0.000&quot;Kg&quot;"/>
    <numFmt numFmtId="175" formatCode="0&quot; g&quot;"/>
    <numFmt numFmtId="176" formatCode="0&quot; mn&quot;"/>
    <numFmt numFmtId="177" formatCode="#,##0.000&quot; kg&quot;"/>
    <numFmt numFmtId="178" formatCode="&quot;ligne&quot;\ 0"/>
    <numFmt numFmtId="179" formatCode="&quot;et  ▲ &quot;0"/>
    <numFmt numFmtId="180" formatCode="0\ &quot;lignes masquables &quot;"/>
    <numFmt numFmtId="181" formatCode="[h]&quot;H&quot;mm"/>
    <numFmt numFmtId="182" formatCode="0.0000&quot; Kg&quot;"/>
    <numFmt numFmtId="183" formatCode="#,##0.00\ &quot;€&quot;"/>
  </numFmts>
  <fonts count="143">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sz val="8"/>
      <color theme="0" tint="-0.249977111117893"/>
      <name val="Calibri"/>
      <family val="2"/>
      <scheme val="minor"/>
    </font>
    <font>
      <sz val="10"/>
      <name val="Arial"/>
      <family val="2"/>
    </font>
    <font>
      <sz val="10"/>
      <name val="Calibri"/>
      <family val="2"/>
      <scheme val="minor"/>
    </font>
    <font>
      <b/>
      <sz val="9"/>
      <color theme="0"/>
      <name val="Calibri"/>
      <family val="2"/>
      <scheme val="minor"/>
    </font>
    <font>
      <b/>
      <sz val="12"/>
      <name val="Calibri"/>
      <family val="2"/>
      <scheme val="minor"/>
    </font>
    <font>
      <i/>
      <sz val="9"/>
      <name val="Calibri"/>
      <family val="2"/>
    </font>
    <font>
      <b/>
      <sz val="36"/>
      <color theme="9" tint="-0.249977111117893"/>
      <name val="Calibri"/>
      <family val="2"/>
      <scheme val="minor"/>
    </font>
    <font>
      <b/>
      <sz val="20"/>
      <color theme="9" tint="-0.249977111117893"/>
      <name val="Calibri"/>
      <family val="2"/>
      <scheme val="minor"/>
    </font>
    <font>
      <b/>
      <sz val="14"/>
      <color rgb="FF0000FF"/>
      <name val="Calibri"/>
      <family val="2"/>
      <scheme val="minor"/>
    </font>
    <font>
      <b/>
      <sz val="24"/>
      <color theme="9" tint="-0.249977111117893"/>
      <name val="Calibri"/>
      <family val="2"/>
      <scheme val="minor"/>
    </font>
    <font>
      <b/>
      <sz val="16"/>
      <name val="Calibri"/>
      <family val="2"/>
      <scheme val="minor"/>
    </font>
    <font>
      <b/>
      <sz val="14"/>
      <color rgb="FFC00000"/>
      <name val="Calibri"/>
      <family val="2"/>
      <scheme val="minor"/>
    </font>
    <font>
      <b/>
      <sz val="18"/>
      <color theme="1"/>
      <name val="Calibri"/>
      <family val="2"/>
      <scheme val="minor"/>
    </font>
    <font>
      <sz val="12"/>
      <color theme="9" tint="-0.499984740745262"/>
      <name val="Calibri"/>
      <family val="2"/>
      <scheme val="minor"/>
    </font>
    <font>
      <sz val="12"/>
      <color rgb="FFFF0000"/>
      <name val="Calibri"/>
      <family val="2"/>
      <scheme val="minor"/>
    </font>
    <font>
      <sz val="12"/>
      <color rgb="FF0000FF"/>
      <name val="Calibri"/>
      <family val="2"/>
      <scheme val="minor"/>
    </font>
    <font>
      <b/>
      <sz val="48"/>
      <name val="Calibri"/>
      <family val="2"/>
      <scheme val="minor"/>
    </font>
    <font>
      <b/>
      <sz val="14"/>
      <name val="Calibri"/>
      <family val="2"/>
      <scheme val="minor"/>
    </font>
    <font>
      <b/>
      <sz val="12"/>
      <color rgb="FFFF0000"/>
      <name val="Calibri"/>
      <family val="2"/>
      <scheme val="minor"/>
    </font>
    <font>
      <b/>
      <sz val="22"/>
      <color theme="1"/>
      <name val="Calibri"/>
      <family val="2"/>
      <scheme val="minor"/>
    </font>
    <font>
      <b/>
      <sz val="20"/>
      <color theme="0"/>
      <name val="Calibri"/>
      <family val="2"/>
      <scheme val="minor"/>
    </font>
    <font>
      <b/>
      <sz val="18"/>
      <color rgb="FFC00000"/>
      <name val="Calibri"/>
      <family val="2"/>
      <scheme val="minor"/>
    </font>
    <font>
      <sz val="8"/>
      <color theme="0" tint="-4.9989318521683403E-2"/>
      <name val="Calibri"/>
      <family val="2"/>
      <scheme val="minor"/>
    </font>
    <font>
      <sz val="11"/>
      <color theme="1"/>
      <name val="Calibri"/>
      <family val="2"/>
    </font>
    <font>
      <b/>
      <sz val="22"/>
      <color rgb="FFC00000"/>
      <name val="Calibri"/>
      <family val="2"/>
      <scheme val="minor"/>
    </font>
    <font>
      <b/>
      <sz val="18"/>
      <name val="Calibri"/>
      <family val="2"/>
      <scheme val="minor"/>
    </font>
    <font>
      <sz val="18"/>
      <color theme="1"/>
      <name val="Calibri"/>
      <family val="2"/>
      <scheme val="minor"/>
    </font>
    <font>
      <b/>
      <sz val="20"/>
      <name val="Calibri"/>
      <family val="2"/>
      <scheme val="minor"/>
    </font>
    <font>
      <b/>
      <sz val="22"/>
      <color theme="9" tint="-0.249977111117893"/>
      <name val="Calibri"/>
      <family val="2"/>
      <scheme val="minor"/>
    </font>
    <font>
      <sz val="10"/>
      <name val="MS Sans Serif"/>
      <family val="2"/>
    </font>
    <font>
      <sz val="14"/>
      <name val="Calibri"/>
      <family val="2"/>
      <scheme val="minor"/>
    </font>
    <font>
      <b/>
      <sz val="20"/>
      <color theme="9" tint="-0.499984740745262"/>
      <name val="Calibri"/>
      <family val="2"/>
      <scheme val="minor"/>
    </font>
    <font>
      <sz val="16"/>
      <name val="Calibri"/>
      <family val="2"/>
      <scheme val="minor"/>
    </font>
    <font>
      <b/>
      <sz val="12"/>
      <color theme="9" tint="-0.249977111117893"/>
      <name val="Calibri"/>
      <family val="2"/>
      <scheme val="minor"/>
    </font>
    <font>
      <b/>
      <sz val="11"/>
      <name val="Calibri"/>
      <family val="2"/>
      <scheme val="minor"/>
    </font>
    <font>
      <b/>
      <sz val="10"/>
      <color theme="0"/>
      <name val="Calibri"/>
      <family val="2"/>
      <scheme val="minor"/>
    </font>
    <font>
      <sz val="10"/>
      <color theme="0"/>
      <name val="Calibri"/>
      <family val="2"/>
      <scheme val="minor"/>
    </font>
    <font>
      <sz val="24"/>
      <color theme="1"/>
      <name val="Lucida Handwriting"/>
      <family val="4"/>
    </font>
    <font>
      <b/>
      <sz val="22"/>
      <name val="Calibri"/>
      <family val="2"/>
      <scheme val="minor"/>
    </font>
    <font>
      <b/>
      <sz val="16"/>
      <color rgb="FF0000FF"/>
      <name val="Calibri"/>
      <family val="2"/>
      <scheme val="minor"/>
    </font>
    <font>
      <b/>
      <sz val="14"/>
      <color theme="9" tint="-0.249977111117893"/>
      <name val="Calibri"/>
      <family val="2"/>
      <scheme val="minor"/>
    </font>
    <font>
      <b/>
      <sz val="14"/>
      <color rgb="FF0070C0"/>
      <name val="Calibri"/>
      <family val="2"/>
      <scheme val="minor"/>
    </font>
    <font>
      <b/>
      <sz val="16"/>
      <color theme="5" tint="-0.499984740745262"/>
      <name val="Calibri"/>
      <family val="2"/>
      <scheme val="minor"/>
    </font>
    <font>
      <sz val="14"/>
      <color theme="1"/>
      <name val="Calibri"/>
      <family val="2"/>
      <scheme val="minor"/>
    </font>
    <font>
      <b/>
      <sz val="12"/>
      <color indexed="9"/>
      <name val="Calibri"/>
      <family val="2"/>
      <scheme val="minor"/>
    </font>
    <font>
      <b/>
      <sz val="12"/>
      <color rgb="FF0000FF"/>
      <name val="Calibri"/>
      <family val="2"/>
      <scheme val="minor"/>
    </font>
    <font>
      <sz val="11"/>
      <color rgb="FF0000FF"/>
      <name val="Calibri"/>
      <family val="2"/>
      <scheme val="minor"/>
    </font>
    <font>
      <sz val="11"/>
      <name val="Calibri"/>
      <family val="2"/>
      <scheme val="minor"/>
    </font>
    <font>
      <sz val="14"/>
      <color rgb="FFC00000"/>
      <name val="Calibri"/>
      <family val="2"/>
      <scheme val="minor"/>
    </font>
    <font>
      <sz val="16"/>
      <color theme="1"/>
      <name val="Calibri"/>
      <family val="2"/>
      <scheme val="minor"/>
    </font>
    <font>
      <b/>
      <sz val="14"/>
      <color theme="0"/>
      <name val="Calibri"/>
      <family val="2"/>
      <scheme val="minor"/>
    </font>
    <font>
      <sz val="18"/>
      <color theme="1"/>
      <name val="Lucida Handwriting"/>
      <family val="4"/>
    </font>
    <font>
      <sz val="14"/>
      <color theme="0"/>
      <name val="Calibri"/>
      <family val="2"/>
      <scheme val="minor"/>
    </font>
    <font>
      <sz val="11"/>
      <color theme="9" tint="-0.249977111117893"/>
      <name val="Calibri"/>
      <family val="2"/>
      <scheme val="minor"/>
    </font>
    <font>
      <sz val="12"/>
      <color theme="9" tint="-0.249977111117893"/>
      <name val="Calibri"/>
      <family val="2"/>
      <scheme val="minor"/>
    </font>
    <font>
      <sz val="10"/>
      <color theme="9" tint="-0.249977111117893"/>
      <name val="Calibri"/>
      <family val="2"/>
      <scheme val="minor"/>
    </font>
    <font>
      <sz val="16"/>
      <color theme="5" tint="-0.499984740745262"/>
      <name val="Calibri"/>
      <family val="2"/>
      <scheme val="minor"/>
    </font>
    <font>
      <sz val="12"/>
      <color theme="1"/>
      <name val="Lucida Handwriting"/>
      <family val="4"/>
    </font>
    <font>
      <b/>
      <sz val="12"/>
      <color theme="1"/>
      <name val="Calibri"/>
      <family val="2"/>
      <scheme val="minor"/>
    </font>
    <font>
      <sz val="16"/>
      <color theme="4"/>
      <name val="Calibri"/>
      <family val="2"/>
      <scheme val="minor"/>
    </font>
    <font>
      <sz val="12"/>
      <name val="Calibri"/>
      <family val="2"/>
      <scheme val="minor"/>
    </font>
    <font>
      <b/>
      <sz val="10"/>
      <name val="Calibri"/>
      <family val="2"/>
      <scheme val="minor"/>
    </font>
    <font>
      <sz val="11"/>
      <color theme="1"/>
      <name val="Lucida Handwriting"/>
      <family val="4"/>
    </font>
    <font>
      <sz val="14"/>
      <name val="Lucida Handwriting"/>
      <family val="4"/>
    </font>
    <font>
      <sz val="10"/>
      <color theme="0" tint="-0.499984740745262"/>
      <name val="Calibri"/>
      <family val="2"/>
      <scheme val="minor"/>
    </font>
    <font>
      <sz val="16"/>
      <color theme="9" tint="-0.249977111117893"/>
      <name val="Calibri"/>
      <family val="2"/>
      <scheme val="minor"/>
    </font>
    <font>
      <sz val="16"/>
      <color theme="1"/>
      <name val="Lucida Handwriting"/>
      <family val="4"/>
    </font>
    <font>
      <sz val="14"/>
      <color theme="1"/>
      <name val="Lucida Handwriting"/>
      <family val="4"/>
    </font>
    <font>
      <b/>
      <sz val="8"/>
      <name val="Calibri"/>
      <family val="2"/>
      <scheme val="minor"/>
    </font>
    <font>
      <b/>
      <sz val="16"/>
      <color rgb="FFFF0000"/>
      <name val="Calibri"/>
      <family val="2"/>
      <scheme val="minor"/>
    </font>
    <font>
      <b/>
      <sz val="14"/>
      <color rgb="FFFF0000"/>
      <name val="Calibri"/>
      <family val="2"/>
      <scheme val="minor"/>
    </font>
    <font>
      <sz val="9"/>
      <color theme="1"/>
      <name val="Lucida Handwriting"/>
      <family val="4"/>
    </font>
    <font>
      <sz val="11"/>
      <color theme="9" tint="-0.499984740745262"/>
      <name val="Calibri"/>
      <family val="2"/>
      <scheme val="minor"/>
    </font>
    <font>
      <sz val="9"/>
      <name val="Calibri"/>
      <family val="2"/>
      <scheme val="minor"/>
    </font>
    <font>
      <b/>
      <sz val="11"/>
      <color theme="9" tint="-0.499984740745262"/>
      <name val="Calibri"/>
      <family val="2"/>
      <scheme val="minor"/>
    </font>
    <font>
      <b/>
      <sz val="10"/>
      <color rgb="FFFF0000"/>
      <name val="Calibri"/>
      <family val="2"/>
      <scheme val="minor"/>
    </font>
    <font>
      <sz val="14"/>
      <color rgb="FF0000FF"/>
      <name val="Calibri"/>
      <family val="2"/>
      <scheme val="minor"/>
    </font>
    <font>
      <b/>
      <sz val="11"/>
      <color theme="9" tint="-0.249977111117893"/>
      <name val="Calibri"/>
      <family val="2"/>
      <scheme val="minor"/>
    </font>
    <font>
      <sz val="9"/>
      <color theme="0" tint="-0.499984740745262"/>
      <name val="Calibri"/>
      <family val="2"/>
      <scheme val="minor"/>
    </font>
    <font>
      <sz val="8"/>
      <color rgb="FF808080"/>
      <name val="Calibri"/>
      <family val="2"/>
      <scheme val="minor"/>
    </font>
    <font>
      <sz val="14"/>
      <color theme="9" tint="-0.249977111117893"/>
      <name val="Calibri"/>
      <family val="2"/>
      <scheme val="minor"/>
    </font>
    <font>
      <i/>
      <sz val="14"/>
      <color rgb="FF0033CC"/>
      <name val="Calibri"/>
      <family val="2"/>
      <scheme val="minor"/>
    </font>
    <font>
      <sz val="8"/>
      <name val="Calibri"/>
      <family val="2"/>
      <scheme val="minor"/>
    </font>
    <font>
      <b/>
      <sz val="20"/>
      <color rgb="FFC00000"/>
      <name val="Calibri"/>
      <family val="2"/>
      <scheme val="minor"/>
    </font>
    <font>
      <b/>
      <sz val="9"/>
      <name val="Calibri"/>
      <family val="2"/>
      <scheme val="minor"/>
    </font>
    <font>
      <i/>
      <sz val="14"/>
      <name val="Calibri"/>
      <family val="2"/>
      <scheme val="minor"/>
    </font>
    <font>
      <b/>
      <sz val="11"/>
      <color rgb="FF0000FF"/>
      <name val="Calibri"/>
      <family val="2"/>
      <scheme val="minor"/>
    </font>
    <font>
      <sz val="18"/>
      <name val="Calibri"/>
      <family val="2"/>
      <scheme val="minor"/>
    </font>
    <font>
      <b/>
      <sz val="20"/>
      <color rgb="FF0000FF"/>
      <name val="Calibri"/>
      <family val="2"/>
      <scheme val="minor"/>
    </font>
    <font>
      <b/>
      <sz val="16"/>
      <color theme="9" tint="-0.499984740745262"/>
      <name val="Calibri"/>
      <family val="2"/>
      <scheme val="minor"/>
    </font>
    <font>
      <sz val="18"/>
      <color rgb="FF0000FF"/>
      <name val="Calibri"/>
      <family val="2"/>
      <scheme val="minor"/>
    </font>
    <font>
      <sz val="8"/>
      <color theme="0" tint="-0.34998626667073579"/>
      <name val="Calibri"/>
      <family val="2"/>
      <scheme val="minor"/>
    </font>
    <font>
      <i/>
      <sz val="12"/>
      <name val="Calibri"/>
      <family val="2"/>
      <scheme val="minor"/>
    </font>
    <font>
      <sz val="16"/>
      <color rgb="FF0000FF"/>
      <name val="Calibri"/>
      <family val="2"/>
      <scheme val="minor"/>
    </font>
    <font>
      <sz val="16"/>
      <color rgb="FFC00000"/>
      <name val="Calibri"/>
      <family val="2"/>
      <scheme val="minor"/>
    </font>
    <font>
      <b/>
      <sz val="12"/>
      <color rgb="FFC00000"/>
      <name val="Calibri"/>
      <family val="2"/>
      <scheme val="minor"/>
    </font>
    <font>
      <sz val="12"/>
      <color theme="1"/>
      <name val="Calibri"/>
      <family val="2"/>
      <scheme val="minor"/>
    </font>
    <font>
      <sz val="9"/>
      <name val="Arial"/>
      <family val="2"/>
    </font>
    <font>
      <sz val="18"/>
      <name val="Lucida Handwriting"/>
      <family val="4"/>
    </font>
    <font>
      <sz val="16"/>
      <name val="Lucida Handwriting"/>
      <family val="4"/>
    </font>
    <font>
      <sz val="12"/>
      <name val="Lucida Handwriting"/>
      <family val="4"/>
    </font>
    <font>
      <b/>
      <sz val="14"/>
      <color indexed="8"/>
      <name val="Calibri"/>
      <family val="2"/>
      <scheme val="minor"/>
    </font>
    <font>
      <b/>
      <sz val="16"/>
      <color theme="1"/>
      <name val="Calibri"/>
      <family val="2"/>
      <scheme val="minor"/>
    </font>
    <font>
      <b/>
      <sz val="14"/>
      <color theme="1"/>
      <name val="Calibri"/>
      <family val="2"/>
      <scheme val="minor"/>
    </font>
    <font>
      <sz val="10"/>
      <color theme="0" tint="-0.249977111117893"/>
      <name val="Calibri"/>
      <family val="2"/>
      <scheme val="minor"/>
    </font>
    <font>
      <sz val="12"/>
      <color theme="0"/>
      <name val="Calibri"/>
      <family val="2"/>
      <scheme val="minor"/>
    </font>
    <font>
      <sz val="8"/>
      <name val="Arial"/>
      <family val="2"/>
    </font>
    <font>
      <b/>
      <sz val="12"/>
      <color theme="9" tint="-0.499984740745262"/>
      <name val="Calibri"/>
      <family val="2"/>
      <scheme val="minor"/>
    </font>
    <font>
      <b/>
      <sz val="8"/>
      <color theme="0" tint="-0.34998626667073579"/>
      <name val="Calibri"/>
      <family val="2"/>
      <scheme val="minor"/>
    </font>
    <font>
      <sz val="9"/>
      <color theme="1"/>
      <name val="Calibri"/>
      <family val="2"/>
      <scheme val="minor"/>
    </font>
    <font>
      <b/>
      <sz val="10"/>
      <color theme="1"/>
      <name val="Calibri"/>
      <family val="2"/>
      <scheme val="minor"/>
    </font>
    <font>
      <b/>
      <sz val="14"/>
      <color theme="9" tint="-0.499984740745262"/>
      <name val="Calibri"/>
      <family val="2"/>
      <scheme val="minor"/>
    </font>
    <font>
      <b/>
      <sz val="12"/>
      <color theme="5" tint="-0.499984740745262"/>
      <name val="Calibri"/>
      <family val="2"/>
      <scheme val="minor"/>
    </font>
    <font>
      <b/>
      <sz val="11"/>
      <color rgb="FFC00000"/>
      <name val="Calibri"/>
      <family val="2"/>
      <scheme val="minor"/>
    </font>
    <font>
      <sz val="14"/>
      <color rgb="FF0066CC"/>
      <name val="Calibri"/>
      <family val="2"/>
      <scheme val="minor"/>
    </font>
    <font>
      <b/>
      <sz val="12"/>
      <color indexed="12"/>
      <name val="Calibri"/>
      <family val="2"/>
      <scheme val="minor"/>
    </font>
    <font>
      <u/>
      <sz val="10"/>
      <color theme="10"/>
      <name val="Arial"/>
      <family val="2"/>
    </font>
    <font>
      <u/>
      <sz val="12"/>
      <color theme="10"/>
      <name val="Calibri"/>
      <family val="2"/>
      <scheme val="minor"/>
    </font>
    <font>
      <i/>
      <sz val="11"/>
      <name val="Calibri"/>
      <family val="2"/>
      <scheme val="minor"/>
    </font>
    <font>
      <sz val="14"/>
      <color rgb="FFFF0000"/>
      <name val="Calibri"/>
      <family val="2"/>
      <scheme val="minor"/>
    </font>
    <font>
      <b/>
      <sz val="12"/>
      <color rgb="FF8A2E00"/>
      <name val="Calibri"/>
      <family val="2"/>
      <scheme val="minor"/>
    </font>
    <font>
      <sz val="16"/>
      <color theme="0"/>
      <name val="Calibri"/>
      <family val="2"/>
      <scheme val="minor"/>
    </font>
    <font>
      <b/>
      <sz val="36"/>
      <name val="Calibri"/>
      <family val="2"/>
      <scheme val="minor"/>
    </font>
    <font>
      <sz val="12"/>
      <color theme="0" tint="-0.249977111117893"/>
      <name val="Calibri"/>
      <family val="2"/>
      <scheme val="minor"/>
    </font>
    <font>
      <sz val="12"/>
      <color rgb="FF7030A0"/>
      <name val="Calibri"/>
      <family val="2"/>
      <scheme val="minor"/>
    </font>
    <font>
      <u/>
      <sz val="14"/>
      <color theme="10"/>
      <name val="Calibri"/>
      <family val="2"/>
      <scheme val="minor"/>
    </font>
    <font>
      <sz val="11"/>
      <color theme="1" tint="0.499984740745262"/>
      <name val="Calibri"/>
      <family val="2"/>
      <scheme val="minor"/>
    </font>
    <font>
      <b/>
      <sz val="18"/>
      <color theme="0"/>
      <name val="Arial"/>
      <family val="2"/>
    </font>
    <font>
      <b/>
      <sz val="16"/>
      <color rgb="FF7030A0"/>
      <name val="Calibri"/>
      <family val="2"/>
      <scheme val="minor"/>
    </font>
    <font>
      <b/>
      <sz val="16"/>
      <color rgb="FFC00000"/>
      <name val="Calibri"/>
      <family val="2"/>
      <scheme val="minor"/>
    </font>
    <font>
      <b/>
      <sz val="16"/>
      <color rgb="FF800080"/>
      <name val="Calibri"/>
      <family val="2"/>
      <scheme val="minor"/>
    </font>
    <font>
      <sz val="16"/>
      <color indexed="8"/>
      <name val="Calibri"/>
      <family val="2"/>
      <scheme val="minor"/>
    </font>
    <font>
      <b/>
      <sz val="16"/>
      <color rgb="FF0033CC"/>
      <name val="Calibri"/>
      <family val="2"/>
      <scheme val="minor"/>
    </font>
    <font>
      <b/>
      <sz val="14"/>
      <color rgb="FF8A2E00"/>
      <name val="Calibri"/>
      <family val="2"/>
      <scheme val="minor"/>
    </font>
    <font>
      <sz val="20"/>
      <color theme="1"/>
      <name val="Lucida Handwriting"/>
      <family val="4"/>
    </font>
    <font>
      <sz val="11"/>
      <color rgb="FF0033CC"/>
      <name val="Calibri"/>
      <family val="2"/>
      <scheme val="minor"/>
    </font>
    <font>
      <sz val="10"/>
      <color theme="1"/>
      <name val="Arial Unicode MS"/>
    </font>
    <font>
      <b/>
      <i/>
      <sz val="11"/>
      <name val="Calibri"/>
      <family val="2"/>
      <scheme val="minor"/>
    </font>
  </fonts>
  <fills count="7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5" tint="0.39997558519241921"/>
        <bgColor indexed="64"/>
      </patternFill>
    </fill>
    <fill>
      <patternFill patternType="solid">
        <fgColor rgb="FFFFC000"/>
        <bgColor indexed="64"/>
      </patternFill>
    </fill>
    <fill>
      <patternFill patternType="solid">
        <fgColor rgb="FFFF66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FFD9"/>
        <bgColor indexed="64"/>
      </patternFill>
    </fill>
    <fill>
      <patternFill patternType="solid">
        <fgColor rgb="FFFFFFCC"/>
        <bgColor indexed="64"/>
      </patternFill>
    </fill>
    <fill>
      <patternFill patternType="solid">
        <fgColor rgb="FFFF0000"/>
        <bgColor indexed="64"/>
      </patternFill>
    </fill>
    <fill>
      <patternFill patternType="solid">
        <fgColor theme="9" tint="0.39997558519241921"/>
        <bgColor indexed="64"/>
      </patternFill>
    </fill>
    <fill>
      <patternFill patternType="solid">
        <fgColor rgb="FF0066FF"/>
        <bgColor indexed="64"/>
      </patternFill>
    </fill>
    <fill>
      <patternFill patternType="solid">
        <fgColor rgb="FFCC00FF"/>
        <bgColor indexed="64"/>
      </patternFill>
    </fill>
    <fill>
      <patternFill patternType="solid">
        <fgColor rgb="FFFFFF00"/>
        <bgColor indexed="64"/>
      </patternFill>
    </fill>
    <fill>
      <patternFill patternType="solid">
        <fgColor rgb="FF7030A0"/>
        <bgColor indexed="50"/>
      </patternFill>
    </fill>
    <fill>
      <patternFill patternType="solid">
        <fgColor theme="0" tint="-0.249977111117893"/>
        <bgColor indexed="64"/>
      </patternFill>
    </fill>
    <fill>
      <patternFill patternType="solid">
        <fgColor rgb="FFFFE699"/>
        <bgColor indexed="64"/>
      </patternFill>
    </fill>
    <fill>
      <patternFill patternType="solid">
        <fgColor rgb="FFFFE389"/>
        <bgColor indexed="64"/>
      </patternFill>
    </fill>
    <fill>
      <patternFill patternType="solid">
        <fgColor theme="0" tint="-4.9989318521683403E-2"/>
        <bgColor indexed="64"/>
      </patternFill>
    </fill>
    <fill>
      <patternFill patternType="solid">
        <fgColor rgb="FF339966"/>
        <bgColor indexed="64"/>
      </patternFill>
    </fill>
    <fill>
      <patternFill patternType="solid">
        <fgColor rgb="FFFFFF99"/>
        <bgColor indexed="64"/>
      </patternFill>
    </fill>
    <fill>
      <patternFill patternType="solid">
        <fgColor rgb="FFDEC8EE"/>
        <bgColor indexed="64"/>
      </patternFill>
    </fill>
    <fill>
      <patternFill patternType="solid">
        <fgColor rgb="FF00CCFF"/>
        <bgColor indexed="64"/>
      </patternFill>
    </fill>
    <fill>
      <patternFill patternType="solid">
        <fgColor rgb="FFFFCC00"/>
        <bgColor indexed="64"/>
      </patternFill>
    </fill>
    <fill>
      <patternFill patternType="solid">
        <fgColor rgb="FFD5D5FF"/>
        <bgColor indexed="64"/>
      </patternFill>
    </fill>
    <fill>
      <patternFill patternType="solid">
        <fgColor indexed="10"/>
        <bgColor indexed="64"/>
      </patternFill>
    </fill>
    <fill>
      <patternFill patternType="solid">
        <fgColor rgb="FFFFF2CC"/>
        <bgColor indexed="64"/>
      </patternFill>
    </fill>
    <fill>
      <patternFill patternType="solid">
        <fgColor theme="9" tint="0.79998168889431442"/>
        <bgColor theme="9"/>
      </patternFill>
    </fill>
    <fill>
      <patternFill patternType="solid">
        <fgColor rgb="FF008000"/>
        <bgColor indexed="64"/>
      </patternFill>
    </fill>
    <fill>
      <patternFill patternType="solid">
        <fgColor indexed="53"/>
        <bgColor indexed="64"/>
      </patternFill>
    </fill>
    <fill>
      <patternFill patternType="solid">
        <fgColor rgb="FFDEFFBD"/>
        <bgColor indexed="64"/>
      </patternFill>
    </fill>
    <fill>
      <patternFill patternType="solid">
        <fgColor rgb="FFECECEC"/>
        <bgColor indexed="64"/>
      </patternFill>
    </fill>
    <fill>
      <patternFill patternType="solid">
        <fgColor rgb="FFDCF5BD"/>
        <bgColor theme="9" tint="0.79995117038483843"/>
      </patternFill>
    </fill>
    <fill>
      <patternFill patternType="solid">
        <fgColor rgb="FFDDEBF7"/>
        <bgColor theme="9" tint="0.79995117038483843"/>
      </patternFill>
    </fill>
    <fill>
      <patternFill patternType="solid">
        <fgColor rgb="FF00FF00"/>
        <bgColor indexed="64"/>
      </patternFill>
    </fill>
    <fill>
      <patternFill patternType="solid">
        <fgColor rgb="FFFFCC99"/>
        <bgColor indexed="64"/>
      </patternFill>
    </fill>
    <fill>
      <patternFill patternType="solid">
        <fgColor rgb="FFFFFF9F"/>
        <bgColor indexed="64"/>
      </patternFill>
    </fill>
    <fill>
      <patternFill patternType="solid">
        <fgColor rgb="FFFFFFD5"/>
        <bgColor indexed="64"/>
      </patternFill>
    </fill>
    <fill>
      <patternFill patternType="solid">
        <fgColor theme="0" tint="-4.9989318521683403E-2"/>
        <bgColor theme="9" tint="0.79998168889431442"/>
      </patternFill>
    </fill>
    <fill>
      <patternFill patternType="solid">
        <fgColor rgb="FFECECEC"/>
        <bgColor theme="9" tint="0.79995117038483843"/>
      </patternFill>
    </fill>
    <fill>
      <patternFill patternType="solid">
        <fgColor rgb="FFECECEC"/>
        <bgColor theme="9" tint="0.79998168889431442"/>
      </patternFill>
    </fill>
    <fill>
      <patternFill patternType="gray0625">
        <fgColor theme="9" tint="0.79998168889431442"/>
        <bgColor rgb="FFECECEC"/>
      </patternFill>
    </fill>
    <fill>
      <patternFill patternType="solid">
        <fgColor rgb="FFFEEDCA"/>
        <bgColor indexed="64"/>
      </patternFill>
    </fill>
    <fill>
      <patternFill patternType="solid">
        <fgColor rgb="FF99CC00"/>
        <bgColor indexed="64"/>
      </patternFill>
    </fill>
    <fill>
      <patternFill patternType="solid">
        <fgColor rgb="FFFF99CC"/>
        <bgColor indexed="64"/>
      </patternFill>
    </fill>
    <fill>
      <patternFill patternType="solid">
        <fgColor rgb="FFF2F2F2"/>
        <bgColor theme="9" tint="0.79995117038483843"/>
      </patternFill>
    </fill>
    <fill>
      <patternFill patternType="solid">
        <fgColor rgb="FFF2F2F2"/>
        <bgColor indexed="64"/>
      </patternFill>
    </fill>
    <fill>
      <patternFill patternType="solid">
        <fgColor rgb="FFF2F2F2"/>
        <bgColor theme="7" tint="0.79998168889431442"/>
      </patternFill>
    </fill>
    <fill>
      <patternFill patternType="gray0625">
        <fgColor theme="7" tint="0.79998168889431442"/>
        <bgColor rgb="FFF2F2F2"/>
      </patternFill>
    </fill>
    <fill>
      <patternFill patternType="solid">
        <fgColor rgb="FFFF00FF"/>
        <bgColor indexed="64"/>
      </patternFill>
    </fill>
    <fill>
      <patternFill patternType="solid">
        <fgColor rgb="FFEF8943"/>
        <bgColor indexed="64"/>
      </patternFill>
    </fill>
    <fill>
      <patternFill patternType="solid">
        <fgColor rgb="FFCDFF9B"/>
        <bgColor indexed="64"/>
      </patternFill>
    </fill>
    <fill>
      <patternFill patternType="solid">
        <fgColor rgb="FF993300"/>
        <bgColor indexed="64"/>
      </patternFill>
    </fill>
    <fill>
      <patternFill patternType="solid">
        <fgColor rgb="FFED7D31"/>
        <bgColor indexed="64"/>
      </patternFill>
    </fill>
    <fill>
      <patternFill patternType="solid">
        <fgColor rgb="FF0000FF"/>
        <bgColor indexed="64"/>
      </patternFill>
    </fill>
    <fill>
      <patternFill patternType="solid">
        <fgColor rgb="FF99CCFF"/>
        <bgColor indexed="64"/>
      </patternFill>
    </fill>
    <fill>
      <patternFill patternType="solid">
        <fgColor rgb="FF0066CC"/>
        <bgColor indexed="64"/>
      </patternFill>
    </fill>
    <fill>
      <patternFill patternType="solid">
        <fgColor rgb="FFCC99FF"/>
        <bgColor indexed="64"/>
      </patternFill>
    </fill>
    <fill>
      <patternFill patternType="solid">
        <fgColor rgb="FFDDEBF7"/>
        <bgColor indexed="64"/>
      </patternFill>
    </fill>
    <fill>
      <patternFill patternType="solid">
        <fgColor rgb="FFFF9933"/>
        <bgColor indexed="64"/>
      </patternFill>
    </fill>
    <fill>
      <patternFill patternType="solid">
        <fgColor rgb="FF7030A0"/>
        <bgColor indexed="64"/>
      </patternFill>
    </fill>
    <fill>
      <patternFill patternType="solid">
        <fgColor rgb="FFFFD966"/>
        <bgColor indexed="64"/>
      </patternFill>
    </fill>
    <fill>
      <patternFill patternType="solid">
        <fgColor rgb="FFFFFF79"/>
        <bgColor theme="0"/>
      </patternFill>
    </fill>
    <fill>
      <patternFill patternType="solid">
        <fgColor theme="0"/>
        <bgColor theme="0"/>
      </patternFill>
    </fill>
    <fill>
      <patternFill patternType="solid">
        <fgColor rgb="FFD9E1F2"/>
        <bgColor indexed="64"/>
      </patternFill>
    </fill>
    <fill>
      <patternFill patternType="solid">
        <fgColor rgb="FFC00000"/>
        <bgColor indexed="64"/>
      </patternFill>
    </fill>
    <fill>
      <patternFill patternType="solid">
        <fgColor theme="8" tint="0.79998168889431442"/>
        <bgColor indexed="64"/>
      </patternFill>
    </fill>
    <fill>
      <patternFill patternType="solid">
        <fgColor indexed="9"/>
        <bgColor indexed="64"/>
      </patternFill>
    </fill>
    <fill>
      <patternFill patternType="solid">
        <fgColor rgb="FFFFCCFF"/>
        <bgColor indexed="64"/>
      </patternFill>
    </fill>
    <fill>
      <patternFill patternType="solid">
        <fgColor theme="7" tint="0.79998168889431442"/>
        <bgColor indexed="64"/>
      </patternFill>
    </fill>
    <fill>
      <patternFill patternType="solid">
        <fgColor theme="1" tint="0.34998626667073579"/>
        <bgColor indexed="64"/>
      </patternFill>
    </fill>
    <fill>
      <patternFill patternType="solid">
        <fgColor theme="4" tint="-0.249977111117893"/>
        <bgColor indexed="64"/>
      </patternFill>
    </fill>
    <fill>
      <patternFill patternType="solid">
        <fgColor theme="7"/>
        <bgColor indexed="64"/>
      </patternFill>
    </fill>
  </fills>
  <borders count="94">
    <border>
      <left/>
      <right/>
      <top/>
      <bottom/>
      <diagonal/>
    </border>
    <border>
      <left style="thin">
        <color indexed="64"/>
      </left>
      <right/>
      <top/>
      <bottom style="medium">
        <color indexed="64"/>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hair">
        <color auto="1"/>
      </left>
      <right style="hair">
        <color auto="1"/>
      </right>
      <top style="hair">
        <color auto="1"/>
      </top>
      <bottom style="hair">
        <color auto="1"/>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style="thin">
        <color auto="1"/>
      </right>
      <top style="medium">
        <color indexed="64"/>
      </top>
      <bottom/>
      <diagonal/>
    </border>
    <border>
      <left/>
      <right style="thin">
        <color indexed="64"/>
      </right>
      <top/>
      <bottom/>
      <diagonal/>
    </border>
    <border>
      <left/>
      <right/>
      <top style="thin">
        <color auto="1"/>
      </top>
      <bottom/>
      <diagonal/>
    </border>
    <border>
      <left style="medium">
        <color indexed="64"/>
      </left>
      <right style="thin">
        <color indexed="64"/>
      </right>
      <top/>
      <bottom/>
      <diagonal/>
    </border>
    <border>
      <left style="thin">
        <color auto="1"/>
      </left>
      <right/>
      <top style="medium">
        <color auto="1"/>
      </top>
      <bottom/>
      <diagonal/>
    </border>
    <border>
      <left style="hair">
        <color indexed="64"/>
      </left>
      <right style="thin">
        <color auto="1"/>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auto="1"/>
      </right>
      <top style="thin">
        <color auto="1"/>
      </top>
      <bottom/>
      <diagonal/>
    </border>
    <border>
      <left style="thin">
        <color auto="1"/>
      </left>
      <right style="double">
        <color theme="9" tint="0.39994506668294322"/>
      </right>
      <top style="double">
        <color theme="9" tint="0.39994506668294322"/>
      </top>
      <bottom style="double">
        <color theme="9" tint="0.39994506668294322"/>
      </bottom>
      <diagonal/>
    </border>
    <border>
      <left style="double">
        <color theme="9" tint="0.39994506668294322"/>
      </left>
      <right style="double">
        <color theme="9" tint="0.39994506668294322"/>
      </right>
      <top style="double">
        <color theme="9" tint="0.39994506668294322"/>
      </top>
      <bottom style="double">
        <color theme="9" tint="0.39994506668294322"/>
      </bottom>
      <diagonal/>
    </border>
    <border>
      <left style="double">
        <color theme="9" tint="0.39994506668294322"/>
      </left>
      <right style="medium">
        <color auto="1"/>
      </right>
      <top style="double">
        <color theme="9" tint="0.39994506668294322"/>
      </top>
      <bottom style="double">
        <color theme="9" tint="0.39994506668294322"/>
      </bottom>
      <diagonal/>
    </border>
    <border>
      <left style="hair">
        <color indexed="64"/>
      </left>
      <right/>
      <top/>
      <bottom/>
      <diagonal/>
    </border>
    <border>
      <left/>
      <right/>
      <top style="double">
        <color theme="9" tint="0.39994506668294322"/>
      </top>
      <bottom/>
      <diagonal/>
    </border>
    <border>
      <left/>
      <right style="hair">
        <color indexed="64"/>
      </right>
      <top style="thin">
        <color indexed="64"/>
      </top>
      <bottom/>
      <diagonal/>
    </border>
    <border>
      <left/>
      <right style="medium">
        <color indexed="64"/>
      </right>
      <top style="double">
        <color theme="9" tint="0.39994506668294322"/>
      </top>
      <bottom/>
      <diagonal/>
    </border>
    <border>
      <left style="thin">
        <color auto="1"/>
      </left>
      <right/>
      <top/>
      <bottom style="hair">
        <color indexed="64"/>
      </bottom>
      <diagonal/>
    </border>
    <border>
      <left/>
      <right/>
      <top/>
      <bottom style="hair">
        <color auto="1"/>
      </bottom>
      <diagonal/>
    </border>
    <border>
      <left style="hair">
        <color auto="1"/>
      </left>
      <right/>
      <top/>
      <bottom style="hair">
        <color auto="1"/>
      </bottom>
      <diagonal/>
    </border>
    <border>
      <left/>
      <right style="hair">
        <color auto="1"/>
      </right>
      <top/>
      <bottom style="hair">
        <color auto="1"/>
      </bottom>
      <diagonal/>
    </border>
    <border>
      <left/>
      <right style="medium">
        <color indexed="64"/>
      </right>
      <top/>
      <bottom style="hair">
        <color auto="1"/>
      </bottom>
      <diagonal/>
    </border>
    <border>
      <left/>
      <right/>
      <top/>
      <bottom style="thin">
        <color theme="9" tint="0.39997558519241921"/>
      </bottom>
      <diagonal/>
    </border>
    <border>
      <left style="hair">
        <color theme="9" tint="0.39994506668294322"/>
      </left>
      <right style="hair">
        <color theme="9" tint="0.39994506668294322"/>
      </right>
      <top/>
      <bottom style="hair">
        <color theme="9" tint="0.39991454817346722"/>
      </bottom>
      <diagonal/>
    </border>
    <border>
      <left/>
      <right/>
      <top style="hair">
        <color auto="1"/>
      </top>
      <bottom style="hair">
        <color theme="9" tint="0.39991454817346722"/>
      </bottom>
      <diagonal/>
    </border>
    <border>
      <left/>
      <right style="hair">
        <color indexed="64"/>
      </right>
      <top style="hair">
        <color indexed="64"/>
      </top>
      <bottom/>
      <diagonal/>
    </border>
    <border>
      <left/>
      <right/>
      <top/>
      <bottom style="thin">
        <color rgb="FFDEDEDE"/>
      </bottom>
      <diagonal/>
    </border>
    <border>
      <left/>
      <right style="medium">
        <color auto="1"/>
      </right>
      <top/>
      <bottom style="thin">
        <color rgb="FFDEDEDE"/>
      </bottom>
      <diagonal/>
    </border>
    <border>
      <left/>
      <right/>
      <top style="hair">
        <color theme="9" tint="0.39991454817346722"/>
      </top>
      <bottom style="hair">
        <color theme="9" tint="0.39991454817346722"/>
      </bottom>
      <diagonal/>
    </border>
    <border>
      <left/>
      <right style="hair">
        <color auto="1"/>
      </right>
      <top/>
      <bottom/>
      <diagonal/>
    </border>
    <border>
      <left/>
      <right/>
      <top style="thin">
        <color rgb="FFDEDEDE"/>
      </top>
      <bottom style="thin">
        <color rgb="FFDEDEDE"/>
      </bottom>
      <diagonal/>
    </border>
    <border>
      <left/>
      <right style="medium">
        <color auto="1"/>
      </right>
      <top style="thin">
        <color rgb="FFDEDEDE"/>
      </top>
      <bottom style="thin">
        <color rgb="FFDEDEDE"/>
      </bottom>
      <diagonal/>
    </border>
    <border>
      <left/>
      <right/>
      <top style="thin">
        <color theme="9" tint="0.39997558519241921"/>
      </top>
      <bottom style="thin">
        <color theme="9" tint="0.39997558519241921"/>
      </bottom>
      <diagonal/>
    </border>
    <border>
      <left style="medium">
        <color indexed="64"/>
      </left>
      <right style="double">
        <color theme="9" tint="0.39994506668294322"/>
      </right>
      <top style="double">
        <color theme="9" tint="0.39994506668294322"/>
      </top>
      <bottom style="double">
        <color theme="9" tint="0.39994506668294322"/>
      </bottom>
      <diagonal/>
    </border>
    <border>
      <left style="thin">
        <color indexed="64"/>
      </left>
      <right/>
      <top/>
      <bottom style="thin">
        <color indexed="64"/>
      </bottom>
      <diagonal/>
    </border>
    <border>
      <left style="medium">
        <color indexed="64"/>
      </left>
      <right style="medium">
        <color auto="1"/>
      </right>
      <top/>
      <bottom/>
      <diagonal/>
    </border>
    <border>
      <left style="medium">
        <color indexed="64"/>
      </left>
      <right/>
      <top style="thin">
        <color indexed="64"/>
      </top>
      <bottom/>
      <diagonal/>
    </border>
    <border>
      <left style="medium">
        <color indexed="64"/>
      </left>
      <right/>
      <top/>
      <bottom style="hair">
        <color indexed="64"/>
      </bottom>
      <diagonal/>
    </border>
    <border>
      <left style="medium">
        <color auto="1"/>
      </left>
      <right/>
      <top/>
      <bottom style="thin">
        <color theme="9" tint="0.39997558519241921"/>
      </bottom>
      <diagonal/>
    </border>
    <border>
      <left style="medium">
        <color indexed="64"/>
      </left>
      <right/>
      <top style="thin">
        <color theme="9" tint="0.39997558519241921"/>
      </top>
      <bottom style="thin">
        <color theme="9" tint="0.39997558519241921"/>
      </bottom>
      <diagonal/>
    </border>
    <border>
      <left style="hair">
        <color indexed="64"/>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right/>
      <top style="hair">
        <color theme="9" tint="0.39991454817346722"/>
      </top>
      <bottom/>
      <diagonal/>
    </border>
    <border>
      <left/>
      <right style="thin">
        <color theme="0"/>
      </right>
      <top/>
      <bottom/>
      <diagonal/>
    </border>
    <border>
      <left style="medium">
        <color indexed="64"/>
      </left>
      <right/>
      <top/>
      <bottom style="thin">
        <color indexed="64"/>
      </bottom>
      <diagonal/>
    </border>
    <border>
      <left/>
      <right style="thin">
        <color indexed="64"/>
      </right>
      <top/>
      <bottom style="hair">
        <color indexed="64"/>
      </bottom>
      <diagonal/>
    </border>
    <border>
      <left style="medium">
        <color indexed="64"/>
      </left>
      <right/>
      <top style="hair">
        <color indexed="64"/>
      </top>
      <bottom/>
      <diagonal/>
    </border>
    <border>
      <left/>
      <right/>
      <top style="hair">
        <color auto="1"/>
      </top>
      <bottom/>
      <diagonal/>
    </border>
    <border>
      <left/>
      <right style="thin">
        <color auto="1"/>
      </right>
      <top style="hair">
        <color auto="1"/>
      </top>
      <bottom/>
      <diagonal/>
    </border>
    <border>
      <left/>
      <right style="medium">
        <color indexed="64"/>
      </right>
      <top/>
      <bottom style="thin">
        <color indexed="64"/>
      </bottom>
      <diagonal/>
    </border>
    <border>
      <left/>
      <right style="medium">
        <color auto="1"/>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indexed="64"/>
      </top>
      <bottom style="medium">
        <color auto="1"/>
      </bottom>
      <diagonal/>
    </border>
    <border>
      <left style="hair">
        <color indexed="64"/>
      </left>
      <right style="thin">
        <color auto="1"/>
      </right>
      <top/>
      <bottom style="thin">
        <color auto="1"/>
      </bottom>
      <diagonal/>
    </border>
    <border>
      <left style="thin">
        <color indexed="64"/>
      </left>
      <right/>
      <top style="hair">
        <color indexed="64"/>
      </top>
      <bottom/>
      <diagonal/>
    </border>
    <border>
      <left/>
      <right style="medium">
        <color auto="1"/>
      </right>
      <top style="hair">
        <color auto="1"/>
      </top>
      <bottom/>
      <diagonal/>
    </border>
    <border>
      <left style="hair">
        <color auto="1"/>
      </left>
      <right style="hair">
        <color indexed="64"/>
      </right>
      <top style="double">
        <color theme="9" tint="0.39994506668294322"/>
      </top>
      <bottom/>
      <diagonal/>
    </border>
    <border>
      <left style="hair">
        <color auto="1"/>
      </left>
      <right style="hair">
        <color indexed="64"/>
      </right>
      <top/>
      <bottom style="hair">
        <color auto="1"/>
      </bottom>
      <diagonal/>
    </border>
    <border>
      <left style="hair">
        <color auto="1"/>
      </left>
      <right style="hair">
        <color indexed="64"/>
      </right>
      <top/>
      <bottom style="thin">
        <color theme="9" tint="0.39997558519241921"/>
      </bottom>
      <diagonal/>
    </border>
    <border>
      <left/>
      <right style="thin">
        <color indexed="64"/>
      </right>
      <top style="medium">
        <color indexed="64"/>
      </top>
      <bottom/>
      <diagonal/>
    </border>
    <border>
      <left style="medium">
        <color indexed="64"/>
      </left>
      <right style="medium">
        <color indexed="64"/>
      </right>
      <top/>
      <bottom style="medium">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hair">
        <color theme="0" tint="-0.24994659260841701"/>
      </top>
      <bottom style="hair">
        <color theme="0" tint="-0.24994659260841701"/>
      </bottom>
      <diagonal/>
    </border>
    <border>
      <left style="medium">
        <color auto="1"/>
      </left>
      <right style="thin">
        <color theme="0"/>
      </right>
      <top/>
      <bottom/>
      <diagonal/>
    </border>
    <border>
      <left/>
      <right/>
      <top/>
      <bottom style="double">
        <color theme="9" tint="0.39994506668294322"/>
      </bottom>
      <diagonal/>
    </border>
    <border>
      <left/>
      <right style="medium">
        <color indexed="64"/>
      </right>
      <top/>
      <bottom style="double">
        <color theme="9" tint="0.39994506668294322"/>
      </bottom>
      <diagonal/>
    </border>
    <border>
      <left style="hair">
        <color indexed="64"/>
      </left>
      <right/>
      <top style="double">
        <color theme="9" tint="0.39994506668294322"/>
      </top>
      <bottom/>
      <diagonal/>
    </border>
    <border>
      <left/>
      <right/>
      <top style="medium">
        <color auto="1"/>
      </top>
      <bottom style="medium">
        <color auto="1"/>
      </bottom>
      <diagonal/>
    </border>
    <border>
      <left/>
      <right style="thin">
        <color indexed="64"/>
      </right>
      <top style="thin">
        <color indexed="64"/>
      </top>
      <bottom style="hair">
        <color theme="9" tint="0.39991454817346722"/>
      </bottom>
      <diagonal/>
    </border>
    <border>
      <left/>
      <right style="thin">
        <color indexed="64"/>
      </right>
      <top style="hair">
        <color theme="9" tint="0.39991454817346722"/>
      </top>
      <bottom style="hair">
        <color theme="9" tint="0.39991454817346722"/>
      </bottom>
      <diagonal/>
    </border>
    <border>
      <left/>
      <right style="thin">
        <color indexed="64"/>
      </right>
      <top/>
      <bottom style="medium">
        <color auto="1"/>
      </bottom>
      <diagonal/>
    </border>
    <border>
      <left style="hair">
        <color indexed="64"/>
      </left>
      <right style="hair">
        <color indexed="64"/>
      </right>
      <top style="hair">
        <color indexed="64"/>
      </top>
      <bottom/>
      <diagonal/>
    </border>
    <border>
      <left style="thin">
        <color theme="0"/>
      </left>
      <right/>
      <top/>
      <bottom style="hair">
        <color auto="1"/>
      </bottom>
      <diagonal/>
    </border>
    <border>
      <left style="thin">
        <color theme="0"/>
      </left>
      <right/>
      <top style="hair">
        <color auto="1"/>
      </top>
      <bottom style="hair">
        <color auto="1"/>
      </bottom>
      <diagonal/>
    </border>
    <border>
      <left style="thin">
        <color theme="0"/>
      </left>
      <right/>
      <top style="hair">
        <color auto="1"/>
      </top>
      <bottom/>
      <diagonal/>
    </border>
    <border>
      <left style="medium">
        <color indexed="64"/>
      </left>
      <right/>
      <top style="hair">
        <color theme="9" tint="0.39991454817346722"/>
      </top>
      <bottom style="hair">
        <color theme="9" tint="0.39991454817346722"/>
      </bottom>
      <diagonal/>
    </border>
    <border>
      <left style="hair">
        <color indexed="64"/>
      </left>
      <right style="medium">
        <color indexed="64"/>
      </right>
      <top style="thin">
        <color indexed="64"/>
      </top>
      <bottom/>
      <diagonal/>
    </border>
    <border>
      <left/>
      <right/>
      <top style="thin">
        <color indexed="64"/>
      </top>
      <bottom style="hair">
        <color theme="9" tint="0.39991454817346722"/>
      </bottom>
      <diagonal/>
    </border>
    <border>
      <left style="hair">
        <color indexed="64"/>
      </left>
      <right style="medium">
        <color indexed="64"/>
      </right>
      <top/>
      <bottom/>
      <diagonal/>
    </border>
  </borders>
  <cellStyleXfs count="26">
    <xf numFmtId="0" fontId="0" fillId="0" borderId="0"/>
    <xf numFmtId="0" fontId="4" fillId="0" borderId="0" applyNumberFormat="0" applyFill="0" applyBorder="0" applyAlignment="0" applyProtection="0"/>
    <xf numFmtId="0" fontId="1" fillId="0" borderId="0"/>
    <xf numFmtId="0" fontId="1" fillId="0" borderId="0"/>
    <xf numFmtId="0" fontId="6" fillId="0" borderId="0"/>
    <xf numFmtId="0" fontId="6" fillId="0" borderId="0"/>
    <xf numFmtId="0" fontId="6" fillId="0" borderId="0"/>
    <xf numFmtId="0" fontId="28" fillId="0" borderId="0"/>
    <xf numFmtId="0" fontId="1" fillId="0" borderId="0"/>
    <xf numFmtId="0" fontId="34" fillId="0" borderId="0"/>
    <xf numFmtId="0" fontId="1" fillId="0" borderId="0"/>
    <xf numFmtId="0" fontId="28"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1" fillId="0" borderId="0"/>
    <xf numFmtId="0" fontId="111" fillId="0" borderId="0"/>
    <xf numFmtId="0" fontId="121" fillId="0" borderId="0" applyNumberFormat="0" applyFill="0" applyBorder="0" applyAlignment="0" applyProtection="0"/>
    <xf numFmtId="0" fontId="6" fillId="0" borderId="0"/>
  </cellStyleXfs>
  <cellXfs count="993">
    <xf numFmtId="0" fontId="0" fillId="0" borderId="0" xfId="0"/>
    <xf numFmtId="0" fontId="5" fillId="2" borderId="0" xfId="2" applyFont="1" applyFill="1" applyAlignment="1">
      <alignment horizontal="center" vertical="center"/>
    </xf>
    <xf numFmtId="1" fontId="1" fillId="3" borderId="0" xfId="2" applyNumberFormat="1" applyFill="1" applyAlignment="1">
      <alignment horizontal="center"/>
    </xf>
    <xf numFmtId="0" fontId="5" fillId="0" borderId="0" xfId="2" applyFont="1" applyAlignment="1">
      <alignment horizontal="center" vertical="center"/>
    </xf>
    <xf numFmtId="0" fontId="5" fillId="0" borderId="0" xfId="3" applyFont="1" applyAlignment="1">
      <alignment horizontal="center" vertical="center"/>
    </xf>
    <xf numFmtId="0" fontId="5" fillId="0" borderId="0" xfId="4" applyFont="1" applyAlignment="1">
      <alignment horizontal="center" vertical="center"/>
    </xf>
    <xf numFmtId="0" fontId="7" fillId="4" borderId="0" xfId="4" applyFont="1" applyFill="1" applyAlignment="1">
      <alignment horizontal="center" vertical="center"/>
    </xf>
    <xf numFmtId="0" fontId="7" fillId="5" borderId="0" xfId="4" applyFont="1" applyFill="1" applyAlignment="1">
      <alignment horizontal="center" vertical="center"/>
    </xf>
    <xf numFmtId="0" fontId="8" fillId="6" borderId="1" xfId="5" applyFont="1" applyFill="1" applyBorder="1" applyAlignment="1">
      <alignment horizontal="center" vertical="center"/>
    </xf>
    <xf numFmtId="0" fontId="8" fillId="6" borderId="2" xfId="5" applyFont="1" applyFill="1" applyBorder="1" applyAlignment="1">
      <alignment horizontal="center" vertical="center"/>
    </xf>
    <xf numFmtId="0" fontId="7" fillId="7" borderId="0" xfId="4" applyFont="1" applyFill="1" applyAlignment="1">
      <alignment horizontal="center" vertical="center"/>
    </xf>
    <xf numFmtId="0" fontId="1" fillId="0" borderId="0" xfId="2"/>
    <xf numFmtId="0" fontId="9" fillId="2" borderId="0" xfId="2" applyFont="1" applyFill="1"/>
    <xf numFmtId="164" fontId="10" fillId="2" borderId="0" xfId="6" applyNumberFormat="1" applyFont="1" applyFill="1" applyAlignment="1">
      <alignment vertical="center"/>
    </xf>
    <xf numFmtId="0" fontId="11" fillId="2" borderId="3" xfId="4" applyFont="1" applyFill="1" applyBorder="1" applyAlignment="1" applyProtection="1">
      <alignment vertical="center"/>
      <protection hidden="1"/>
    </xf>
    <xf numFmtId="0" fontId="1" fillId="2" borderId="0" xfId="2" applyFill="1"/>
    <xf numFmtId="0" fontId="14" fillId="2" borderId="4" xfId="4" applyFont="1" applyFill="1" applyBorder="1" applyAlignment="1" applyProtection="1">
      <alignment vertical="center"/>
      <protection hidden="1"/>
    </xf>
    <xf numFmtId="0" fontId="11" fillId="2" borderId="4" xfId="4" applyFont="1" applyFill="1" applyBorder="1" applyAlignment="1" applyProtection="1">
      <alignment vertical="center"/>
      <protection hidden="1"/>
    </xf>
    <xf numFmtId="0" fontId="16" fillId="2" borderId="0" xfId="2" applyFont="1" applyFill="1"/>
    <xf numFmtId="0" fontId="1" fillId="2" borderId="0" xfId="0" applyFont="1" applyFill="1"/>
    <xf numFmtId="0" fontId="17" fillId="2" borderId="0" xfId="2" applyFont="1" applyFill="1"/>
    <xf numFmtId="0" fontId="11" fillId="2" borderId="6" xfId="4" applyFont="1" applyFill="1" applyBorder="1" applyAlignment="1" applyProtection="1">
      <alignment vertical="center"/>
      <protection hidden="1"/>
    </xf>
    <xf numFmtId="0" fontId="18" fillId="9" borderId="8" xfId="4" applyFont="1" applyFill="1" applyBorder="1" applyAlignment="1" applyProtection="1">
      <alignment horizontal="center" vertical="center"/>
      <protection hidden="1"/>
    </xf>
    <xf numFmtId="0" fontId="19" fillId="10" borderId="8" xfId="4" applyFont="1" applyFill="1" applyBorder="1" applyAlignment="1" applyProtection="1">
      <alignment horizontal="center" vertical="center"/>
      <protection hidden="1"/>
    </xf>
    <xf numFmtId="0" fontId="20" fillId="11" borderId="8" xfId="4" applyFont="1" applyFill="1" applyBorder="1" applyAlignment="1">
      <alignment horizontal="center" vertical="center"/>
    </xf>
    <xf numFmtId="0" fontId="14" fillId="2" borderId="0" xfId="4" applyFont="1" applyFill="1" applyAlignment="1" applyProtection="1">
      <alignment vertical="center"/>
      <protection hidden="1"/>
    </xf>
    <xf numFmtId="0" fontId="11" fillId="2" borderId="0" xfId="4" applyFont="1" applyFill="1" applyAlignment="1" applyProtection="1">
      <alignment vertical="center"/>
      <protection hidden="1"/>
    </xf>
    <xf numFmtId="0" fontId="22" fillId="2" borderId="0" xfId="2" applyFont="1" applyFill="1"/>
    <xf numFmtId="0" fontId="23" fillId="2" borderId="0" xfId="2" applyFont="1" applyFill="1" applyAlignment="1">
      <alignment vertical="center"/>
    </xf>
    <xf numFmtId="0" fontId="24" fillId="2" borderId="0" xfId="2" applyFont="1" applyFill="1" applyAlignment="1">
      <alignment vertical="center"/>
    </xf>
    <xf numFmtId="0" fontId="25" fillId="12" borderId="0" xfId="2" applyFont="1" applyFill="1" applyAlignment="1">
      <alignment vertical="center"/>
    </xf>
    <xf numFmtId="0" fontId="25" fillId="12" borderId="0" xfId="2" applyFont="1" applyFill="1" applyAlignment="1">
      <alignment horizontal="right" vertical="center"/>
    </xf>
    <xf numFmtId="0" fontId="18" fillId="13" borderId="8" xfId="4" applyFont="1" applyFill="1" applyBorder="1" applyAlignment="1" applyProtection="1">
      <alignment horizontal="center" vertical="center"/>
      <protection hidden="1"/>
    </xf>
    <xf numFmtId="0" fontId="9" fillId="0" borderId="0" xfId="4" applyFont="1" applyAlignment="1" applyProtection="1">
      <alignment vertical="center"/>
      <protection hidden="1"/>
    </xf>
    <xf numFmtId="0" fontId="26" fillId="2" borderId="6" xfId="4" applyFont="1" applyFill="1" applyBorder="1" applyAlignment="1">
      <alignment horizontal="left" vertical="center"/>
    </xf>
    <xf numFmtId="0" fontId="27" fillId="2" borderId="0" xfId="4" applyFont="1" applyFill="1" applyAlignment="1">
      <alignment horizontal="center" vertical="center"/>
    </xf>
    <xf numFmtId="0" fontId="1" fillId="2" borderId="0" xfId="7" applyFont="1" applyFill="1"/>
    <xf numFmtId="0" fontId="29" fillId="2" borderId="0" xfId="4" applyFont="1" applyFill="1" applyAlignment="1">
      <alignment horizontal="left" vertical="center"/>
    </xf>
    <xf numFmtId="0" fontId="30" fillId="2" borderId="0" xfId="4" applyFont="1" applyFill="1" applyAlignment="1">
      <alignment horizontal="left" vertical="center"/>
    </xf>
    <xf numFmtId="0" fontId="31" fillId="0" borderId="0" xfId="7" applyFont="1"/>
    <xf numFmtId="0" fontId="32" fillId="2" borderId="0" xfId="4" applyFont="1" applyFill="1" applyAlignment="1">
      <alignment horizontal="left" vertical="center"/>
    </xf>
    <xf numFmtId="0" fontId="23" fillId="10" borderId="8" xfId="4" applyFont="1" applyFill="1" applyBorder="1" applyAlignment="1" applyProtection="1">
      <alignment horizontal="center" vertical="center"/>
      <protection hidden="1"/>
    </xf>
    <xf numFmtId="0" fontId="33" fillId="2" borderId="0" xfId="4" applyFont="1" applyFill="1" applyAlignment="1" applyProtection="1">
      <alignment horizontal="right" vertical="center"/>
      <protection hidden="1"/>
    </xf>
    <xf numFmtId="165" fontId="33" fillId="2" borderId="0" xfId="4" applyNumberFormat="1" applyFont="1" applyFill="1" applyAlignment="1" applyProtection="1">
      <alignment vertical="center"/>
      <protection hidden="1"/>
    </xf>
    <xf numFmtId="0" fontId="2" fillId="12" borderId="0" xfId="4" applyFont="1" applyFill="1" applyAlignment="1">
      <alignment horizontal="center" vertical="center"/>
    </xf>
    <xf numFmtId="0" fontId="3" fillId="14" borderId="0" xfId="8" applyFont="1" applyFill="1" applyAlignment="1">
      <alignment horizontal="center" vertical="center"/>
    </xf>
    <xf numFmtId="0" fontId="35" fillId="2" borderId="0" xfId="9" applyFont="1" applyFill="1" applyAlignment="1">
      <alignment horizontal="left" vertical="center" wrapText="1"/>
    </xf>
    <xf numFmtId="0" fontId="36" fillId="2" borderId="0" xfId="9" applyFont="1" applyFill="1" applyAlignment="1">
      <alignment horizontal="right" vertical="center"/>
    </xf>
    <xf numFmtId="0" fontId="37" fillId="2" borderId="9" xfId="4" applyFont="1" applyFill="1" applyBorder="1"/>
    <xf numFmtId="0" fontId="27" fillId="2" borderId="2" xfId="4" applyFont="1" applyFill="1" applyBorder="1" applyAlignment="1">
      <alignment horizontal="center" vertical="center"/>
    </xf>
    <xf numFmtId="0" fontId="38" fillId="2" borderId="2" xfId="4" applyFont="1" applyFill="1" applyBorder="1" applyAlignment="1" applyProtection="1">
      <alignment horizontal="left" vertical="center"/>
      <protection hidden="1"/>
    </xf>
    <xf numFmtId="0" fontId="38" fillId="2" borderId="2" xfId="4" applyFont="1" applyFill="1" applyBorder="1" applyAlignment="1" applyProtection="1">
      <alignment vertical="center"/>
      <protection hidden="1"/>
    </xf>
    <xf numFmtId="0" fontId="38" fillId="2" borderId="10" xfId="4" applyFont="1" applyFill="1" applyBorder="1" applyAlignment="1" applyProtection="1">
      <alignment vertical="center"/>
      <protection hidden="1"/>
    </xf>
    <xf numFmtId="0" fontId="7" fillId="0" borderId="0" xfId="4" applyFont="1" applyAlignment="1">
      <alignment vertical="center"/>
    </xf>
    <xf numFmtId="0" fontId="9" fillId="16" borderId="11" xfId="4" applyFont="1" applyFill="1" applyBorder="1" applyAlignment="1" applyProtection="1">
      <alignment horizontal="center" vertical="center" textRotation="90"/>
      <protection locked="0"/>
    </xf>
    <xf numFmtId="0" fontId="40" fillId="17" borderId="0" xfId="9" applyFont="1" applyFill="1" applyAlignment="1">
      <alignment horizontal="center" vertical="center"/>
    </xf>
    <xf numFmtId="0" fontId="9" fillId="16" borderId="14" xfId="4" applyFont="1" applyFill="1" applyBorder="1" applyAlignment="1" applyProtection="1">
      <alignment horizontal="center" vertical="center" textRotation="90"/>
      <protection locked="0"/>
    </xf>
    <xf numFmtId="0" fontId="44" fillId="0" borderId="0" xfId="2" applyFont="1" applyAlignment="1">
      <alignment horizontal="left" vertical="center"/>
    </xf>
    <xf numFmtId="0" fontId="1" fillId="0" borderId="0" xfId="7" applyFont="1"/>
    <xf numFmtId="0" fontId="22" fillId="0" borderId="0" xfId="4" applyFont="1" applyAlignment="1">
      <alignment horizontal="right" vertical="center"/>
    </xf>
    <xf numFmtId="0" fontId="9" fillId="7" borderId="6" xfId="4" applyFont="1" applyFill="1" applyBorder="1" applyAlignment="1">
      <alignment horizontal="center" vertical="center"/>
    </xf>
    <xf numFmtId="0" fontId="18" fillId="8" borderId="8" xfId="4" applyFont="1" applyFill="1" applyBorder="1" applyAlignment="1" applyProtection="1">
      <alignment horizontal="center" vertical="center"/>
      <protection hidden="1"/>
    </xf>
    <xf numFmtId="0" fontId="9" fillId="7" borderId="14" xfId="4" applyFont="1" applyFill="1" applyBorder="1" applyAlignment="1">
      <alignment horizontal="center" vertical="center"/>
    </xf>
    <xf numFmtId="0" fontId="9" fillId="2" borderId="0" xfId="4" applyFont="1" applyFill="1" applyAlignment="1">
      <alignment vertical="center"/>
    </xf>
    <xf numFmtId="0" fontId="13" fillId="2" borderId="0" xfId="4" applyFont="1" applyFill="1" applyAlignment="1">
      <alignment vertical="center"/>
    </xf>
    <xf numFmtId="0" fontId="13" fillId="2" borderId="7" xfId="4" applyFont="1" applyFill="1" applyBorder="1" applyAlignment="1">
      <alignment vertical="center"/>
    </xf>
    <xf numFmtId="0" fontId="37" fillId="21" borderId="6" xfId="4" applyFont="1" applyFill="1" applyBorder="1" applyAlignment="1">
      <alignment horizontal="left" vertical="center"/>
    </xf>
    <xf numFmtId="0" fontId="35" fillId="21" borderId="7" xfId="4" applyFont="1" applyFill="1" applyBorder="1" applyAlignment="1">
      <alignment horizontal="left" vertical="center"/>
    </xf>
    <xf numFmtId="0" fontId="1" fillId="2" borderId="6" xfId="7" applyFont="1" applyFill="1" applyBorder="1"/>
    <xf numFmtId="0" fontId="1" fillId="2" borderId="7" xfId="7" applyFont="1" applyFill="1" applyBorder="1"/>
    <xf numFmtId="2" fontId="49" fillId="22" borderId="0" xfId="7" applyNumberFormat="1" applyFont="1" applyFill="1" applyAlignment="1" applyProtection="1">
      <alignment horizontal="left" vertical="center"/>
      <protection locked="0"/>
    </xf>
    <xf numFmtId="1" fontId="50" fillId="23" borderId="0" xfId="4" applyNumberFormat="1" applyFont="1" applyFill="1" applyAlignment="1">
      <alignment horizontal="center" vertical="center"/>
    </xf>
    <xf numFmtId="0" fontId="51" fillId="23" borderId="0" xfId="4" applyFont="1" applyFill="1" applyAlignment="1">
      <alignment horizontal="left" vertical="center"/>
    </xf>
    <xf numFmtId="0" fontId="20" fillId="2" borderId="0" xfId="4" applyFont="1" applyFill="1" applyAlignment="1">
      <alignment vertical="center"/>
    </xf>
    <xf numFmtId="0" fontId="50" fillId="2" borderId="0" xfId="4" applyFont="1" applyFill="1" applyAlignment="1">
      <alignment horizontal="left" vertical="center"/>
    </xf>
    <xf numFmtId="0" fontId="9" fillId="2" borderId="0" xfId="7" applyFont="1" applyFill="1" applyAlignment="1">
      <alignment vertical="center" wrapText="1"/>
    </xf>
    <xf numFmtId="0" fontId="52" fillId="2" borderId="0" xfId="7" applyFont="1" applyFill="1" applyAlignment="1">
      <alignment horizontal="center" vertical="center"/>
    </xf>
    <xf numFmtId="0" fontId="53" fillId="2" borderId="0" xfId="7" applyFont="1" applyFill="1" applyAlignment="1">
      <alignment vertical="center"/>
    </xf>
    <xf numFmtId="0" fontId="52" fillId="2" borderId="0" xfId="7" applyFont="1" applyFill="1"/>
    <xf numFmtId="0" fontId="22" fillId="2" borderId="7" xfId="4" applyFont="1" applyFill="1" applyBorder="1" applyAlignment="1">
      <alignment horizontal="left" vertical="center"/>
    </xf>
    <xf numFmtId="0" fontId="15" fillId="24" borderId="6" xfId="6" applyFont="1" applyFill="1" applyBorder="1" applyAlignment="1" applyProtection="1">
      <alignment horizontal="left" vertical="center"/>
      <protection locked="0"/>
    </xf>
    <xf numFmtId="0" fontId="15" fillId="24" borderId="0" xfId="6" applyFont="1" applyFill="1" applyAlignment="1" applyProtection="1">
      <alignment horizontal="left" vertical="center"/>
      <protection locked="0"/>
    </xf>
    <xf numFmtId="0" fontId="54" fillId="0" borderId="0" xfId="7" applyFont="1"/>
    <xf numFmtId="0" fontId="54" fillId="0" borderId="7" xfId="7" applyFont="1" applyBorder="1"/>
    <xf numFmtId="0" fontId="1" fillId="2" borderId="0" xfId="12" applyFill="1"/>
    <xf numFmtId="0" fontId="1" fillId="2" borderId="7" xfId="11" applyFont="1" applyFill="1" applyBorder="1"/>
    <xf numFmtId="2" fontId="9" fillId="25" borderId="0" xfId="7" applyNumberFormat="1" applyFont="1" applyFill="1" applyAlignment="1" applyProtection="1">
      <alignment horizontal="left" vertical="center"/>
      <protection locked="0"/>
    </xf>
    <xf numFmtId="0" fontId="56" fillId="2" borderId="0" xfId="0" applyFont="1" applyFill="1" applyAlignment="1">
      <alignment vertical="center"/>
    </xf>
    <xf numFmtId="0" fontId="42" fillId="2" borderId="0" xfId="0" applyFont="1" applyFill="1" applyAlignment="1">
      <alignment vertical="center"/>
    </xf>
    <xf numFmtId="0" fontId="38" fillId="8" borderId="0" xfId="4" applyFont="1" applyFill="1" applyAlignment="1">
      <alignment horizontal="center" vertical="center"/>
    </xf>
    <xf numFmtId="0" fontId="58" fillId="8" borderId="0" xfId="4" applyFont="1" applyFill="1" applyAlignment="1">
      <alignment horizontal="left" vertical="center"/>
    </xf>
    <xf numFmtId="0" fontId="59" fillId="2" borderId="0" xfId="7" applyFont="1" applyFill="1"/>
    <xf numFmtId="0" fontId="60" fillId="2" borderId="0" xfId="7" applyFont="1" applyFill="1"/>
    <xf numFmtId="0" fontId="61" fillId="21" borderId="6" xfId="4" applyFont="1" applyFill="1" applyBorder="1" applyAlignment="1">
      <alignment horizontal="left" vertical="center"/>
    </xf>
    <xf numFmtId="2" fontId="9" fillId="26" borderId="0" xfId="7" applyNumberFormat="1" applyFont="1" applyFill="1" applyAlignment="1" applyProtection="1">
      <alignment horizontal="left" vertical="center"/>
      <protection locked="0"/>
    </xf>
    <xf numFmtId="0" fontId="62" fillId="2" borderId="0" xfId="0" applyFont="1" applyFill="1" applyAlignment="1">
      <alignment vertical="center"/>
    </xf>
    <xf numFmtId="0" fontId="56" fillId="2" borderId="0" xfId="0" applyFont="1" applyFill="1" applyAlignment="1">
      <alignment horizontal="right" vertical="center"/>
    </xf>
    <xf numFmtId="1" fontId="56" fillId="2" borderId="0" xfId="0" applyNumberFormat="1" applyFont="1" applyFill="1" applyAlignment="1">
      <alignment vertical="center"/>
    </xf>
    <xf numFmtId="0" fontId="63" fillId="2" borderId="0" xfId="14" applyFont="1" applyFill="1" applyAlignment="1">
      <alignment vertical="center"/>
    </xf>
    <xf numFmtId="0" fontId="52" fillId="2" borderId="0" xfId="7" applyFont="1" applyFill="1" applyAlignment="1">
      <alignment horizontal="right" vertical="center"/>
    </xf>
    <xf numFmtId="0" fontId="5" fillId="2" borderId="17" xfId="2" applyFont="1" applyFill="1" applyBorder="1" applyAlignment="1">
      <alignment horizontal="center" vertical="center"/>
    </xf>
    <xf numFmtId="0" fontId="5" fillId="2" borderId="12" xfId="2" applyFont="1" applyFill="1" applyBorder="1" applyAlignment="1">
      <alignment horizontal="center" vertical="center"/>
    </xf>
    <xf numFmtId="0" fontId="64" fillId="21" borderId="6" xfId="4" applyFont="1" applyFill="1" applyBorder="1" applyAlignment="1">
      <alignment horizontal="left" vertical="center"/>
    </xf>
    <xf numFmtId="0" fontId="22" fillId="27" borderId="6" xfId="4" applyFont="1" applyFill="1" applyBorder="1" applyAlignment="1" applyProtection="1">
      <alignment horizontal="center" vertical="center"/>
      <protection hidden="1"/>
    </xf>
    <xf numFmtId="0" fontId="22" fillId="0" borderId="0" xfId="4" applyFont="1" applyAlignment="1">
      <alignment vertical="center"/>
    </xf>
    <xf numFmtId="0" fontId="22" fillId="2" borderId="0" xfId="4" applyFont="1" applyFill="1" applyAlignment="1">
      <alignment vertical="center"/>
    </xf>
    <xf numFmtId="0" fontId="48" fillId="2" borderId="0" xfId="12" applyFont="1" applyFill="1"/>
    <xf numFmtId="0" fontId="48" fillId="2" borderId="7" xfId="11" applyFont="1" applyFill="1" applyBorder="1"/>
    <xf numFmtId="2" fontId="49" fillId="28" borderId="0" xfId="7" applyNumberFormat="1" applyFont="1" applyFill="1" applyAlignment="1" applyProtection="1">
      <alignment horizontal="left" vertical="center"/>
      <protection locked="0"/>
    </xf>
    <xf numFmtId="0" fontId="62" fillId="2" borderId="0" xfId="0" applyFont="1" applyFill="1" applyAlignment="1">
      <alignment horizontal="center" vertical="center"/>
    </xf>
    <xf numFmtId="0" fontId="65" fillId="29" borderId="0" xfId="3" applyFont="1" applyFill="1" applyAlignment="1">
      <alignment vertical="center" wrapText="1"/>
    </xf>
    <xf numFmtId="0" fontId="22" fillId="29" borderId="12" xfId="3" applyFont="1" applyFill="1" applyBorder="1" applyAlignment="1">
      <alignment horizontal="center" vertical="center"/>
    </xf>
    <xf numFmtId="0" fontId="66" fillId="30" borderId="22" xfId="2" applyFont="1" applyFill="1" applyBorder="1" applyAlignment="1">
      <alignment horizontal="center" vertical="center"/>
    </xf>
    <xf numFmtId="0" fontId="66" fillId="30" borderId="23" xfId="2" applyFont="1" applyFill="1" applyBorder="1" applyAlignment="1">
      <alignment horizontal="center" vertical="center"/>
    </xf>
    <xf numFmtId="0" fontId="66" fillId="30" borderId="24" xfId="2" applyFont="1" applyFill="1" applyBorder="1" applyAlignment="1">
      <alignment horizontal="center" vertical="center"/>
    </xf>
    <xf numFmtId="0" fontId="35" fillId="11" borderId="0" xfId="9" applyFont="1" applyFill="1" applyAlignment="1">
      <alignment vertical="center"/>
    </xf>
    <xf numFmtId="0" fontId="9" fillId="32" borderId="0" xfId="7" applyFont="1" applyFill="1" applyAlignment="1">
      <alignment horizontal="left" vertical="center"/>
    </xf>
    <xf numFmtId="169" fontId="67" fillId="2" borderId="0" xfId="0" applyNumberFormat="1" applyFont="1" applyFill="1" applyAlignment="1">
      <alignment horizontal="left" vertical="center"/>
    </xf>
    <xf numFmtId="0" fontId="68" fillId="2" borderId="0" xfId="0" applyFont="1" applyFill="1"/>
    <xf numFmtId="169" fontId="67" fillId="2" borderId="0" xfId="0" applyNumberFormat="1" applyFont="1" applyFill="1" applyAlignment="1">
      <alignment horizontal="right" vertical="center"/>
    </xf>
    <xf numFmtId="169" fontId="67" fillId="2" borderId="0" xfId="0" applyNumberFormat="1" applyFont="1" applyFill="1" applyAlignment="1">
      <alignment horizontal="center" vertical="center"/>
    </xf>
    <xf numFmtId="169" fontId="62" fillId="2" borderId="0" xfId="0" applyNumberFormat="1" applyFont="1" applyFill="1" applyAlignment="1">
      <alignment horizontal="right" vertical="center"/>
    </xf>
    <xf numFmtId="169" fontId="62" fillId="2" borderId="0" xfId="0" applyNumberFormat="1" applyFont="1" applyFill="1" applyAlignment="1">
      <alignment horizontal="left" vertical="center"/>
    </xf>
    <xf numFmtId="164" fontId="56" fillId="2" borderId="0" xfId="0" applyNumberFormat="1" applyFont="1" applyFill="1" applyAlignment="1">
      <alignment vertical="center"/>
    </xf>
    <xf numFmtId="0" fontId="9" fillId="29" borderId="0" xfId="3" applyFont="1" applyFill="1" applyAlignment="1">
      <alignment vertical="center" wrapText="1"/>
    </xf>
    <xf numFmtId="0" fontId="52" fillId="33" borderId="20" xfId="4" applyFont="1" applyFill="1" applyBorder="1" applyAlignment="1" applyProtection="1">
      <alignment horizontal="center"/>
      <protection locked="0"/>
    </xf>
    <xf numFmtId="0" fontId="51" fillId="33" borderId="13" xfId="4" applyFont="1" applyFill="1" applyBorder="1" applyAlignment="1" applyProtection="1">
      <alignment horizontal="center"/>
      <protection locked="0"/>
    </xf>
    <xf numFmtId="0" fontId="39" fillId="7" borderId="13" xfId="4" applyFont="1" applyFill="1" applyBorder="1" applyProtection="1">
      <protection locked="0"/>
    </xf>
    <xf numFmtId="0" fontId="39" fillId="2" borderId="13" xfId="4" applyFont="1" applyFill="1" applyBorder="1" applyAlignment="1">
      <alignment horizontal="center"/>
    </xf>
    <xf numFmtId="170" fontId="7" fillId="35" borderId="13" xfId="4" applyNumberFormat="1" applyFont="1" applyFill="1" applyBorder="1" applyAlignment="1">
      <alignment horizontal="center" vertical="center"/>
    </xf>
    <xf numFmtId="170" fontId="7" fillId="36" borderId="27" xfId="4" applyNumberFormat="1" applyFont="1" applyFill="1" applyBorder="1" applyAlignment="1">
      <alignment horizontal="center" vertical="center"/>
    </xf>
    <xf numFmtId="171" fontId="39" fillId="2" borderId="13" xfId="15" applyNumberFormat="1" applyFont="1" applyFill="1" applyBorder="1" applyAlignment="1">
      <alignment horizontal="right" vertical="center" wrapText="1"/>
    </xf>
    <xf numFmtId="1" fontId="9" fillId="2" borderId="13" xfId="15" applyNumberFormat="1" applyFont="1" applyFill="1" applyBorder="1" applyAlignment="1">
      <alignment horizontal="center" vertical="center" wrapText="1"/>
    </xf>
    <xf numFmtId="1" fontId="39" fillId="2" borderId="28" xfId="4" applyNumberFormat="1" applyFont="1" applyFill="1" applyBorder="1" applyAlignment="1">
      <alignment horizontal="left" vertical="center"/>
    </xf>
    <xf numFmtId="0" fontId="70" fillId="21" borderId="6" xfId="4" applyFont="1" applyFill="1" applyBorder="1" applyAlignment="1">
      <alignment horizontal="left" vertical="center"/>
    </xf>
    <xf numFmtId="0" fontId="15" fillId="2" borderId="6" xfId="6" applyFont="1" applyFill="1" applyBorder="1" applyAlignment="1" applyProtection="1">
      <alignment horizontal="left" vertical="center"/>
      <protection locked="0"/>
    </xf>
    <xf numFmtId="0" fontId="54" fillId="2" borderId="0" xfId="7" applyFont="1" applyFill="1"/>
    <xf numFmtId="0" fontId="54" fillId="2" borderId="7" xfId="7" applyFont="1" applyFill="1" applyBorder="1"/>
    <xf numFmtId="0" fontId="22" fillId="2" borderId="0" xfId="9" applyFont="1" applyFill="1" applyAlignment="1">
      <alignment horizontal="center" vertical="center"/>
    </xf>
    <xf numFmtId="2" fontId="9" fillId="37" borderId="0" xfId="7" applyNumberFormat="1" applyFont="1" applyFill="1" applyAlignment="1" applyProtection="1">
      <alignment horizontal="left" vertical="center"/>
      <protection locked="0"/>
    </xf>
    <xf numFmtId="0" fontId="71" fillId="2" borderId="0" xfId="0" applyFont="1" applyFill="1" applyAlignment="1">
      <alignment horizontal="left" vertical="center"/>
    </xf>
    <xf numFmtId="172" fontId="72" fillId="2" borderId="0" xfId="0" applyNumberFormat="1" applyFont="1" applyFill="1" applyAlignment="1">
      <alignment vertical="center"/>
    </xf>
    <xf numFmtId="169" fontId="72" fillId="2" borderId="0" xfId="0" applyNumberFormat="1" applyFont="1" applyFill="1" applyAlignment="1">
      <alignment horizontal="left" vertical="center"/>
    </xf>
    <xf numFmtId="1" fontId="72" fillId="2" borderId="0" xfId="0" applyNumberFormat="1" applyFont="1" applyFill="1" applyAlignment="1">
      <alignment vertical="center"/>
    </xf>
    <xf numFmtId="0" fontId="52" fillId="33" borderId="29" xfId="4" applyFont="1" applyFill="1" applyBorder="1" applyAlignment="1" applyProtection="1">
      <alignment horizontal="center" vertical="center"/>
      <protection hidden="1"/>
    </xf>
    <xf numFmtId="0" fontId="52" fillId="33" borderId="30" xfId="16" applyFont="1" applyFill="1" applyBorder="1" applyAlignment="1">
      <alignment horizontal="center" vertical="center"/>
    </xf>
    <xf numFmtId="0" fontId="73" fillId="7" borderId="30" xfId="4" applyFont="1" applyFill="1" applyBorder="1" applyAlignment="1" applyProtection="1">
      <alignment horizontal="center" vertical="center"/>
      <protection hidden="1"/>
    </xf>
    <xf numFmtId="0" fontId="39" fillId="2" borderId="30" xfId="7" applyFont="1" applyFill="1" applyBorder="1" applyAlignment="1">
      <alignment horizontal="center" vertical="center"/>
    </xf>
    <xf numFmtId="0" fontId="65" fillId="2" borderId="30" xfId="17" applyFont="1" applyFill="1" applyBorder="1" applyAlignment="1">
      <alignment horizontal="right" vertical="center"/>
    </xf>
    <xf numFmtId="173" fontId="23" fillId="2" borderId="32" xfId="4" applyNumberFormat="1" applyFont="1" applyFill="1" applyBorder="1" applyAlignment="1">
      <alignment horizontal="left" vertical="center"/>
    </xf>
    <xf numFmtId="0" fontId="39" fillId="2" borderId="30" xfId="16" applyFont="1" applyFill="1" applyBorder="1" applyAlignment="1" applyProtection="1">
      <alignment horizontal="center" vertical="center"/>
      <protection hidden="1"/>
    </xf>
    <xf numFmtId="0" fontId="39" fillId="2" borderId="30" xfId="16" applyFont="1" applyFill="1" applyBorder="1" applyAlignment="1">
      <alignment horizontal="center" vertical="center"/>
    </xf>
    <xf numFmtId="0" fontId="39" fillId="2" borderId="33" xfId="16" applyFont="1" applyFill="1" applyBorder="1" applyAlignment="1" applyProtection="1">
      <alignment horizontal="center" vertical="center"/>
      <protection hidden="1"/>
    </xf>
    <xf numFmtId="0" fontId="37" fillId="2" borderId="6" xfId="12" applyFont="1" applyFill="1" applyBorder="1" applyAlignment="1">
      <alignment horizontal="left" vertical="center"/>
    </xf>
    <xf numFmtId="0" fontId="37" fillId="2" borderId="0" xfId="12" applyFont="1" applyFill="1" applyAlignment="1">
      <alignment horizontal="left"/>
    </xf>
    <xf numFmtId="0" fontId="37" fillId="2" borderId="0" xfId="12" applyFont="1" applyFill="1" applyAlignment="1">
      <alignment horizontal="right" vertical="center"/>
    </xf>
    <xf numFmtId="0" fontId="37" fillId="11" borderId="0" xfId="12" applyFont="1" applyFill="1" applyAlignment="1">
      <alignment horizontal="left"/>
    </xf>
    <xf numFmtId="0" fontId="74" fillId="23" borderId="0" xfId="7" applyFont="1" applyFill="1" applyAlignment="1">
      <alignment horizontal="center" vertical="center"/>
    </xf>
    <xf numFmtId="0" fontId="35" fillId="2" borderId="0" xfId="9" applyFont="1" applyFill="1" applyAlignment="1">
      <alignment vertical="center"/>
    </xf>
    <xf numFmtId="2" fontId="9" fillId="38" borderId="0" xfId="7" applyNumberFormat="1" applyFont="1" applyFill="1" applyAlignment="1" applyProtection="1">
      <alignment horizontal="left" vertical="center"/>
      <protection locked="0"/>
    </xf>
    <xf numFmtId="0" fontId="1" fillId="3" borderId="0" xfId="2" applyFill="1"/>
    <xf numFmtId="0" fontId="75" fillId="39" borderId="6" xfId="18" applyFont="1" applyFill="1" applyBorder="1" applyAlignment="1">
      <alignment horizontal="center" vertical="center"/>
    </xf>
    <xf numFmtId="1" fontId="76" fillId="2" borderId="0" xfId="0" applyNumberFormat="1" applyFont="1" applyFill="1" applyAlignment="1">
      <alignment horizontal="left" vertical="center"/>
    </xf>
    <xf numFmtId="1" fontId="77" fillId="40" borderId="34" xfId="4" applyNumberFormat="1" applyFont="1" applyFill="1" applyBorder="1" applyAlignment="1">
      <alignment horizontal="center" vertical="center"/>
    </xf>
    <xf numFmtId="1" fontId="77" fillId="11" borderId="34" xfId="4" applyNumberFormat="1" applyFont="1" applyFill="1" applyBorder="1" applyAlignment="1">
      <alignment horizontal="center" vertical="center"/>
    </xf>
    <xf numFmtId="0" fontId="78" fillId="7" borderId="35" xfId="19" applyFont="1" applyFill="1" applyBorder="1" applyAlignment="1">
      <alignment horizontal="center" vertical="center"/>
    </xf>
    <xf numFmtId="1" fontId="79" fillId="11" borderId="34" xfId="4" applyNumberFormat="1" applyFont="1" applyFill="1" applyBorder="1" applyAlignment="1">
      <alignment horizontal="center" vertical="center"/>
    </xf>
    <xf numFmtId="0" fontId="80" fillId="2" borderId="8" xfId="4" applyFont="1" applyFill="1" applyBorder="1" applyAlignment="1" applyProtection="1">
      <alignment vertical="center"/>
      <protection hidden="1"/>
    </xf>
    <xf numFmtId="0" fontId="81" fillId="2" borderId="36" xfId="7" applyFont="1" applyFill="1" applyBorder="1" applyAlignment="1">
      <alignment horizontal="left" vertical="center"/>
    </xf>
    <xf numFmtId="164" fontId="83" fillId="41" borderId="25" xfId="4" applyNumberFormat="1" applyFont="1" applyFill="1" applyBorder="1" applyAlignment="1">
      <alignment horizontal="center" vertical="center"/>
    </xf>
    <xf numFmtId="174" fontId="84" fillId="7" borderId="0" xfId="4" applyNumberFormat="1" applyFont="1" applyFill="1" applyAlignment="1" applyProtection="1">
      <alignment horizontal="center" vertical="center"/>
      <protection hidden="1"/>
    </xf>
    <xf numFmtId="175" fontId="52" fillId="42" borderId="0" xfId="4" applyNumberFormat="1" applyFont="1" applyFill="1" applyAlignment="1">
      <alignment horizontal="center" vertical="center"/>
    </xf>
    <xf numFmtId="172" fontId="1" fillId="34" borderId="37" xfId="13" applyNumberFormat="1" applyFill="1" applyBorder="1" applyAlignment="1" applyProtection="1">
      <alignment horizontal="center" vertical="center"/>
      <protection locked="0"/>
    </xf>
    <xf numFmtId="172" fontId="65" fillId="43" borderId="38" xfId="4" applyNumberFormat="1" applyFont="1" applyFill="1" applyBorder="1" applyAlignment="1">
      <alignment horizontal="right" vertical="center"/>
    </xf>
    <xf numFmtId="0" fontId="52" fillId="44" borderId="38" xfId="4" applyFont="1" applyFill="1" applyBorder="1" applyAlignment="1">
      <alignment horizontal="left" vertical="center"/>
    </xf>
    <xf numFmtId="2" fontId="9" fillId="44" borderId="39" xfId="4" applyNumberFormat="1" applyFont="1" applyFill="1" applyBorder="1" applyAlignment="1">
      <alignment horizontal="center" vertical="center"/>
    </xf>
    <xf numFmtId="0" fontId="85" fillId="45" borderId="6" xfId="4" applyFont="1" applyFill="1" applyBorder="1" applyAlignment="1" applyProtection="1">
      <alignment vertical="center"/>
      <protection hidden="1"/>
    </xf>
    <xf numFmtId="0" fontId="86" fillId="21" borderId="7" xfId="4" applyFont="1" applyFill="1" applyBorder="1" applyAlignment="1">
      <alignment horizontal="left" vertical="center"/>
    </xf>
    <xf numFmtId="0" fontId="54" fillId="2" borderId="6" xfId="7" applyFont="1" applyFill="1" applyBorder="1"/>
    <xf numFmtId="2" fontId="9" fillId="47" borderId="0" xfId="7" applyNumberFormat="1" applyFont="1" applyFill="1" applyAlignment="1" applyProtection="1">
      <alignment horizontal="left" vertical="center"/>
      <protection locked="0"/>
    </xf>
    <xf numFmtId="0" fontId="80" fillId="39" borderId="14" xfId="18" applyFont="1" applyFill="1" applyBorder="1" applyAlignment="1">
      <alignment horizontal="center" vertical="center"/>
    </xf>
    <xf numFmtId="0" fontId="78" fillId="7" borderId="0" xfId="19" applyFont="1" applyFill="1" applyAlignment="1">
      <alignment horizontal="center" vertical="center"/>
    </xf>
    <xf numFmtId="0" fontId="81" fillId="2" borderId="40" xfId="7" applyFont="1" applyFill="1" applyBorder="1" applyAlignment="1">
      <alignment horizontal="left" vertical="center"/>
    </xf>
    <xf numFmtId="175" fontId="52" fillId="48" borderId="0" xfId="4" applyNumberFormat="1" applyFont="1" applyFill="1" applyAlignment="1">
      <alignment horizontal="center" vertical="center"/>
    </xf>
    <xf numFmtId="172" fontId="1" fillId="49" borderId="41" xfId="13" applyNumberFormat="1" applyFill="1" applyBorder="1" applyAlignment="1" applyProtection="1">
      <alignment horizontal="center" vertical="center"/>
      <protection locked="0"/>
    </xf>
    <xf numFmtId="172" fontId="65" fillId="50" borderId="42" xfId="4" applyNumberFormat="1" applyFont="1" applyFill="1" applyBorder="1" applyAlignment="1">
      <alignment horizontal="right" vertical="center"/>
    </xf>
    <xf numFmtId="0" fontId="52" fillId="51" borderId="42" xfId="4" applyFont="1" applyFill="1" applyBorder="1" applyAlignment="1">
      <alignment horizontal="left" vertical="center"/>
    </xf>
    <xf numFmtId="2" fontId="9" fillId="51" borderId="43" xfId="4" applyNumberFormat="1" applyFont="1" applyFill="1" applyBorder="1" applyAlignment="1">
      <alignment horizontal="center" vertical="center"/>
    </xf>
    <xf numFmtId="0" fontId="86" fillId="21" borderId="6" xfId="4" applyFont="1" applyFill="1" applyBorder="1" applyAlignment="1">
      <alignment horizontal="left" vertical="center"/>
    </xf>
    <xf numFmtId="0" fontId="54" fillId="2" borderId="6" xfId="12" applyFont="1" applyFill="1" applyBorder="1" applyAlignment="1">
      <alignment horizontal="left" vertical="center"/>
    </xf>
    <xf numFmtId="2" fontId="49" fillId="52" borderId="0" xfId="7" applyNumberFormat="1" applyFont="1" applyFill="1" applyAlignment="1" applyProtection="1">
      <alignment horizontal="left" vertical="center"/>
      <protection locked="0"/>
    </xf>
    <xf numFmtId="0" fontId="22" fillId="29" borderId="0" xfId="3" applyFont="1" applyFill="1" applyAlignment="1">
      <alignment horizontal="center" vertical="center"/>
    </xf>
    <xf numFmtId="1" fontId="77" fillId="11" borderId="44" xfId="4" applyNumberFormat="1" applyFont="1" applyFill="1" applyBorder="1" applyAlignment="1">
      <alignment horizontal="center" vertical="center"/>
    </xf>
    <xf numFmtId="172" fontId="1" fillId="34" borderId="41" xfId="13" applyNumberFormat="1" applyFill="1" applyBorder="1" applyAlignment="1" applyProtection="1">
      <alignment horizontal="center" vertical="center"/>
      <protection locked="0"/>
    </xf>
    <xf numFmtId="0" fontId="48" fillId="21" borderId="6" xfId="0" applyFont="1" applyFill="1" applyBorder="1" applyAlignment="1">
      <alignment horizontal="left" vertical="center"/>
    </xf>
    <xf numFmtId="0" fontId="48" fillId="21" borderId="7" xfId="20" applyFont="1" applyFill="1" applyBorder="1" applyAlignment="1">
      <alignment horizontal="left" vertical="center"/>
    </xf>
    <xf numFmtId="0" fontId="66" fillId="30" borderId="45" xfId="2" applyFont="1" applyFill="1" applyBorder="1" applyAlignment="1">
      <alignment horizontal="center" vertical="center"/>
    </xf>
    <xf numFmtId="0" fontId="48" fillId="2" borderId="6" xfId="12" applyFont="1" applyFill="1" applyBorder="1"/>
    <xf numFmtId="0" fontId="22" fillId="2" borderId="0" xfId="9" applyFont="1" applyFill="1" applyAlignment="1">
      <alignment vertical="center"/>
    </xf>
    <xf numFmtId="0" fontId="48" fillId="0" borderId="0" xfId="12" applyFont="1"/>
    <xf numFmtId="2" fontId="49" fillId="31" borderId="0" xfId="7" applyNumberFormat="1" applyFont="1" applyFill="1" applyAlignment="1" applyProtection="1">
      <alignment horizontal="left" vertical="center"/>
      <protection locked="0"/>
    </xf>
    <xf numFmtId="0" fontId="4" fillId="2" borderId="0" xfId="1" applyFill="1" applyBorder="1" applyAlignment="1">
      <alignment horizontal="left"/>
    </xf>
    <xf numFmtId="0" fontId="48" fillId="21" borderId="6" xfId="7" applyFont="1" applyFill="1" applyBorder="1" applyAlignment="1">
      <alignment horizontal="left" vertical="center"/>
    </xf>
    <xf numFmtId="0" fontId="48" fillId="21" borderId="7" xfId="7" applyFont="1" applyFill="1" applyBorder="1" applyAlignment="1">
      <alignment horizontal="left" vertical="center"/>
    </xf>
    <xf numFmtId="0" fontId="78" fillId="33" borderId="6" xfId="4" applyFont="1" applyFill="1" applyBorder="1" applyAlignment="1" applyProtection="1">
      <alignment horizontal="center" vertical="center" wrapText="1"/>
      <protection locked="0"/>
    </xf>
    <xf numFmtId="0" fontId="78" fillId="33" borderId="0" xfId="4" applyFont="1" applyFill="1" applyAlignment="1" applyProtection="1">
      <alignment horizontal="center" vertical="center" wrapText="1"/>
      <protection locked="0"/>
    </xf>
    <xf numFmtId="0" fontId="87" fillId="7" borderId="0" xfId="4" applyFont="1" applyFill="1" applyAlignment="1" applyProtection="1">
      <alignment horizontal="center" vertical="center" wrapText="1"/>
      <protection hidden="1"/>
    </xf>
    <xf numFmtId="0" fontId="7" fillId="54" borderId="0" xfId="4" applyFont="1" applyFill="1" applyAlignment="1">
      <alignment horizontal="center" vertical="center" wrapText="1"/>
    </xf>
    <xf numFmtId="0" fontId="22" fillId="2" borderId="7" xfId="4" applyFont="1" applyFill="1" applyBorder="1" applyAlignment="1">
      <alignment vertical="center"/>
    </xf>
    <xf numFmtId="2" fontId="9" fillId="46" borderId="0" xfId="7" applyNumberFormat="1" applyFont="1" applyFill="1" applyAlignment="1" applyProtection="1">
      <alignment horizontal="left" vertical="center"/>
      <protection locked="0"/>
    </xf>
    <xf numFmtId="0" fontId="4" fillId="2" borderId="18" xfId="1" applyFill="1" applyBorder="1" applyAlignment="1">
      <alignment horizontal="left"/>
    </xf>
    <xf numFmtId="0" fontId="13" fillId="2" borderId="18" xfId="4" applyFont="1" applyFill="1" applyBorder="1" applyAlignment="1" applyProtection="1">
      <alignment vertical="center"/>
      <protection hidden="1"/>
    </xf>
    <xf numFmtId="0" fontId="13" fillId="2" borderId="19" xfId="4" applyFont="1" applyFill="1" applyBorder="1" applyAlignment="1" applyProtection="1">
      <alignment vertical="center"/>
      <protection hidden="1"/>
    </xf>
    <xf numFmtId="0" fontId="35" fillId="2" borderId="0" xfId="4" applyFont="1" applyFill="1"/>
    <xf numFmtId="2" fontId="22" fillId="2" borderId="0" xfId="21" applyNumberFormat="1" applyFont="1" applyFill="1" applyAlignment="1" applyProtection="1">
      <alignment horizontal="right" vertical="center"/>
      <protection locked="0"/>
    </xf>
    <xf numFmtId="2" fontId="49" fillId="55" borderId="0" xfId="7" applyNumberFormat="1" applyFont="1" applyFill="1" applyAlignment="1" applyProtection="1">
      <alignment horizontal="left" vertical="center"/>
      <protection locked="0"/>
    </xf>
    <xf numFmtId="0" fontId="1" fillId="18" borderId="0" xfId="2" applyFill="1"/>
    <xf numFmtId="0" fontId="48" fillId="21" borderId="6" xfId="20" applyFont="1" applyFill="1" applyBorder="1" applyAlignment="1">
      <alignment horizontal="left" vertical="center"/>
    </xf>
    <xf numFmtId="0" fontId="35" fillId="2" borderId="0" xfId="5" applyFont="1" applyFill="1" applyAlignment="1">
      <alignment horizontal="right" vertical="center"/>
    </xf>
    <xf numFmtId="0" fontId="57" fillId="56" borderId="0" xfId="2" applyFont="1" applyFill="1" applyAlignment="1">
      <alignment horizontal="left" vertical="center"/>
    </xf>
    <xf numFmtId="0" fontId="48" fillId="21" borderId="47" xfId="20" applyFont="1" applyFill="1" applyBorder="1" applyAlignment="1">
      <alignment horizontal="left" vertical="center"/>
    </xf>
    <xf numFmtId="0" fontId="35" fillId="2" borderId="6" xfId="4" applyFont="1" applyFill="1" applyBorder="1"/>
    <xf numFmtId="0" fontId="35" fillId="2" borderId="7" xfId="4" applyFont="1" applyFill="1" applyBorder="1"/>
    <xf numFmtId="2" fontId="49" fillId="57" borderId="0" xfId="7" applyNumberFormat="1" applyFont="1" applyFill="1" applyAlignment="1" applyProtection="1">
      <alignment horizontal="left" vertical="center"/>
      <protection locked="0"/>
    </xf>
    <xf numFmtId="0" fontId="91" fillId="2" borderId="0" xfId="4" applyFont="1" applyFill="1" applyAlignment="1">
      <alignment vertical="center"/>
    </xf>
    <xf numFmtId="0" fontId="48" fillId="21" borderId="6" xfId="7" applyFont="1" applyFill="1" applyBorder="1"/>
    <xf numFmtId="0" fontId="48" fillId="21" borderId="7" xfId="7" applyFont="1" applyFill="1" applyBorder="1"/>
    <xf numFmtId="0" fontId="7" fillId="2" borderId="6" xfId="4" applyFont="1" applyFill="1" applyBorder="1"/>
    <xf numFmtId="0" fontId="7" fillId="2" borderId="0" xfId="4" applyFont="1" applyFill="1"/>
    <xf numFmtId="0" fontId="9" fillId="58" borderId="0" xfId="7" applyFont="1" applyFill="1" applyAlignment="1">
      <alignment horizontal="left" vertical="center"/>
    </xf>
    <xf numFmtId="0" fontId="1" fillId="2" borderId="6" xfId="12" applyFill="1" applyBorder="1"/>
    <xf numFmtId="0" fontId="92" fillId="2" borderId="0" xfId="4" applyFont="1" applyFill="1" applyAlignment="1">
      <alignment horizontal="right" vertical="center"/>
    </xf>
    <xf numFmtId="0" fontId="93" fillId="11" borderId="0" xfId="4" applyFont="1" applyFill="1" applyAlignment="1">
      <alignment vertical="center"/>
    </xf>
    <xf numFmtId="0" fontId="93" fillId="2" borderId="0" xfId="4" applyFont="1" applyFill="1" applyAlignment="1">
      <alignment vertical="center"/>
    </xf>
    <xf numFmtId="0" fontId="93" fillId="2" borderId="7" xfId="4" applyFont="1" applyFill="1" applyBorder="1" applyAlignment="1">
      <alignment vertical="center"/>
    </xf>
    <xf numFmtId="2" fontId="49" fillId="59" borderId="0" xfId="7" applyNumberFormat="1" applyFont="1" applyFill="1" applyAlignment="1" applyProtection="1">
      <alignment horizontal="left" vertical="center"/>
      <protection locked="0"/>
    </xf>
    <xf numFmtId="0" fontId="94" fillId="21" borderId="6" xfId="4" applyFont="1" applyFill="1" applyBorder="1" applyAlignment="1">
      <alignment horizontal="left" vertical="center"/>
    </xf>
    <xf numFmtId="0" fontId="17" fillId="2" borderId="0" xfId="12" applyFont="1" applyFill="1" applyAlignment="1">
      <alignment horizontal="center"/>
    </xf>
    <xf numFmtId="0" fontId="95" fillId="2" borderId="0" xfId="4" applyFont="1" applyFill="1" applyAlignment="1">
      <alignment vertical="center"/>
    </xf>
    <xf numFmtId="0" fontId="95" fillId="2" borderId="7" xfId="4" applyFont="1" applyFill="1" applyBorder="1" applyAlignment="1">
      <alignment vertical="center"/>
    </xf>
    <xf numFmtId="2" fontId="9" fillId="60" borderId="0" xfId="7" applyNumberFormat="1" applyFont="1" applyFill="1" applyAlignment="1" applyProtection="1">
      <alignment horizontal="left" vertical="center"/>
      <protection locked="0"/>
    </xf>
    <xf numFmtId="0" fontId="44" fillId="21" borderId="6" xfId="4" applyFont="1" applyFill="1" applyBorder="1" applyAlignment="1">
      <alignment horizontal="left" vertical="center"/>
    </xf>
    <xf numFmtId="0" fontId="17" fillId="2" borderId="0" xfId="12" applyFont="1" applyFill="1" applyAlignment="1">
      <alignment horizontal="center" vertical="center"/>
    </xf>
    <xf numFmtId="14" fontId="13" fillId="2" borderId="0" xfId="4" applyNumberFormat="1" applyFont="1" applyFill="1" applyAlignment="1" applyProtection="1">
      <alignment horizontal="right" vertical="center"/>
      <protection locked="0"/>
    </xf>
    <xf numFmtId="0" fontId="96" fillId="3" borderId="0" xfId="2" applyFont="1" applyFill="1" applyAlignment="1">
      <alignment horizontal="center" vertical="center"/>
    </xf>
    <xf numFmtId="0" fontId="65" fillId="29" borderId="0" xfId="3" applyFont="1" applyFill="1" applyAlignment="1">
      <alignment horizontal="center" vertical="center"/>
    </xf>
    <xf numFmtId="0" fontId="74" fillId="21" borderId="6" xfId="4" applyFont="1" applyFill="1" applyBorder="1" applyAlignment="1">
      <alignment horizontal="left" vertical="center"/>
    </xf>
    <xf numFmtId="0" fontId="52" fillId="33" borderId="48" xfId="4" applyFont="1" applyFill="1" applyBorder="1" applyAlignment="1" applyProtection="1">
      <alignment horizontal="center"/>
      <protection locked="0"/>
    </xf>
    <xf numFmtId="0" fontId="1" fillId="2" borderId="7" xfId="2" applyFill="1" applyBorder="1"/>
    <xf numFmtId="14" fontId="16" fillId="2" borderId="0" xfId="4" applyNumberFormat="1" applyFont="1" applyFill="1" applyAlignment="1" applyProtection="1">
      <alignment horizontal="right" vertical="center"/>
      <protection locked="0"/>
    </xf>
    <xf numFmtId="0" fontId="52" fillId="33" borderId="49" xfId="4" applyFont="1" applyFill="1" applyBorder="1" applyAlignment="1" applyProtection="1">
      <alignment horizontal="center" vertical="center"/>
      <protection hidden="1"/>
    </xf>
    <xf numFmtId="0" fontId="48" fillId="2" borderId="6" xfId="7" applyFont="1" applyFill="1" applyBorder="1"/>
    <xf numFmtId="0" fontId="48" fillId="2" borderId="0" xfId="7" applyFont="1" applyFill="1"/>
    <xf numFmtId="0" fontId="48" fillId="2" borderId="7" xfId="7" applyFont="1" applyFill="1" applyBorder="1"/>
    <xf numFmtId="1" fontId="77" fillId="40" borderId="50" xfId="4" applyNumberFormat="1" applyFont="1" applyFill="1" applyBorder="1" applyAlignment="1">
      <alignment horizontal="center" vertical="center"/>
    </xf>
    <xf numFmtId="0" fontId="19" fillId="2" borderId="6" xfId="20" applyFont="1" applyFill="1" applyBorder="1" applyAlignment="1">
      <alignment horizontal="right" vertical="center"/>
    </xf>
    <xf numFmtId="0" fontId="48" fillId="2" borderId="0" xfId="11" applyFont="1" applyFill="1" applyAlignment="1">
      <alignment vertical="center"/>
    </xf>
    <xf numFmtId="0" fontId="1" fillId="2" borderId="7" xfId="12" applyFill="1" applyBorder="1"/>
    <xf numFmtId="0" fontId="97" fillId="29" borderId="0" xfId="3" applyFont="1" applyFill="1" applyAlignment="1">
      <alignment vertical="center"/>
    </xf>
    <xf numFmtId="1" fontId="77" fillId="11" borderId="50" xfId="4" applyNumberFormat="1" applyFont="1" applyFill="1" applyBorder="1" applyAlignment="1">
      <alignment horizontal="center" vertical="center"/>
    </xf>
    <xf numFmtId="0" fontId="52" fillId="5" borderId="6" xfId="4" applyFont="1" applyFill="1" applyBorder="1" applyAlignment="1">
      <alignment horizontal="center" vertical="center"/>
    </xf>
    <xf numFmtId="0" fontId="98" fillId="21" borderId="6" xfId="4" applyFont="1" applyFill="1" applyBorder="1" applyAlignment="1">
      <alignment horizontal="left" vertical="center"/>
    </xf>
    <xf numFmtId="1" fontId="77" fillId="11" borderId="51" xfId="4" applyNumberFormat="1" applyFont="1" applyFill="1" applyBorder="1" applyAlignment="1">
      <alignment horizontal="center" vertical="center"/>
    </xf>
    <xf numFmtId="0" fontId="54" fillId="2" borderId="6" xfId="12" applyFont="1" applyFill="1" applyBorder="1" applyAlignment="1">
      <alignment vertical="center"/>
    </xf>
    <xf numFmtId="0" fontId="99" fillId="21" borderId="6" xfId="4" applyFont="1" applyFill="1" applyBorder="1" applyAlignment="1">
      <alignment horizontal="left" vertical="center"/>
    </xf>
    <xf numFmtId="0" fontId="18" fillId="2" borderId="8" xfId="4" applyFont="1" applyFill="1" applyBorder="1" applyAlignment="1" applyProtection="1">
      <alignment horizontal="center" vertical="center"/>
      <protection hidden="1"/>
    </xf>
    <xf numFmtId="0" fontId="100" fillId="2" borderId="6" xfId="9" applyFont="1" applyFill="1" applyBorder="1" applyAlignment="1">
      <alignment vertical="center"/>
    </xf>
    <xf numFmtId="0" fontId="101" fillId="2" borderId="0" xfId="12" applyFont="1" applyFill="1"/>
    <xf numFmtId="0" fontId="101" fillId="2" borderId="0" xfId="11" applyFont="1" applyFill="1"/>
    <xf numFmtId="0" fontId="101" fillId="2" borderId="7" xfId="12" applyFont="1" applyFill="1" applyBorder="1"/>
    <xf numFmtId="0" fontId="35" fillId="21" borderId="6" xfId="4" applyFont="1" applyFill="1" applyBorder="1" applyAlignment="1">
      <alignment horizontal="left" vertical="center"/>
    </xf>
    <xf numFmtId="0" fontId="52" fillId="2" borderId="6" xfId="4" applyFont="1" applyFill="1" applyBorder="1" applyProtection="1">
      <protection locked="0"/>
    </xf>
    <xf numFmtId="0" fontId="52" fillId="2" borderId="0" xfId="4" applyFont="1" applyFill="1" applyProtection="1">
      <protection locked="0"/>
    </xf>
    <xf numFmtId="0" fontId="52" fillId="2" borderId="7" xfId="4" applyFont="1" applyFill="1" applyBorder="1" applyProtection="1">
      <protection locked="0"/>
    </xf>
    <xf numFmtId="0" fontId="102" fillId="7" borderId="0" xfId="20" applyFont="1" applyFill="1" applyAlignment="1">
      <alignment horizontal="center" vertical="center"/>
    </xf>
    <xf numFmtId="0" fontId="35" fillId="21" borderId="9" xfId="4" applyFont="1" applyFill="1" applyBorder="1" applyAlignment="1">
      <alignment horizontal="left" vertical="center"/>
    </xf>
    <xf numFmtId="0" fontId="35" fillId="21" borderId="10" xfId="4" applyFont="1" applyFill="1" applyBorder="1" applyAlignment="1">
      <alignment horizontal="left" vertical="center"/>
    </xf>
    <xf numFmtId="174" fontId="52" fillId="2" borderId="41" xfId="4" applyNumberFormat="1" applyFont="1" applyFill="1" applyBorder="1" applyAlignment="1" applyProtection="1">
      <alignment horizontal="left" vertical="center"/>
      <protection hidden="1"/>
    </xf>
    <xf numFmtId="0" fontId="7" fillId="2" borderId="0" xfId="4" applyFont="1" applyFill="1" applyProtection="1">
      <protection locked="0"/>
    </xf>
    <xf numFmtId="0" fontId="7" fillId="2" borderId="7" xfId="4" applyFont="1" applyFill="1" applyBorder="1" applyProtection="1">
      <protection locked="0"/>
    </xf>
    <xf numFmtId="0" fontId="9" fillId="18" borderId="6" xfId="4" applyFont="1" applyFill="1" applyBorder="1" applyAlignment="1">
      <alignment horizontal="center" vertical="center"/>
    </xf>
    <xf numFmtId="0" fontId="73" fillId="18" borderId="0" xfId="4" applyFont="1" applyFill="1" applyAlignment="1" applyProtection="1">
      <alignment horizontal="center" vertical="center"/>
      <protection hidden="1"/>
    </xf>
    <xf numFmtId="0" fontId="103" fillId="18" borderId="53" xfId="0" applyFont="1" applyFill="1" applyBorder="1"/>
    <xf numFmtId="0" fontId="104" fillId="18" borderId="53" xfId="0" applyFont="1" applyFill="1" applyBorder="1"/>
    <xf numFmtId="0" fontId="103" fillId="18" borderId="53" xfId="0" applyFont="1" applyFill="1" applyBorder="1" applyAlignment="1">
      <alignment horizontal="right" vertical="center"/>
    </xf>
    <xf numFmtId="175" fontId="105" fillId="18" borderId="53" xfId="0" applyNumberFormat="1" applyFont="1" applyFill="1" applyBorder="1" applyAlignment="1">
      <alignment vertical="center"/>
    </xf>
    <xf numFmtId="0" fontId="81" fillId="2" borderId="55" xfId="7" applyFont="1" applyFill="1" applyBorder="1" applyAlignment="1">
      <alignment horizontal="left" vertical="center"/>
    </xf>
    <xf numFmtId="0" fontId="66" fillId="3" borderId="0" xfId="4" applyFont="1" applyFill="1" applyAlignment="1">
      <alignment horizontal="center" vertical="center"/>
    </xf>
    <xf numFmtId="174" fontId="52" fillId="2" borderId="0" xfId="4" applyNumberFormat="1" applyFont="1" applyFill="1" applyAlignment="1" applyProtection="1">
      <alignment horizontal="left" vertical="center"/>
      <protection hidden="1"/>
    </xf>
    <xf numFmtId="0" fontId="22" fillId="2" borderId="56" xfId="4" applyFont="1" applyFill="1" applyBorder="1" applyAlignment="1" applyProtection="1">
      <alignment horizontal="center" vertical="center"/>
      <protection hidden="1"/>
    </xf>
    <xf numFmtId="172" fontId="71" fillId="2" borderId="0" xfId="0" applyNumberFormat="1" applyFont="1" applyFill="1" applyAlignment="1">
      <alignment vertical="center"/>
    </xf>
    <xf numFmtId="0" fontId="9" fillId="18" borderId="0" xfId="7" applyFont="1" applyFill="1" applyAlignment="1">
      <alignment horizontal="left" vertical="center"/>
    </xf>
    <xf numFmtId="0" fontId="9" fillId="18" borderId="0" xfId="4" applyFont="1" applyFill="1" applyAlignment="1">
      <alignment horizontal="center" vertical="center"/>
    </xf>
    <xf numFmtId="164" fontId="83" fillId="41" borderId="0" xfId="4" applyNumberFormat="1" applyFont="1" applyFill="1" applyAlignment="1">
      <alignment horizontal="center" vertical="center"/>
    </xf>
    <xf numFmtId="177" fontId="9" fillId="18" borderId="0" xfId="4" applyNumberFormat="1" applyFont="1" applyFill="1" applyAlignment="1">
      <alignment horizontal="center" vertical="center"/>
    </xf>
    <xf numFmtId="0" fontId="7" fillId="18" borderId="0" xfId="16" applyFont="1" applyFill="1"/>
    <xf numFmtId="0" fontId="7" fillId="18" borderId="7" xfId="16" applyFont="1" applyFill="1" applyBorder="1"/>
    <xf numFmtId="0" fontId="66" fillId="7" borderId="0" xfId="4" applyFont="1" applyFill="1" applyAlignment="1">
      <alignment horizontal="center" vertical="center"/>
    </xf>
    <xf numFmtId="0" fontId="1" fillId="0" borderId="0" xfId="12"/>
    <xf numFmtId="0" fontId="31" fillId="2" borderId="0" xfId="11" applyFont="1" applyFill="1" applyAlignment="1">
      <alignment vertical="center"/>
    </xf>
    <xf numFmtId="0" fontId="31" fillId="2" borderId="7" xfId="11" applyFont="1" applyFill="1" applyBorder="1" applyAlignment="1">
      <alignment vertical="center"/>
    </xf>
    <xf numFmtId="0" fontId="7" fillId="2" borderId="6" xfId="4" applyFont="1" applyFill="1" applyBorder="1" applyProtection="1">
      <protection locked="0"/>
    </xf>
    <xf numFmtId="0" fontId="66" fillId="7" borderId="0" xfId="4" applyFont="1" applyFill="1" applyAlignment="1" applyProtection="1">
      <alignment horizontal="center" vertical="center"/>
      <protection hidden="1"/>
    </xf>
    <xf numFmtId="0" fontId="106" fillId="2" borderId="0" xfId="7" applyFont="1" applyFill="1" applyAlignment="1">
      <alignment vertical="center"/>
    </xf>
    <xf numFmtId="0" fontId="83" fillId="21" borderId="0" xfId="7" applyFont="1" applyFill="1" applyAlignment="1">
      <alignment horizontal="center" vertical="top"/>
    </xf>
    <xf numFmtId="0" fontId="106" fillId="2" borderId="7" xfId="7" applyFont="1" applyFill="1" applyBorder="1" applyAlignment="1">
      <alignment vertical="center"/>
    </xf>
    <xf numFmtId="0" fontId="54" fillId="61" borderId="6" xfId="11" applyFont="1" applyFill="1" applyBorder="1" applyAlignment="1">
      <alignment vertical="center"/>
    </xf>
    <xf numFmtId="0" fontId="54" fillId="61" borderId="0" xfId="11" applyFont="1" applyFill="1" applyAlignment="1">
      <alignment vertical="center"/>
    </xf>
    <xf numFmtId="0" fontId="98" fillId="2" borderId="0" xfId="11" applyFont="1" applyFill="1" applyAlignment="1">
      <alignment vertical="center"/>
    </xf>
    <xf numFmtId="0" fontId="54" fillId="2" borderId="0" xfId="11" applyFont="1" applyFill="1" applyAlignment="1">
      <alignment vertical="center"/>
    </xf>
    <xf numFmtId="0" fontId="54" fillId="2" borderId="7" xfId="11" applyFont="1" applyFill="1" applyBorder="1" applyAlignment="1">
      <alignment vertical="center"/>
    </xf>
    <xf numFmtId="0" fontId="101" fillId="2" borderId="57" xfId="12" applyFont="1" applyFill="1" applyBorder="1" applyAlignment="1">
      <alignment vertical="center"/>
    </xf>
    <xf numFmtId="0" fontId="101" fillId="2" borderId="0" xfId="12" applyFont="1" applyFill="1" applyAlignment="1">
      <alignment vertical="center"/>
    </xf>
    <xf numFmtId="0" fontId="101" fillId="2" borderId="7" xfId="12" applyFont="1" applyFill="1" applyBorder="1" applyAlignment="1">
      <alignment vertical="center"/>
    </xf>
    <xf numFmtId="0" fontId="80" fillId="39" borderId="6" xfId="18" applyFont="1" applyFill="1" applyBorder="1" applyAlignment="1">
      <alignment horizontal="center" vertical="center"/>
    </xf>
    <xf numFmtId="0" fontId="39" fillId="27" borderId="56" xfId="4" applyFont="1" applyFill="1" applyBorder="1" applyAlignment="1" applyProtection="1">
      <alignment horizontal="center" vertical="center"/>
      <protection hidden="1"/>
    </xf>
    <xf numFmtId="0" fontId="48" fillId="11" borderId="0" xfId="7" applyFont="1" applyFill="1" applyAlignment="1">
      <alignment vertical="center"/>
    </xf>
    <xf numFmtId="0" fontId="48" fillId="21" borderId="0" xfId="7" applyFont="1" applyFill="1" applyAlignment="1">
      <alignment vertical="center"/>
    </xf>
    <xf numFmtId="0" fontId="48" fillId="21" borderId="7" xfId="7" applyFont="1" applyFill="1" applyBorder="1" applyAlignment="1">
      <alignment vertical="center"/>
    </xf>
    <xf numFmtId="0" fontId="98" fillId="2" borderId="6" xfId="11" applyFont="1" applyFill="1" applyBorder="1" applyAlignment="1">
      <alignment vertical="center"/>
    </xf>
    <xf numFmtId="0" fontId="52" fillId="10" borderId="48" xfId="4" applyFont="1" applyFill="1" applyBorder="1" applyAlignment="1" applyProtection="1">
      <alignment horizontal="center" vertical="center"/>
      <protection hidden="1"/>
    </xf>
    <xf numFmtId="0" fontId="52" fillId="10" borderId="13" xfId="4" applyFont="1" applyFill="1" applyBorder="1" applyAlignment="1" applyProtection="1">
      <alignment horizontal="center" vertical="center"/>
      <protection hidden="1"/>
    </xf>
    <xf numFmtId="0" fontId="52" fillId="10" borderId="21" xfId="4" applyFont="1" applyFill="1" applyBorder="1" applyAlignment="1" applyProtection="1">
      <alignment horizontal="center" vertical="center"/>
      <protection hidden="1"/>
    </xf>
    <xf numFmtId="0" fontId="107" fillId="21" borderId="0" xfId="7" applyFont="1" applyFill="1" applyAlignment="1">
      <alignment vertical="center"/>
    </xf>
    <xf numFmtId="0" fontId="107" fillId="21" borderId="7" xfId="7" applyFont="1" applyFill="1" applyBorder="1" applyAlignment="1">
      <alignment vertical="center"/>
    </xf>
    <xf numFmtId="0" fontId="52" fillId="10" borderId="49" xfId="4" applyFont="1" applyFill="1" applyBorder="1" applyAlignment="1">
      <alignment horizontal="center" vertical="center"/>
    </xf>
    <xf numFmtId="0" fontId="52" fillId="10" borderId="30" xfId="4" applyFont="1" applyFill="1" applyBorder="1" applyAlignment="1">
      <alignment horizontal="center" vertical="center"/>
    </xf>
    <xf numFmtId="0" fontId="52" fillId="10" borderId="58" xfId="4" applyFont="1" applyFill="1" applyBorder="1" applyAlignment="1">
      <alignment horizontal="center" vertical="center"/>
    </xf>
    <xf numFmtId="0" fontId="101" fillId="2" borderId="0" xfId="7" applyFont="1" applyFill="1"/>
    <xf numFmtId="0" fontId="101" fillId="2" borderId="7" xfId="7" applyFont="1" applyFill="1" applyBorder="1"/>
    <xf numFmtId="0" fontId="52" fillId="10" borderId="59" xfId="4" applyFont="1" applyFill="1" applyBorder="1" applyAlignment="1" applyProtection="1">
      <alignment horizontal="center" vertical="center"/>
      <protection hidden="1"/>
    </xf>
    <xf numFmtId="0" fontId="52" fillId="10" borderId="60" xfId="4" applyFont="1" applyFill="1" applyBorder="1" applyAlignment="1" applyProtection="1">
      <alignment horizontal="center" vertical="center"/>
      <protection hidden="1"/>
    </xf>
    <xf numFmtId="0" fontId="52" fillId="10" borderId="0" xfId="4" applyFont="1" applyFill="1" applyAlignment="1" applyProtection="1">
      <alignment horizontal="center" vertical="center"/>
      <protection hidden="1"/>
    </xf>
    <xf numFmtId="0" fontId="52" fillId="10" borderId="61" xfId="4" applyFont="1" applyFill="1" applyBorder="1" applyAlignment="1" applyProtection="1">
      <alignment horizontal="center" vertical="center"/>
      <protection hidden="1"/>
    </xf>
    <xf numFmtId="0" fontId="48" fillId="2" borderId="6" xfId="11" applyFont="1" applyFill="1" applyBorder="1" applyAlignment="1">
      <alignment vertical="center"/>
    </xf>
    <xf numFmtId="0" fontId="54" fillId="2" borderId="0" xfId="12" applyFont="1" applyFill="1"/>
    <xf numFmtId="0" fontId="54" fillId="2" borderId="7" xfId="11" applyFont="1" applyFill="1" applyBorder="1"/>
    <xf numFmtId="171" fontId="52" fillId="10" borderId="57" xfId="4" applyNumberFormat="1" applyFont="1" applyFill="1" applyBorder="1" applyAlignment="1">
      <alignment horizontal="center" vertical="center"/>
    </xf>
    <xf numFmtId="0" fontId="52" fillId="10" borderId="18" xfId="4" applyFont="1" applyFill="1" applyBorder="1" applyAlignment="1">
      <alignment horizontal="center" vertical="center"/>
    </xf>
    <xf numFmtId="171" fontId="52" fillId="10" borderId="19" xfId="4" applyNumberFormat="1" applyFont="1" applyFill="1" applyBorder="1" applyAlignment="1">
      <alignment horizontal="center" vertical="center"/>
    </xf>
    <xf numFmtId="0" fontId="65" fillId="0" borderId="0" xfId="4" applyFont="1"/>
    <xf numFmtId="0" fontId="65" fillId="0" borderId="62" xfId="4" applyFont="1" applyBorder="1"/>
    <xf numFmtId="0" fontId="65" fillId="33" borderId="13" xfId="4" applyFont="1" applyFill="1" applyBorder="1" applyAlignment="1" applyProtection="1">
      <alignment horizontal="center" vertical="center"/>
      <protection hidden="1"/>
    </xf>
    <xf numFmtId="0" fontId="48" fillId="7" borderId="6" xfId="11" applyFont="1" applyFill="1" applyBorder="1" applyAlignment="1">
      <alignment vertical="center"/>
    </xf>
    <xf numFmtId="0" fontId="48" fillId="7" borderId="0" xfId="11" applyFont="1" applyFill="1" applyAlignment="1">
      <alignment vertical="center"/>
    </xf>
    <xf numFmtId="0" fontId="48" fillId="7" borderId="7" xfId="11" applyFont="1" applyFill="1" applyBorder="1" applyAlignment="1">
      <alignment vertical="center"/>
    </xf>
    <xf numFmtId="0" fontId="65" fillId="33" borderId="30" xfId="4" applyFont="1" applyFill="1" applyBorder="1" applyAlignment="1" applyProtection="1">
      <alignment horizontal="center" vertical="center" wrapText="1"/>
      <protection hidden="1"/>
    </xf>
    <xf numFmtId="0" fontId="109" fillId="21" borderId="6" xfId="4" applyFont="1" applyFill="1" applyBorder="1" applyAlignment="1">
      <alignment horizontal="center" vertical="center"/>
    </xf>
    <xf numFmtId="0" fontId="109" fillId="21" borderId="0" xfId="4" applyFont="1" applyFill="1" applyAlignment="1">
      <alignment horizontal="center" vertical="center"/>
    </xf>
    <xf numFmtId="0" fontId="109" fillId="21" borderId="7" xfId="4" applyFont="1" applyFill="1" applyBorder="1" applyAlignment="1">
      <alignment horizontal="center" vertical="center"/>
    </xf>
    <xf numFmtId="0" fontId="65" fillId="2" borderId="6" xfId="4" applyFont="1" applyFill="1" applyBorder="1"/>
    <xf numFmtId="0" fontId="65" fillId="2" borderId="0" xfId="4" applyFont="1" applyFill="1"/>
    <xf numFmtId="0" fontId="100" fillId="2" borderId="0" xfId="11" applyFont="1" applyFill="1" applyAlignment="1">
      <alignment vertical="center"/>
    </xf>
    <xf numFmtId="0" fontId="100" fillId="2" borderId="0" xfId="11" applyFont="1" applyFill="1" applyAlignment="1">
      <alignment horizontal="right" vertical="center"/>
    </xf>
    <xf numFmtId="0" fontId="65" fillId="7" borderId="60" xfId="19" applyFont="1" applyFill="1" applyBorder="1" applyAlignment="1">
      <alignment horizontal="left" vertical="center"/>
    </xf>
    <xf numFmtId="0" fontId="65" fillId="2" borderId="7" xfId="4" applyFont="1" applyFill="1" applyBorder="1"/>
    <xf numFmtId="0" fontId="48" fillId="33" borderId="6" xfId="11" applyFont="1" applyFill="1" applyBorder="1" applyAlignment="1">
      <alignment vertical="center"/>
    </xf>
    <xf numFmtId="0" fontId="48" fillId="33" borderId="0" xfId="11" applyFont="1" applyFill="1" applyAlignment="1">
      <alignment vertical="center"/>
    </xf>
    <xf numFmtId="0" fontId="48" fillId="54" borderId="6" xfId="11" applyFont="1" applyFill="1" applyBorder="1" applyAlignment="1">
      <alignment vertical="center"/>
    </xf>
    <xf numFmtId="0" fontId="48" fillId="54" borderId="0" xfId="11" applyFont="1" applyFill="1" applyAlignment="1">
      <alignment vertical="center"/>
    </xf>
    <xf numFmtId="0" fontId="101" fillId="2" borderId="6" xfId="12" applyFont="1" applyFill="1" applyBorder="1" applyAlignment="1">
      <alignment vertical="center"/>
    </xf>
    <xf numFmtId="0" fontId="101" fillId="2" borderId="7" xfId="11" applyFont="1" applyFill="1" applyBorder="1"/>
    <xf numFmtId="0" fontId="101" fillId="2" borderId="6" xfId="12" applyFont="1" applyFill="1" applyBorder="1"/>
    <xf numFmtId="0" fontId="110" fillId="62" borderId="64" xfId="5" applyFont="1" applyFill="1" applyBorder="1" applyAlignment="1">
      <alignment horizontal="center" vertical="center"/>
    </xf>
    <xf numFmtId="0" fontId="110" fillId="62" borderId="65" xfId="5" applyFont="1" applyFill="1" applyBorder="1" applyAlignment="1">
      <alignment horizontal="center" vertical="center"/>
    </xf>
    <xf numFmtId="0" fontId="9" fillId="62" borderId="65" xfId="5" applyFont="1" applyFill="1" applyBorder="1" applyAlignment="1">
      <alignment horizontal="center" vertical="center"/>
    </xf>
    <xf numFmtId="0" fontId="110" fillId="62" borderId="66" xfId="5" applyFont="1" applyFill="1" applyBorder="1" applyAlignment="1">
      <alignment horizontal="center" vertical="center"/>
    </xf>
    <xf numFmtId="0" fontId="86" fillId="21" borderId="0" xfId="4" applyFont="1" applyFill="1" applyAlignment="1">
      <alignment horizontal="left" vertical="center"/>
    </xf>
    <xf numFmtId="0" fontId="1" fillId="21" borderId="0" xfId="7" applyFont="1" applyFill="1"/>
    <xf numFmtId="0" fontId="1" fillId="21" borderId="7" xfId="7" applyFont="1" applyFill="1" applyBorder="1"/>
    <xf numFmtId="0" fontId="40" fillId="63" borderId="3" xfId="4" applyFont="1" applyFill="1" applyBorder="1" applyAlignment="1">
      <alignment horizontal="center" vertical="center"/>
    </xf>
    <xf numFmtId="0" fontId="108" fillId="3" borderId="5" xfId="22" applyFont="1" applyFill="1" applyBorder="1" applyAlignment="1">
      <alignment horizontal="right" vertical="center"/>
    </xf>
    <xf numFmtId="0" fontId="48" fillId="21" borderId="6" xfId="0" applyFont="1" applyFill="1" applyBorder="1"/>
    <xf numFmtId="0" fontId="48" fillId="21" borderId="0" xfId="20" applyFont="1" applyFill="1"/>
    <xf numFmtId="0" fontId="22" fillId="2" borderId="0" xfId="23" applyFont="1" applyFill="1" applyAlignment="1" applyProtection="1">
      <alignment vertical="center"/>
      <protection locked="0"/>
    </xf>
    <xf numFmtId="0" fontId="100" fillId="2" borderId="0" xfId="23" applyFont="1" applyFill="1" applyAlignment="1" applyProtection="1">
      <alignment horizontal="right" vertical="center"/>
      <protection locked="0"/>
    </xf>
    <xf numFmtId="0" fontId="100" fillId="65" borderId="0" xfId="4" applyFont="1" applyFill="1" applyAlignment="1">
      <alignment horizontal="center" vertical="center"/>
    </xf>
    <xf numFmtId="177" fontId="112" fillId="65" borderId="0" xfId="4" applyNumberFormat="1" applyFont="1" applyFill="1" applyAlignment="1">
      <alignment vertical="center"/>
    </xf>
    <xf numFmtId="0" fontId="79" fillId="2" borderId="7" xfId="23" applyFont="1" applyFill="1" applyBorder="1" applyAlignment="1" applyProtection="1">
      <alignment horizontal="left" vertical="center"/>
      <protection locked="0"/>
    </xf>
    <xf numFmtId="0" fontId="48" fillId="21" borderId="6" xfId="20" applyFont="1" applyFill="1" applyBorder="1"/>
    <xf numFmtId="0" fontId="22" fillId="2" borderId="0" xfId="6" applyFont="1" applyFill="1" applyAlignment="1">
      <alignment vertical="center"/>
    </xf>
    <xf numFmtId="0" fontId="91" fillId="2" borderId="0" xfId="6" applyFont="1" applyFill="1" applyAlignment="1">
      <alignment horizontal="right" vertical="center"/>
    </xf>
    <xf numFmtId="0" fontId="50" fillId="65" borderId="0" xfId="4" applyFont="1" applyFill="1" applyAlignment="1">
      <alignment horizontal="center" vertical="center"/>
    </xf>
    <xf numFmtId="177" fontId="9" fillId="66" borderId="0" xfId="4" applyNumberFormat="1" applyFont="1" applyFill="1" applyAlignment="1">
      <alignment vertical="center"/>
    </xf>
    <xf numFmtId="0" fontId="113" fillId="2" borderId="7" xfId="4" applyFont="1" applyFill="1" applyBorder="1" applyAlignment="1">
      <alignment horizontal="center" vertical="center"/>
    </xf>
    <xf numFmtId="0" fontId="9" fillId="2" borderId="0" xfId="4" applyFont="1" applyFill="1" applyAlignment="1">
      <alignment horizontal="right" vertical="center"/>
    </xf>
    <xf numFmtId="0" fontId="9" fillId="2" borderId="0" xfId="4" applyFont="1" applyFill="1" applyAlignment="1">
      <alignment horizontal="left" vertical="center"/>
    </xf>
    <xf numFmtId="0" fontId="2" fillId="2" borderId="0" xfId="0" applyFont="1" applyFill="1"/>
    <xf numFmtId="0" fontId="3" fillId="2" borderId="0" xfId="0" applyFont="1" applyFill="1"/>
    <xf numFmtId="0" fontId="9" fillId="2" borderId="0" xfId="4" applyFont="1" applyFill="1" applyAlignment="1">
      <alignment horizontal="center" vertical="center"/>
    </xf>
    <xf numFmtId="0" fontId="9" fillId="66" borderId="0" xfId="4" applyFont="1" applyFill="1" applyAlignment="1">
      <alignment horizontal="center" vertical="center"/>
    </xf>
    <xf numFmtId="0" fontId="114" fillId="2" borderId="7" xfId="0" applyFont="1" applyFill="1" applyBorder="1" applyAlignment="1">
      <alignment horizontal="left" vertical="center"/>
    </xf>
    <xf numFmtId="0" fontId="1" fillId="21" borderId="6" xfId="7" applyFont="1" applyFill="1" applyBorder="1"/>
    <xf numFmtId="0" fontId="101" fillId="2" borderId="0" xfId="0" applyFont="1" applyFill="1"/>
    <xf numFmtId="0" fontId="115" fillId="2" borderId="7" xfId="0" applyFont="1" applyFill="1" applyBorder="1" applyAlignment="1">
      <alignment horizontal="left" vertical="center"/>
    </xf>
    <xf numFmtId="0" fontId="48" fillId="0" borderId="6" xfId="12" applyFont="1" applyBorder="1" applyAlignment="1">
      <alignment horizontal="left"/>
    </xf>
    <xf numFmtId="0" fontId="116" fillId="2" borderId="0" xfId="4" applyFont="1" applyFill="1" applyAlignment="1">
      <alignment horizontal="right" vertical="center"/>
    </xf>
    <xf numFmtId="0" fontId="116" fillId="8" borderId="0" xfId="12" applyFont="1" applyFill="1" applyAlignment="1">
      <alignment horizontal="center" vertical="center"/>
    </xf>
    <xf numFmtId="0" fontId="45" fillId="2" borderId="0" xfId="4" applyFont="1" applyFill="1" applyAlignment="1">
      <alignment horizontal="left" vertical="center"/>
    </xf>
    <xf numFmtId="0" fontId="89" fillId="7" borderId="65" xfId="5" applyFont="1" applyFill="1" applyBorder="1" applyAlignment="1">
      <alignment horizontal="center" vertical="center"/>
    </xf>
    <xf numFmtId="172" fontId="72" fillId="2" borderId="18" xfId="0" applyNumberFormat="1" applyFont="1" applyFill="1" applyBorder="1" applyAlignment="1">
      <alignment vertical="center"/>
    </xf>
    <xf numFmtId="178" fontId="117" fillId="19" borderId="18" xfId="3" applyNumberFormat="1" applyFont="1" applyFill="1" applyBorder="1" applyAlignment="1">
      <alignment horizontal="center" vertical="center"/>
    </xf>
    <xf numFmtId="179" fontId="117" fillId="19" borderId="19" xfId="3" applyNumberFormat="1" applyFont="1" applyFill="1" applyBorder="1" applyAlignment="1">
      <alignment horizontal="center" vertical="center"/>
    </xf>
    <xf numFmtId="0" fontId="118" fillId="11" borderId="2" xfId="4" applyFont="1" applyFill="1" applyBorder="1" applyAlignment="1">
      <alignment vertical="center"/>
    </xf>
    <xf numFmtId="0" fontId="118" fillId="11" borderId="10" xfId="4" applyFont="1" applyFill="1" applyBorder="1" applyAlignment="1">
      <alignment vertical="center"/>
    </xf>
    <xf numFmtId="0" fontId="1" fillId="0" borderId="0" xfId="3"/>
    <xf numFmtId="0" fontId="66" fillId="18" borderId="18" xfId="0" applyFont="1" applyFill="1" applyBorder="1" applyAlignment="1">
      <alignment vertical="center"/>
    </xf>
    <xf numFmtId="0" fontId="65" fillId="18" borderId="62" xfId="20" applyFont="1" applyFill="1" applyBorder="1" applyAlignment="1">
      <alignment horizontal="center" vertical="center"/>
    </xf>
    <xf numFmtId="0" fontId="7" fillId="7" borderId="6" xfId="20" applyFont="1" applyFill="1" applyBorder="1" applyAlignment="1">
      <alignment horizontal="center" vertical="center"/>
    </xf>
    <xf numFmtId="0" fontId="52" fillId="10" borderId="17" xfId="4" applyFont="1" applyFill="1" applyBorder="1" applyAlignment="1" applyProtection="1">
      <alignment horizontal="center" vertical="center"/>
      <protection hidden="1"/>
    </xf>
    <xf numFmtId="0" fontId="52" fillId="10" borderId="12" xfId="4" applyFont="1" applyFill="1" applyBorder="1" applyAlignment="1" applyProtection="1">
      <alignment horizontal="center" vertical="center"/>
      <protection hidden="1"/>
    </xf>
    <xf numFmtId="0" fontId="66" fillId="2" borderId="0" xfId="2" applyFont="1" applyFill="1" applyAlignment="1">
      <alignment vertical="center"/>
    </xf>
    <xf numFmtId="0" fontId="9" fillId="2" borderId="0" xfId="2" applyFont="1" applyFill="1" applyAlignment="1">
      <alignment vertical="center"/>
    </xf>
    <xf numFmtId="0" fontId="9" fillId="2" borderId="63" xfId="2" applyFont="1" applyFill="1" applyBorder="1" applyAlignment="1">
      <alignment vertical="center"/>
    </xf>
    <xf numFmtId="0" fontId="119" fillId="2" borderId="0" xfId="4" applyFont="1" applyFill="1" applyAlignment="1">
      <alignment horizontal="right" vertical="center"/>
    </xf>
    <xf numFmtId="0" fontId="13" fillId="67" borderId="0" xfId="12" applyFont="1" applyFill="1" applyAlignment="1">
      <alignment horizontal="center" vertical="center"/>
    </xf>
    <xf numFmtId="0" fontId="13" fillId="2" borderId="0" xfId="4" applyFont="1" applyFill="1" applyAlignment="1">
      <alignment horizontal="left" vertical="center"/>
    </xf>
    <xf numFmtId="0" fontId="52" fillId="10" borderId="29" xfId="4" applyFont="1" applyFill="1" applyBorder="1" applyAlignment="1">
      <alignment horizontal="center" vertical="center"/>
    </xf>
    <xf numFmtId="0" fontId="87" fillId="10" borderId="30" xfId="4" applyFont="1" applyFill="1" applyBorder="1" applyAlignment="1">
      <alignment horizontal="center" vertical="center"/>
    </xf>
    <xf numFmtId="0" fontId="7" fillId="2" borderId="0" xfId="7" applyFont="1" applyFill="1" applyAlignment="1">
      <alignment horizontal="left" vertical="center"/>
    </xf>
    <xf numFmtId="0" fontId="52" fillId="2" borderId="0" xfId="7" applyFont="1" applyFill="1" applyAlignment="1">
      <alignment wrapText="1"/>
    </xf>
    <xf numFmtId="0" fontId="52" fillId="2" borderId="7" xfId="7" applyFont="1" applyFill="1" applyBorder="1" applyAlignment="1">
      <alignment wrapText="1"/>
    </xf>
    <xf numFmtId="0" fontId="52" fillId="10" borderId="68" xfId="4" applyFont="1" applyFill="1" applyBorder="1" applyAlignment="1" applyProtection="1">
      <alignment horizontal="center" vertical="center"/>
      <protection hidden="1"/>
    </xf>
    <xf numFmtId="0" fontId="65" fillId="2" borderId="0" xfId="5" applyFont="1" applyFill="1" applyAlignment="1">
      <alignment horizontal="right" vertical="center"/>
    </xf>
    <xf numFmtId="0" fontId="30" fillId="11" borderId="7" xfId="21" applyFont="1" applyFill="1" applyBorder="1" applyAlignment="1">
      <alignment horizontal="center" vertical="center"/>
    </xf>
    <xf numFmtId="0" fontId="1" fillId="0" borderId="7" xfId="11" applyFont="1" applyBorder="1"/>
    <xf numFmtId="0" fontId="55" fillId="68" borderId="3" xfId="0" applyFont="1" applyFill="1" applyBorder="1" applyAlignment="1">
      <alignment horizontal="centerContinuous" vertical="center"/>
    </xf>
    <xf numFmtId="0" fontId="55" fillId="68" borderId="4" xfId="0" applyFont="1" applyFill="1" applyBorder="1" applyAlignment="1">
      <alignment horizontal="centerContinuous" vertical="center"/>
    </xf>
    <xf numFmtId="0" fontId="55" fillId="68" borderId="5" xfId="0" applyFont="1" applyFill="1" applyBorder="1" applyAlignment="1">
      <alignment horizontal="centerContinuous" vertical="center"/>
    </xf>
    <xf numFmtId="171" fontId="52" fillId="10" borderId="46" xfId="4" applyNumberFormat="1" applyFont="1" applyFill="1" applyBorder="1" applyAlignment="1">
      <alignment horizontal="center" vertical="center"/>
    </xf>
    <xf numFmtId="0" fontId="65" fillId="2" borderId="30" xfId="5" applyFont="1" applyFill="1" applyBorder="1" applyAlignment="1">
      <alignment horizontal="right" vertical="center"/>
    </xf>
    <xf numFmtId="0" fontId="30" fillId="11" borderId="33" xfId="21" applyFont="1" applyFill="1" applyBorder="1" applyAlignment="1">
      <alignment horizontal="center" vertical="center"/>
    </xf>
    <xf numFmtId="0" fontId="9" fillId="2" borderId="6" xfId="0" applyFont="1" applyFill="1" applyBorder="1" applyAlignment="1">
      <alignment horizontal="center" vertical="center"/>
    </xf>
    <xf numFmtId="0" fontId="9" fillId="2" borderId="0" xfId="0" applyFont="1" applyFill="1" applyAlignment="1">
      <alignment horizontal="center" vertical="center"/>
    </xf>
    <xf numFmtId="0" fontId="9" fillId="2" borderId="7" xfId="0" applyFont="1" applyFill="1" applyBorder="1" applyAlignment="1">
      <alignment horizontal="center" vertical="center"/>
    </xf>
    <xf numFmtId="14" fontId="50" fillId="2" borderId="0" xfId="4" applyNumberFormat="1" applyFont="1" applyFill="1" applyAlignment="1" applyProtection="1">
      <alignment horizontal="left" vertical="center"/>
      <protection locked="0"/>
    </xf>
    <xf numFmtId="0" fontId="35" fillId="2" borderId="0" xfId="4" applyFont="1" applyFill="1" applyAlignment="1">
      <alignment horizontal="center" vertical="center"/>
    </xf>
    <xf numFmtId="0" fontId="65" fillId="21" borderId="60" xfId="9" applyFont="1" applyFill="1" applyBorder="1" applyAlignment="1">
      <alignment horizontal="right" vertical="center"/>
    </xf>
    <xf numFmtId="0" fontId="35" fillId="21" borderId="60" xfId="9" applyFont="1" applyFill="1" applyBorder="1" applyAlignment="1">
      <alignment horizontal="right" vertical="center"/>
    </xf>
    <xf numFmtId="0" fontId="1" fillId="2" borderId="60" xfId="7" applyFont="1" applyFill="1" applyBorder="1"/>
    <xf numFmtId="181" fontId="120" fillId="16" borderId="60" xfId="4" applyNumberFormat="1" applyFont="1" applyFill="1" applyBorder="1" applyAlignment="1">
      <alignment horizontal="center" vertical="center"/>
    </xf>
    <xf numFmtId="0" fontId="65" fillId="2" borderId="60" xfId="9" applyFont="1" applyFill="1" applyBorder="1" applyAlignment="1">
      <alignment horizontal="left" vertical="center"/>
    </xf>
    <xf numFmtId="181" fontId="50" fillId="69" borderId="69" xfId="4" applyNumberFormat="1" applyFont="1" applyFill="1" applyBorder="1" applyAlignment="1">
      <alignment horizontal="center" vertical="center"/>
    </xf>
    <xf numFmtId="0" fontId="65" fillId="2" borderId="6" xfId="4" applyFont="1" applyFill="1" applyBorder="1" applyAlignment="1" applyProtection="1">
      <alignment horizontal="center" vertical="center"/>
      <protection hidden="1"/>
    </xf>
    <xf numFmtId="0" fontId="65" fillId="2" borderId="0" xfId="4" applyFont="1" applyFill="1" applyAlignment="1" applyProtection="1">
      <alignment horizontal="right" vertical="center"/>
      <protection hidden="1"/>
    </xf>
    <xf numFmtId="0" fontId="65" fillId="2" borderId="0" xfId="4" applyFont="1" applyFill="1" applyAlignment="1" applyProtection="1">
      <alignment horizontal="left" vertical="center"/>
      <protection hidden="1"/>
    </xf>
    <xf numFmtId="0" fontId="65" fillId="2" borderId="7" xfId="4" applyFont="1" applyFill="1" applyBorder="1" applyAlignment="1" applyProtection="1">
      <alignment horizontal="right" vertical="center"/>
      <protection hidden="1"/>
    </xf>
    <xf numFmtId="14" fontId="100" fillId="2" borderId="0" xfId="4" applyNumberFormat="1" applyFont="1" applyFill="1" applyAlignment="1" applyProtection="1">
      <alignment horizontal="left" vertical="center"/>
      <protection locked="0"/>
    </xf>
    <xf numFmtId="0" fontId="65" fillId="21" borderId="0" xfId="9" applyFont="1" applyFill="1" applyAlignment="1">
      <alignment horizontal="right" vertical="center"/>
    </xf>
    <xf numFmtId="0" fontId="35" fillId="21" borderId="0" xfId="9" applyFont="1" applyFill="1" applyAlignment="1">
      <alignment horizontal="right" vertical="center"/>
    </xf>
    <xf numFmtId="181" fontId="23" fillId="16" borderId="30" xfId="4" applyNumberFormat="1" applyFont="1" applyFill="1" applyBorder="1" applyAlignment="1">
      <alignment horizontal="center" vertical="center"/>
    </xf>
    <xf numFmtId="0" fontId="63" fillId="2" borderId="0" xfId="19" applyFont="1" applyFill="1" applyAlignment="1">
      <alignment horizontal="right" vertical="center"/>
    </xf>
    <xf numFmtId="0" fontId="9" fillId="21" borderId="0" xfId="9" applyFont="1" applyFill="1" applyAlignment="1">
      <alignment horizontal="right" vertical="center"/>
    </xf>
    <xf numFmtId="181" fontId="9" fillId="21" borderId="7" xfId="4" applyNumberFormat="1" applyFont="1" applyFill="1" applyBorder="1" applyAlignment="1">
      <alignment horizontal="center" vertical="center"/>
    </xf>
    <xf numFmtId="0" fontId="75" fillId="2" borderId="6" xfId="11" applyFont="1" applyFill="1" applyBorder="1" applyAlignment="1">
      <alignment vertical="center"/>
    </xf>
    <xf numFmtId="0" fontId="65" fillId="2" borderId="6" xfId="4" applyFont="1" applyFill="1" applyBorder="1" applyAlignment="1" applyProtection="1">
      <alignment horizontal="right" vertical="center"/>
      <protection hidden="1"/>
    </xf>
    <xf numFmtId="0" fontId="65" fillId="2" borderId="60" xfId="16" applyFont="1" applyFill="1" applyBorder="1" applyAlignment="1">
      <alignment vertical="center"/>
    </xf>
    <xf numFmtId="0" fontId="4" fillId="2" borderId="60" xfId="1" applyFill="1" applyBorder="1" applyAlignment="1">
      <alignment vertical="center"/>
    </xf>
    <xf numFmtId="0" fontId="122" fillId="2" borderId="60" xfId="24" applyFont="1" applyFill="1" applyBorder="1" applyAlignment="1">
      <alignment vertical="center"/>
    </xf>
    <xf numFmtId="0" fontId="122" fillId="2" borderId="69" xfId="24" applyFont="1" applyFill="1" applyBorder="1" applyAlignment="1">
      <alignment vertical="center"/>
    </xf>
    <xf numFmtId="164" fontId="123" fillId="7" borderId="0" xfId="6" applyNumberFormat="1" applyFont="1" applyFill="1" applyAlignment="1">
      <alignment vertical="center"/>
    </xf>
    <xf numFmtId="164" fontId="123" fillId="7" borderId="7" xfId="6" applyNumberFormat="1" applyFont="1" applyFill="1" applyBorder="1" applyAlignment="1">
      <alignment vertical="center"/>
    </xf>
    <xf numFmtId="0" fontId="124" fillId="2" borderId="6" xfId="11" applyFont="1" applyFill="1" applyBorder="1" applyAlignment="1">
      <alignment vertical="center"/>
    </xf>
    <xf numFmtId="164" fontId="123" fillId="7" borderId="0" xfId="6" applyNumberFormat="1" applyFont="1" applyFill="1" applyAlignment="1">
      <alignment horizontal="left" vertical="center"/>
    </xf>
    <xf numFmtId="0" fontId="52" fillId="70" borderId="0" xfId="9" applyFont="1" applyFill="1" applyAlignment="1">
      <alignment vertical="center"/>
    </xf>
    <xf numFmtId="0" fontId="52" fillId="70" borderId="7" xfId="9" applyFont="1" applyFill="1" applyBorder="1" applyAlignment="1">
      <alignment vertical="center"/>
    </xf>
    <xf numFmtId="0" fontId="75" fillId="2" borderId="0" xfId="4" applyFont="1" applyFill="1" applyAlignment="1">
      <alignment horizontal="right" vertical="center"/>
    </xf>
    <xf numFmtId="172" fontId="75" fillId="11" borderId="0" xfId="4" applyNumberFormat="1" applyFont="1" applyFill="1" applyAlignment="1" applyProtection="1">
      <alignment vertical="center"/>
      <protection hidden="1"/>
    </xf>
    <xf numFmtId="0" fontId="22" fillId="2" borderId="0" xfId="4" applyFont="1" applyFill="1" applyAlignment="1">
      <alignment horizontal="left" vertical="center"/>
    </xf>
    <xf numFmtId="0" fontId="65" fillId="2" borderId="9" xfId="4" applyFont="1" applyFill="1" applyBorder="1" applyAlignment="1" applyProtection="1">
      <alignment horizontal="right" vertical="center"/>
      <protection hidden="1"/>
    </xf>
    <xf numFmtId="0" fontId="65" fillId="2" borderId="2" xfId="4" applyFont="1" applyFill="1" applyBorder="1" applyAlignment="1" applyProtection="1">
      <alignment horizontal="right" vertical="center"/>
      <protection hidden="1"/>
    </xf>
    <xf numFmtId="0" fontId="65" fillId="2" borderId="2" xfId="4" applyFont="1" applyFill="1" applyBorder="1" applyAlignment="1" applyProtection="1">
      <alignment horizontal="left" vertical="center"/>
      <protection hidden="1"/>
    </xf>
    <xf numFmtId="0" fontId="65" fillId="2" borderId="10" xfId="4" applyFont="1" applyFill="1" applyBorder="1" applyAlignment="1" applyProtection="1">
      <alignment horizontal="right" vertical="center"/>
      <protection hidden="1"/>
    </xf>
    <xf numFmtId="0" fontId="9" fillId="7" borderId="9" xfId="4" applyFont="1" applyFill="1" applyBorder="1" applyAlignment="1">
      <alignment horizontal="center" vertical="center"/>
    </xf>
    <xf numFmtId="0" fontId="89" fillId="7" borderId="66" xfId="5" applyFont="1" applyFill="1" applyBorder="1" applyAlignment="1">
      <alignment horizontal="center" vertical="center"/>
    </xf>
    <xf numFmtId="0" fontId="48" fillId="0" borderId="0" xfId="7" applyFont="1"/>
    <xf numFmtId="0" fontId="5" fillId="7" borderId="6" xfId="2" applyFont="1" applyFill="1" applyBorder="1" applyAlignment="1">
      <alignment horizontal="center" vertical="center"/>
    </xf>
    <xf numFmtId="0" fontId="125" fillId="2" borderId="6" xfId="4" applyFont="1" applyFill="1" applyBorder="1" applyAlignment="1" applyProtection="1">
      <alignment vertical="center"/>
      <protection hidden="1"/>
    </xf>
    <xf numFmtId="0" fontId="125" fillId="2" borderId="0" xfId="4" applyFont="1" applyFill="1" applyAlignment="1" applyProtection="1">
      <alignment vertical="center"/>
      <protection hidden="1"/>
    </xf>
    <xf numFmtId="0" fontId="126" fillId="62" borderId="64" xfId="5" applyFont="1" applyFill="1" applyBorder="1" applyAlignment="1">
      <alignment horizontal="center" vertical="center"/>
    </xf>
    <xf numFmtId="0" fontId="126" fillId="62" borderId="65" xfId="5" applyFont="1" applyFill="1" applyBorder="1" applyAlignment="1">
      <alignment horizontal="center" vertical="center"/>
    </xf>
    <xf numFmtId="0" fontId="15" fillId="62" borderId="65" xfId="5" applyFont="1" applyFill="1" applyBorder="1" applyAlignment="1">
      <alignment horizontal="center" vertical="center"/>
    </xf>
    <xf numFmtId="0" fontId="126" fillId="62" borderId="66" xfId="5" applyFont="1" applyFill="1" applyBorder="1" applyAlignment="1">
      <alignment horizontal="center" vertical="center"/>
    </xf>
    <xf numFmtId="0" fontId="9" fillId="18" borderId="0" xfId="4" applyFont="1" applyFill="1" applyAlignment="1" applyProtection="1">
      <alignment horizontal="center" vertical="center"/>
      <protection locked="0"/>
    </xf>
    <xf numFmtId="0" fontId="2" fillId="15" borderId="0" xfId="4" applyFont="1" applyFill="1" applyAlignment="1">
      <alignment horizontal="center" vertical="center"/>
    </xf>
    <xf numFmtId="172" fontId="79" fillId="11" borderId="34" xfId="4" applyNumberFormat="1" applyFont="1" applyFill="1" applyBorder="1" applyAlignment="1">
      <alignment horizontal="center" vertical="center"/>
    </xf>
    <xf numFmtId="171" fontId="79" fillId="11" borderId="34" xfId="4" applyNumberFormat="1" applyFont="1" applyFill="1" applyBorder="1" applyAlignment="1">
      <alignment horizontal="center" vertical="center"/>
    </xf>
    <xf numFmtId="0" fontId="125" fillId="2" borderId="7" xfId="4" applyFont="1" applyFill="1" applyBorder="1" applyAlignment="1" applyProtection="1">
      <alignment horizontal="right" vertical="center"/>
      <protection hidden="1"/>
    </xf>
    <xf numFmtId="0" fontId="52" fillId="2" borderId="46" xfId="4" quotePrefix="1" applyFont="1" applyFill="1" applyBorder="1" applyAlignment="1" applyProtection="1">
      <alignment vertical="center"/>
      <protection hidden="1"/>
    </xf>
    <xf numFmtId="0" fontId="5" fillId="0" borderId="18" xfId="4" applyFont="1" applyBorder="1" applyAlignment="1">
      <alignment horizontal="center" vertical="center"/>
    </xf>
    <xf numFmtId="0" fontId="5" fillId="0" borderId="19" xfId="4" applyFont="1" applyBorder="1" applyAlignment="1">
      <alignment horizontal="center" vertical="center"/>
    </xf>
    <xf numFmtId="1" fontId="82" fillId="11" borderId="72" xfId="4" applyNumberFormat="1" applyFont="1" applyFill="1" applyBorder="1" applyAlignment="1">
      <alignment horizontal="center" vertical="center"/>
    </xf>
    <xf numFmtId="0" fontId="1" fillId="0" borderId="0" xfId="0" applyFont="1"/>
    <xf numFmtId="0" fontId="96" fillId="0" borderId="0" xfId="5" applyFont="1" applyAlignment="1">
      <alignment horizontal="center" vertical="center"/>
    </xf>
    <xf numFmtId="0" fontId="5" fillId="2" borderId="0" xfId="0" applyFont="1" applyFill="1" applyAlignment="1">
      <alignment horizontal="center" vertical="center"/>
    </xf>
    <xf numFmtId="0" fontId="5" fillId="2" borderId="0" xfId="4" applyFont="1" applyFill="1" applyAlignment="1">
      <alignment horizontal="center" vertical="center"/>
    </xf>
    <xf numFmtId="0" fontId="128" fillId="0" borderId="0" xfId="4" applyFont="1" applyAlignment="1">
      <alignment horizontal="center" vertical="center"/>
    </xf>
    <xf numFmtId="0" fontId="5" fillId="2" borderId="18" xfId="2" applyFont="1" applyFill="1" applyBorder="1" applyAlignment="1">
      <alignment horizontal="center" vertical="center"/>
    </xf>
    <xf numFmtId="0" fontId="39" fillId="2" borderId="18" xfId="4" applyFont="1" applyFill="1" applyBorder="1" applyAlignment="1">
      <alignment horizontal="right" vertical="center"/>
    </xf>
    <xf numFmtId="0" fontId="38" fillId="2" borderId="18" xfId="4" applyFont="1" applyFill="1" applyBorder="1" applyAlignment="1" applyProtection="1">
      <alignment vertical="center"/>
      <protection hidden="1"/>
    </xf>
    <xf numFmtId="0" fontId="15" fillId="2" borderId="18" xfId="4" applyFont="1" applyFill="1" applyBorder="1" applyAlignment="1" applyProtection="1">
      <alignment horizontal="right" vertical="center"/>
      <protection hidden="1"/>
    </xf>
    <xf numFmtId="0" fontId="2" fillId="15" borderId="18" xfId="4" applyFont="1" applyFill="1" applyBorder="1" applyAlignment="1">
      <alignment horizontal="center" vertical="center"/>
    </xf>
    <xf numFmtId="0" fontId="54" fillId="21" borderId="0" xfId="7" applyFont="1" applyFill="1" applyAlignment="1">
      <alignment vertical="center"/>
    </xf>
    <xf numFmtId="0" fontId="110" fillId="63" borderId="6" xfId="5" applyFont="1" applyFill="1" applyBorder="1" applyAlignment="1">
      <alignment horizontal="center" vertical="center"/>
    </xf>
    <xf numFmtId="0" fontId="110" fillId="63" borderId="65" xfId="5" applyFont="1" applyFill="1" applyBorder="1" applyAlignment="1">
      <alignment horizontal="center" vertical="center"/>
    </xf>
    <xf numFmtId="0" fontId="30" fillId="23" borderId="4" xfId="4" applyFont="1" applyFill="1" applyBorder="1" applyAlignment="1" applyProtection="1">
      <alignment vertical="center"/>
      <protection hidden="1"/>
    </xf>
    <xf numFmtId="0" fontId="30" fillId="23" borderId="6" xfId="4" applyFont="1" applyFill="1" applyBorder="1" applyAlignment="1" applyProtection="1">
      <alignment vertical="center"/>
      <protection hidden="1"/>
    </xf>
    <xf numFmtId="0" fontId="30" fillId="23" borderId="0" xfId="4" applyFont="1" applyFill="1" applyAlignment="1" applyProtection="1">
      <alignment vertical="center"/>
      <protection hidden="1"/>
    </xf>
    <xf numFmtId="0" fontId="9" fillId="23" borderId="0" xfId="4" applyFont="1" applyFill="1" applyAlignment="1" applyProtection="1">
      <alignment horizontal="right" vertical="center"/>
      <protection hidden="1"/>
    </xf>
    <xf numFmtId="0" fontId="9" fillId="23" borderId="0" xfId="4" applyFont="1" applyFill="1" applyAlignment="1" applyProtection="1">
      <alignment horizontal="left" vertical="center"/>
      <protection hidden="1"/>
    </xf>
    <xf numFmtId="0" fontId="9" fillId="23" borderId="0" xfId="4" applyFont="1" applyFill="1" applyAlignment="1" applyProtection="1">
      <alignment vertical="center"/>
      <protection hidden="1"/>
    </xf>
    <xf numFmtId="0" fontId="30" fillId="23" borderId="9" xfId="4" applyFont="1" applyFill="1" applyBorder="1" applyAlignment="1" applyProtection="1">
      <alignment vertical="center"/>
      <protection hidden="1"/>
    </xf>
    <xf numFmtId="0" fontId="30" fillId="23" borderId="2" xfId="4" applyFont="1" applyFill="1" applyBorder="1" applyAlignment="1" applyProtection="1">
      <alignment vertical="center"/>
      <protection hidden="1"/>
    </xf>
    <xf numFmtId="0" fontId="9" fillId="23" borderId="2" xfId="4" applyFont="1" applyFill="1" applyBorder="1" applyAlignment="1" applyProtection="1">
      <alignment horizontal="right" vertical="center"/>
      <protection hidden="1"/>
    </xf>
    <xf numFmtId="0" fontId="9" fillId="23" borderId="2" xfId="4" applyFont="1" applyFill="1" applyBorder="1" applyAlignment="1" applyProtection="1">
      <alignment horizontal="left" vertical="center"/>
      <protection hidden="1"/>
    </xf>
    <xf numFmtId="0" fontId="9" fillId="23" borderId="2" xfId="4" applyFont="1" applyFill="1" applyBorder="1" applyAlignment="1" applyProtection="1">
      <alignment vertical="center"/>
      <protection hidden="1"/>
    </xf>
    <xf numFmtId="0" fontId="63" fillId="0" borderId="0" xfId="0" applyFont="1"/>
    <xf numFmtId="164" fontId="123" fillId="2" borderId="0" xfId="6" applyNumberFormat="1" applyFont="1" applyFill="1" applyAlignment="1">
      <alignment horizontal="left" vertical="center"/>
    </xf>
    <xf numFmtId="0" fontId="7" fillId="2" borderId="0" xfId="4" applyFont="1" applyFill="1" applyAlignment="1">
      <alignment vertical="center"/>
    </xf>
    <xf numFmtId="0" fontId="7" fillId="0" borderId="0" xfId="25" applyFont="1"/>
    <xf numFmtId="0" fontId="125" fillId="2" borderId="0" xfId="4" applyFont="1" applyFill="1" applyAlignment="1" applyProtection="1">
      <alignment horizontal="right" vertical="center"/>
      <protection hidden="1"/>
    </xf>
    <xf numFmtId="0" fontId="100" fillId="2" borderId="0" xfId="4" applyFont="1" applyFill="1" applyAlignment="1">
      <alignment horizontal="right" vertical="center"/>
    </xf>
    <xf numFmtId="0" fontId="55" fillId="63" borderId="0" xfId="4" applyFont="1" applyFill="1" applyAlignment="1">
      <alignment horizontal="center" vertical="center"/>
    </xf>
    <xf numFmtId="0" fontId="129" fillId="7" borderId="0" xfId="4" applyFont="1" applyFill="1" applyAlignment="1">
      <alignment horizontal="center" vertical="center"/>
    </xf>
    <xf numFmtId="183" fontId="39" fillId="7" borderId="0" xfId="4" applyNumberFormat="1" applyFont="1" applyFill="1" applyAlignment="1" applyProtection="1">
      <alignment horizontal="left" vertical="center"/>
      <protection hidden="1"/>
    </xf>
    <xf numFmtId="0" fontId="58" fillId="2" borderId="0" xfId="16" applyFont="1" applyFill="1" applyAlignment="1" applyProtection="1">
      <alignment vertical="center"/>
      <protection hidden="1"/>
    </xf>
    <xf numFmtId="0" fontId="13" fillId="0" borderId="0" xfId="2" applyFont="1" applyAlignment="1">
      <alignment horizontal="right" vertical="center"/>
    </xf>
    <xf numFmtId="0" fontId="75" fillId="0" borderId="0" xfId="2" applyFont="1" applyAlignment="1">
      <alignment horizontal="right" vertical="center"/>
    </xf>
    <xf numFmtId="0" fontId="30" fillId="23" borderId="3" xfId="4" applyFont="1" applyFill="1" applyBorder="1" applyAlignment="1" applyProtection="1">
      <alignment vertical="center"/>
      <protection hidden="1"/>
    </xf>
    <xf numFmtId="0" fontId="7" fillId="7" borderId="74" xfId="25" applyFont="1" applyFill="1" applyBorder="1"/>
    <xf numFmtId="0" fontId="5" fillId="3" borderId="0" xfId="2" applyFont="1" applyFill="1" applyAlignment="1">
      <alignment horizontal="center" vertical="center"/>
    </xf>
    <xf numFmtId="0" fontId="7" fillId="18" borderId="0" xfId="4" applyFont="1" applyFill="1" applyAlignment="1" applyProtection="1">
      <alignment horizontal="center" vertical="center"/>
      <protection locked="0"/>
    </xf>
    <xf numFmtId="0" fontId="39" fillId="2" borderId="0" xfId="4" applyFont="1" applyFill="1" applyAlignment="1">
      <alignment horizontal="right" vertical="center"/>
    </xf>
    <xf numFmtId="0" fontId="69" fillId="0" borderId="0" xfId="2" applyFont="1" applyAlignment="1">
      <alignment horizontal="center" vertical="center"/>
    </xf>
    <xf numFmtId="0" fontId="14" fillId="2" borderId="3" xfId="4" applyFont="1" applyFill="1" applyBorder="1" applyAlignment="1" applyProtection="1">
      <alignment vertical="center"/>
      <protection hidden="1"/>
    </xf>
    <xf numFmtId="0" fontId="14" fillId="2" borderId="6" xfId="4" applyFont="1" applyFill="1" applyBorder="1" applyAlignment="1" applyProtection="1">
      <alignment vertical="center"/>
      <protection hidden="1"/>
    </xf>
    <xf numFmtId="0" fontId="27" fillId="2" borderId="6" xfId="4" applyFont="1" applyFill="1" applyBorder="1" applyAlignment="1">
      <alignment horizontal="center" vertical="center"/>
    </xf>
    <xf numFmtId="0" fontId="38" fillId="2" borderId="57" xfId="4" applyFont="1" applyFill="1" applyBorder="1" applyAlignment="1" applyProtection="1">
      <alignment vertical="center"/>
      <protection hidden="1"/>
    </xf>
    <xf numFmtId="0" fontId="65" fillId="29" borderId="17" xfId="3" applyFont="1" applyFill="1" applyBorder="1" applyAlignment="1">
      <alignment vertical="center" wrapText="1"/>
    </xf>
    <xf numFmtId="0" fontId="9" fillId="29" borderId="17" xfId="3" applyFont="1" applyFill="1" applyBorder="1" applyAlignment="1">
      <alignment vertical="center" wrapText="1"/>
    </xf>
    <xf numFmtId="0" fontId="22" fillId="29" borderId="17" xfId="3" applyFont="1" applyFill="1" applyBorder="1" applyAlignment="1">
      <alignment horizontal="center" vertical="center"/>
    </xf>
    <xf numFmtId="0" fontId="65" fillId="29" borderId="17" xfId="3" applyFont="1" applyFill="1" applyBorder="1" applyAlignment="1">
      <alignment horizontal="center" vertical="center"/>
    </xf>
    <xf numFmtId="0" fontId="97" fillId="29" borderId="17" xfId="3" applyFont="1" applyFill="1" applyBorder="1" applyAlignment="1">
      <alignment vertical="center"/>
    </xf>
    <xf numFmtId="178" fontId="117" fillId="19" borderId="46" xfId="3" applyNumberFormat="1" applyFont="1" applyFill="1" applyBorder="1" applyAlignment="1">
      <alignment horizontal="center" vertical="center"/>
    </xf>
    <xf numFmtId="0" fontId="96" fillId="63" borderId="0" xfId="2" applyFont="1" applyFill="1" applyAlignment="1">
      <alignment horizontal="center" vertical="center"/>
    </xf>
    <xf numFmtId="0" fontId="13" fillId="2" borderId="36" xfId="7" applyFont="1" applyFill="1" applyBorder="1" applyAlignment="1">
      <alignment horizontal="left" vertical="center"/>
    </xf>
    <xf numFmtId="0" fontId="13" fillId="2" borderId="40" xfId="7" applyFont="1" applyFill="1" applyBorder="1" applyAlignment="1">
      <alignment horizontal="left" vertical="center"/>
    </xf>
    <xf numFmtId="172" fontId="77" fillId="40" borderId="34" xfId="4" applyNumberFormat="1" applyFont="1" applyFill="1" applyBorder="1" applyAlignment="1">
      <alignment horizontal="center" vertical="center"/>
    </xf>
    <xf numFmtId="0" fontId="4" fillId="21" borderId="0" xfId="1" applyFill="1" applyAlignment="1">
      <alignment vertical="center"/>
    </xf>
    <xf numFmtId="2" fontId="77" fillId="40" borderId="34" xfId="4" applyNumberFormat="1" applyFont="1" applyFill="1" applyBorder="1" applyAlignment="1">
      <alignment horizontal="center" vertical="center"/>
    </xf>
    <xf numFmtId="0" fontId="130" fillId="21" borderId="0" xfId="1" applyFont="1" applyFill="1" applyAlignment="1">
      <alignment vertical="center"/>
    </xf>
    <xf numFmtId="0" fontId="108" fillId="21" borderId="0" xfId="7" applyFont="1" applyFill="1" applyAlignment="1">
      <alignment vertical="center"/>
    </xf>
    <xf numFmtId="0" fontId="108" fillId="21" borderId="0" xfId="7" applyFont="1" applyFill="1" applyAlignment="1">
      <alignment horizontal="center" vertical="center"/>
    </xf>
    <xf numFmtId="2" fontId="131" fillId="0" borderId="0" xfId="20" applyNumberFormat="1" applyFont="1" applyAlignment="1">
      <alignment horizontal="center"/>
    </xf>
    <xf numFmtId="0" fontId="101" fillId="0" borderId="0" xfId="0" applyFont="1" applyAlignment="1">
      <alignment horizontal="left" vertical="center"/>
    </xf>
    <xf numFmtId="0" fontId="1" fillId="0" borderId="0" xfId="20"/>
    <xf numFmtId="0" fontId="2" fillId="0" borderId="0" xfId="20" applyFont="1" applyAlignment="1">
      <alignment horizontal="center" vertical="center"/>
    </xf>
    <xf numFmtId="0" fontId="0" fillId="0" borderId="0" xfId="0" applyAlignment="1">
      <alignment horizontal="center" vertical="center"/>
    </xf>
    <xf numFmtId="0" fontId="133" fillId="11" borderId="75" xfId="4" applyFont="1" applyFill="1" applyBorder="1" applyAlignment="1">
      <alignment horizontal="center" vertical="center" wrapText="1"/>
    </xf>
    <xf numFmtId="0" fontId="133" fillId="60" borderId="7" xfId="4" applyFont="1" applyFill="1" applyBorder="1" applyAlignment="1">
      <alignment horizontal="center" vertical="center" wrapText="1"/>
    </xf>
    <xf numFmtId="0" fontId="135" fillId="0" borderId="75" xfId="5" applyFont="1" applyBorder="1" applyAlignment="1">
      <alignment horizontal="center" vertical="center"/>
    </xf>
    <xf numFmtId="0" fontId="136" fillId="2" borderId="77" xfId="20" applyFont="1" applyFill="1" applyBorder="1" applyAlignment="1">
      <alignment horizontal="left" vertical="center"/>
    </xf>
    <xf numFmtId="0" fontId="135" fillId="11" borderId="0" xfId="5" applyFont="1" applyFill="1" applyAlignment="1">
      <alignment horizontal="center" vertical="center"/>
    </xf>
    <xf numFmtId="0" fontId="108" fillId="2" borderId="6" xfId="20" applyFont="1" applyFill="1" applyBorder="1" applyAlignment="1">
      <alignment vertical="center"/>
    </xf>
    <xf numFmtId="0" fontId="108" fillId="2" borderId="0" xfId="20" applyFont="1" applyFill="1" applyAlignment="1">
      <alignment vertical="center"/>
    </xf>
    <xf numFmtId="0" fontId="1" fillId="2" borderId="7" xfId="20" applyFill="1" applyBorder="1"/>
    <xf numFmtId="0" fontId="1" fillId="2" borderId="6" xfId="20" applyFill="1" applyBorder="1"/>
    <xf numFmtId="0" fontId="1" fillId="2" borderId="0" xfId="20" applyFill="1"/>
    <xf numFmtId="0" fontId="1" fillId="3" borderId="65" xfId="20" applyFill="1" applyBorder="1" applyAlignment="1">
      <alignment horizontal="center" vertical="center"/>
    </xf>
    <xf numFmtId="0" fontId="1" fillId="3" borderId="66" xfId="20" applyFill="1" applyBorder="1" applyAlignment="1">
      <alignment horizontal="center" vertical="center"/>
    </xf>
    <xf numFmtId="0" fontId="108" fillId="2" borderId="9" xfId="20" applyFont="1" applyFill="1" applyBorder="1"/>
    <xf numFmtId="0" fontId="1" fillId="2" borderId="2" xfId="20" applyFill="1" applyBorder="1"/>
    <xf numFmtId="0" fontId="1" fillId="2" borderId="10" xfId="20" applyFill="1" applyBorder="1"/>
    <xf numFmtId="0" fontId="1" fillId="2" borderId="9" xfId="20" applyFill="1" applyBorder="1"/>
    <xf numFmtId="0" fontId="134" fillId="11" borderId="0" xfId="5" applyFont="1" applyFill="1" applyAlignment="1">
      <alignment horizontal="center" vertical="center"/>
    </xf>
    <xf numFmtId="0" fontId="137" fillId="11" borderId="0" xfId="5" applyFont="1" applyFill="1" applyAlignment="1">
      <alignment horizontal="center" vertical="center"/>
    </xf>
    <xf numFmtId="0" fontId="52" fillId="7" borderId="17" xfId="5" applyFont="1" applyFill="1" applyBorder="1" applyAlignment="1">
      <alignment horizontal="left" vertical="center"/>
    </xf>
    <xf numFmtId="0" fontId="15" fillId="7" borderId="0" xfId="4" applyFont="1" applyFill="1" applyAlignment="1">
      <alignment horizontal="center" vertical="center"/>
    </xf>
    <xf numFmtId="0" fontId="52" fillId="7" borderId="0" xfId="5" applyFont="1" applyFill="1" applyAlignment="1">
      <alignment horizontal="left" vertical="center"/>
    </xf>
    <xf numFmtId="0" fontId="15" fillId="7" borderId="12" xfId="4" applyFont="1" applyFill="1" applyBorder="1" applyAlignment="1">
      <alignment vertical="center"/>
    </xf>
    <xf numFmtId="0" fontId="39" fillId="7" borderId="17" xfId="4" applyFont="1" applyFill="1" applyBorder="1" applyAlignment="1">
      <alignment vertical="center"/>
    </xf>
    <xf numFmtId="0" fontId="52" fillId="7" borderId="18" xfId="4" applyFont="1" applyFill="1" applyBorder="1" applyAlignment="1">
      <alignment horizontal="left" vertical="center"/>
    </xf>
    <xf numFmtId="0" fontId="39" fillId="7" borderId="19" xfId="4" applyFont="1" applyFill="1" applyBorder="1" applyAlignment="1">
      <alignment horizontal="center" vertical="center"/>
    </xf>
    <xf numFmtId="0" fontId="52" fillId="7" borderId="0" xfId="4" applyFont="1" applyFill="1" applyAlignment="1">
      <alignment horizontal="center" vertical="center"/>
    </xf>
    <xf numFmtId="0" fontId="52" fillId="7" borderId="12" xfId="4" applyFont="1" applyFill="1" applyBorder="1" applyAlignment="1">
      <alignment vertical="center"/>
    </xf>
    <xf numFmtId="0" fontId="52" fillId="7" borderId="17" xfId="4" applyFont="1" applyFill="1" applyBorder="1" applyAlignment="1">
      <alignment vertical="center"/>
    </xf>
    <xf numFmtId="0" fontId="52" fillId="7" borderId="20" xfId="5" applyFont="1" applyFill="1" applyBorder="1" applyAlignment="1">
      <alignment horizontal="left" vertical="center"/>
    </xf>
    <xf numFmtId="0" fontId="52" fillId="7" borderId="0" xfId="4" applyFont="1" applyFill="1" applyAlignment="1">
      <alignment vertical="center" wrapText="1"/>
    </xf>
    <xf numFmtId="0" fontId="15" fillId="7" borderId="0" xfId="4" applyFont="1" applyFill="1" applyAlignment="1">
      <alignment vertical="center" wrapText="1"/>
    </xf>
    <xf numFmtId="0" fontId="52" fillId="7" borderId="12" xfId="5" applyFont="1" applyFill="1" applyBorder="1" applyAlignment="1">
      <alignment horizontal="right" vertical="center"/>
    </xf>
    <xf numFmtId="0" fontId="138" fillId="2" borderId="7" xfId="4" applyFont="1" applyFill="1" applyBorder="1" applyAlignment="1" applyProtection="1">
      <alignment horizontal="right" vertical="center"/>
      <protection hidden="1"/>
    </xf>
    <xf numFmtId="0" fontId="138" fillId="2" borderId="6" xfId="4" applyFont="1" applyFill="1" applyBorder="1" applyAlignment="1" applyProtection="1">
      <alignment vertical="center"/>
      <protection hidden="1"/>
    </xf>
    <xf numFmtId="0" fontId="1" fillId="75" borderId="65" xfId="20" applyFill="1" applyBorder="1" applyAlignment="1">
      <alignment horizontal="center" vertical="center"/>
    </xf>
    <xf numFmtId="0" fontId="1" fillId="75" borderId="66" xfId="20" applyFill="1" applyBorder="1" applyAlignment="1">
      <alignment horizontal="center" vertical="center"/>
    </xf>
    <xf numFmtId="0" fontId="137" fillId="11" borderId="18" xfId="4" applyFont="1" applyFill="1" applyBorder="1" applyAlignment="1">
      <alignment horizontal="center"/>
    </xf>
    <xf numFmtId="0" fontId="134" fillId="11" borderId="18" xfId="4" applyFont="1" applyFill="1" applyBorder="1" applyAlignment="1">
      <alignment horizontal="center" wrapText="1"/>
    </xf>
    <xf numFmtId="0" fontId="118" fillId="21" borderId="78" xfId="4" applyFont="1" applyFill="1" applyBorder="1" applyAlignment="1" applyProtection="1">
      <alignment horizontal="center" vertical="center"/>
      <protection hidden="1"/>
    </xf>
    <xf numFmtId="0" fontId="118" fillId="0" borderId="0" xfId="4" applyFont="1" applyAlignment="1" applyProtection="1">
      <alignment horizontal="center" vertical="center"/>
      <protection hidden="1"/>
    </xf>
    <xf numFmtId="0" fontId="118" fillId="21" borderId="7" xfId="4" applyFont="1" applyFill="1" applyBorder="1" applyAlignment="1" applyProtection="1">
      <alignment horizontal="center" vertical="center"/>
      <protection hidden="1"/>
    </xf>
    <xf numFmtId="0" fontId="5" fillId="2" borderId="6" xfId="2" applyFont="1" applyFill="1" applyBorder="1" applyAlignment="1">
      <alignment horizontal="center" vertical="center"/>
    </xf>
    <xf numFmtId="0" fontId="118" fillId="2" borderId="7" xfId="4" applyFont="1" applyFill="1" applyBorder="1" applyAlignment="1" applyProtection="1">
      <alignment horizontal="center" vertical="center"/>
      <protection hidden="1"/>
    </xf>
    <xf numFmtId="0" fontId="7" fillId="2" borderId="62" xfId="4" applyFont="1" applyFill="1" applyBorder="1"/>
    <xf numFmtId="0" fontId="7" fillId="24" borderId="9" xfId="4" applyFont="1" applyFill="1" applyBorder="1" applyAlignment="1" applyProtection="1">
      <alignment horizontal="center" vertical="center"/>
      <protection hidden="1"/>
    </xf>
    <xf numFmtId="0" fontId="7" fillId="24" borderId="2" xfId="4" applyFont="1" applyFill="1" applyBorder="1" applyAlignment="1" applyProtection="1">
      <alignment horizontal="center" vertical="center"/>
      <protection hidden="1"/>
    </xf>
    <xf numFmtId="0" fontId="7" fillId="24" borderId="10" xfId="7" applyFont="1" applyFill="1" applyBorder="1" applyAlignment="1">
      <alignment horizontal="center" vertical="center"/>
    </xf>
    <xf numFmtId="0" fontId="7" fillId="0" borderId="0" xfId="4" applyFont="1"/>
    <xf numFmtId="0" fontId="140" fillId="0" borderId="0" xfId="4" applyFont="1" applyAlignment="1" applyProtection="1">
      <alignment horizontal="left" vertical="center"/>
      <protection hidden="1"/>
    </xf>
    <xf numFmtId="0" fontId="118" fillId="3" borderId="78" xfId="4" applyFont="1" applyFill="1" applyBorder="1" applyAlignment="1" applyProtection="1">
      <alignment horizontal="center" vertical="center"/>
      <protection hidden="1"/>
    </xf>
    <xf numFmtId="0" fontId="118" fillId="3" borderId="0" xfId="4" applyFont="1" applyFill="1" applyAlignment="1" applyProtection="1">
      <alignment horizontal="center" vertical="center"/>
      <protection hidden="1"/>
    </xf>
    <xf numFmtId="0" fontId="118" fillId="3" borderId="7" xfId="4" applyFont="1" applyFill="1" applyBorder="1" applyAlignment="1" applyProtection="1">
      <alignment horizontal="center" vertical="center"/>
      <protection hidden="1"/>
    </xf>
    <xf numFmtId="2" fontId="22" fillId="2" borderId="7" xfId="20" applyNumberFormat="1" applyFont="1" applyFill="1" applyBorder="1" applyAlignment="1">
      <alignment horizontal="center" vertical="center"/>
    </xf>
    <xf numFmtId="0" fontId="66" fillId="3" borderId="82" xfId="4" applyFont="1" applyFill="1" applyBorder="1" applyAlignment="1">
      <alignment horizontal="center" vertical="center"/>
    </xf>
    <xf numFmtId="2" fontId="22" fillId="2" borderId="0" xfId="20" applyNumberFormat="1" applyFont="1" applyFill="1" applyAlignment="1">
      <alignment horizontal="center" vertical="center" wrapText="1"/>
    </xf>
    <xf numFmtId="0" fontId="39" fillId="7" borderId="0" xfId="4" applyFont="1" applyFill="1" applyAlignment="1" applyProtection="1">
      <alignment horizontal="center" vertical="center"/>
      <protection hidden="1"/>
    </xf>
    <xf numFmtId="0" fontId="118" fillId="7" borderId="78" xfId="4" applyFont="1" applyFill="1" applyBorder="1" applyAlignment="1" applyProtection="1">
      <alignment horizontal="center" vertical="center"/>
      <protection hidden="1"/>
    </xf>
    <xf numFmtId="0" fontId="118" fillId="7" borderId="7" xfId="4" applyFont="1" applyFill="1" applyBorder="1" applyAlignment="1" applyProtection="1">
      <alignment horizontal="center" vertical="center"/>
      <protection hidden="1"/>
    </xf>
    <xf numFmtId="2" fontId="22" fillId="2" borderId="7" xfId="20" applyNumberFormat="1" applyFont="1" applyFill="1" applyBorder="1" applyAlignment="1">
      <alignment horizontal="center" vertical="center" wrapText="1"/>
    </xf>
    <xf numFmtId="0" fontId="5" fillId="2" borderId="7" xfId="4" applyFont="1" applyFill="1" applyBorder="1" applyAlignment="1">
      <alignment horizontal="center" vertical="center"/>
    </xf>
    <xf numFmtId="0" fontId="118" fillId="7" borderId="0" xfId="4" applyFont="1" applyFill="1" applyAlignment="1" applyProtection="1">
      <alignment horizontal="center" vertical="center"/>
      <protection hidden="1"/>
    </xf>
    <xf numFmtId="0" fontId="140" fillId="7" borderId="0" xfId="4" applyFont="1" applyFill="1" applyAlignment="1" applyProtection="1">
      <alignment horizontal="left" vertical="center"/>
      <protection hidden="1"/>
    </xf>
    <xf numFmtId="0" fontId="66" fillId="18" borderId="57" xfId="0" applyFont="1" applyFill="1" applyBorder="1" applyAlignment="1">
      <alignment vertical="center"/>
    </xf>
    <xf numFmtId="0" fontId="66" fillId="7" borderId="6" xfId="4" applyFont="1" applyFill="1" applyBorder="1" applyAlignment="1">
      <alignment horizontal="center" vertical="center"/>
    </xf>
    <xf numFmtId="0" fontId="118" fillId="7" borderId="6" xfId="4" applyFont="1" applyFill="1" applyBorder="1" applyAlignment="1" applyProtection="1">
      <alignment horizontal="center" vertical="center"/>
      <protection hidden="1"/>
    </xf>
    <xf numFmtId="0" fontId="7" fillId="24" borderId="2" xfId="7" applyFont="1" applyFill="1" applyBorder="1" applyAlignment="1">
      <alignment horizontal="center" vertical="center"/>
    </xf>
    <xf numFmtId="2" fontId="22" fillId="2" borderId="6" xfId="20" applyNumberFormat="1" applyFont="1" applyFill="1" applyBorder="1" applyAlignment="1">
      <alignment horizontal="center" vertical="center" wrapText="1"/>
    </xf>
    <xf numFmtId="0" fontId="5" fillId="2" borderId="6" xfId="4" applyFont="1" applyFill="1" applyBorder="1" applyAlignment="1">
      <alignment horizontal="center" vertical="center"/>
    </xf>
    <xf numFmtId="0" fontId="9" fillId="7" borderId="83" xfId="7" applyFont="1" applyFill="1" applyBorder="1" applyAlignment="1">
      <alignment horizontal="center" vertical="center"/>
    </xf>
    <xf numFmtId="0" fontId="81" fillId="2" borderId="84" xfId="7" applyFont="1" applyFill="1" applyBorder="1" applyAlignment="1">
      <alignment horizontal="left" vertical="center"/>
    </xf>
    <xf numFmtId="0" fontId="7" fillId="24" borderId="85" xfId="7" applyFont="1" applyFill="1" applyBorder="1" applyAlignment="1">
      <alignment horizontal="center" vertical="center"/>
    </xf>
    <xf numFmtId="0" fontId="15" fillId="11" borderId="18" xfId="4" applyFont="1" applyFill="1" applyBorder="1" applyAlignment="1">
      <alignment horizontal="center" vertical="center" wrapText="1"/>
    </xf>
    <xf numFmtId="0" fontId="35" fillId="2" borderId="40" xfId="7" applyFont="1" applyFill="1" applyBorder="1" applyAlignment="1">
      <alignment horizontal="left" vertical="center"/>
    </xf>
    <xf numFmtId="0" fontId="140" fillId="0" borderId="87" xfId="4" applyFont="1" applyBorder="1" applyAlignment="1" applyProtection="1">
      <alignment horizontal="left" vertical="center"/>
      <protection hidden="1"/>
    </xf>
    <xf numFmtId="0" fontId="140" fillId="0" borderId="88" xfId="4" applyFont="1" applyBorder="1" applyAlignment="1" applyProtection="1">
      <alignment horizontal="left" vertical="center"/>
      <protection hidden="1"/>
    </xf>
    <xf numFmtId="0" fontId="140" fillId="0" borderId="89" xfId="4" applyFont="1" applyBorder="1" applyAlignment="1" applyProtection="1">
      <alignment horizontal="left" vertical="center"/>
      <protection hidden="1"/>
    </xf>
    <xf numFmtId="0" fontId="133" fillId="60" borderId="0" xfId="4" applyFont="1" applyFill="1" applyAlignment="1">
      <alignment horizontal="center" vertical="center" wrapText="1"/>
    </xf>
    <xf numFmtId="0" fontId="39" fillId="7" borderId="6" xfId="4" applyFont="1" applyFill="1" applyBorder="1" applyAlignment="1" applyProtection="1">
      <alignment horizontal="center" vertical="center"/>
      <protection hidden="1"/>
    </xf>
    <xf numFmtId="0" fontId="35" fillId="2" borderId="90" xfId="7" applyFont="1" applyFill="1" applyBorder="1" applyAlignment="1">
      <alignment horizontal="left" vertical="center"/>
    </xf>
    <xf numFmtId="0" fontId="9" fillId="7" borderId="92" xfId="7" applyFont="1" applyFill="1" applyBorder="1" applyAlignment="1">
      <alignment horizontal="center" vertical="center"/>
    </xf>
    <xf numFmtId="0" fontId="39" fillId="7" borderId="91" xfId="4" applyFont="1" applyFill="1" applyBorder="1" applyAlignment="1" applyProtection="1">
      <alignment horizontal="center" vertical="center"/>
      <protection hidden="1"/>
    </xf>
    <xf numFmtId="0" fontId="141" fillId="0" borderId="93" xfId="0" applyFont="1" applyBorder="1" applyAlignment="1">
      <alignment horizontal="center" vertical="center"/>
    </xf>
    <xf numFmtId="0" fontId="100" fillId="11" borderId="8" xfId="5" applyFont="1" applyFill="1" applyBorder="1" applyAlignment="1">
      <alignment horizontal="center" vertical="center"/>
    </xf>
    <xf numFmtId="0" fontId="100" fillId="11" borderId="71" xfId="5" applyFont="1" applyFill="1" applyBorder="1" applyAlignment="1">
      <alignment horizontal="center" vertical="center"/>
    </xf>
    <xf numFmtId="0" fontId="100" fillId="11" borderId="86" xfId="5" applyFont="1" applyFill="1" applyBorder="1" applyAlignment="1">
      <alignment horizontal="center" vertical="center"/>
    </xf>
    <xf numFmtId="0" fontId="137" fillId="2" borderId="6" xfId="7" applyFont="1" applyFill="1" applyBorder="1" applyAlignment="1">
      <alignment vertical="center"/>
    </xf>
    <xf numFmtId="0" fontId="137" fillId="2" borderId="7" xfId="7" applyFont="1" applyFill="1" applyBorder="1" applyAlignment="1">
      <alignment vertical="center"/>
    </xf>
    <xf numFmtId="2" fontId="137" fillId="2" borderId="6" xfId="20" applyNumberFormat="1" applyFont="1" applyFill="1" applyBorder="1" applyAlignment="1">
      <alignment vertical="center"/>
    </xf>
    <xf numFmtId="2" fontId="137" fillId="2" borderId="0" xfId="20" applyNumberFormat="1" applyFont="1" applyFill="1" applyAlignment="1">
      <alignment vertical="center"/>
    </xf>
    <xf numFmtId="2" fontId="137" fillId="2" borderId="7" xfId="20" applyNumberFormat="1" applyFont="1" applyFill="1" applyBorder="1" applyAlignment="1">
      <alignment vertical="center"/>
    </xf>
    <xf numFmtId="0" fontId="134" fillId="2" borderId="6" xfId="0" applyFont="1" applyFill="1" applyBorder="1" applyAlignment="1">
      <alignment vertical="center"/>
    </xf>
    <xf numFmtId="0" fontId="134" fillId="2" borderId="7" xfId="0" applyFont="1" applyFill="1" applyBorder="1" applyAlignment="1">
      <alignment vertical="center"/>
    </xf>
    <xf numFmtId="2" fontId="22" fillId="2" borderId="0" xfId="20" applyNumberFormat="1" applyFont="1" applyFill="1" applyAlignment="1">
      <alignment vertical="center"/>
    </xf>
    <xf numFmtId="2" fontId="22" fillId="2" borderId="7" xfId="20" applyNumberFormat="1" applyFont="1" applyFill="1" applyBorder="1" applyAlignment="1">
      <alignment vertical="center"/>
    </xf>
    <xf numFmtId="0" fontId="66" fillId="18" borderId="62" xfId="0" applyFont="1" applyFill="1" applyBorder="1" applyAlignment="1">
      <alignment vertical="center"/>
    </xf>
    <xf numFmtId="0" fontId="66" fillId="7" borderId="7" xfId="4" applyFont="1" applyFill="1" applyBorder="1" applyAlignment="1">
      <alignment horizontal="center" vertical="center"/>
    </xf>
    <xf numFmtId="0" fontId="140" fillId="7" borderId="7" xfId="4" applyFont="1" applyFill="1" applyBorder="1" applyAlignment="1" applyProtection="1">
      <alignment horizontal="left" vertical="center"/>
      <protection hidden="1"/>
    </xf>
    <xf numFmtId="0" fontId="9" fillId="2" borderId="0" xfId="4" applyFont="1" applyFill="1" applyAlignment="1" applyProtection="1">
      <alignment vertical="center"/>
      <protection hidden="1"/>
    </xf>
    <xf numFmtId="164" fontId="142" fillId="7" borderId="0" xfId="6" applyNumberFormat="1" applyFont="1" applyFill="1" applyAlignment="1">
      <alignment vertical="center"/>
    </xf>
    <xf numFmtId="0" fontId="23" fillId="39" borderId="6" xfId="18" applyFont="1" applyFill="1" applyBorder="1" applyAlignment="1">
      <alignment horizontal="center" vertical="center"/>
    </xf>
    <xf numFmtId="0" fontId="134" fillId="2" borderId="0" xfId="0" applyFont="1" applyFill="1" applyAlignment="1">
      <alignment vertical="center"/>
    </xf>
    <xf numFmtId="0" fontId="134" fillId="2" borderId="0" xfId="0" applyFont="1" applyFill="1" applyAlignment="1">
      <alignment horizontal="right" vertical="center"/>
    </xf>
    <xf numFmtId="2" fontId="137" fillId="2" borderId="0" xfId="20" applyNumberFormat="1" applyFont="1" applyFill="1" applyAlignment="1">
      <alignment horizontal="right" vertical="center"/>
    </xf>
    <xf numFmtId="0" fontId="137" fillId="2" borderId="6" xfId="7" applyFont="1" applyFill="1" applyBorder="1" applyAlignment="1">
      <alignment horizontal="right" vertical="center"/>
    </xf>
    <xf numFmtId="2" fontId="22" fillId="2" borderId="6" xfId="20" applyNumberFormat="1" applyFont="1" applyFill="1" applyBorder="1" applyAlignment="1">
      <alignment horizontal="right" vertical="center"/>
    </xf>
    <xf numFmtId="2" fontId="22" fillId="2" borderId="0" xfId="20" applyNumberFormat="1" applyFont="1" applyFill="1" applyAlignment="1">
      <alignment horizontal="right" vertical="center"/>
    </xf>
    <xf numFmtId="0" fontId="118" fillId="2" borderId="0" xfId="4" applyFont="1" applyFill="1" applyAlignment="1" applyProtection="1">
      <alignment horizontal="center" vertical="center"/>
      <protection hidden="1"/>
    </xf>
    <xf numFmtId="2" fontId="22" fillId="2" borderId="0" xfId="20" applyNumberFormat="1" applyFont="1" applyFill="1" applyAlignment="1">
      <alignment horizontal="left" vertical="center"/>
    </xf>
    <xf numFmtId="1" fontId="1" fillId="18" borderId="0" xfId="2" applyNumberFormat="1" applyFill="1" applyAlignment="1">
      <alignment horizontal="center"/>
    </xf>
    <xf numFmtId="1" fontId="1" fillId="18" borderId="12" xfId="2" applyNumberFormat="1" applyFill="1" applyBorder="1" applyAlignment="1">
      <alignment horizontal="center"/>
    </xf>
    <xf numFmtId="166" fontId="15" fillId="19" borderId="0" xfId="10" applyNumberFormat="1" applyFont="1" applyFill="1" applyAlignment="1">
      <alignment horizontal="center" vertical="center"/>
    </xf>
    <xf numFmtId="166" fontId="15" fillId="19" borderId="12" xfId="10" applyNumberFormat="1" applyFont="1" applyFill="1" applyBorder="1" applyAlignment="1">
      <alignment horizontal="center" vertical="center"/>
    </xf>
    <xf numFmtId="0" fontId="13" fillId="2" borderId="0" xfId="4" applyFont="1" applyFill="1" applyAlignment="1" applyProtection="1">
      <alignment horizontal="center" vertical="center" wrapText="1"/>
      <protection hidden="1"/>
    </xf>
    <xf numFmtId="0" fontId="41" fillId="18" borderId="0" xfId="4" applyFont="1" applyFill="1" applyAlignment="1">
      <alignment horizontal="center"/>
    </xf>
    <xf numFmtId="0" fontId="41" fillId="18" borderId="18" xfId="4" applyFont="1" applyFill="1" applyBorder="1" applyAlignment="1">
      <alignment horizontal="center"/>
    </xf>
    <xf numFmtId="0" fontId="42" fillId="2" borderId="0" xfId="0" applyFont="1" applyFill="1" applyAlignment="1">
      <alignment horizontal="right" vertical="center"/>
    </xf>
    <xf numFmtId="0" fontId="42" fillId="2" borderId="0" xfId="0" applyFont="1" applyFill="1" applyAlignment="1">
      <alignment horizontal="left" vertical="center"/>
    </xf>
    <xf numFmtId="0" fontId="15" fillId="11" borderId="0" xfId="4" applyFont="1" applyFill="1" applyAlignment="1">
      <alignment horizontal="center" vertical="center" wrapText="1"/>
    </xf>
    <xf numFmtId="0" fontId="9" fillId="2" borderId="17" xfId="2" applyFont="1" applyFill="1" applyBorder="1" applyAlignment="1">
      <alignment horizontal="center" vertical="center"/>
    </xf>
    <xf numFmtId="0" fontId="9" fillId="2" borderId="0" xfId="2" applyFont="1" applyFill="1" applyAlignment="1">
      <alignment horizontal="center" vertical="center"/>
    </xf>
    <xf numFmtId="0" fontId="9" fillId="2" borderId="12" xfId="2" applyFont="1" applyFill="1" applyBorder="1" applyAlignment="1">
      <alignment horizontal="center" vertical="center"/>
    </xf>
    <xf numFmtId="2" fontId="37" fillId="2" borderId="6" xfId="12" applyNumberFormat="1" applyFont="1" applyFill="1" applyBorder="1" applyAlignment="1">
      <alignment horizontal="center" vertical="center" wrapText="1"/>
    </xf>
    <xf numFmtId="2" fontId="37" fillId="2" borderId="0" xfId="12" applyNumberFormat="1" applyFont="1" applyFill="1" applyAlignment="1">
      <alignment horizontal="center" vertical="center" wrapText="1"/>
    </xf>
    <xf numFmtId="2" fontId="37" fillId="2" borderId="7" xfId="12" applyNumberFormat="1" applyFont="1" applyFill="1" applyBorder="1" applyAlignment="1">
      <alignment horizontal="center" vertical="center" wrapText="1"/>
    </xf>
    <xf numFmtId="164" fontId="56" fillId="2" borderId="0" xfId="0" applyNumberFormat="1" applyFont="1" applyFill="1" applyAlignment="1">
      <alignment horizontal="center" vertical="center"/>
    </xf>
    <xf numFmtId="0" fontId="22" fillId="29" borderId="0" xfId="3" applyFont="1" applyFill="1" applyAlignment="1">
      <alignment horizontal="center" vertical="center"/>
    </xf>
    <xf numFmtId="0" fontId="22" fillId="29" borderId="12" xfId="3" applyFont="1" applyFill="1" applyBorder="1" applyAlignment="1">
      <alignment horizontal="center" vertical="center"/>
    </xf>
    <xf numFmtId="0" fontId="52" fillId="33" borderId="13" xfId="4" applyFont="1" applyFill="1" applyBorder="1" applyAlignment="1" applyProtection="1">
      <alignment horizontal="center" vertical="center" wrapText="1"/>
      <protection locked="0"/>
    </xf>
    <xf numFmtId="0" fontId="52" fillId="33" borderId="30" xfId="4" applyFont="1" applyFill="1" applyBorder="1" applyAlignment="1" applyProtection="1">
      <alignment horizontal="center" vertical="center" wrapText="1"/>
      <protection locked="0"/>
    </xf>
    <xf numFmtId="0" fontId="7" fillId="33" borderId="13" xfId="4" applyFont="1" applyFill="1" applyBorder="1" applyAlignment="1">
      <alignment horizontal="center" vertical="center" wrapText="1"/>
    </xf>
    <xf numFmtId="0" fontId="7" fillId="33" borderId="30" xfId="4" applyFont="1" applyFill="1" applyBorder="1" applyAlignment="1">
      <alignment horizontal="center" vertical="center" wrapText="1"/>
    </xf>
    <xf numFmtId="0" fontId="58" fillId="11" borderId="70" xfId="4" applyFont="1" applyFill="1" applyBorder="1" applyAlignment="1" applyProtection="1">
      <alignment horizontal="center" vertical="center" wrapText="1"/>
      <protection hidden="1"/>
    </xf>
    <xf numFmtId="0" fontId="58" fillId="11" borderId="71" xfId="4" applyFont="1" applyFill="1" applyBorder="1" applyAlignment="1" applyProtection="1">
      <alignment horizontal="center" vertical="center" wrapText="1"/>
      <protection hidden="1"/>
    </xf>
    <xf numFmtId="0" fontId="69" fillId="34" borderId="25" xfId="4" applyFont="1" applyFill="1" applyBorder="1" applyAlignment="1">
      <alignment horizontal="center" vertical="center" wrapText="1"/>
    </xf>
    <xf numFmtId="0" fontId="69" fillId="34" borderId="31" xfId="4" applyFont="1" applyFill="1" applyBorder="1" applyAlignment="1">
      <alignment horizontal="center" vertical="center" wrapText="1"/>
    </xf>
    <xf numFmtId="0" fontId="7" fillId="7" borderId="26" xfId="4" applyFont="1" applyFill="1" applyBorder="1" applyAlignment="1">
      <alignment horizontal="center" vertical="center" wrapText="1"/>
    </xf>
    <xf numFmtId="0" fontId="7" fillId="7" borderId="30" xfId="4" applyFont="1" applyFill="1" applyBorder="1" applyAlignment="1">
      <alignment horizontal="center" vertical="center" wrapText="1"/>
    </xf>
    <xf numFmtId="0" fontId="22" fillId="29" borderId="0" xfId="3" applyFont="1" applyFill="1" applyAlignment="1">
      <alignment horizontal="center" vertical="center" wrapText="1"/>
    </xf>
    <xf numFmtId="0" fontId="22" fillId="29" borderId="12" xfId="3" applyFont="1" applyFill="1" applyBorder="1" applyAlignment="1">
      <alignment horizontal="center" vertical="center" wrapText="1"/>
    </xf>
    <xf numFmtId="0" fontId="90" fillId="29" borderId="0" xfId="3" applyFont="1" applyFill="1" applyAlignment="1">
      <alignment horizontal="center" vertical="center" wrapText="1"/>
    </xf>
    <xf numFmtId="0" fontId="90" fillId="29" borderId="12" xfId="3" applyFont="1" applyFill="1" applyBorder="1" applyAlignment="1">
      <alignment horizontal="center" vertical="center" wrapText="1"/>
    </xf>
    <xf numFmtId="1" fontId="22" fillId="71" borderId="4" xfId="4" applyNumberFormat="1" applyFont="1" applyFill="1" applyBorder="1" applyAlignment="1" applyProtection="1">
      <alignment horizontal="center" vertical="center" wrapText="1"/>
      <protection hidden="1"/>
    </xf>
    <xf numFmtId="1" fontId="22" fillId="71" borderId="0" xfId="4" applyNumberFormat="1" applyFont="1" applyFill="1" applyAlignment="1" applyProtection="1">
      <alignment horizontal="center" vertical="center" wrapText="1"/>
      <protection hidden="1"/>
    </xf>
    <xf numFmtId="1" fontId="22" fillId="25" borderId="4" xfId="4" applyNumberFormat="1" applyFont="1" applyFill="1" applyBorder="1" applyAlignment="1" applyProtection="1">
      <alignment horizontal="center" vertical="center" wrapText="1"/>
      <protection hidden="1"/>
    </xf>
    <xf numFmtId="1" fontId="22" fillId="25" borderId="0" xfId="4" applyNumberFormat="1" applyFont="1" applyFill="1" applyAlignment="1" applyProtection="1">
      <alignment horizontal="center" vertical="center" wrapText="1"/>
      <protection hidden="1"/>
    </xf>
    <xf numFmtId="0" fontId="15" fillId="24" borderId="3" xfId="6" applyFont="1" applyFill="1" applyBorder="1" applyAlignment="1" applyProtection="1">
      <alignment horizontal="center" vertical="center"/>
      <protection locked="0"/>
    </xf>
    <xf numFmtId="0" fontId="15" fillId="24" borderId="4" xfId="6" applyFont="1" applyFill="1" applyBorder="1" applyAlignment="1" applyProtection="1">
      <alignment horizontal="center" vertical="center"/>
      <protection locked="0"/>
    </xf>
    <xf numFmtId="0" fontId="15" fillId="24" borderId="5" xfId="6" applyFont="1" applyFill="1" applyBorder="1" applyAlignment="1" applyProtection="1">
      <alignment horizontal="center" vertical="center"/>
      <protection locked="0"/>
    </xf>
    <xf numFmtId="0" fontId="22" fillId="24" borderId="6" xfId="12" applyFont="1" applyFill="1" applyBorder="1" applyAlignment="1">
      <alignment horizontal="center" vertical="center" wrapText="1"/>
    </xf>
    <xf numFmtId="0" fontId="22" fillId="24" borderId="0" xfId="12" applyFont="1" applyFill="1" applyAlignment="1">
      <alignment horizontal="center" vertical="center" wrapText="1"/>
    </xf>
    <xf numFmtId="0" fontId="22" fillId="24" borderId="7" xfId="12" applyFont="1" applyFill="1" applyBorder="1" applyAlignment="1">
      <alignment horizontal="center" vertical="center" wrapText="1"/>
    </xf>
    <xf numFmtId="2" fontId="65" fillId="2" borderId="6" xfId="12" applyNumberFormat="1" applyFont="1" applyFill="1" applyBorder="1" applyAlignment="1">
      <alignment horizontal="center" vertical="center" wrapText="1"/>
    </xf>
    <xf numFmtId="2" fontId="65" fillId="2" borderId="0" xfId="12" applyNumberFormat="1" applyFont="1" applyFill="1" applyAlignment="1">
      <alignment horizontal="center" vertical="center" wrapText="1"/>
    </xf>
    <xf numFmtId="2" fontId="65" fillId="2" borderId="7" xfId="12" applyNumberFormat="1" applyFont="1" applyFill="1" applyBorder="1" applyAlignment="1">
      <alignment horizontal="center" vertical="center" wrapText="1"/>
    </xf>
    <xf numFmtId="0" fontId="22" fillId="0" borderId="3" xfId="4" applyFont="1" applyBorder="1" applyAlignment="1">
      <alignment horizontal="center" vertical="center"/>
    </xf>
    <xf numFmtId="0" fontId="22" fillId="0" borderId="4" xfId="4" applyFont="1" applyBorder="1" applyAlignment="1">
      <alignment horizontal="center" vertical="center"/>
    </xf>
    <xf numFmtId="0" fontId="22" fillId="0" borderId="5" xfId="4" applyFont="1" applyBorder="1" applyAlignment="1">
      <alignment horizontal="center" vertical="center"/>
    </xf>
    <xf numFmtId="0" fontId="9" fillId="2" borderId="6" xfId="2" applyFont="1" applyFill="1" applyBorder="1" applyAlignment="1">
      <alignment horizontal="center" vertical="center"/>
    </xf>
    <xf numFmtId="0" fontId="9" fillId="2" borderId="7" xfId="2" applyFont="1" applyFill="1" applyBorder="1" applyAlignment="1">
      <alignment horizontal="center" vertical="center"/>
    </xf>
    <xf numFmtId="0" fontId="73" fillId="53" borderId="6" xfId="2" applyFont="1" applyFill="1" applyBorder="1" applyAlignment="1">
      <alignment horizontal="center" vertical="center"/>
    </xf>
    <xf numFmtId="0" fontId="73" fillId="53" borderId="57" xfId="2" applyFont="1" applyFill="1" applyBorder="1" applyAlignment="1">
      <alignment horizontal="center" vertical="center"/>
    </xf>
    <xf numFmtId="1" fontId="22" fillId="38" borderId="4" xfId="4" applyNumberFormat="1" applyFont="1" applyFill="1" applyBorder="1" applyAlignment="1" applyProtection="1">
      <alignment horizontal="center" vertical="center" wrapText="1"/>
      <protection hidden="1"/>
    </xf>
    <xf numFmtId="1" fontId="22" fillId="38" borderId="0" xfId="4" applyNumberFormat="1" applyFont="1" applyFill="1" applyAlignment="1" applyProtection="1">
      <alignment horizontal="center" vertical="center" wrapText="1"/>
      <protection hidden="1"/>
    </xf>
    <xf numFmtId="1" fontId="22" fillId="29" borderId="4" xfId="4" applyNumberFormat="1" applyFont="1" applyFill="1" applyBorder="1" applyAlignment="1" applyProtection="1">
      <alignment horizontal="center" vertical="center"/>
      <protection hidden="1"/>
    </xf>
    <xf numFmtId="1" fontId="22" fillId="29" borderId="0" xfId="4" applyNumberFormat="1" applyFont="1" applyFill="1" applyAlignment="1" applyProtection="1">
      <alignment horizontal="center" vertical="center"/>
      <protection hidden="1"/>
    </xf>
    <xf numFmtId="1" fontId="22" fillId="9" borderId="4" xfId="4" applyNumberFormat="1" applyFont="1" applyFill="1" applyBorder="1" applyAlignment="1" applyProtection="1">
      <alignment horizontal="center" vertical="center" wrapText="1"/>
      <protection hidden="1"/>
    </xf>
    <xf numFmtId="1" fontId="22" fillId="9" borderId="0" xfId="4" applyNumberFormat="1" applyFont="1" applyFill="1" applyAlignment="1" applyProtection="1">
      <alignment horizontal="center" vertical="center" wrapText="1"/>
      <protection hidden="1"/>
    </xf>
    <xf numFmtId="0" fontId="12" fillId="2" borderId="4" xfId="4" applyFont="1" applyFill="1" applyBorder="1" applyAlignment="1" applyProtection="1">
      <alignment horizontal="center" vertical="center"/>
      <protection hidden="1"/>
    </xf>
    <xf numFmtId="0" fontId="12" fillId="2" borderId="0" xfId="4" applyFont="1" applyFill="1" applyAlignment="1" applyProtection="1">
      <alignment horizontal="center" vertical="center"/>
      <protection hidden="1"/>
    </xf>
    <xf numFmtId="0" fontId="15" fillId="8" borderId="4" xfId="4" applyFont="1" applyFill="1" applyBorder="1" applyAlignment="1" applyProtection="1">
      <alignment horizontal="center" vertical="center"/>
      <protection hidden="1"/>
    </xf>
    <xf numFmtId="0" fontId="15" fillId="8" borderId="5" xfId="4" applyFont="1" applyFill="1" applyBorder="1" applyAlignment="1" applyProtection="1">
      <alignment horizontal="center" vertical="center"/>
      <protection hidden="1"/>
    </xf>
    <xf numFmtId="0" fontId="15" fillId="8" borderId="73" xfId="4" applyFont="1" applyFill="1" applyBorder="1" applyAlignment="1" applyProtection="1">
      <alignment horizontal="center" vertical="center"/>
      <protection hidden="1"/>
    </xf>
    <xf numFmtId="0" fontId="127" fillId="8" borderId="0" xfId="4" applyFont="1" applyFill="1" applyAlignment="1" applyProtection="1">
      <alignment horizontal="center" vertical="center"/>
      <protection hidden="1"/>
    </xf>
    <xf numFmtId="0" fontId="127" fillId="8" borderId="7" xfId="4" applyFont="1" applyFill="1" applyBorder="1" applyAlignment="1" applyProtection="1">
      <alignment horizontal="center" vertical="center"/>
      <protection hidden="1"/>
    </xf>
    <xf numFmtId="0" fontId="21" fillId="8" borderId="0" xfId="4" applyFont="1" applyFill="1" applyAlignment="1" applyProtection="1">
      <alignment horizontal="center" vertical="center"/>
      <protection hidden="1"/>
    </xf>
    <xf numFmtId="0" fontId="21" fillId="8" borderId="12" xfId="4" applyFont="1" applyFill="1" applyBorder="1" applyAlignment="1" applyProtection="1">
      <alignment horizontal="center" vertical="center"/>
      <protection hidden="1"/>
    </xf>
    <xf numFmtId="0" fontId="30" fillId="8" borderId="0" xfId="4" applyFont="1" applyFill="1" applyAlignment="1" applyProtection="1">
      <alignment horizontal="center" vertical="center"/>
      <protection hidden="1"/>
    </xf>
    <xf numFmtId="0" fontId="30" fillId="8" borderId="7" xfId="4" applyFont="1" applyFill="1" applyBorder="1" applyAlignment="1" applyProtection="1">
      <alignment horizontal="center" vertical="center"/>
      <protection hidden="1"/>
    </xf>
    <xf numFmtId="165" fontId="12" fillId="2" borderId="0" xfId="4" applyNumberFormat="1" applyFont="1" applyFill="1" applyAlignment="1" applyProtection="1">
      <alignment horizontal="left" vertical="center"/>
      <protection hidden="1"/>
    </xf>
    <xf numFmtId="1" fontId="22" fillId="7" borderId="4" xfId="4" applyNumberFormat="1" applyFont="1" applyFill="1" applyBorder="1" applyAlignment="1" applyProtection="1">
      <alignment horizontal="center" vertical="center" wrapText="1"/>
      <protection hidden="1"/>
    </xf>
    <xf numFmtId="1" fontId="22" fillId="7" borderId="0" xfId="4" applyNumberFormat="1" applyFont="1" applyFill="1" applyAlignment="1" applyProtection="1">
      <alignment horizontal="center" vertical="center" wrapText="1"/>
      <protection hidden="1"/>
    </xf>
    <xf numFmtId="0" fontId="22" fillId="8" borderId="18" xfId="4" applyFont="1" applyFill="1" applyBorder="1" applyAlignment="1" applyProtection="1">
      <alignment horizontal="center" vertical="center"/>
      <protection hidden="1"/>
    </xf>
    <xf numFmtId="0" fontId="22" fillId="8" borderId="19" xfId="4" applyFont="1" applyFill="1" applyBorder="1" applyAlignment="1" applyProtection="1">
      <alignment horizontal="center" vertical="center"/>
      <protection hidden="1"/>
    </xf>
    <xf numFmtId="1" fontId="22" fillId="37" borderId="4" xfId="4" applyNumberFormat="1" applyFont="1" applyFill="1" applyBorder="1" applyAlignment="1" applyProtection="1">
      <alignment horizontal="center" vertical="center" wrapText="1"/>
      <protection hidden="1"/>
    </xf>
    <xf numFmtId="1" fontId="22" fillId="37" borderId="0" xfId="4" applyNumberFormat="1" applyFont="1" applyFill="1" applyAlignment="1" applyProtection="1">
      <alignment horizontal="center" vertical="center" wrapText="1"/>
      <protection hidden="1"/>
    </xf>
    <xf numFmtId="1" fontId="22" fillId="46" borderId="4" xfId="4" applyNumberFormat="1" applyFont="1" applyFill="1" applyBorder="1" applyAlignment="1" applyProtection="1">
      <alignment horizontal="center" vertical="center" wrapText="1"/>
      <protection hidden="1"/>
    </xf>
    <xf numFmtId="1" fontId="22" fillId="46" borderId="0" xfId="4" applyNumberFormat="1" applyFont="1" applyFill="1" applyAlignment="1" applyProtection="1">
      <alignment horizontal="center" vertical="center" wrapText="1"/>
      <protection hidden="1"/>
    </xf>
    <xf numFmtId="169" fontId="67" fillId="2" borderId="0" xfId="0" applyNumberFormat="1" applyFont="1" applyFill="1" applyAlignment="1">
      <alignment horizontal="center" vertical="center"/>
    </xf>
    <xf numFmtId="0" fontId="46" fillId="21" borderId="0" xfId="4" applyFont="1" applyFill="1" applyAlignment="1">
      <alignment horizontal="center" vertical="center" wrapText="1"/>
    </xf>
    <xf numFmtId="0" fontId="42" fillId="2" borderId="16" xfId="0" applyFont="1" applyFill="1" applyBorder="1" applyAlignment="1">
      <alignment horizontal="center" vertical="center" textRotation="90"/>
    </xf>
    <xf numFmtId="0" fontId="42" fillId="2" borderId="52" xfId="0" applyFont="1" applyFill="1" applyBorder="1" applyAlignment="1">
      <alignment horizontal="center" vertical="center" textRotation="90"/>
    </xf>
    <xf numFmtId="0" fontId="57" fillId="14" borderId="13" xfId="13" applyFont="1" applyFill="1" applyBorder="1" applyAlignment="1">
      <alignment horizontal="center" vertical="center"/>
    </xf>
    <xf numFmtId="0" fontId="57" fillId="14" borderId="21" xfId="13" applyFont="1" applyFill="1" applyBorder="1" applyAlignment="1">
      <alignment horizontal="center" vertical="center"/>
    </xf>
    <xf numFmtId="0" fontId="57" fillId="14" borderId="0" xfId="13" applyFont="1" applyFill="1" applyAlignment="1">
      <alignment horizontal="center" vertical="center"/>
    </xf>
    <xf numFmtId="0" fontId="57" fillId="14" borderId="12" xfId="13" applyFont="1" applyFill="1" applyBorder="1" applyAlignment="1">
      <alignment horizontal="center" vertical="center"/>
    </xf>
    <xf numFmtId="1" fontId="26" fillId="23" borderId="0" xfId="4" applyNumberFormat="1" applyFont="1" applyFill="1" applyAlignment="1" applyProtection="1">
      <alignment horizontal="center" vertical="center"/>
      <protection hidden="1"/>
    </xf>
    <xf numFmtId="1" fontId="22" fillId="2" borderId="0" xfId="4" applyNumberFormat="1" applyFont="1" applyFill="1" applyAlignment="1" applyProtection="1">
      <alignment horizontal="left" vertical="center" wrapText="1"/>
      <protection hidden="1"/>
    </xf>
    <xf numFmtId="1" fontId="22" fillId="2" borderId="7" xfId="4" applyNumberFormat="1" applyFont="1" applyFill="1" applyBorder="1" applyAlignment="1" applyProtection="1">
      <alignment horizontal="left" vertical="center" wrapText="1"/>
      <protection hidden="1"/>
    </xf>
    <xf numFmtId="0" fontId="65" fillId="24" borderId="0" xfId="7" applyFont="1" applyFill="1" applyAlignment="1">
      <alignment horizontal="center" vertical="center" wrapText="1"/>
    </xf>
    <xf numFmtId="0" fontId="65" fillId="24" borderId="7" xfId="7" applyFont="1" applyFill="1" applyBorder="1" applyAlignment="1">
      <alignment horizontal="center" vertical="center" wrapText="1"/>
    </xf>
    <xf numFmtId="1" fontId="55" fillId="31" borderId="4" xfId="4" applyNumberFormat="1" applyFont="1" applyFill="1" applyBorder="1" applyAlignment="1" applyProtection="1">
      <alignment horizontal="center" vertical="center" wrapText="1"/>
      <protection hidden="1"/>
    </xf>
    <xf numFmtId="1" fontId="55" fillId="31" borderId="0" xfId="4" applyNumberFormat="1" applyFont="1" applyFill="1" applyAlignment="1" applyProtection="1">
      <alignment horizontal="center" vertical="center" wrapText="1"/>
      <protection hidden="1"/>
    </xf>
    <xf numFmtId="0" fontId="139" fillId="2" borderId="0" xfId="0" applyFont="1" applyFill="1" applyAlignment="1">
      <alignment horizontal="left" vertical="center"/>
    </xf>
    <xf numFmtId="168" fontId="47" fillId="19" borderId="0" xfId="10" applyNumberFormat="1" applyFont="1" applyFill="1" applyAlignment="1">
      <alignment horizontal="center" vertical="center"/>
    </xf>
    <xf numFmtId="168" fontId="47" fillId="19" borderId="12" xfId="10" applyNumberFormat="1" applyFont="1" applyFill="1" applyBorder="1" applyAlignment="1">
      <alignment horizontal="center" vertical="center"/>
    </xf>
    <xf numFmtId="167" fontId="15" fillId="19" borderId="0" xfId="10" applyNumberFormat="1" applyFont="1" applyFill="1" applyAlignment="1">
      <alignment horizontal="center" vertical="center"/>
    </xf>
    <xf numFmtId="167" fontId="15" fillId="19" borderId="12" xfId="10" applyNumberFormat="1" applyFont="1" applyFill="1" applyBorder="1" applyAlignment="1">
      <alignment horizontal="center" vertical="center"/>
    </xf>
    <xf numFmtId="0" fontId="15" fillId="7" borderId="15" xfId="4" applyFont="1" applyFill="1" applyBorder="1" applyAlignment="1">
      <alignment horizontal="right" vertical="center" wrapText="1"/>
    </xf>
    <xf numFmtId="0" fontId="15" fillId="7" borderId="17" xfId="4" applyFont="1" applyFill="1" applyBorder="1" applyAlignment="1">
      <alignment horizontal="right" vertical="center" wrapText="1"/>
    </xf>
    <xf numFmtId="0" fontId="30" fillId="7" borderId="4" xfId="4" applyFont="1" applyFill="1" applyBorder="1" applyAlignment="1">
      <alignment horizontal="center" vertical="center"/>
    </xf>
    <xf numFmtId="0" fontId="30" fillId="7" borderId="0" xfId="4" applyFont="1" applyFill="1" applyAlignment="1">
      <alignment horizontal="center" vertical="center"/>
    </xf>
    <xf numFmtId="1" fontId="55" fillId="52" borderId="4" xfId="4" applyNumberFormat="1" applyFont="1" applyFill="1" applyBorder="1" applyAlignment="1" applyProtection="1">
      <alignment horizontal="center" vertical="center" wrapText="1"/>
      <protection hidden="1"/>
    </xf>
    <xf numFmtId="1" fontId="55" fillId="52" borderId="0" xfId="4" applyNumberFormat="1" applyFont="1" applyFill="1" applyAlignment="1" applyProtection="1">
      <alignment horizontal="center" vertical="center" wrapText="1"/>
      <protection hidden="1"/>
    </xf>
    <xf numFmtId="0" fontId="32" fillId="20" borderId="5" xfId="11" applyFont="1" applyFill="1" applyBorder="1" applyAlignment="1">
      <alignment horizontal="center" vertical="center" wrapText="1"/>
    </xf>
    <xf numFmtId="0" fontId="32" fillId="20" borderId="7" xfId="11" applyFont="1" applyFill="1" applyBorder="1" applyAlignment="1">
      <alignment horizontal="center" vertical="center" wrapText="1"/>
    </xf>
    <xf numFmtId="0" fontId="45" fillId="2" borderId="0" xfId="4" applyFont="1" applyFill="1" applyAlignment="1" applyProtection="1">
      <alignment horizontal="center" vertical="center" wrapText="1"/>
      <protection hidden="1"/>
    </xf>
    <xf numFmtId="0" fontId="43" fillId="5" borderId="3" xfId="4" applyFont="1" applyFill="1" applyBorder="1" applyAlignment="1">
      <alignment horizontal="center" vertical="center" wrapText="1"/>
    </xf>
    <xf numFmtId="0" fontId="43" fillId="5" borderId="5" xfId="4" applyFont="1" applyFill="1" applyBorder="1" applyAlignment="1">
      <alignment horizontal="center" vertical="center" wrapText="1"/>
    </xf>
    <xf numFmtId="0" fontId="43" fillId="5" borderId="6" xfId="4" applyFont="1" applyFill="1" applyBorder="1" applyAlignment="1">
      <alignment horizontal="center" vertical="center" wrapText="1"/>
    </xf>
    <xf numFmtId="0" fontId="43" fillId="5" borderId="7" xfId="4" applyFont="1" applyFill="1" applyBorder="1" applyAlignment="1">
      <alignment horizontal="center" vertical="center" wrapText="1"/>
    </xf>
    <xf numFmtId="168" fontId="47" fillId="19" borderId="18" xfId="10" applyNumberFormat="1" applyFont="1" applyFill="1" applyBorder="1" applyAlignment="1">
      <alignment horizontal="center" vertical="center"/>
    </xf>
    <xf numFmtId="168" fontId="47" fillId="19" borderId="19" xfId="10" applyNumberFormat="1" applyFont="1" applyFill="1" applyBorder="1" applyAlignment="1">
      <alignment horizontal="center" vertical="center"/>
    </xf>
    <xf numFmtId="0" fontId="22" fillId="0" borderId="20" xfId="4" applyFont="1" applyBorder="1" applyAlignment="1">
      <alignment horizontal="center" vertical="center" wrapText="1"/>
    </xf>
    <xf numFmtId="0" fontId="22" fillId="0" borderId="13" xfId="4" applyFont="1" applyBorder="1" applyAlignment="1">
      <alignment horizontal="center" vertical="center" wrapText="1"/>
    </xf>
    <xf numFmtId="0" fontId="22" fillId="0" borderId="21" xfId="4" applyFont="1" applyBorder="1" applyAlignment="1">
      <alignment horizontal="center" vertical="center" wrapText="1"/>
    </xf>
    <xf numFmtId="0" fontId="43" fillId="18" borderId="12" xfId="11" applyFont="1" applyFill="1" applyBorder="1" applyAlignment="1">
      <alignment horizontal="center" vertical="center" textRotation="90" wrapText="1"/>
    </xf>
    <xf numFmtId="1" fontId="22" fillId="18" borderId="4" xfId="4" applyNumberFormat="1" applyFont="1" applyFill="1" applyBorder="1" applyAlignment="1" applyProtection="1">
      <alignment horizontal="center" vertical="center"/>
      <protection hidden="1"/>
    </xf>
    <xf numFmtId="1" fontId="22" fillId="18" borderId="0" xfId="4" applyNumberFormat="1" applyFont="1" applyFill="1" applyAlignment="1" applyProtection="1">
      <alignment horizontal="center" vertical="center"/>
      <protection hidden="1"/>
    </xf>
    <xf numFmtId="0" fontId="43" fillId="5" borderId="4" xfId="4" applyFont="1" applyFill="1" applyBorder="1" applyAlignment="1">
      <alignment horizontal="center" vertical="center" wrapText="1"/>
    </xf>
    <xf numFmtId="0" fontId="43" fillId="5" borderId="0" xfId="4" applyFont="1" applyFill="1" applyAlignment="1">
      <alignment horizontal="center" vertical="center" wrapText="1"/>
    </xf>
    <xf numFmtId="0" fontId="32" fillId="5" borderId="3" xfId="4" applyFont="1" applyFill="1" applyBorder="1" applyAlignment="1">
      <alignment horizontal="center" vertical="center" wrapText="1"/>
    </xf>
    <xf numFmtId="0" fontId="32" fillId="5" borderId="4" xfId="4" applyFont="1" applyFill="1" applyBorder="1" applyAlignment="1">
      <alignment horizontal="center" vertical="center" wrapText="1"/>
    </xf>
    <xf numFmtId="0" fontId="32" fillId="5" borderId="5" xfId="4" applyFont="1" applyFill="1" applyBorder="1" applyAlignment="1">
      <alignment horizontal="center" vertical="center" wrapText="1"/>
    </xf>
    <xf numFmtId="0" fontId="32" fillId="5" borderId="6" xfId="4" applyFont="1" applyFill="1" applyBorder="1" applyAlignment="1">
      <alignment horizontal="center" vertical="center" wrapText="1"/>
    </xf>
    <xf numFmtId="0" fontId="32" fillId="5" borderId="0" xfId="4" applyFont="1" applyFill="1" applyAlignment="1">
      <alignment horizontal="center" vertical="center" wrapText="1"/>
    </xf>
    <xf numFmtId="0" fontId="32" fillId="5" borderId="7" xfId="4" applyFont="1" applyFill="1" applyBorder="1" applyAlignment="1">
      <alignment horizontal="center" vertical="center" wrapText="1"/>
    </xf>
    <xf numFmtId="0" fontId="35" fillId="29" borderId="0" xfId="3" applyFont="1" applyFill="1" applyAlignment="1">
      <alignment horizontal="center" vertical="center"/>
    </xf>
    <xf numFmtId="0" fontId="35" fillId="29" borderId="12" xfId="3" applyFont="1" applyFill="1" applyBorder="1" applyAlignment="1">
      <alignment horizontal="center" vertical="center"/>
    </xf>
    <xf numFmtId="0" fontId="39" fillId="53" borderId="17" xfId="2" applyFont="1" applyFill="1" applyBorder="1" applyAlignment="1">
      <alignment horizontal="center" vertical="center"/>
    </xf>
    <xf numFmtId="0" fontId="39" fillId="53" borderId="46" xfId="2" applyFont="1" applyFill="1" applyBorder="1" applyAlignment="1">
      <alignment horizontal="center" vertical="center"/>
    </xf>
    <xf numFmtId="0" fontId="89" fillId="2" borderId="0" xfId="2" applyFont="1" applyFill="1" applyAlignment="1">
      <alignment horizontal="right" vertical="center"/>
    </xf>
    <xf numFmtId="0" fontId="35" fillId="29" borderId="0" xfId="3" applyFont="1" applyFill="1" applyAlignment="1">
      <alignment horizontal="center" vertical="center" wrapText="1"/>
    </xf>
    <xf numFmtId="0" fontId="35" fillId="29" borderId="12" xfId="3" applyFont="1" applyFill="1" applyBorder="1" applyAlignment="1">
      <alignment horizontal="center" vertical="center" wrapText="1"/>
    </xf>
    <xf numFmtId="176" fontId="22" fillId="11" borderId="7" xfId="19" applyNumberFormat="1" applyFont="1" applyFill="1" applyBorder="1" applyAlignment="1">
      <alignment horizontal="center" vertical="center"/>
    </xf>
    <xf numFmtId="0" fontId="88" fillId="11" borderId="6" xfId="9" applyFont="1" applyFill="1" applyBorder="1" applyAlignment="1">
      <alignment horizontal="center" vertical="center"/>
    </xf>
    <xf numFmtId="0" fontId="88" fillId="11" borderId="0" xfId="9" applyFont="1" applyFill="1" applyAlignment="1">
      <alignment horizontal="center" vertical="center"/>
    </xf>
    <xf numFmtId="0" fontId="15" fillId="20" borderId="7" xfId="11" applyFont="1" applyFill="1" applyBorder="1" applyAlignment="1">
      <alignment horizontal="center" vertical="center" wrapText="1"/>
    </xf>
    <xf numFmtId="0" fontId="22" fillId="72" borderId="4" xfId="4" applyFont="1" applyFill="1" applyBorder="1" applyAlignment="1">
      <alignment horizontal="center" vertical="center" wrapText="1"/>
    </xf>
    <xf numFmtId="0" fontId="22" fillId="72" borderId="0" xfId="4" applyFont="1" applyFill="1" applyAlignment="1">
      <alignment horizontal="center" vertical="center" wrapText="1"/>
    </xf>
    <xf numFmtId="0" fontId="65" fillId="7" borderId="6" xfId="4" applyFont="1" applyFill="1" applyBorder="1" applyAlignment="1">
      <alignment horizontal="center" vertical="center"/>
    </xf>
    <xf numFmtId="0" fontId="65" fillId="7" borderId="57" xfId="4" applyFont="1" applyFill="1" applyBorder="1" applyAlignment="1">
      <alignment horizontal="center" vertical="center"/>
    </xf>
    <xf numFmtId="0" fontId="52" fillId="2" borderId="7" xfId="4" applyFont="1" applyFill="1" applyBorder="1" applyAlignment="1">
      <alignment horizontal="center" vertical="center" wrapText="1"/>
    </xf>
    <xf numFmtId="0" fontId="22" fillId="60" borderId="0" xfId="4" applyFont="1" applyFill="1" applyAlignment="1">
      <alignment horizontal="center" vertical="center" wrapText="1"/>
    </xf>
    <xf numFmtId="0" fontId="22" fillId="60" borderId="18" xfId="4" applyFont="1" applyFill="1" applyBorder="1" applyAlignment="1">
      <alignment horizontal="center" vertical="center" wrapText="1"/>
    </xf>
    <xf numFmtId="0" fontId="78" fillId="33" borderId="17" xfId="4" applyFont="1" applyFill="1" applyBorder="1" applyAlignment="1" applyProtection="1">
      <alignment horizontal="center" vertical="center" wrapText="1"/>
      <protection locked="0"/>
    </xf>
    <xf numFmtId="0" fontId="78" fillId="33" borderId="29" xfId="4" applyFont="1" applyFill="1" applyBorder="1" applyAlignment="1" applyProtection="1">
      <alignment horizontal="center" vertical="center" wrapText="1"/>
      <protection locked="0"/>
    </xf>
    <xf numFmtId="0" fontId="78" fillId="33" borderId="0" xfId="4" applyFont="1" applyFill="1" applyAlignment="1" applyProtection="1">
      <alignment horizontal="center" vertical="center" wrapText="1"/>
      <protection locked="0"/>
    </xf>
    <xf numFmtId="0" fontId="78" fillId="33" borderId="30" xfId="4" applyFont="1" applyFill="1" applyBorder="1" applyAlignment="1" applyProtection="1">
      <alignment horizontal="center" vertical="center" wrapText="1"/>
      <protection locked="0"/>
    </xf>
    <xf numFmtId="0" fontId="87" fillId="7" borderId="0" xfId="4" applyFont="1" applyFill="1" applyAlignment="1" applyProtection="1">
      <alignment horizontal="center" vertical="center" wrapText="1"/>
      <protection hidden="1"/>
    </xf>
    <xf numFmtId="0" fontId="87" fillId="7" borderId="30" xfId="4" applyFont="1" applyFill="1" applyBorder="1" applyAlignment="1" applyProtection="1">
      <alignment horizontal="center" vertical="center" wrapText="1"/>
      <protection hidden="1"/>
    </xf>
    <xf numFmtId="0" fontId="7" fillId="54" borderId="0" xfId="4" applyFont="1" applyFill="1" applyAlignment="1">
      <alignment horizontal="center" vertical="center" wrapText="1"/>
    </xf>
    <xf numFmtId="0" fontId="7" fillId="54" borderId="30" xfId="4" applyFont="1" applyFill="1" applyBorder="1" applyAlignment="1">
      <alignment horizontal="center" vertical="center" wrapText="1"/>
    </xf>
    <xf numFmtId="182" fontId="56" fillId="2" borderId="0" xfId="0" applyNumberFormat="1" applyFont="1" applyFill="1" applyAlignment="1">
      <alignment horizontal="center" vertical="center"/>
    </xf>
    <xf numFmtId="1" fontId="55" fillId="59" borderId="4" xfId="4" applyNumberFormat="1" applyFont="1" applyFill="1" applyBorder="1" applyAlignment="1" applyProtection="1">
      <alignment horizontal="center" vertical="center" wrapText="1"/>
      <protection hidden="1"/>
    </xf>
    <xf numFmtId="1" fontId="55" fillId="59" borderId="0" xfId="4" applyNumberFormat="1" applyFont="1" applyFill="1" applyAlignment="1" applyProtection="1">
      <alignment horizontal="center" vertical="center" wrapText="1"/>
      <protection hidden="1"/>
    </xf>
    <xf numFmtId="0" fontId="90" fillId="29" borderId="0" xfId="3" applyFont="1" applyFill="1" applyAlignment="1">
      <alignment horizontal="center" vertical="top" wrapText="1"/>
    </xf>
    <xf numFmtId="0" fontId="90" fillId="29" borderId="12" xfId="3" applyFont="1" applyFill="1" applyBorder="1" applyAlignment="1">
      <alignment horizontal="center" vertical="top" wrapText="1"/>
    </xf>
    <xf numFmtId="0" fontId="7" fillId="54" borderId="13" xfId="4" applyFont="1" applyFill="1" applyBorder="1" applyAlignment="1">
      <alignment horizontal="center" vertical="center" wrapText="1"/>
    </xf>
    <xf numFmtId="1" fontId="55" fillId="22" borderId="4" xfId="4" applyNumberFormat="1" applyFont="1" applyFill="1" applyBorder="1" applyAlignment="1" applyProtection="1">
      <alignment horizontal="center" vertical="center" wrapText="1"/>
      <protection hidden="1"/>
    </xf>
    <xf numFmtId="1" fontId="55" fillId="22" borderId="0" xfId="4" applyNumberFormat="1" applyFont="1" applyFill="1" applyAlignment="1" applyProtection="1">
      <alignment horizontal="center" vertical="center" wrapText="1"/>
      <protection hidden="1"/>
    </xf>
    <xf numFmtId="164" fontId="103" fillId="18" borderId="53" xfId="0" applyNumberFormat="1" applyFont="1" applyFill="1" applyBorder="1" applyAlignment="1">
      <alignment horizontal="center" vertical="center"/>
    </xf>
    <xf numFmtId="164" fontId="103" fillId="18" borderId="54" xfId="0" applyNumberFormat="1" applyFont="1" applyFill="1" applyBorder="1" applyAlignment="1">
      <alignment horizontal="center" vertical="center"/>
    </xf>
    <xf numFmtId="172" fontId="42" fillId="2" borderId="16" xfId="0" applyNumberFormat="1" applyFont="1" applyFill="1" applyBorder="1" applyAlignment="1">
      <alignment horizontal="center" vertical="center" textRotation="90"/>
    </xf>
    <xf numFmtId="172" fontId="42" fillId="2" borderId="67" xfId="0" applyNumberFormat="1" applyFont="1" applyFill="1" applyBorder="1" applyAlignment="1">
      <alignment horizontal="center" vertical="center" textRotation="90"/>
    </xf>
    <xf numFmtId="0" fontId="63" fillId="2" borderId="6" xfId="11" applyFont="1" applyFill="1" applyBorder="1" applyAlignment="1">
      <alignment horizontal="center" vertical="center" wrapText="1"/>
    </xf>
    <xf numFmtId="0" fontId="63" fillId="2" borderId="0" xfId="11" applyFont="1" applyFill="1" applyAlignment="1">
      <alignment horizontal="center" vertical="center" wrapText="1"/>
    </xf>
    <xf numFmtId="0" fontId="63" fillId="2" borderId="7" xfId="11" applyFont="1" applyFill="1" applyBorder="1" applyAlignment="1">
      <alignment horizontal="center" vertical="center" wrapText="1"/>
    </xf>
    <xf numFmtId="0" fontId="9" fillId="3" borderId="20" xfId="19" applyFont="1" applyFill="1" applyBorder="1" applyAlignment="1">
      <alignment horizontal="center" vertical="center"/>
    </xf>
    <xf numFmtId="0" fontId="9" fillId="3" borderId="13" xfId="19" applyFont="1" applyFill="1" applyBorder="1" applyAlignment="1">
      <alignment horizontal="center" vertical="center"/>
    </xf>
    <xf numFmtId="0" fontId="9" fillId="3" borderId="21" xfId="19" applyFont="1" applyFill="1" applyBorder="1" applyAlignment="1">
      <alignment horizontal="center" vertical="center"/>
    </xf>
    <xf numFmtId="171" fontId="9" fillId="5" borderId="48" xfId="4" applyNumberFormat="1" applyFont="1" applyFill="1" applyBorder="1" applyAlignment="1">
      <alignment horizontal="center" vertical="center"/>
    </xf>
    <xf numFmtId="171" fontId="9" fillId="5" borderId="13" xfId="4" applyNumberFormat="1" applyFont="1" applyFill="1" applyBorder="1" applyAlignment="1">
      <alignment horizontal="center" vertical="center"/>
    </xf>
    <xf numFmtId="171" fontId="9" fillId="5" borderId="21" xfId="4" applyNumberFormat="1" applyFont="1" applyFill="1" applyBorder="1" applyAlignment="1">
      <alignment horizontal="center" vertical="center"/>
    </xf>
    <xf numFmtId="171" fontId="9" fillId="5" borderId="49" xfId="4" applyNumberFormat="1" applyFont="1" applyFill="1" applyBorder="1" applyAlignment="1">
      <alignment horizontal="center" vertical="center"/>
    </xf>
    <xf numFmtId="171" fontId="9" fillId="5" borderId="30" xfId="4" applyNumberFormat="1" applyFont="1" applyFill="1" applyBorder="1" applyAlignment="1">
      <alignment horizontal="center" vertical="center"/>
    </xf>
    <xf numFmtId="171" fontId="9" fillId="5" borderId="58" xfId="4" applyNumberFormat="1" applyFont="1" applyFill="1" applyBorder="1" applyAlignment="1">
      <alignment horizontal="center" vertical="center"/>
    </xf>
    <xf numFmtId="0" fontId="65" fillId="61" borderId="20" xfId="4" applyFont="1" applyFill="1" applyBorder="1" applyAlignment="1">
      <alignment horizontal="center" vertical="center" wrapText="1"/>
    </xf>
    <xf numFmtId="0" fontId="65" fillId="61" borderId="29" xfId="4" applyFont="1" applyFill="1" applyBorder="1" applyAlignment="1">
      <alignment horizontal="center" vertical="center" wrapText="1"/>
    </xf>
    <xf numFmtId="0" fontId="65" fillId="61" borderId="13" xfId="4" applyFont="1" applyFill="1" applyBorder="1" applyAlignment="1" applyProtection="1">
      <alignment horizontal="center" vertical="center" wrapText="1"/>
      <protection hidden="1"/>
    </xf>
    <xf numFmtId="0" fontId="65" fillId="61" borderId="30" xfId="4" applyFont="1" applyFill="1" applyBorder="1" applyAlignment="1" applyProtection="1">
      <alignment horizontal="center" vertical="center" wrapText="1"/>
      <protection hidden="1"/>
    </xf>
    <xf numFmtId="0" fontId="65" fillId="7" borderId="13" xfId="4" applyFont="1" applyFill="1" applyBorder="1" applyAlignment="1" applyProtection="1">
      <alignment horizontal="center" vertical="center" wrapText="1"/>
      <protection hidden="1"/>
    </xf>
    <xf numFmtId="0" fontId="65" fillId="7" borderId="30" xfId="4" applyFont="1" applyFill="1" applyBorder="1" applyAlignment="1" applyProtection="1">
      <alignment horizontal="center" vertical="center" wrapText="1"/>
      <protection hidden="1"/>
    </xf>
    <xf numFmtId="0" fontId="65" fillId="54" borderId="63" xfId="4" applyFont="1" applyFill="1" applyBorder="1" applyAlignment="1">
      <alignment horizontal="center" vertical="center" wrapText="1"/>
    </xf>
    <xf numFmtId="0" fontId="65" fillId="54" borderId="33" xfId="4" applyFont="1" applyFill="1" applyBorder="1" applyAlignment="1">
      <alignment horizontal="center" vertical="center" wrapText="1"/>
    </xf>
    <xf numFmtId="0" fontId="52" fillId="2" borderId="0" xfId="4" applyFont="1" applyFill="1" applyAlignment="1">
      <alignment horizontal="center" vertical="center" wrapText="1"/>
    </xf>
    <xf numFmtId="1" fontId="22" fillId="60" borderId="4" xfId="4" applyNumberFormat="1" applyFont="1" applyFill="1" applyBorder="1" applyAlignment="1" applyProtection="1">
      <alignment horizontal="center" vertical="center" wrapText="1"/>
      <protection hidden="1"/>
    </xf>
    <xf numFmtId="1" fontId="22" fillId="60" borderId="0" xfId="4" applyNumberFormat="1" applyFont="1" applyFill="1" applyAlignment="1" applyProtection="1">
      <alignment horizontal="center" vertical="center" wrapText="1"/>
      <protection hidden="1"/>
    </xf>
    <xf numFmtId="0" fontId="108" fillId="3" borderId="4" xfId="22" applyFont="1" applyFill="1" applyBorder="1" applyAlignment="1">
      <alignment horizontal="center" vertical="center"/>
    </xf>
    <xf numFmtId="0" fontId="78" fillId="64" borderId="6" xfId="4" applyFont="1" applyFill="1" applyBorder="1" applyAlignment="1">
      <alignment horizontal="center" vertical="center" textRotation="90" wrapText="1"/>
    </xf>
    <xf numFmtId="0" fontId="78" fillId="64" borderId="9" xfId="4" applyFont="1" applyFill="1" applyBorder="1" applyAlignment="1">
      <alignment horizontal="center" vertical="center" textRotation="90" wrapText="1"/>
    </xf>
    <xf numFmtId="1" fontId="22" fillId="47" borderId="4" xfId="4" applyNumberFormat="1" applyFont="1" applyFill="1" applyBorder="1" applyAlignment="1" applyProtection="1">
      <alignment horizontal="center" vertical="center" wrapText="1"/>
      <protection hidden="1"/>
    </xf>
    <xf numFmtId="1" fontId="22" fillId="47" borderId="0" xfId="4" applyNumberFormat="1" applyFont="1" applyFill="1" applyAlignment="1" applyProtection="1">
      <alignment horizontal="center" vertical="center" wrapText="1"/>
      <protection hidden="1"/>
    </xf>
    <xf numFmtId="1" fontId="22" fillId="58" borderId="4" xfId="4" applyNumberFormat="1" applyFont="1" applyFill="1" applyBorder="1" applyAlignment="1" applyProtection="1">
      <alignment horizontal="center" vertical="center" wrapText="1"/>
      <protection hidden="1"/>
    </xf>
    <xf numFmtId="1" fontId="22" fillId="58" borderId="0" xfId="4" applyNumberFormat="1" applyFont="1" applyFill="1" applyAlignment="1" applyProtection="1">
      <alignment horizontal="center" vertical="center" wrapText="1"/>
      <protection hidden="1"/>
    </xf>
    <xf numFmtId="1" fontId="55" fillId="57" borderId="4" xfId="4" applyNumberFormat="1" applyFont="1" applyFill="1" applyBorder="1" applyAlignment="1" applyProtection="1">
      <alignment horizontal="center" vertical="center" wrapText="1"/>
      <protection hidden="1"/>
    </xf>
    <xf numFmtId="1" fontId="55" fillId="57" borderId="0" xfId="4" applyNumberFormat="1" applyFont="1" applyFill="1" applyAlignment="1" applyProtection="1">
      <alignment horizontal="center" vertical="center" wrapText="1"/>
      <protection hidden="1"/>
    </xf>
    <xf numFmtId="1" fontId="22" fillId="6" borderId="4" xfId="4" applyNumberFormat="1" applyFont="1" applyFill="1" applyBorder="1" applyAlignment="1" applyProtection="1">
      <alignment horizontal="center" vertical="center" wrapText="1"/>
      <protection hidden="1"/>
    </xf>
    <xf numFmtId="1" fontId="22" fillId="6" borderId="0" xfId="4" applyNumberFormat="1" applyFont="1" applyFill="1" applyAlignment="1" applyProtection="1">
      <alignment horizontal="center" vertical="center" wrapText="1"/>
      <protection hidden="1"/>
    </xf>
    <xf numFmtId="1" fontId="55" fillId="12" borderId="4" xfId="4" applyNumberFormat="1" applyFont="1" applyFill="1" applyBorder="1" applyAlignment="1" applyProtection="1">
      <alignment horizontal="center" vertical="center" wrapText="1"/>
      <protection hidden="1"/>
    </xf>
    <xf numFmtId="1" fontId="55" fillId="12" borderId="0" xfId="4" applyNumberFormat="1" applyFont="1" applyFill="1" applyAlignment="1" applyProtection="1">
      <alignment horizontal="center" vertical="center" wrapText="1"/>
      <protection hidden="1"/>
    </xf>
    <xf numFmtId="1" fontId="22" fillId="26" borderId="4" xfId="4" applyNumberFormat="1" applyFont="1" applyFill="1" applyBorder="1" applyAlignment="1" applyProtection="1">
      <alignment horizontal="center" vertical="center" wrapText="1"/>
      <protection hidden="1"/>
    </xf>
    <xf numFmtId="1" fontId="22" fillId="26" borderId="0" xfId="4" applyNumberFormat="1" applyFont="1" applyFill="1" applyAlignment="1" applyProtection="1">
      <alignment horizontal="center" vertical="center" wrapText="1"/>
      <protection hidden="1"/>
    </xf>
    <xf numFmtId="1" fontId="55" fillId="55" borderId="4" xfId="4" applyNumberFormat="1" applyFont="1" applyFill="1" applyBorder="1" applyAlignment="1" applyProtection="1">
      <alignment horizontal="center" vertical="center" wrapText="1"/>
      <protection hidden="1"/>
    </xf>
    <xf numFmtId="1" fontId="55" fillId="55" borderId="0" xfId="4" applyNumberFormat="1" applyFont="1" applyFill="1" applyAlignment="1" applyProtection="1">
      <alignment horizontal="center" vertical="center" wrapText="1"/>
      <protection hidden="1"/>
    </xf>
    <xf numFmtId="0" fontId="32" fillId="3" borderId="3" xfId="4" applyFont="1" applyFill="1" applyBorder="1" applyAlignment="1" applyProtection="1">
      <alignment horizontal="center" vertical="center" wrapText="1"/>
      <protection hidden="1"/>
    </xf>
    <xf numFmtId="0" fontId="32" fillId="3" borderId="4" xfId="4" applyFont="1" applyFill="1" applyBorder="1" applyAlignment="1" applyProtection="1">
      <alignment horizontal="center" vertical="center" wrapText="1"/>
      <protection hidden="1"/>
    </xf>
    <xf numFmtId="0" fontId="32" fillId="3" borderId="5" xfId="4" applyFont="1" applyFill="1" applyBorder="1" applyAlignment="1" applyProtection="1">
      <alignment horizontal="center" vertical="center" wrapText="1"/>
      <protection hidden="1"/>
    </xf>
    <xf numFmtId="0" fontId="32" fillId="3" borderId="6" xfId="4" applyFont="1" applyFill="1" applyBorder="1" applyAlignment="1" applyProtection="1">
      <alignment horizontal="center" vertical="center" wrapText="1"/>
      <protection hidden="1"/>
    </xf>
    <xf numFmtId="0" fontId="32" fillId="3" borderId="0" xfId="4" applyFont="1" applyFill="1" applyAlignment="1" applyProtection="1">
      <alignment horizontal="center" vertical="center" wrapText="1"/>
      <protection hidden="1"/>
    </xf>
    <xf numFmtId="0" fontId="32" fillId="3" borderId="7" xfId="4" applyFont="1" applyFill="1" applyBorder="1" applyAlignment="1" applyProtection="1">
      <alignment horizontal="center" vertical="center" wrapText="1"/>
      <protection hidden="1"/>
    </xf>
    <xf numFmtId="2" fontId="22" fillId="2" borderId="6" xfId="20" applyNumberFormat="1" applyFont="1" applyFill="1" applyBorder="1" applyAlignment="1">
      <alignment horizontal="center" vertical="center"/>
    </xf>
    <xf numFmtId="2" fontId="22" fillId="2" borderId="0" xfId="20" applyNumberFormat="1" applyFont="1" applyFill="1" applyAlignment="1">
      <alignment horizontal="center" vertical="center"/>
    </xf>
    <xf numFmtId="2" fontId="22" fillId="2" borderId="7" xfId="20" applyNumberFormat="1" applyFont="1" applyFill="1" applyBorder="1" applyAlignment="1">
      <alignment horizontal="center" vertical="center"/>
    </xf>
    <xf numFmtId="0" fontId="48" fillId="2" borderId="6" xfId="7" applyFont="1" applyFill="1" applyBorder="1" applyAlignment="1">
      <alignment horizontal="center" vertical="center"/>
    </xf>
    <xf numFmtId="0" fontId="48" fillId="2" borderId="0" xfId="7" applyFont="1" applyFill="1" applyAlignment="1">
      <alignment horizontal="center" vertical="center"/>
    </xf>
    <xf numFmtId="0" fontId="48" fillId="2" borderId="7" xfId="7" applyFont="1" applyFill="1" applyBorder="1" applyAlignment="1">
      <alignment horizontal="center" vertical="center"/>
    </xf>
    <xf numFmtId="0" fontId="134" fillId="2" borderId="6" xfId="0" applyFont="1" applyFill="1" applyBorder="1" applyAlignment="1">
      <alignment horizontal="center" vertical="center"/>
    </xf>
    <xf numFmtId="0" fontId="134" fillId="2" borderId="0" xfId="0" applyFont="1" applyFill="1" applyAlignment="1">
      <alignment horizontal="center" vertical="center"/>
    </xf>
    <xf numFmtId="0" fontId="134" fillId="2" borderId="7" xfId="0" applyFont="1" applyFill="1" applyBorder="1" applyAlignment="1">
      <alignment horizontal="center" vertical="center"/>
    </xf>
    <xf numFmtId="2" fontId="30" fillId="2" borderId="6" xfId="20" applyNumberFormat="1" applyFont="1" applyFill="1" applyBorder="1" applyAlignment="1">
      <alignment horizontal="center" vertical="center"/>
    </xf>
    <xf numFmtId="2" fontId="30" fillId="2" borderId="0" xfId="20" applyNumberFormat="1" applyFont="1" applyFill="1" applyAlignment="1">
      <alignment horizontal="center" vertical="center"/>
    </xf>
    <xf numFmtId="2" fontId="30" fillId="2" borderId="7" xfId="20" applyNumberFormat="1" applyFont="1" applyFill="1" applyBorder="1" applyAlignment="1">
      <alignment horizontal="center" vertical="center"/>
    </xf>
    <xf numFmtId="180" fontId="66" fillId="18" borderId="18" xfId="0" applyNumberFormat="1" applyFont="1" applyFill="1" applyBorder="1" applyAlignment="1">
      <alignment horizontal="right" vertical="center"/>
    </xf>
    <xf numFmtId="0" fontId="63" fillId="2" borderId="17" xfId="0" applyFont="1" applyFill="1" applyBorder="1" applyAlignment="1">
      <alignment horizontal="center" vertical="center" wrapText="1"/>
    </xf>
    <xf numFmtId="0" fontId="63" fillId="2" borderId="0" xfId="0" applyFont="1" applyFill="1" applyAlignment="1">
      <alignment horizontal="center" vertical="center" wrapText="1"/>
    </xf>
    <xf numFmtId="0" fontId="63" fillId="2" borderId="12" xfId="0" applyFont="1" applyFill="1" applyBorder="1" applyAlignment="1">
      <alignment horizontal="center" vertical="center" wrapText="1"/>
    </xf>
    <xf numFmtId="0" fontId="39" fillId="2" borderId="17" xfId="4" quotePrefix="1" applyFont="1" applyFill="1" applyBorder="1" applyAlignment="1" applyProtection="1">
      <alignment horizontal="center" vertical="center" wrapText="1"/>
      <protection hidden="1"/>
    </xf>
    <xf numFmtId="0" fontId="39" fillId="2" borderId="0" xfId="4" quotePrefix="1" applyFont="1" applyFill="1" applyAlignment="1" applyProtection="1">
      <alignment horizontal="center" vertical="center" wrapText="1"/>
      <protection hidden="1"/>
    </xf>
    <xf numFmtId="0" fontId="39" fillId="2" borderId="12" xfId="4" quotePrefix="1" applyFont="1" applyFill="1" applyBorder="1" applyAlignment="1" applyProtection="1">
      <alignment horizontal="center" vertical="center" wrapText="1"/>
      <protection hidden="1"/>
    </xf>
    <xf numFmtId="0" fontId="9" fillId="21" borderId="0" xfId="6" applyFont="1" applyFill="1" applyAlignment="1">
      <alignment horizontal="right" vertical="center"/>
    </xf>
    <xf numFmtId="0" fontId="22" fillId="29" borderId="17" xfId="3" applyFont="1" applyFill="1" applyBorder="1" applyAlignment="1">
      <alignment horizontal="center" vertical="center"/>
    </xf>
    <xf numFmtId="0" fontId="35" fillId="29" borderId="17" xfId="3" applyFont="1" applyFill="1" applyBorder="1" applyAlignment="1">
      <alignment horizontal="center" vertical="center"/>
    </xf>
    <xf numFmtId="2" fontId="137" fillId="2" borderId="6" xfId="20" applyNumberFormat="1" applyFont="1" applyFill="1" applyBorder="1" applyAlignment="1">
      <alignment horizontal="center" vertical="center"/>
    </xf>
    <xf numFmtId="2" fontId="137" fillId="2" borderId="0" xfId="20" applyNumberFormat="1" applyFont="1" applyFill="1" applyAlignment="1">
      <alignment horizontal="center" vertical="center"/>
    </xf>
    <xf numFmtId="2" fontId="137" fillId="2" borderId="7" xfId="20" applyNumberFormat="1" applyFont="1" applyFill="1" applyBorder="1" applyAlignment="1">
      <alignment horizontal="center" vertical="center"/>
    </xf>
    <xf numFmtId="2" fontId="22" fillId="2" borderId="6" xfId="20" applyNumberFormat="1" applyFont="1" applyFill="1" applyBorder="1" applyAlignment="1">
      <alignment horizontal="center" vertical="center" wrapText="1"/>
    </xf>
    <xf numFmtId="2" fontId="22" fillId="2" borderId="0" xfId="20" applyNumberFormat="1" applyFont="1" applyFill="1" applyAlignment="1">
      <alignment horizontal="center" vertical="center" wrapText="1"/>
    </xf>
    <xf numFmtId="2" fontId="22" fillId="2" borderId="7" xfId="20" applyNumberFormat="1" applyFont="1" applyFill="1" applyBorder="1" applyAlignment="1">
      <alignment horizontal="center" vertical="center" wrapText="1"/>
    </xf>
    <xf numFmtId="0" fontId="52" fillId="2" borderId="62" xfId="4" applyFont="1" applyFill="1" applyBorder="1" applyAlignment="1">
      <alignment horizontal="center" vertical="center" wrapText="1"/>
    </xf>
    <xf numFmtId="2" fontId="137" fillId="2" borderId="6" xfId="20" applyNumberFormat="1" applyFont="1" applyFill="1" applyBorder="1" applyAlignment="1">
      <alignment horizontal="center" vertical="center" wrapText="1"/>
    </xf>
    <xf numFmtId="2" fontId="137" fillId="2" borderId="0" xfId="20" applyNumberFormat="1" applyFont="1" applyFill="1" applyAlignment="1">
      <alignment horizontal="center" vertical="center" wrapText="1"/>
    </xf>
    <xf numFmtId="2" fontId="137" fillId="2" borderId="7" xfId="20" applyNumberFormat="1" applyFont="1" applyFill="1" applyBorder="1" applyAlignment="1">
      <alignment horizontal="center" vertical="center" wrapText="1"/>
    </xf>
    <xf numFmtId="0" fontId="90" fillId="29" borderId="17" xfId="3" applyFont="1" applyFill="1" applyBorder="1" applyAlignment="1">
      <alignment horizontal="center" vertical="top" wrapText="1"/>
    </xf>
    <xf numFmtId="0" fontId="90" fillId="29" borderId="17" xfId="3" applyFont="1" applyFill="1" applyBorder="1" applyAlignment="1">
      <alignment horizontal="center" vertical="center" wrapText="1"/>
    </xf>
    <xf numFmtId="0" fontId="35" fillId="29" borderId="17" xfId="3" applyFont="1" applyFill="1" applyBorder="1" applyAlignment="1">
      <alignment horizontal="center" vertical="center" wrapText="1"/>
    </xf>
    <xf numFmtId="0" fontId="137" fillId="2" borderId="6" xfId="7" applyFont="1" applyFill="1" applyBorder="1" applyAlignment="1">
      <alignment horizontal="center" vertical="center"/>
    </xf>
    <xf numFmtId="0" fontId="137" fillId="2" borderId="0" xfId="7" applyFont="1" applyFill="1" applyAlignment="1">
      <alignment horizontal="center" vertical="center"/>
    </xf>
    <xf numFmtId="0" fontId="137" fillId="2" borderId="7" xfId="7" applyFont="1" applyFill="1" applyBorder="1" applyAlignment="1">
      <alignment horizontal="center" vertical="center"/>
    </xf>
    <xf numFmtId="168" fontId="47" fillId="19" borderId="46" xfId="10" applyNumberFormat="1" applyFont="1" applyFill="1" applyBorder="1" applyAlignment="1">
      <alignment horizontal="center" vertical="center"/>
    </xf>
    <xf numFmtId="0" fontId="57" fillId="14" borderId="20" xfId="13" applyFont="1" applyFill="1" applyBorder="1" applyAlignment="1">
      <alignment horizontal="center" vertical="center"/>
    </xf>
    <xf numFmtId="0" fontId="57" fillId="14" borderId="17" xfId="13" applyFont="1" applyFill="1" applyBorder="1" applyAlignment="1">
      <alignment horizontal="center" vertical="center"/>
    </xf>
    <xf numFmtId="0" fontId="22" fillId="29" borderId="17" xfId="3" applyFont="1" applyFill="1" applyBorder="1" applyAlignment="1">
      <alignment horizontal="center" vertical="center" wrapText="1"/>
    </xf>
    <xf numFmtId="168" fontId="47" fillId="19" borderId="17" xfId="10" applyNumberFormat="1" applyFont="1" applyFill="1" applyBorder="1" applyAlignment="1">
      <alignment horizontal="center" vertical="center"/>
    </xf>
    <xf numFmtId="167" fontId="15" fillId="19" borderId="17" xfId="10" applyNumberFormat="1" applyFont="1" applyFill="1" applyBorder="1" applyAlignment="1">
      <alignment horizontal="center" vertical="center"/>
    </xf>
    <xf numFmtId="166" fontId="15" fillId="19" borderId="20" xfId="10" applyNumberFormat="1" applyFont="1" applyFill="1" applyBorder="1" applyAlignment="1">
      <alignment horizontal="center" vertical="center"/>
    </xf>
    <xf numFmtId="166" fontId="15" fillId="19" borderId="21" xfId="10" applyNumberFormat="1" applyFont="1" applyFill="1" applyBorder="1" applyAlignment="1">
      <alignment horizontal="center" vertical="center"/>
    </xf>
    <xf numFmtId="166" fontId="15" fillId="19" borderId="17" xfId="10" applyNumberFormat="1" applyFont="1" applyFill="1" applyBorder="1" applyAlignment="1">
      <alignment horizontal="center" vertical="center"/>
    </xf>
    <xf numFmtId="0" fontId="40" fillId="63" borderId="6" xfId="4" applyFont="1" applyFill="1" applyBorder="1" applyAlignment="1" applyProtection="1">
      <alignment horizontal="center" vertical="center" textRotation="90"/>
      <protection locked="0"/>
    </xf>
    <xf numFmtId="0" fontId="40" fillId="63" borderId="9" xfId="4" applyFont="1" applyFill="1" applyBorder="1" applyAlignment="1" applyProtection="1">
      <alignment horizontal="center" vertical="center" textRotation="90"/>
      <protection locked="0"/>
    </xf>
    <xf numFmtId="0" fontId="30" fillId="8" borderId="4" xfId="4" applyFont="1" applyFill="1" applyBorder="1" applyAlignment="1" applyProtection="1">
      <alignment horizontal="center" vertical="center"/>
      <protection hidden="1"/>
    </xf>
    <xf numFmtId="0" fontId="30" fillId="8" borderId="5" xfId="4" applyFont="1" applyFill="1" applyBorder="1" applyAlignment="1" applyProtection="1">
      <alignment horizontal="center" vertical="center"/>
      <protection hidden="1"/>
    </xf>
    <xf numFmtId="0" fontId="15" fillId="8" borderId="2" xfId="4" applyFont="1" applyFill="1" applyBorder="1" applyAlignment="1" applyProtection="1">
      <alignment horizontal="center" vertical="center"/>
      <protection hidden="1"/>
    </xf>
    <xf numFmtId="0" fontId="15" fillId="8" borderId="10" xfId="4" applyFont="1" applyFill="1" applyBorder="1" applyAlignment="1" applyProtection="1">
      <alignment horizontal="center" vertical="center"/>
      <protection hidden="1"/>
    </xf>
    <xf numFmtId="1" fontId="22" fillId="21" borderId="4" xfId="4" applyNumberFormat="1" applyFont="1" applyFill="1" applyBorder="1" applyAlignment="1" applyProtection="1">
      <alignment horizontal="center" vertical="center" wrapText="1"/>
      <protection hidden="1"/>
    </xf>
    <xf numFmtId="1" fontId="22" fillId="21" borderId="0" xfId="4" applyNumberFormat="1" applyFont="1" applyFill="1" applyAlignment="1" applyProtection="1">
      <alignment horizontal="center" vertical="center" wrapText="1"/>
      <protection hidden="1"/>
    </xf>
    <xf numFmtId="0" fontId="52" fillId="33" borderId="26" xfId="4" applyFont="1" applyFill="1" applyBorder="1" applyAlignment="1" applyProtection="1">
      <alignment horizontal="center" vertical="center" wrapText="1"/>
      <protection locked="0"/>
    </xf>
    <xf numFmtId="0" fontId="7" fillId="33" borderId="26" xfId="4" applyFont="1" applyFill="1" applyBorder="1" applyAlignment="1">
      <alignment horizontal="center" vertical="center" wrapText="1"/>
    </xf>
    <xf numFmtId="0" fontId="69" fillId="34" borderId="81" xfId="4" applyFont="1" applyFill="1" applyBorder="1" applyAlignment="1">
      <alignment horizontal="center" vertical="center" wrapText="1"/>
    </xf>
    <xf numFmtId="1" fontId="26" fillId="23" borderId="79" xfId="4" applyNumberFormat="1" applyFont="1" applyFill="1" applyBorder="1" applyAlignment="1" applyProtection="1">
      <alignment horizontal="center" vertical="center"/>
      <protection hidden="1"/>
    </xf>
    <xf numFmtId="1" fontId="22" fillId="2" borderId="79" xfId="4" applyNumberFormat="1" applyFont="1" applyFill="1" applyBorder="1" applyAlignment="1" applyProtection="1">
      <alignment horizontal="left" vertical="center" wrapText="1"/>
      <protection hidden="1"/>
    </xf>
    <xf numFmtId="1" fontId="22" fillId="2" borderId="80" xfId="4" applyNumberFormat="1" applyFont="1" applyFill="1" applyBorder="1" applyAlignment="1" applyProtection="1">
      <alignment horizontal="left" vertical="center" wrapText="1"/>
      <protection hidden="1"/>
    </xf>
    <xf numFmtId="0" fontId="30" fillId="23" borderId="3" xfId="4" applyFont="1" applyFill="1" applyBorder="1" applyAlignment="1" applyProtection="1">
      <alignment horizontal="center" vertical="center"/>
      <protection hidden="1"/>
    </xf>
    <xf numFmtId="0" fontId="30" fillId="23" borderId="4" xfId="4" applyFont="1" applyFill="1" applyBorder="1" applyAlignment="1" applyProtection="1">
      <alignment horizontal="center" vertical="center"/>
      <protection hidden="1"/>
    </xf>
    <xf numFmtId="0" fontId="15" fillId="11" borderId="0" xfId="4" applyFont="1" applyFill="1" applyAlignment="1">
      <alignment horizontal="center" wrapText="1"/>
    </xf>
    <xf numFmtId="0" fontId="22" fillId="0" borderId="6" xfId="4" applyFont="1" applyBorder="1" applyAlignment="1">
      <alignment horizontal="center" vertical="center"/>
    </xf>
    <xf numFmtId="0" fontId="22" fillId="0" borderId="0" xfId="4" applyFont="1" applyAlignment="1">
      <alignment horizontal="center" vertical="center"/>
    </xf>
    <xf numFmtId="0" fontId="22" fillId="0" borderId="7" xfId="4" applyFont="1" applyBorder="1" applyAlignment="1">
      <alignment horizontal="center" vertical="center"/>
    </xf>
    <xf numFmtId="0" fontId="15" fillId="11" borderId="18" xfId="4" applyFont="1" applyFill="1" applyBorder="1" applyAlignment="1">
      <alignment horizontal="center" vertical="center" wrapText="1"/>
    </xf>
    <xf numFmtId="0" fontId="132" fillId="73" borderId="0" xfId="4" applyFont="1" applyFill="1" applyAlignment="1">
      <alignment horizontal="center" vertical="center"/>
    </xf>
    <xf numFmtId="0" fontId="9" fillId="3" borderId="6" xfId="4" applyFont="1" applyFill="1" applyBorder="1" applyAlignment="1" applyProtection="1">
      <alignment horizontal="center" vertical="center" textRotation="90"/>
      <protection locked="0"/>
    </xf>
    <xf numFmtId="0" fontId="9" fillId="3" borderId="9" xfId="4" applyFont="1" applyFill="1" applyBorder="1" applyAlignment="1" applyProtection="1">
      <alignment horizontal="center" vertical="center" textRotation="90"/>
      <protection locked="0"/>
    </xf>
    <xf numFmtId="2" fontId="22" fillId="2" borderId="17" xfId="20" applyNumberFormat="1" applyFont="1" applyFill="1" applyBorder="1" applyAlignment="1">
      <alignment horizontal="center" vertical="center"/>
    </xf>
    <xf numFmtId="0" fontId="132" fillId="73" borderId="0" xfId="4" applyFont="1" applyFill="1" applyAlignment="1">
      <alignment horizontal="center" vertical="center" wrapText="1"/>
    </xf>
    <xf numFmtId="2" fontId="22" fillId="2" borderId="17" xfId="20" applyNumberFormat="1" applyFont="1" applyFill="1" applyBorder="1" applyAlignment="1">
      <alignment horizontal="left" vertical="center" wrapText="1"/>
    </xf>
    <xf numFmtId="2" fontId="22" fillId="2" borderId="0" xfId="20" applyNumberFormat="1" applyFont="1" applyFill="1" applyAlignment="1">
      <alignment horizontal="left" vertical="center" wrapText="1"/>
    </xf>
    <xf numFmtId="2" fontId="22" fillId="2" borderId="7" xfId="20" applyNumberFormat="1" applyFont="1" applyFill="1" applyBorder="1" applyAlignment="1">
      <alignment horizontal="left" vertical="center" wrapText="1"/>
    </xf>
    <xf numFmtId="0" fontId="133" fillId="11" borderId="17" xfId="4" applyFont="1" applyFill="1" applyBorder="1" applyAlignment="1">
      <alignment horizontal="center" vertical="center"/>
    </xf>
    <xf numFmtId="0" fontId="133" fillId="11" borderId="0" xfId="4" applyFont="1" applyFill="1" applyAlignment="1">
      <alignment horizontal="center" vertical="center"/>
    </xf>
    <xf numFmtId="0" fontId="133" fillId="11" borderId="7" xfId="4" applyFont="1" applyFill="1" applyBorder="1" applyAlignment="1">
      <alignment horizontal="center" vertical="center"/>
    </xf>
    <xf numFmtId="0" fontId="137" fillId="11" borderId="17" xfId="4" applyFont="1" applyFill="1" applyBorder="1" applyAlignment="1">
      <alignment horizontal="center" vertical="center" wrapText="1"/>
    </xf>
    <xf numFmtId="0" fontId="137" fillId="11" borderId="46" xfId="4" applyFont="1" applyFill="1" applyBorder="1" applyAlignment="1">
      <alignment horizontal="center" vertical="center" wrapText="1"/>
    </xf>
    <xf numFmtId="0" fontId="30" fillId="11" borderId="0" xfId="4" applyFont="1" applyFill="1" applyAlignment="1">
      <alignment horizontal="center" vertical="center" wrapText="1"/>
    </xf>
    <xf numFmtId="0" fontId="40" fillId="15" borderId="11" xfId="4" applyFont="1" applyFill="1" applyBorder="1" applyAlignment="1" applyProtection="1">
      <alignment horizontal="center" vertical="center" textRotation="90"/>
      <protection locked="0"/>
    </xf>
    <xf numFmtId="0" fontId="40" fillId="15" borderId="14" xfId="4" applyFont="1" applyFill="1" applyBorder="1" applyAlignment="1" applyProtection="1">
      <alignment horizontal="center" vertical="center" textRotation="90"/>
      <protection locked="0"/>
    </xf>
    <xf numFmtId="0" fontId="32" fillId="3" borderId="15" xfId="4" applyFont="1" applyFill="1" applyBorder="1" applyAlignment="1" applyProtection="1">
      <alignment horizontal="center" vertical="center" wrapText="1"/>
      <protection hidden="1"/>
    </xf>
    <xf numFmtId="0" fontId="32" fillId="3" borderId="17" xfId="4" applyFont="1" applyFill="1" applyBorder="1" applyAlignment="1" applyProtection="1">
      <alignment horizontal="center" vertical="center" wrapText="1"/>
      <protection hidden="1"/>
    </xf>
    <xf numFmtId="0" fontId="132" fillId="73" borderId="0" xfId="4" applyFont="1" applyFill="1" applyAlignment="1">
      <alignment horizontal="left" vertical="center"/>
    </xf>
    <xf numFmtId="0" fontId="133" fillId="11" borderId="75" xfId="4" applyFont="1" applyFill="1" applyBorder="1" applyAlignment="1">
      <alignment horizontal="center" vertical="center" wrapText="1"/>
    </xf>
    <xf numFmtId="0" fontId="133" fillId="11" borderId="76" xfId="4" applyFont="1" applyFill="1" applyBorder="1" applyAlignment="1">
      <alignment horizontal="center" vertical="center" wrapText="1"/>
    </xf>
    <xf numFmtId="0" fontId="15" fillId="60" borderId="7" xfId="4" applyFont="1" applyFill="1" applyBorder="1" applyAlignment="1">
      <alignment horizontal="center" vertical="center" wrapText="1"/>
    </xf>
    <xf numFmtId="0" fontId="15" fillId="60" borderId="62" xfId="4" applyFont="1" applyFill="1" applyBorder="1" applyAlignment="1">
      <alignment horizontal="center" vertical="center" wrapText="1"/>
    </xf>
    <xf numFmtId="0" fontId="108" fillId="2" borderId="6" xfId="20" applyFont="1" applyFill="1" applyBorder="1" applyAlignment="1">
      <alignment horizontal="center" vertical="center"/>
    </xf>
    <xf numFmtId="0" fontId="108" fillId="2" borderId="0" xfId="20" applyFont="1" applyFill="1" applyAlignment="1">
      <alignment horizontal="center" vertical="center"/>
    </xf>
    <xf numFmtId="0" fontId="108" fillId="2" borderId="7" xfId="20" applyFont="1" applyFill="1" applyBorder="1" applyAlignment="1">
      <alignment horizontal="center" vertical="center"/>
    </xf>
    <xf numFmtId="0" fontId="16" fillId="2" borderId="6" xfId="4" applyFont="1" applyFill="1" applyBorder="1" applyAlignment="1">
      <alignment horizontal="center" vertical="center"/>
    </xf>
    <xf numFmtId="0" fontId="16" fillId="2" borderId="0" xfId="4" applyFont="1" applyFill="1" applyAlignment="1">
      <alignment horizontal="center" vertical="center"/>
    </xf>
    <xf numFmtId="0" fontId="16" fillId="2" borderId="7" xfId="4" applyFont="1" applyFill="1" applyBorder="1" applyAlignment="1">
      <alignment horizontal="center" vertical="center"/>
    </xf>
    <xf numFmtId="0" fontId="108" fillId="2" borderId="6" xfId="20" applyFont="1" applyFill="1" applyBorder="1" applyAlignment="1">
      <alignment horizontal="center" wrapText="1"/>
    </xf>
    <xf numFmtId="0" fontId="108" fillId="2" borderId="0" xfId="20" applyFont="1" applyFill="1" applyAlignment="1">
      <alignment horizontal="center" wrapText="1"/>
    </xf>
    <xf numFmtId="0" fontId="108" fillId="2" borderId="7" xfId="20" applyFont="1" applyFill="1" applyBorder="1" applyAlignment="1">
      <alignment horizontal="center" wrapText="1"/>
    </xf>
    <xf numFmtId="0" fontId="15" fillId="3" borderId="3" xfId="20" applyFont="1" applyFill="1" applyBorder="1" applyAlignment="1">
      <alignment horizontal="center"/>
    </xf>
    <xf numFmtId="0" fontId="15" fillId="3" borderId="4" xfId="20" applyFont="1" applyFill="1" applyBorder="1" applyAlignment="1">
      <alignment horizontal="center"/>
    </xf>
    <xf numFmtId="0" fontId="15" fillId="3" borderId="5" xfId="20" applyFont="1" applyFill="1" applyBorder="1" applyAlignment="1">
      <alignment horizontal="center"/>
    </xf>
    <xf numFmtId="0" fontId="55" fillId="74" borderId="3" xfId="20" applyFont="1" applyFill="1" applyBorder="1" applyAlignment="1">
      <alignment horizontal="center" vertical="center"/>
    </xf>
    <xf numFmtId="0" fontId="55" fillId="74" borderId="4" xfId="20" applyFont="1" applyFill="1" applyBorder="1" applyAlignment="1">
      <alignment horizontal="center" vertical="center"/>
    </xf>
    <xf numFmtId="0" fontId="55" fillId="74" borderId="5" xfId="20" applyFont="1" applyFill="1" applyBorder="1" applyAlignment="1">
      <alignment horizontal="center" vertical="center"/>
    </xf>
    <xf numFmtId="0" fontId="108" fillId="2" borderId="6" xfId="20" applyFont="1" applyFill="1" applyBorder="1" applyAlignment="1">
      <alignment horizontal="center" vertical="center" wrapText="1"/>
    </xf>
    <xf numFmtId="0" fontId="108" fillId="2" borderId="0" xfId="20" applyFont="1" applyFill="1" applyAlignment="1">
      <alignment horizontal="center" vertical="center" wrapText="1"/>
    </xf>
    <xf numFmtId="0" fontId="108" fillId="2" borderId="7" xfId="20" applyFont="1" applyFill="1" applyBorder="1" applyAlignment="1">
      <alignment horizontal="center" vertical="center" wrapText="1"/>
    </xf>
    <xf numFmtId="0" fontId="16" fillId="2" borderId="6" xfId="4" applyFont="1" applyFill="1" applyBorder="1" applyAlignment="1">
      <alignment horizontal="center" vertical="center" wrapText="1"/>
    </xf>
    <xf numFmtId="0" fontId="16" fillId="2" borderId="0" xfId="4" applyFont="1" applyFill="1" applyAlignment="1">
      <alignment horizontal="center" vertical="center" wrapText="1"/>
    </xf>
    <xf numFmtId="0" fontId="16" fillId="2" borderId="7" xfId="4" applyFont="1" applyFill="1" applyBorder="1" applyAlignment="1">
      <alignment horizontal="center" vertical="center" wrapText="1"/>
    </xf>
    <xf numFmtId="0" fontId="39" fillId="7" borderId="17" xfId="4" applyFont="1" applyFill="1" applyBorder="1" applyAlignment="1">
      <alignment horizontal="center" vertical="center" wrapText="1"/>
    </xf>
    <xf numFmtId="0" fontId="39" fillId="7" borderId="46" xfId="4" applyFont="1" applyFill="1" applyBorder="1" applyAlignment="1">
      <alignment horizontal="center" vertical="center" wrapText="1"/>
    </xf>
    <xf numFmtId="0" fontId="132" fillId="73" borderId="0" xfId="4" applyFont="1" applyFill="1" applyAlignment="1">
      <alignment horizontal="left" vertical="center" wrapText="1"/>
    </xf>
  </cellXfs>
  <cellStyles count="26">
    <cellStyle name="Lien hypertexte" xfId="1" builtinId="8"/>
    <cellStyle name="Lien hypertexte 2 2" xfId="24" xr:uid="{2FC8D9DA-2C24-4EC0-8383-ECA1235FDCC3}"/>
    <cellStyle name="Normal" xfId="0" builtinId="0"/>
    <cellStyle name="Normal 10 2 2 2 2 3 2 3 2 2" xfId="2" xr:uid="{C65E7E36-73AA-488A-805C-9B85F2FD132F}"/>
    <cellStyle name="Normal 11 2 3 2" xfId="14" xr:uid="{09EC9825-198D-45A4-BEB4-36EAF01C250B}"/>
    <cellStyle name="Normal 12 2" xfId="5" xr:uid="{795AECA6-613E-4711-A570-32B79AE34023}"/>
    <cellStyle name="Normal 2 2 2 2" xfId="4" xr:uid="{A2DE3552-EB97-4933-8071-C3C1FACFA0A6}"/>
    <cellStyle name="Normal 2 2 4" xfId="7" xr:uid="{C129E457-976A-408E-B3AD-957934941F2D}"/>
    <cellStyle name="Normal 2 3" xfId="16" xr:uid="{55DAB309-9F27-4F0D-A768-40B626759054}"/>
    <cellStyle name="Normal 4 2 2 2 2 2 2 2 3" xfId="20" xr:uid="{0C672269-7262-40D2-8D39-EE7DF9D33610}"/>
    <cellStyle name="Normal 4 2 2 2 2 2 2 2 4 3" xfId="17" xr:uid="{8AC2B6AE-1005-4D6B-922E-A1568371E404}"/>
    <cellStyle name="Normal 4 2 2 2 2 2 2 2 4 5 2 2" xfId="8" xr:uid="{64605113-EB14-4B3E-9626-29C156B790A5}"/>
    <cellStyle name="Normal 4 2 2 2 2 2 2 5 4 2 3 2 2 3 2 2" xfId="13" xr:uid="{C4F67F1F-5400-412A-B05C-5A3E29B092E9}"/>
    <cellStyle name="Normal 4 2 2 2 2 2 2 6 2 2 3 2 3 3 2 2" xfId="18" xr:uid="{F002631F-25AD-4110-BE6D-655883D870FB}"/>
    <cellStyle name="Normal 4 2 2 2 3 2 2" xfId="12" xr:uid="{04529B4C-FB9E-4D91-BB52-3DDAC5AD2384}"/>
    <cellStyle name="Normal 4 2 4 2 2 4 2" xfId="19" xr:uid="{646B8481-F4B4-41AE-B87B-D0A6175DB347}"/>
    <cellStyle name="Normal 4 2 5" xfId="11" xr:uid="{3090092F-83D0-4680-A189-436B8638BF02}"/>
    <cellStyle name="Normal 4 3 4 2" xfId="22" xr:uid="{87340DDA-5A57-42E7-82FB-03219034CAB5}"/>
    <cellStyle name="Normal 5" xfId="25" xr:uid="{EA6560DB-750B-49F2-BB85-2BF7C361C95F}"/>
    <cellStyle name="Normal 9 2 2 2 3 3 2 2 2 2" xfId="3" xr:uid="{B0229C4E-F73A-48FD-9BD7-8CBD9F5EC183}"/>
    <cellStyle name="Normal 9 2 2 2 5 2 2" xfId="10" xr:uid="{0BE8860D-D2A8-4706-9BF2-7A45022E31BF}"/>
    <cellStyle name="Normal_Bases Cuisine" xfId="21" xr:uid="{828D9CC1-CF28-46D5-94D9-E2C5B510E1E6}"/>
    <cellStyle name="Normal_Bons de commande livraison" xfId="23" xr:uid="{67574356-25CA-497B-85F8-6E40D2932807}"/>
    <cellStyle name="Normal_Comparer recettes 2009 OK 2 2" xfId="6" xr:uid="{9B1E48D8-A084-45E4-9A1E-9F7564BD98A9}"/>
    <cellStyle name="Normal_Forum Marais 15 09 2001 2 2" xfId="9" xr:uid="{1E7248C8-07B4-446B-9494-FE3DF800F534}"/>
    <cellStyle name="Normal_FT Cuisson Evolutive" xfId="15" xr:uid="{66FA1CA9-3A6F-4B8D-8127-9148C09FF389}"/>
  </cellStyles>
  <dxfs count="0"/>
  <tableStyles count="0" defaultTableStyle="TableStyleMedium2" defaultPivotStyle="PivotStyleLight16"/>
  <colors>
    <mruColors>
      <color rgb="FF0033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10.png"/></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oneCellAnchor>
    <xdr:from>
      <xdr:col>48</xdr:col>
      <xdr:colOff>161929</xdr:colOff>
      <xdr:row>28</xdr:row>
      <xdr:rowOff>47626</xdr:rowOff>
    </xdr:from>
    <xdr:ext cx="2306959" cy="1054099"/>
    <xdr:pic>
      <xdr:nvPicPr>
        <xdr:cNvPr id="2" name="Image 1">
          <a:extLst>
            <a:ext uri="{FF2B5EF4-FFF2-40B4-BE49-F238E27FC236}">
              <a16:creationId xmlns:a16="http://schemas.microsoft.com/office/drawing/2014/main" id="{75DFF3D2-6FF9-42BE-A3E9-D6FC3FA1FD86}"/>
            </a:ext>
          </a:extLst>
        </xdr:cNvPr>
        <xdr:cNvPicPr>
          <a:picLocks noChangeAspect="1"/>
        </xdr:cNvPicPr>
      </xdr:nvPicPr>
      <xdr:blipFill>
        <a:blip xmlns:r="http://schemas.openxmlformats.org/officeDocument/2006/relationships" r:embed="rId1"/>
        <a:stretch>
          <a:fillRect/>
        </a:stretch>
      </xdr:blipFill>
      <xdr:spPr>
        <a:xfrm>
          <a:off x="50139604" y="8077201"/>
          <a:ext cx="2306959" cy="1054099"/>
        </a:xfrm>
        <a:prstGeom prst="rect">
          <a:avLst/>
        </a:prstGeom>
      </xdr:spPr>
    </xdr:pic>
    <xdr:clientData/>
  </xdr:oneCellAnchor>
  <xdr:oneCellAnchor>
    <xdr:from>
      <xdr:col>48</xdr:col>
      <xdr:colOff>273051</xdr:colOff>
      <xdr:row>34</xdr:row>
      <xdr:rowOff>212724</xdr:rowOff>
    </xdr:from>
    <xdr:ext cx="2155739" cy="901701"/>
    <xdr:pic>
      <xdr:nvPicPr>
        <xdr:cNvPr id="3" name="Image 2">
          <a:extLst>
            <a:ext uri="{FF2B5EF4-FFF2-40B4-BE49-F238E27FC236}">
              <a16:creationId xmlns:a16="http://schemas.microsoft.com/office/drawing/2014/main" id="{BA16D4CB-8335-4AFF-8082-AEF0231D898E}"/>
            </a:ext>
          </a:extLst>
        </xdr:cNvPr>
        <xdr:cNvPicPr>
          <a:picLocks noChangeAspect="1"/>
        </xdr:cNvPicPr>
      </xdr:nvPicPr>
      <xdr:blipFill>
        <a:blip xmlns:r="http://schemas.openxmlformats.org/officeDocument/2006/relationships" r:embed="rId2"/>
        <a:stretch>
          <a:fillRect/>
        </a:stretch>
      </xdr:blipFill>
      <xdr:spPr>
        <a:xfrm>
          <a:off x="50250726" y="10013949"/>
          <a:ext cx="2155739" cy="901701"/>
        </a:xfrm>
        <a:prstGeom prst="rect">
          <a:avLst/>
        </a:prstGeom>
      </xdr:spPr>
    </xdr:pic>
    <xdr:clientData/>
  </xdr:oneCellAnchor>
  <xdr:oneCellAnchor>
    <xdr:from>
      <xdr:col>48</xdr:col>
      <xdr:colOff>161929</xdr:colOff>
      <xdr:row>28</xdr:row>
      <xdr:rowOff>47626</xdr:rowOff>
    </xdr:from>
    <xdr:ext cx="2306959" cy="1054099"/>
    <xdr:pic>
      <xdr:nvPicPr>
        <xdr:cNvPr id="4" name="Image 3">
          <a:extLst>
            <a:ext uri="{FF2B5EF4-FFF2-40B4-BE49-F238E27FC236}">
              <a16:creationId xmlns:a16="http://schemas.microsoft.com/office/drawing/2014/main" id="{222555AD-F53C-4748-9C04-DF5BCF344FD1}"/>
            </a:ext>
          </a:extLst>
        </xdr:cNvPr>
        <xdr:cNvPicPr>
          <a:picLocks noChangeAspect="1"/>
        </xdr:cNvPicPr>
      </xdr:nvPicPr>
      <xdr:blipFill>
        <a:blip xmlns:r="http://schemas.openxmlformats.org/officeDocument/2006/relationships" r:embed="rId1"/>
        <a:stretch>
          <a:fillRect/>
        </a:stretch>
      </xdr:blipFill>
      <xdr:spPr>
        <a:xfrm>
          <a:off x="50139604" y="8077201"/>
          <a:ext cx="2306959" cy="1054099"/>
        </a:xfrm>
        <a:prstGeom prst="rect">
          <a:avLst/>
        </a:prstGeom>
      </xdr:spPr>
    </xdr:pic>
    <xdr:clientData/>
  </xdr:oneCellAnchor>
  <xdr:oneCellAnchor>
    <xdr:from>
      <xdr:col>48</xdr:col>
      <xdr:colOff>273051</xdr:colOff>
      <xdr:row>34</xdr:row>
      <xdr:rowOff>212724</xdr:rowOff>
    </xdr:from>
    <xdr:ext cx="2155739" cy="901701"/>
    <xdr:pic>
      <xdr:nvPicPr>
        <xdr:cNvPr id="5" name="Image 4">
          <a:extLst>
            <a:ext uri="{FF2B5EF4-FFF2-40B4-BE49-F238E27FC236}">
              <a16:creationId xmlns:a16="http://schemas.microsoft.com/office/drawing/2014/main" id="{71651A48-654F-4BAD-8B4E-C85237DA17F3}"/>
            </a:ext>
          </a:extLst>
        </xdr:cNvPr>
        <xdr:cNvPicPr>
          <a:picLocks noChangeAspect="1"/>
        </xdr:cNvPicPr>
      </xdr:nvPicPr>
      <xdr:blipFill>
        <a:blip xmlns:r="http://schemas.openxmlformats.org/officeDocument/2006/relationships" r:embed="rId2"/>
        <a:stretch>
          <a:fillRect/>
        </a:stretch>
      </xdr:blipFill>
      <xdr:spPr>
        <a:xfrm>
          <a:off x="50250726" y="10013949"/>
          <a:ext cx="2155739" cy="90170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33</xdr:col>
      <xdr:colOff>161929</xdr:colOff>
      <xdr:row>33</xdr:row>
      <xdr:rowOff>47626</xdr:rowOff>
    </xdr:from>
    <xdr:ext cx="2306959" cy="1054099"/>
    <xdr:pic>
      <xdr:nvPicPr>
        <xdr:cNvPr id="2" name="Image 1">
          <a:extLst>
            <a:ext uri="{FF2B5EF4-FFF2-40B4-BE49-F238E27FC236}">
              <a16:creationId xmlns:a16="http://schemas.microsoft.com/office/drawing/2014/main" id="{98C75C95-CC88-47A5-A438-2424F150D2CC}"/>
            </a:ext>
          </a:extLst>
        </xdr:cNvPr>
        <xdr:cNvPicPr>
          <a:picLocks noChangeAspect="1"/>
        </xdr:cNvPicPr>
      </xdr:nvPicPr>
      <xdr:blipFill>
        <a:blip xmlns:r="http://schemas.openxmlformats.org/officeDocument/2006/relationships" r:embed="rId1"/>
        <a:stretch>
          <a:fillRect/>
        </a:stretch>
      </xdr:blipFill>
      <xdr:spPr>
        <a:xfrm>
          <a:off x="19888204" y="9363076"/>
          <a:ext cx="2306959" cy="1054099"/>
        </a:xfrm>
        <a:prstGeom prst="rect">
          <a:avLst/>
        </a:prstGeom>
      </xdr:spPr>
    </xdr:pic>
    <xdr:clientData/>
  </xdr:oneCellAnchor>
  <xdr:oneCellAnchor>
    <xdr:from>
      <xdr:col>33</xdr:col>
      <xdr:colOff>161929</xdr:colOff>
      <xdr:row>33</xdr:row>
      <xdr:rowOff>47626</xdr:rowOff>
    </xdr:from>
    <xdr:ext cx="2306959" cy="1054099"/>
    <xdr:pic>
      <xdr:nvPicPr>
        <xdr:cNvPr id="6" name="Image 5">
          <a:extLst>
            <a:ext uri="{FF2B5EF4-FFF2-40B4-BE49-F238E27FC236}">
              <a16:creationId xmlns:a16="http://schemas.microsoft.com/office/drawing/2014/main" id="{F2FE4788-03A5-4705-978C-D6D1EABD3C70}"/>
            </a:ext>
          </a:extLst>
        </xdr:cNvPr>
        <xdr:cNvPicPr>
          <a:picLocks noChangeAspect="1"/>
        </xdr:cNvPicPr>
      </xdr:nvPicPr>
      <xdr:blipFill>
        <a:blip xmlns:r="http://schemas.openxmlformats.org/officeDocument/2006/relationships" r:embed="rId1"/>
        <a:stretch>
          <a:fillRect/>
        </a:stretch>
      </xdr:blipFill>
      <xdr:spPr>
        <a:xfrm>
          <a:off x="19888204" y="9363076"/>
          <a:ext cx="2306959" cy="1054099"/>
        </a:xfrm>
        <a:prstGeom prst="rect">
          <a:avLst/>
        </a:prstGeom>
      </xdr:spPr>
    </xdr:pic>
    <xdr:clientData/>
  </xdr:oneCellAnchor>
  <xdr:oneCellAnchor>
    <xdr:from>
      <xdr:col>33</xdr:col>
      <xdr:colOff>273051</xdr:colOff>
      <xdr:row>39</xdr:row>
      <xdr:rowOff>212724</xdr:rowOff>
    </xdr:from>
    <xdr:ext cx="2155739" cy="901701"/>
    <xdr:pic>
      <xdr:nvPicPr>
        <xdr:cNvPr id="7" name="Image 6">
          <a:extLst>
            <a:ext uri="{FF2B5EF4-FFF2-40B4-BE49-F238E27FC236}">
              <a16:creationId xmlns:a16="http://schemas.microsoft.com/office/drawing/2014/main" id="{522A2D85-A45A-44BA-A82B-DA7FD44B5679}"/>
            </a:ext>
          </a:extLst>
        </xdr:cNvPr>
        <xdr:cNvPicPr>
          <a:picLocks noChangeAspect="1"/>
        </xdr:cNvPicPr>
      </xdr:nvPicPr>
      <xdr:blipFill>
        <a:blip xmlns:r="http://schemas.openxmlformats.org/officeDocument/2006/relationships" r:embed="rId2"/>
        <a:stretch>
          <a:fillRect/>
        </a:stretch>
      </xdr:blipFill>
      <xdr:spPr>
        <a:xfrm>
          <a:off x="19999326" y="11299824"/>
          <a:ext cx="2155739" cy="90170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33</xdr:col>
      <xdr:colOff>161929</xdr:colOff>
      <xdr:row>33</xdr:row>
      <xdr:rowOff>47626</xdr:rowOff>
    </xdr:from>
    <xdr:ext cx="2306959" cy="1054099"/>
    <xdr:pic>
      <xdr:nvPicPr>
        <xdr:cNvPr id="2" name="Image 1">
          <a:extLst>
            <a:ext uri="{FF2B5EF4-FFF2-40B4-BE49-F238E27FC236}">
              <a16:creationId xmlns:a16="http://schemas.microsoft.com/office/drawing/2014/main" id="{BE1439D4-53C0-4213-8EB7-D64700C14D11}"/>
            </a:ext>
          </a:extLst>
        </xdr:cNvPr>
        <xdr:cNvPicPr>
          <a:picLocks noChangeAspect="1"/>
        </xdr:cNvPicPr>
      </xdr:nvPicPr>
      <xdr:blipFill>
        <a:blip xmlns:r="http://schemas.openxmlformats.org/officeDocument/2006/relationships" r:embed="rId1"/>
        <a:stretch>
          <a:fillRect/>
        </a:stretch>
      </xdr:blipFill>
      <xdr:spPr>
        <a:xfrm>
          <a:off x="37204654" y="9363076"/>
          <a:ext cx="2306959" cy="1054099"/>
        </a:xfrm>
        <a:prstGeom prst="rect">
          <a:avLst/>
        </a:prstGeom>
      </xdr:spPr>
    </xdr:pic>
    <xdr:clientData/>
  </xdr:oneCellAnchor>
  <xdr:oneCellAnchor>
    <xdr:from>
      <xdr:col>33</xdr:col>
      <xdr:colOff>273051</xdr:colOff>
      <xdr:row>49</xdr:row>
      <xdr:rowOff>212724</xdr:rowOff>
    </xdr:from>
    <xdr:ext cx="2155739" cy="901701"/>
    <xdr:pic>
      <xdr:nvPicPr>
        <xdr:cNvPr id="3" name="Image 2">
          <a:extLst>
            <a:ext uri="{FF2B5EF4-FFF2-40B4-BE49-F238E27FC236}">
              <a16:creationId xmlns:a16="http://schemas.microsoft.com/office/drawing/2014/main" id="{DAD7E87C-3200-473B-90AD-2D97FE769304}"/>
            </a:ext>
          </a:extLst>
        </xdr:cNvPr>
        <xdr:cNvPicPr>
          <a:picLocks noChangeAspect="1"/>
        </xdr:cNvPicPr>
      </xdr:nvPicPr>
      <xdr:blipFill>
        <a:blip xmlns:r="http://schemas.openxmlformats.org/officeDocument/2006/relationships" r:embed="rId2"/>
        <a:stretch>
          <a:fillRect/>
        </a:stretch>
      </xdr:blipFill>
      <xdr:spPr>
        <a:xfrm>
          <a:off x="37315776" y="14252574"/>
          <a:ext cx="2155739" cy="901701"/>
        </a:xfrm>
        <a:prstGeom prst="rect">
          <a:avLst/>
        </a:prstGeom>
      </xdr:spPr>
    </xdr:pic>
    <xdr:clientData/>
  </xdr:oneCellAnchor>
  <xdr:twoCellAnchor editAs="oneCell">
    <xdr:from>
      <xdr:col>11</xdr:col>
      <xdr:colOff>371474</xdr:colOff>
      <xdr:row>57</xdr:row>
      <xdr:rowOff>95250</xdr:rowOff>
    </xdr:from>
    <xdr:to>
      <xdr:col>17</xdr:col>
      <xdr:colOff>576430</xdr:colOff>
      <xdr:row>74</xdr:row>
      <xdr:rowOff>85725</xdr:rowOff>
    </xdr:to>
    <xdr:pic>
      <xdr:nvPicPr>
        <xdr:cNvPr id="4" name="Image 3">
          <a:extLst>
            <a:ext uri="{FF2B5EF4-FFF2-40B4-BE49-F238E27FC236}">
              <a16:creationId xmlns:a16="http://schemas.microsoft.com/office/drawing/2014/main" id="{DDF9812A-5676-4296-AF0F-7EDED9B56E30}"/>
            </a:ext>
          </a:extLst>
        </xdr:cNvPr>
        <xdr:cNvPicPr>
          <a:picLocks noChangeAspect="1"/>
        </xdr:cNvPicPr>
      </xdr:nvPicPr>
      <xdr:blipFill>
        <a:blip xmlns:r="http://schemas.openxmlformats.org/officeDocument/2006/relationships" r:embed="rId3"/>
        <a:stretch>
          <a:fillRect/>
        </a:stretch>
      </xdr:blipFill>
      <xdr:spPr>
        <a:xfrm>
          <a:off x="18373724" y="16497300"/>
          <a:ext cx="6424781" cy="5010150"/>
        </a:xfrm>
        <a:prstGeom prst="rect">
          <a:avLst/>
        </a:prstGeom>
      </xdr:spPr>
    </xdr:pic>
    <xdr:clientData/>
  </xdr:twoCellAnchor>
  <xdr:oneCellAnchor>
    <xdr:from>
      <xdr:col>33</xdr:col>
      <xdr:colOff>161929</xdr:colOff>
      <xdr:row>33</xdr:row>
      <xdr:rowOff>47626</xdr:rowOff>
    </xdr:from>
    <xdr:ext cx="2306959" cy="1054099"/>
    <xdr:pic>
      <xdr:nvPicPr>
        <xdr:cNvPr id="5" name="Image 4">
          <a:extLst>
            <a:ext uri="{FF2B5EF4-FFF2-40B4-BE49-F238E27FC236}">
              <a16:creationId xmlns:a16="http://schemas.microsoft.com/office/drawing/2014/main" id="{439A0CE3-9B0C-4FF8-B938-934456E6850F}"/>
            </a:ext>
          </a:extLst>
        </xdr:cNvPr>
        <xdr:cNvPicPr>
          <a:picLocks noChangeAspect="1"/>
        </xdr:cNvPicPr>
      </xdr:nvPicPr>
      <xdr:blipFill>
        <a:blip xmlns:r="http://schemas.openxmlformats.org/officeDocument/2006/relationships" r:embed="rId1"/>
        <a:stretch>
          <a:fillRect/>
        </a:stretch>
      </xdr:blipFill>
      <xdr:spPr>
        <a:xfrm>
          <a:off x="37204654" y="9363076"/>
          <a:ext cx="2306959" cy="1054099"/>
        </a:xfrm>
        <a:prstGeom prst="rect">
          <a:avLst/>
        </a:prstGeom>
      </xdr:spPr>
    </xdr:pic>
    <xdr:clientData/>
  </xdr:oneCellAnchor>
  <xdr:oneCellAnchor>
    <xdr:from>
      <xdr:col>33</xdr:col>
      <xdr:colOff>273051</xdr:colOff>
      <xdr:row>39</xdr:row>
      <xdr:rowOff>212724</xdr:rowOff>
    </xdr:from>
    <xdr:ext cx="2155739" cy="901701"/>
    <xdr:pic>
      <xdr:nvPicPr>
        <xdr:cNvPr id="6" name="Image 5">
          <a:extLst>
            <a:ext uri="{FF2B5EF4-FFF2-40B4-BE49-F238E27FC236}">
              <a16:creationId xmlns:a16="http://schemas.microsoft.com/office/drawing/2014/main" id="{FA32218D-F4D9-4F18-AD42-CD3547F581F1}"/>
            </a:ext>
          </a:extLst>
        </xdr:cNvPr>
        <xdr:cNvPicPr>
          <a:picLocks noChangeAspect="1"/>
        </xdr:cNvPicPr>
      </xdr:nvPicPr>
      <xdr:blipFill>
        <a:blip xmlns:r="http://schemas.openxmlformats.org/officeDocument/2006/relationships" r:embed="rId2"/>
        <a:stretch>
          <a:fillRect/>
        </a:stretch>
      </xdr:blipFill>
      <xdr:spPr>
        <a:xfrm>
          <a:off x="37315776" y="11299824"/>
          <a:ext cx="2155739" cy="901701"/>
        </a:xfrm>
        <a:prstGeom prst="rect">
          <a:avLst/>
        </a:prstGeom>
      </xdr:spPr>
    </xdr:pic>
    <xdr:clientData/>
  </xdr:oneCellAnchor>
  <xdr:twoCellAnchor editAs="oneCell">
    <xdr:from>
      <xdr:col>15</xdr:col>
      <xdr:colOff>2124075</xdr:colOff>
      <xdr:row>129</xdr:row>
      <xdr:rowOff>171450</xdr:rowOff>
    </xdr:from>
    <xdr:to>
      <xdr:col>23</xdr:col>
      <xdr:colOff>161924</xdr:colOff>
      <xdr:row>152</xdr:row>
      <xdr:rowOff>134318</xdr:rowOff>
    </xdr:to>
    <xdr:pic>
      <xdr:nvPicPr>
        <xdr:cNvPr id="7" name="Image 6">
          <a:extLst>
            <a:ext uri="{FF2B5EF4-FFF2-40B4-BE49-F238E27FC236}">
              <a16:creationId xmlns:a16="http://schemas.microsoft.com/office/drawing/2014/main" id="{1DCF5765-760C-42BC-97B4-D17FF096E35B}"/>
            </a:ext>
          </a:extLst>
        </xdr:cNvPr>
        <xdr:cNvPicPr>
          <a:picLocks noChangeAspect="1"/>
        </xdr:cNvPicPr>
      </xdr:nvPicPr>
      <xdr:blipFill>
        <a:blip xmlns:r="http://schemas.openxmlformats.org/officeDocument/2006/relationships" r:embed="rId4"/>
        <a:stretch>
          <a:fillRect/>
        </a:stretch>
      </xdr:blipFill>
      <xdr:spPr>
        <a:xfrm>
          <a:off x="22783800" y="35537775"/>
          <a:ext cx="5791199" cy="5496893"/>
        </a:xfrm>
        <a:prstGeom prst="rect">
          <a:avLst/>
        </a:prstGeom>
      </xdr:spPr>
    </xdr:pic>
    <xdr:clientData/>
  </xdr:twoCellAnchor>
  <xdr:twoCellAnchor editAs="oneCell">
    <xdr:from>
      <xdr:col>2</xdr:col>
      <xdr:colOff>1019175</xdr:colOff>
      <xdr:row>14</xdr:row>
      <xdr:rowOff>9525</xdr:rowOff>
    </xdr:from>
    <xdr:to>
      <xdr:col>2</xdr:col>
      <xdr:colOff>3476624</xdr:colOff>
      <xdr:row>19</xdr:row>
      <xdr:rowOff>274807</xdr:rowOff>
    </xdr:to>
    <xdr:pic>
      <xdr:nvPicPr>
        <xdr:cNvPr id="8" name="Image 7">
          <a:extLst>
            <a:ext uri="{FF2B5EF4-FFF2-40B4-BE49-F238E27FC236}">
              <a16:creationId xmlns:a16="http://schemas.microsoft.com/office/drawing/2014/main" id="{DA92113D-5271-498E-B6A9-F3BCE46408F7}"/>
            </a:ext>
          </a:extLst>
        </xdr:cNvPr>
        <xdr:cNvPicPr>
          <a:picLocks noChangeAspect="1"/>
        </xdr:cNvPicPr>
      </xdr:nvPicPr>
      <xdr:blipFill>
        <a:blip xmlns:r="http://schemas.openxmlformats.org/officeDocument/2006/relationships" r:embed="rId5"/>
        <a:stretch>
          <a:fillRect/>
        </a:stretch>
      </xdr:blipFill>
      <xdr:spPr>
        <a:xfrm>
          <a:off x="1752600" y="3714750"/>
          <a:ext cx="2457449" cy="1741657"/>
        </a:xfrm>
        <a:prstGeom prst="rect">
          <a:avLst/>
        </a:prstGeom>
      </xdr:spPr>
    </xdr:pic>
    <xdr:clientData/>
  </xdr:twoCellAnchor>
  <xdr:twoCellAnchor editAs="oneCell">
    <xdr:from>
      <xdr:col>2</xdr:col>
      <xdr:colOff>790575</xdr:colOff>
      <xdr:row>90</xdr:row>
      <xdr:rowOff>57150</xdr:rowOff>
    </xdr:from>
    <xdr:to>
      <xdr:col>2</xdr:col>
      <xdr:colOff>3755933</xdr:colOff>
      <xdr:row>97</xdr:row>
      <xdr:rowOff>266699</xdr:rowOff>
    </xdr:to>
    <xdr:pic>
      <xdr:nvPicPr>
        <xdr:cNvPr id="9" name="Image 8">
          <a:extLst>
            <a:ext uri="{FF2B5EF4-FFF2-40B4-BE49-F238E27FC236}">
              <a16:creationId xmlns:a16="http://schemas.microsoft.com/office/drawing/2014/main" id="{76F48537-4BD4-4AD3-9160-D659BD899D57}"/>
            </a:ext>
          </a:extLst>
        </xdr:cNvPr>
        <xdr:cNvPicPr>
          <a:picLocks noChangeAspect="1"/>
        </xdr:cNvPicPr>
      </xdr:nvPicPr>
      <xdr:blipFill>
        <a:blip xmlns:r="http://schemas.openxmlformats.org/officeDocument/2006/relationships" r:embed="rId6"/>
        <a:stretch>
          <a:fillRect/>
        </a:stretch>
      </xdr:blipFill>
      <xdr:spPr>
        <a:xfrm>
          <a:off x="1524000" y="25374600"/>
          <a:ext cx="2965358" cy="1847849"/>
        </a:xfrm>
        <a:prstGeom prst="rect">
          <a:avLst/>
        </a:prstGeom>
      </xdr:spPr>
    </xdr:pic>
    <xdr:clientData/>
  </xdr:twoCellAnchor>
  <xdr:twoCellAnchor editAs="oneCell">
    <xdr:from>
      <xdr:col>2</xdr:col>
      <xdr:colOff>1333501</xdr:colOff>
      <xdr:row>169</xdr:row>
      <xdr:rowOff>57150</xdr:rowOff>
    </xdr:from>
    <xdr:to>
      <xdr:col>2</xdr:col>
      <xdr:colOff>3086101</xdr:colOff>
      <xdr:row>175</xdr:row>
      <xdr:rowOff>160611</xdr:rowOff>
    </xdr:to>
    <xdr:pic>
      <xdr:nvPicPr>
        <xdr:cNvPr id="10" name="Image 9">
          <a:extLst>
            <a:ext uri="{FF2B5EF4-FFF2-40B4-BE49-F238E27FC236}">
              <a16:creationId xmlns:a16="http://schemas.microsoft.com/office/drawing/2014/main" id="{D0D132BA-8A3B-484A-8E50-FEC5A5403B7A}"/>
            </a:ext>
          </a:extLst>
        </xdr:cNvPr>
        <xdr:cNvPicPr>
          <a:picLocks noChangeAspect="1"/>
        </xdr:cNvPicPr>
      </xdr:nvPicPr>
      <xdr:blipFill>
        <a:blip xmlns:r="http://schemas.openxmlformats.org/officeDocument/2006/relationships" r:embed="rId7"/>
        <a:stretch>
          <a:fillRect/>
        </a:stretch>
      </xdr:blipFill>
      <xdr:spPr>
        <a:xfrm>
          <a:off x="2066926" y="46081950"/>
          <a:ext cx="1752600" cy="1484586"/>
        </a:xfrm>
        <a:prstGeom prst="rect">
          <a:avLst/>
        </a:prstGeom>
      </xdr:spPr>
    </xdr:pic>
    <xdr:clientData/>
  </xdr:twoCellAnchor>
  <xdr:twoCellAnchor editAs="oneCell">
    <xdr:from>
      <xdr:col>2</xdr:col>
      <xdr:colOff>800100</xdr:colOff>
      <xdr:row>247</xdr:row>
      <xdr:rowOff>9525</xdr:rowOff>
    </xdr:from>
    <xdr:to>
      <xdr:col>2</xdr:col>
      <xdr:colOff>3333750</xdr:colOff>
      <xdr:row>254</xdr:row>
      <xdr:rowOff>74117</xdr:rowOff>
    </xdr:to>
    <xdr:pic>
      <xdr:nvPicPr>
        <xdr:cNvPr id="11" name="Image 10">
          <a:extLst>
            <a:ext uri="{FF2B5EF4-FFF2-40B4-BE49-F238E27FC236}">
              <a16:creationId xmlns:a16="http://schemas.microsoft.com/office/drawing/2014/main" id="{5C1D95F5-C7F0-468E-9DCE-9E6B8C71BEAC}"/>
            </a:ext>
          </a:extLst>
        </xdr:cNvPr>
        <xdr:cNvPicPr>
          <a:picLocks noChangeAspect="1"/>
        </xdr:cNvPicPr>
      </xdr:nvPicPr>
      <xdr:blipFill>
        <a:blip xmlns:r="http://schemas.openxmlformats.org/officeDocument/2006/relationships" r:embed="rId8"/>
        <a:stretch>
          <a:fillRect/>
        </a:stretch>
      </xdr:blipFill>
      <xdr:spPr>
        <a:xfrm>
          <a:off x="1533525" y="66465450"/>
          <a:ext cx="2533650" cy="16743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17</xdr:col>
      <xdr:colOff>161929</xdr:colOff>
      <xdr:row>28</xdr:row>
      <xdr:rowOff>47626</xdr:rowOff>
    </xdr:from>
    <xdr:ext cx="2306959" cy="1054099"/>
    <xdr:pic>
      <xdr:nvPicPr>
        <xdr:cNvPr id="2" name="Image 1">
          <a:extLst>
            <a:ext uri="{FF2B5EF4-FFF2-40B4-BE49-F238E27FC236}">
              <a16:creationId xmlns:a16="http://schemas.microsoft.com/office/drawing/2014/main" id="{5D1D74B2-EC71-4788-9CFE-D53122E47E18}"/>
            </a:ext>
          </a:extLst>
        </xdr:cNvPr>
        <xdr:cNvPicPr>
          <a:picLocks noChangeAspect="1"/>
        </xdr:cNvPicPr>
      </xdr:nvPicPr>
      <xdr:blipFill>
        <a:blip xmlns:r="http://schemas.openxmlformats.org/officeDocument/2006/relationships" r:embed="rId1"/>
        <a:stretch>
          <a:fillRect/>
        </a:stretch>
      </xdr:blipFill>
      <xdr:spPr>
        <a:xfrm>
          <a:off x="12287254" y="8077201"/>
          <a:ext cx="2306959" cy="1054099"/>
        </a:xfrm>
        <a:prstGeom prst="rect">
          <a:avLst/>
        </a:prstGeom>
      </xdr:spPr>
    </xdr:pic>
    <xdr:clientData/>
  </xdr:oneCellAnchor>
  <xdr:oneCellAnchor>
    <xdr:from>
      <xdr:col>17</xdr:col>
      <xdr:colOff>273051</xdr:colOff>
      <xdr:row>34</xdr:row>
      <xdr:rowOff>212724</xdr:rowOff>
    </xdr:from>
    <xdr:ext cx="2155739" cy="901701"/>
    <xdr:pic>
      <xdr:nvPicPr>
        <xdr:cNvPr id="3" name="Image 2">
          <a:extLst>
            <a:ext uri="{FF2B5EF4-FFF2-40B4-BE49-F238E27FC236}">
              <a16:creationId xmlns:a16="http://schemas.microsoft.com/office/drawing/2014/main" id="{239703CC-9267-46A2-8916-F289F4326BFC}"/>
            </a:ext>
          </a:extLst>
        </xdr:cNvPr>
        <xdr:cNvPicPr>
          <a:picLocks noChangeAspect="1"/>
        </xdr:cNvPicPr>
      </xdr:nvPicPr>
      <xdr:blipFill>
        <a:blip xmlns:r="http://schemas.openxmlformats.org/officeDocument/2006/relationships" r:embed="rId2"/>
        <a:stretch>
          <a:fillRect/>
        </a:stretch>
      </xdr:blipFill>
      <xdr:spPr>
        <a:xfrm>
          <a:off x="12398376" y="10013949"/>
          <a:ext cx="2155739" cy="901701"/>
        </a:xfrm>
        <a:prstGeom prst="rect">
          <a:avLst/>
        </a:prstGeom>
      </xdr:spPr>
    </xdr:pic>
    <xdr:clientData/>
  </xdr:oneCellAnchor>
  <xdr:twoCellAnchor editAs="oneCell">
    <xdr:from>
      <xdr:col>20</xdr:col>
      <xdr:colOff>276225</xdr:colOff>
      <xdr:row>25</xdr:row>
      <xdr:rowOff>200025</xdr:rowOff>
    </xdr:from>
    <xdr:to>
      <xdr:col>22</xdr:col>
      <xdr:colOff>85725</xdr:colOff>
      <xdr:row>66</xdr:row>
      <xdr:rowOff>142875</xdr:rowOff>
    </xdr:to>
    <xdr:pic>
      <xdr:nvPicPr>
        <xdr:cNvPr id="10" name="Image 9" descr="Aucune description de photo disponible.">
          <a:extLst>
            <a:ext uri="{FF2B5EF4-FFF2-40B4-BE49-F238E27FC236}">
              <a16:creationId xmlns:a16="http://schemas.microsoft.com/office/drawing/2014/main" id="{8D91AEA8-B6D2-B11F-B1AF-B9F3C1B3A60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144875" y="7343775"/>
          <a:ext cx="4905375" cy="1171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28575</xdr:colOff>
      <xdr:row>13</xdr:row>
      <xdr:rowOff>9525</xdr:rowOff>
    </xdr:from>
    <xdr:to>
      <xdr:col>21</xdr:col>
      <xdr:colOff>4203519</xdr:colOff>
      <xdr:row>20</xdr:row>
      <xdr:rowOff>133350</xdr:rowOff>
    </xdr:to>
    <xdr:pic>
      <xdr:nvPicPr>
        <xdr:cNvPr id="12" name="Image 11">
          <a:extLst>
            <a:ext uri="{FF2B5EF4-FFF2-40B4-BE49-F238E27FC236}">
              <a16:creationId xmlns:a16="http://schemas.microsoft.com/office/drawing/2014/main" id="{2CC4B96C-A794-4861-9834-054DE4E2B95B}"/>
            </a:ext>
          </a:extLst>
        </xdr:cNvPr>
        <xdr:cNvPicPr>
          <a:picLocks noChangeAspect="1"/>
        </xdr:cNvPicPr>
      </xdr:nvPicPr>
      <xdr:blipFill>
        <a:blip xmlns:r="http://schemas.openxmlformats.org/officeDocument/2006/relationships" r:embed="rId4"/>
        <a:stretch>
          <a:fillRect/>
        </a:stretch>
      </xdr:blipFill>
      <xdr:spPr>
        <a:xfrm>
          <a:off x="762000" y="3609975"/>
          <a:ext cx="4174944" cy="21907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43</xdr:row>
      <xdr:rowOff>0</xdr:rowOff>
    </xdr:from>
    <xdr:ext cx="65" cy="172227"/>
    <xdr:sp macro="" textlink="">
      <xdr:nvSpPr>
        <xdr:cNvPr id="2" name="ZoneTexte 1">
          <a:extLst>
            <a:ext uri="{FF2B5EF4-FFF2-40B4-BE49-F238E27FC236}">
              <a16:creationId xmlns:a16="http://schemas.microsoft.com/office/drawing/2014/main" id="{FDED900F-970D-4CD2-B066-65B6ECDC9CD9}"/>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17</xdr:row>
      <xdr:rowOff>128587</xdr:rowOff>
    </xdr:from>
    <xdr:ext cx="65" cy="172227"/>
    <xdr:sp macro="" textlink="">
      <xdr:nvSpPr>
        <xdr:cNvPr id="3" name="ZoneTexte 2">
          <a:extLst>
            <a:ext uri="{FF2B5EF4-FFF2-40B4-BE49-F238E27FC236}">
              <a16:creationId xmlns:a16="http://schemas.microsoft.com/office/drawing/2014/main" id="{2BF429C6-8353-4F69-915E-BF09D73366D2}"/>
            </a:ext>
          </a:extLst>
        </xdr:cNvPr>
        <xdr:cNvSpPr txBox="1"/>
      </xdr:nvSpPr>
      <xdr:spPr>
        <a:xfrm>
          <a:off x="0" y="40719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17</xdr:row>
      <xdr:rowOff>128587</xdr:rowOff>
    </xdr:from>
    <xdr:ext cx="65" cy="172227"/>
    <xdr:sp macro="" textlink="">
      <xdr:nvSpPr>
        <xdr:cNvPr id="4" name="ZoneTexte 3">
          <a:extLst>
            <a:ext uri="{FF2B5EF4-FFF2-40B4-BE49-F238E27FC236}">
              <a16:creationId xmlns:a16="http://schemas.microsoft.com/office/drawing/2014/main" id="{8F0882E7-FC10-479B-AC93-B883E263D42A}"/>
            </a:ext>
          </a:extLst>
        </xdr:cNvPr>
        <xdr:cNvSpPr txBox="1"/>
      </xdr:nvSpPr>
      <xdr:spPr>
        <a:xfrm>
          <a:off x="0" y="40719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17</xdr:row>
      <xdr:rowOff>128587</xdr:rowOff>
    </xdr:from>
    <xdr:ext cx="65" cy="172227"/>
    <xdr:sp macro="" textlink="">
      <xdr:nvSpPr>
        <xdr:cNvPr id="5" name="ZoneTexte 4">
          <a:extLst>
            <a:ext uri="{FF2B5EF4-FFF2-40B4-BE49-F238E27FC236}">
              <a16:creationId xmlns:a16="http://schemas.microsoft.com/office/drawing/2014/main" id="{E7125570-91C4-444E-8D56-6A1F3BF246D2}"/>
            </a:ext>
          </a:extLst>
        </xdr:cNvPr>
        <xdr:cNvSpPr txBox="1"/>
      </xdr:nvSpPr>
      <xdr:spPr>
        <a:xfrm>
          <a:off x="0" y="40719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17</xdr:row>
      <xdr:rowOff>128587</xdr:rowOff>
    </xdr:from>
    <xdr:ext cx="65" cy="172227"/>
    <xdr:sp macro="" textlink="">
      <xdr:nvSpPr>
        <xdr:cNvPr id="6" name="ZoneTexte 5">
          <a:extLst>
            <a:ext uri="{FF2B5EF4-FFF2-40B4-BE49-F238E27FC236}">
              <a16:creationId xmlns:a16="http://schemas.microsoft.com/office/drawing/2014/main" id="{BDC2A565-C3A0-4719-9C8A-BCE73211D4E9}"/>
            </a:ext>
          </a:extLst>
        </xdr:cNvPr>
        <xdr:cNvSpPr txBox="1"/>
      </xdr:nvSpPr>
      <xdr:spPr>
        <a:xfrm>
          <a:off x="0" y="40719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18</xdr:row>
      <xdr:rowOff>128587</xdr:rowOff>
    </xdr:from>
    <xdr:ext cx="65" cy="172227"/>
    <xdr:sp macro="" textlink="">
      <xdr:nvSpPr>
        <xdr:cNvPr id="7" name="ZoneTexte 6">
          <a:extLst>
            <a:ext uri="{FF2B5EF4-FFF2-40B4-BE49-F238E27FC236}">
              <a16:creationId xmlns:a16="http://schemas.microsoft.com/office/drawing/2014/main" id="{93B94E7C-14BA-48A9-BC0A-122E7063658C}"/>
            </a:ext>
          </a:extLst>
        </xdr:cNvPr>
        <xdr:cNvSpPr txBox="1"/>
      </xdr:nvSpPr>
      <xdr:spPr>
        <a:xfrm>
          <a:off x="0" y="43195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17</xdr:row>
      <xdr:rowOff>128587</xdr:rowOff>
    </xdr:from>
    <xdr:ext cx="65" cy="172227"/>
    <xdr:sp macro="" textlink="">
      <xdr:nvSpPr>
        <xdr:cNvPr id="8" name="ZoneTexte 7">
          <a:extLst>
            <a:ext uri="{FF2B5EF4-FFF2-40B4-BE49-F238E27FC236}">
              <a16:creationId xmlns:a16="http://schemas.microsoft.com/office/drawing/2014/main" id="{B4672AF5-8873-4A8F-8E68-B59A65411BEA}"/>
            </a:ext>
          </a:extLst>
        </xdr:cNvPr>
        <xdr:cNvSpPr txBox="1"/>
      </xdr:nvSpPr>
      <xdr:spPr>
        <a:xfrm>
          <a:off x="0" y="40719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18</xdr:row>
      <xdr:rowOff>128587</xdr:rowOff>
    </xdr:from>
    <xdr:ext cx="65" cy="172227"/>
    <xdr:sp macro="" textlink="">
      <xdr:nvSpPr>
        <xdr:cNvPr id="9" name="ZoneTexte 8">
          <a:extLst>
            <a:ext uri="{FF2B5EF4-FFF2-40B4-BE49-F238E27FC236}">
              <a16:creationId xmlns:a16="http://schemas.microsoft.com/office/drawing/2014/main" id="{4DDB9B81-C4B0-4DF2-A2FB-51B0BFA7B01A}"/>
            </a:ext>
          </a:extLst>
        </xdr:cNvPr>
        <xdr:cNvSpPr txBox="1"/>
      </xdr:nvSpPr>
      <xdr:spPr>
        <a:xfrm>
          <a:off x="0" y="43195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17</xdr:row>
      <xdr:rowOff>128587</xdr:rowOff>
    </xdr:from>
    <xdr:ext cx="65" cy="172227"/>
    <xdr:sp macro="" textlink="">
      <xdr:nvSpPr>
        <xdr:cNvPr id="10" name="ZoneTexte 9">
          <a:extLst>
            <a:ext uri="{FF2B5EF4-FFF2-40B4-BE49-F238E27FC236}">
              <a16:creationId xmlns:a16="http://schemas.microsoft.com/office/drawing/2014/main" id="{2F8C60EE-3C7C-47DB-A391-59A59A4DBFBD}"/>
            </a:ext>
          </a:extLst>
        </xdr:cNvPr>
        <xdr:cNvSpPr txBox="1"/>
      </xdr:nvSpPr>
      <xdr:spPr>
        <a:xfrm>
          <a:off x="0" y="40719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18</xdr:row>
      <xdr:rowOff>128587</xdr:rowOff>
    </xdr:from>
    <xdr:ext cx="65" cy="172227"/>
    <xdr:sp macro="" textlink="">
      <xdr:nvSpPr>
        <xdr:cNvPr id="11" name="ZoneTexte 10">
          <a:extLst>
            <a:ext uri="{FF2B5EF4-FFF2-40B4-BE49-F238E27FC236}">
              <a16:creationId xmlns:a16="http://schemas.microsoft.com/office/drawing/2014/main" id="{8AF80880-92A0-488E-B931-936EF5052857}"/>
            </a:ext>
          </a:extLst>
        </xdr:cNvPr>
        <xdr:cNvSpPr txBox="1"/>
      </xdr:nvSpPr>
      <xdr:spPr>
        <a:xfrm>
          <a:off x="0" y="43195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18</xdr:row>
      <xdr:rowOff>128587</xdr:rowOff>
    </xdr:from>
    <xdr:ext cx="65" cy="172227"/>
    <xdr:sp macro="" textlink="">
      <xdr:nvSpPr>
        <xdr:cNvPr id="12" name="ZoneTexte 11">
          <a:extLst>
            <a:ext uri="{FF2B5EF4-FFF2-40B4-BE49-F238E27FC236}">
              <a16:creationId xmlns:a16="http://schemas.microsoft.com/office/drawing/2014/main" id="{54961156-CDAE-4EA0-8075-4C0E216399BD}"/>
            </a:ext>
          </a:extLst>
        </xdr:cNvPr>
        <xdr:cNvSpPr txBox="1"/>
      </xdr:nvSpPr>
      <xdr:spPr>
        <a:xfrm>
          <a:off x="0" y="43195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18</xdr:row>
      <xdr:rowOff>128587</xdr:rowOff>
    </xdr:from>
    <xdr:ext cx="65" cy="172227"/>
    <xdr:sp macro="" textlink="">
      <xdr:nvSpPr>
        <xdr:cNvPr id="13" name="ZoneTexte 12">
          <a:extLst>
            <a:ext uri="{FF2B5EF4-FFF2-40B4-BE49-F238E27FC236}">
              <a16:creationId xmlns:a16="http://schemas.microsoft.com/office/drawing/2014/main" id="{A78EDA60-F6D5-4D55-8CA3-395760D550C5}"/>
            </a:ext>
          </a:extLst>
        </xdr:cNvPr>
        <xdr:cNvSpPr txBox="1"/>
      </xdr:nvSpPr>
      <xdr:spPr>
        <a:xfrm>
          <a:off x="0" y="43195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18</xdr:row>
      <xdr:rowOff>128587</xdr:rowOff>
    </xdr:from>
    <xdr:ext cx="65" cy="172227"/>
    <xdr:sp macro="" textlink="">
      <xdr:nvSpPr>
        <xdr:cNvPr id="14" name="ZoneTexte 13">
          <a:extLst>
            <a:ext uri="{FF2B5EF4-FFF2-40B4-BE49-F238E27FC236}">
              <a16:creationId xmlns:a16="http://schemas.microsoft.com/office/drawing/2014/main" id="{67F63BF7-19A0-4874-9B8C-4971A5B426C3}"/>
            </a:ext>
          </a:extLst>
        </xdr:cNvPr>
        <xdr:cNvSpPr txBox="1"/>
      </xdr:nvSpPr>
      <xdr:spPr>
        <a:xfrm>
          <a:off x="0" y="43195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18</xdr:row>
      <xdr:rowOff>128587</xdr:rowOff>
    </xdr:from>
    <xdr:ext cx="65" cy="172227"/>
    <xdr:sp macro="" textlink="">
      <xdr:nvSpPr>
        <xdr:cNvPr id="15" name="ZoneTexte 14">
          <a:extLst>
            <a:ext uri="{FF2B5EF4-FFF2-40B4-BE49-F238E27FC236}">
              <a16:creationId xmlns:a16="http://schemas.microsoft.com/office/drawing/2014/main" id="{BC3FC9A2-FD9F-47DB-BE25-C4B79A73AB8B}"/>
            </a:ext>
          </a:extLst>
        </xdr:cNvPr>
        <xdr:cNvSpPr txBox="1"/>
      </xdr:nvSpPr>
      <xdr:spPr>
        <a:xfrm>
          <a:off x="0" y="43195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19</xdr:row>
      <xdr:rowOff>128587</xdr:rowOff>
    </xdr:from>
    <xdr:ext cx="65" cy="172227"/>
    <xdr:sp macro="" textlink="">
      <xdr:nvSpPr>
        <xdr:cNvPr id="16" name="ZoneTexte 15">
          <a:extLst>
            <a:ext uri="{FF2B5EF4-FFF2-40B4-BE49-F238E27FC236}">
              <a16:creationId xmlns:a16="http://schemas.microsoft.com/office/drawing/2014/main" id="{D33DCD7E-70E7-43D6-8405-9C65D91AC695}"/>
            </a:ext>
          </a:extLst>
        </xdr:cNvPr>
        <xdr:cNvSpPr txBox="1"/>
      </xdr:nvSpPr>
      <xdr:spPr>
        <a:xfrm>
          <a:off x="0" y="45672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18</xdr:row>
      <xdr:rowOff>128587</xdr:rowOff>
    </xdr:from>
    <xdr:ext cx="65" cy="172227"/>
    <xdr:sp macro="" textlink="">
      <xdr:nvSpPr>
        <xdr:cNvPr id="17" name="ZoneTexte 16">
          <a:extLst>
            <a:ext uri="{FF2B5EF4-FFF2-40B4-BE49-F238E27FC236}">
              <a16:creationId xmlns:a16="http://schemas.microsoft.com/office/drawing/2014/main" id="{1D691011-85CC-4499-AF31-530BF85B914D}"/>
            </a:ext>
          </a:extLst>
        </xdr:cNvPr>
        <xdr:cNvSpPr txBox="1"/>
      </xdr:nvSpPr>
      <xdr:spPr>
        <a:xfrm>
          <a:off x="0" y="43195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19</xdr:row>
      <xdr:rowOff>128587</xdr:rowOff>
    </xdr:from>
    <xdr:ext cx="65" cy="172227"/>
    <xdr:sp macro="" textlink="">
      <xdr:nvSpPr>
        <xdr:cNvPr id="18" name="ZoneTexte 17">
          <a:extLst>
            <a:ext uri="{FF2B5EF4-FFF2-40B4-BE49-F238E27FC236}">
              <a16:creationId xmlns:a16="http://schemas.microsoft.com/office/drawing/2014/main" id="{29351054-ADAA-471C-986E-242A33D0B8FF}"/>
            </a:ext>
          </a:extLst>
        </xdr:cNvPr>
        <xdr:cNvSpPr txBox="1"/>
      </xdr:nvSpPr>
      <xdr:spPr>
        <a:xfrm>
          <a:off x="0" y="45672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18</xdr:row>
      <xdr:rowOff>128587</xdr:rowOff>
    </xdr:from>
    <xdr:ext cx="65" cy="172227"/>
    <xdr:sp macro="" textlink="">
      <xdr:nvSpPr>
        <xdr:cNvPr id="19" name="ZoneTexte 18">
          <a:extLst>
            <a:ext uri="{FF2B5EF4-FFF2-40B4-BE49-F238E27FC236}">
              <a16:creationId xmlns:a16="http://schemas.microsoft.com/office/drawing/2014/main" id="{1051A541-0ACE-4152-B3D3-4DBDF55D1BC2}"/>
            </a:ext>
          </a:extLst>
        </xdr:cNvPr>
        <xdr:cNvSpPr txBox="1"/>
      </xdr:nvSpPr>
      <xdr:spPr>
        <a:xfrm>
          <a:off x="0" y="43195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19</xdr:row>
      <xdr:rowOff>128587</xdr:rowOff>
    </xdr:from>
    <xdr:ext cx="65" cy="172227"/>
    <xdr:sp macro="" textlink="">
      <xdr:nvSpPr>
        <xdr:cNvPr id="20" name="ZoneTexte 19">
          <a:extLst>
            <a:ext uri="{FF2B5EF4-FFF2-40B4-BE49-F238E27FC236}">
              <a16:creationId xmlns:a16="http://schemas.microsoft.com/office/drawing/2014/main" id="{7A11E135-0D04-455B-8049-D93BE3272641}"/>
            </a:ext>
          </a:extLst>
        </xdr:cNvPr>
        <xdr:cNvSpPr txBox="1"/>
      </xdr:nvSpPr>
      <xdr:spPr>
        <a:xfrm>
          <a:off x="0" y="45672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19</xdr:row>
      <xdr:rowOff>128587</xdr:rowOff>
    </xdr:from>
    <xdr:ext cx="65" cy="172227"/>
    <xdr:sp macro="" textlink="">
      <xdr:nvSpPr>
        <xdr:cNvPr id="21" name="ZoneTexte 20">
          <a:extLst>
            <a:ext uri="{FF2B5EF4-FFF2-40B4-BE49-F238E27FC236}">
              <a16:creationId xmlns:a16="http://schemas.microsoft.com/office/drawing/2014/main" id="{32995D62-FA9D-4B58-894B-E81268C95D86}"/>
            </a:ext>
          </a:extLst>
        </xdr:cNvPr>
        <xdr:cNvSpPr txBox="1"/>
      </xdr:nvSpPr>
      <xdr:spPr>
        <a:xfrm>
          <a:off x="0" y="45672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19</xdr:row>
      <xdr:rowOff>128587</xdr:rowOff>
    </xdr:from>
    <xdr:ext cx="65" cy="172227"/>
    <xdr:sp macro="" textlink="">
      <xdr:nvSpPr>
        <xdr:cNvPr id="22" name="ZoneTexte 21">
          <a:extLst>
            <a:ext uri="{FF2B5EF4-FFF2-40B4-BE49-F238E27FC236}">
              <a16:creationId xmlns:a16="http://schemas.microsoft.com/office/drawing/2014/main" id="{F730F7A5-232F-48DE-8D60-7E6248F58557}"/>
            </a:ext>
          </a:extLst>
        </xdr:cNvPr>
        <xdr:cNvSpPr txBox="1"/>
      </xdr:nvSpPr>
      <xdr:spPr>
        <a:xfrm>
          <a:off x="0" y="45672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19</xdr:row>
      <xdr:rowOff>128587</xdr:rowOff>
    </xdr:from>
    <xdr:ext cx="65" cy="172227"/>
    <xdr:sp macro="" textlink="">
      <xdr:nvSpPr>
        <xdr:cNvPr id="23" name="ZoneTexte 22">
          <a:extLst>
            <a:ext uri="{FF2B5EF4-FFF2-40B4-BE49-F238E27FC236}">
              <a16:creationId xmlns:a16="http://schemas.microsoft.com/office/drawing/2014/main" id="{65B9F19F-B911-4AA9-8A0A-4BB13D86303F}"/>
            </a:ext>
          </a:extLst>
        </xdr:cNvPr>
        <xdr:cNvSpPr txBox="1"/>
      </xdr:nvSpPr>
      <xdr:spPr>
        <a:xfrm>
          <a:off x="0" y="45672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19</xdr:row>
      <xdr:rowOff>128587</xdr:rowOff>
    </xdr:from>
    <xdr:ext cx="65" cy="172227"/>
    <xdr:sp macro="" textlink="">
      <xdr:nvSpPr>
        <xdr:cNvPr id="24" name="ZoneTexte 23">
          <a:extLst>
            <a:ext uri="{FF2B5EF4-FFF2-40B4-BE49-F238E27FC236}">
              <a16:creationId xmlns:a16="http://schemas.microsoft.com/office/drawing/2014/main" id="{5892054C-4C95-4E39-8DB7-1E2649850D35}"/>
            </a:ext>
          </a:extLst>
        </xdr:cNvPr>
        <xdr:cNvSpPr txBox="1"/>
      </xdr:nvSpPr>
      <xdr:spPr>
        <a:xfrm>
          <a:off x="0" y="45672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20</xdr:row>
      <xdr:rowOff>128587</xdr:rowOff>
    </xdr:from>
    <xdr:ext cx="65" cy="172227"/>
    <xdr:sp macro="" textlink="">
      <xdr:nvSpPr>
        <xdr:cNvPr id="25" name="ZoneTexte 24">
          <a:extLst>
            <a:ext uri="{FF2B5EF4-FFF2-40B4-BE49-F238E27FC236}">
              <a16:creationId xmlns:a16="http://schemas.microsoft.com/office/drawing/2014/main" id="{A3029FA0-FA73-495D-B3A3-E5CFD31D9449}"/>
            </a:ext>
          </a:extLst>
        </xdr:cNvPr>
        <xdr:cNvSpPr txBox="1"/>
      </xdr:nvSpPr>
      <xdr:spPr>
        <a:xfrm>
          <a:off x="0" y="48148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19</xdr:row>
      <xdr:rowOff>128587</xdr:rowOff>
    </xdr:from>
    <xdr:ext cx="65" cy="172227"/>
    <xdr:sp macro="" textlink="">
      <xdr:nvSpPr>
        <xdr:cNvPr id="26" name="ZoneTexte 25">
          <a:extLst>
            <a:ext uri="{FF2B5EF4-FFF2-40B4-BE49-F238E27FC236}">
              <a16:creationId xmlns:a16="http://schemas.microsoft.com/office/drawing/2014/main" id="{BBD2557D-442B-496A-9B66-F3A32F9E4630}"/>
            </a:ext>
          </a:extLst>
        </xdr:cNvPr>
        <xdr:cNvSpPr txBox="1"/>
      </xdr:nvSpPr>
      <xdr:spPr>
        <a:xfrm>
          <a:off x="0" y="45672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20</xdr:row>
      <xdr:rowOff>128587</xdr:rowOff>
    </xdr:from>
    <xdr:ext cx="65" cy="172227"/>
    <xdr:sp macro="" textlink="">
      <xdr:nvSpPr>
        <xdr:cNvPr id="27" name="ZoneTexte 26">
          <a:extLst>
            <a:ext uri="{FF2B5EF4-FFF2-40B4-BE49-F238E27FC236}">
              <a16:creationId xmlns:a16="http://schemas.microsoft.com/office/drawing/2014/main" id="{9A3DE03C-159F-4229-8CB6-02007AF29195}"/>
            </a:ext>
          </a:extLst>
        </xdr:cNvPr>
        <xdr:cNvSpPr txBox="1"/>
      </xdr:nvSpPr>
      <xdr:spPr>
        <a:xfrm>
          <a:off x="0" y="48148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19</xdr:row>
      <xdr:rowOff>128587</xdr:rowOff>
    </xdr:from>
    <xdr:ext cx="65" cy="172227"/>
    <xdr:sp macro="" textlink="">
      <xdr:nvSpPr>
        <xdr:cNvPr id="28" name="ZoneTexte 27">
          <a:extLst>
            <a:ext uri="{FF2B5EF4-FFF2-40B4-BE49-F238E27FC236}">
              <a16:creationId xmlns:a16="http://schemas.microsoft.com/office/drawing/2014/main" id="{9864CC69-63B3-483B-981B-04E258CE72AB}"/>
            </a:ext>
          </a:extLst>
        </xdr:cNvPr>
        <xdr:cNvSpPr txBox="1"/>
      </xdr:nvSpPr>
      <xdr:spPr>
        <a:xfrm>
          <a:off x="0" y="45672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20</xdr:row>
      <xdr:rowOff>128587</xdr:rowOff>
    </xdr:from>
    <xdr:ext cx="65" cy="172227"/>
    <xdr:sp macro="" textlink="">
      <xdr:nvSpPr>
        <xdr:cNvPr id="29" name="ZoneTexte 28">
          <a:extLst>
            <a:ext uri="{FF2B5EF4-FFF2-40B4-BE49-F238E27FC236}">
              <a16:creationId xmlns:a16="http://schemas.microsoft.com/office/drawing/2014/main" id="{7FF6A7E1-4D65-4ED0-8C0C-CCDA3378DC1C}"/>
            </a:ext>
          </a:extLst>
        </xdr:cNvPr>
        <xdr:cNvSpPr txBox="1"/>
      </xdr:nvSpPr>
      <xdr:spPr>
        <a:xfrm>
          <a:off x="0" y="48148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20</xdr:row>
      <xdr:rowOff>128587</xdr:rowOff>
    </xdr:from>
    <xdr:ext cx="65" cy="172227"/>
    <xdr:sp macro="" textlink="">
      <xdr:nvSpPr>
        <xdr:cNvPr id="30" name="ZoneTexte 29">
          <a:extLst>
            <a:ext uri="{FF2B5EF4-FFF2-40B4-BE49-F238E27FC236}">
              <a16:creationId xmlns:a16="http://schemas.microsoft.com/office/drawing/2014/main" id="{FABA2F98-3DE4-4164-9A75-DE6910914E21}"/>
            </a:ext>
          </a:extLst>
        </xdr:cNvPr>
        <xdr:cNvSpPr txBox="1"/>
      </xdr:nvSpPr>
      <xdr:spPr>
        <a:xfrm>
          <a:off x="0" y="48148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20</xdr:row>
      <xdr:rowOff>128587</xdr:rowOff>
    </xdr:from>
    <xdr:ext cx="65" cy="172227"/>
    <xdr:sp macro="" textlink="">
      <xdr:nvSpPr>
        <xdr:cNvPr id="31" name="ZoneTexte 30">
          <a:extLst>
            <a:ext uri="{FF2B5EF4-FFF2-40B4-BE49-F238E27FC236}">
              <a16:creationId xmlns:a16="http://schemas.microsoft.com/office/drawing/2014/main" id="{393FC296-FC45-4BD6-BA5B-204BE34BAB66}"/>
            </a:ext>
          </a:extLst>
        </xdr:cNvPr>
        <xdr:cNvSpPr txBox="1"/>
      </xdr:nvSpPr>
      <xdr:spPr>
        <a:xfrm>
          <a:off x="0" y="48148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20</xdr:row>
      <xdr:rowOff>128587</xdr:rowOff>
    </xdr:from>
    <xdr:ext cx="65" cy="172227"/>
    <xdr:sp macro="" textlink="">
      <xdr:nvSpPr>
        <xdr:cNvPr id="32" name="ZoneTexte 31">
          <a:extLst>
            <a:ext uri="{FF2B5EF4-FFF2-40B4-BE49-F238E27FC236}">
              <a16:creationId xmlns:a16="http://schemas.microsoft.com/office/drawing/2014/main" id="{CC3D7CE3-AC44-4E42-8720-1EC133A0828E}"/>
            </a:ext>
          </a:extLst>
        </xdr:cNvPr>
        <xdr:cNvSpPr txBox="1"/>
      </xdr:nvSpPr>
      <xdr:spPr>
        <a:xfrm>
          <a:off x="0" y="48148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20</xdr:row>
      <xdr:rowOff>128587</xdr:rowOff>
    </xdr:from>
    <xdr:ext cx="65" cy="172227"/>
    <xdr:sp macro="" textlink="">
      <xdr:nvSpPr>
        <xdr:cNvPr id="33" name="ZoneTexte 32">
          <a:extLst>
            <a:ext uri="{FF2B5EF4-FFF2-40B4-BE49-F238E27FC236}">
              <a16:creationId xmlns:a16="http://schemas.microsoft.com/office/drawing/2014/main" id="{646C37FA-855A-4AF0-B8E6-1D81366EA2AD}"/>
            </a:ext>
          </a:extLst>
        </xdr:cNvPr>
        <xdr:cNvSpPr txBox="1"/>
      </xdr:nvSpPr>
      <xdr:spPr>
        <a:xfrm>
          <a:off x="0" y="48148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21</xdr:row>
      <xdr:rowOff>128587</xdr:rowOff>
    </xdr:from>
    <xdr:ext cx="65" cy="172227"/>
    <xdr:sp macro="" textlink="">
      <xdr:nvSpPr>
        <xdr:cNvPr id="34" name="ZoneTexte 33">
          <a:extLst>
            <a:ext uri="{FF2B5EF4-FFF2-40B4-BE49-F238E27FC236}">
              <a16:creationId xmlns:a16="http://schemas.microsoft.com/office/drawing/2014/main" id="{2EB5111E-2F47-43CE-9379-70F7A899EBEB}"/>
            </a:ext>
          </a:extLst>
        </xdr:cNvPr>
        <xdr:cNvSpPr txBox="1"/>
      </xdr:nvSpPr>
      <xdr:spPr>
        <a:xfrm>
          <a:off x="0" y="50625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20</xdr:row>
      <xdr:rowOff>128587</xdr:rowOff>
    </xdr:from>
    <xdr:ext cx="65" cy="172227"/>
    <xdr:sp macro="" textlink="">
      <xdr:nvSpPr>
        <xdr:cNvPr id="35" name="ZoneTexte 34">
          <a:extLst>
            <a:ext uri="{FF2B5EF4-FFF2-40B4-BE49-F238E27FC236}">
              <a16:creationId xmlns:a16="http://schemas.microsoft.com/office/drawing/2014/main" id="{F566DCBB-5FBA-43BD-BFCD-95DDE33F4B27}"/>
            </a:ext>
          </a:extLst>
        </xdr:cNvPr>
        <xdr:cNvSpPr txBox="1"/>
      </xdr:nvSpPr>
      <xdr:spPr>
        <a:xfrm>
          <a:off x="0" y="48148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21</xdr:row>
      <xdr:rowOff>128587</xdr:rowOff>
    </xdr:from>
    <xdr:ext cx="65" cy="172227"/>
    <xdr:sp macro="" textlink="">
      <xdr:nvSpPr>
        <xdr:cNvPr id="36" name="ZoneTexte 35">
          <a:extLst>
            <a:ext uri="{FF2B5EF4-FFF2-40B4-BE49-F238E27FC236}">
              <a16:creationId xmlns:a16="http://schemas.microsoft.com/office/drawing/2014/main" id="{6FCD948D-6368-4592-8344-1DBB4BFCD9E7}"/>
            </a:ext>
          </a:extLst>
        </xdr:cNvPr>
        <xdr:cNvSpPr txBox="1"/>
      </xdr:nvSpPr>
      <xdr:spPr>
        <a:xfrm>
          <a:off x="0" y="50625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20</xdr:row>
      <xdr:rowOff>128587</xdr:rowOff>
    </xdr:from>
    <xdr:ext cx="65" cy="172227"/>
    <xdr:sp macro="" textlink="">
      <xdr:nvSpPr>
        <xdr:cNvPr id="37" name="ZoneTexte 36">
          <a:extLst>
            <a:ext uri="{FF2B5EF4-FFF2-40B4-BE49-F238E27FC236}">
              <a16:creationId xmlns:a16="http://schemas.microsoft.com/office/drawing/2014/main" id="{25F12153-41F9-49AA-8BE0-0EA456C53E1F}"/>
            </a:ext>
          </a:extLst>
        </xdr:cNvPr>
        <xdr:cNvSpPr txBox="1"/>
      </xdr:nvSpPr>
      <xdr:spPr>
        <a:xfrm>
          <a:off x="0" y="48148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21</xdr:row>
      <xdr:rowOff>128587</xdr:rowOff>
    </xdr:from>
    <xdr:ext cx="65" cy="172227"/>
    <xdr:sp macro="" textlink="">
      <xdr:nvSpPr>
        <xdr:cNvPr id="38" name="ZoneTexte 37">
          <a:extLst>
            <a:ext uri="{FF2B5EF4-FFF2-40B4-BE49-F238E27FC236}">
              <a16:creationId xmlns:a16="http://schemas.microsoft.com/office/drawing/2014/main" id="{6FE94E06-FBA8-48CB-83C6-CF9261277A34}"/>
            </a:ext>
          </a:extLst>
        </xdr:cNvPr>
        <xdr:cNvSpPr txBox="1"/>
      </xdr:nvSpPr>
      <xdr:spPr>
        <a:xfrm>
          <a:off x="0" y="50625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21</xdr:row>
      <xdr:rowOff>128587</xdr:rowOff>
    </xdr:from>
    <xdr:ext cx="65" cy="172227"/>
    <xdr:sp macro="" textlink="">
      <xdr:nvSpPr>
        <xdr:cNvPr id="39" name="ZoneTexte 38">
          <a:extLst>
            <a:ext uri="{FF2B5EF4-FFF2-40B4-BE49-F238E27FC236}">
              <a16:creationId xmlns:a16="http://schemas.microsoft.com/office/drawing/2014/main" id="{A40A2234-D0DF-4B88-A0B6-C01FC77AF1F4}"/>
            </a:ext>
          </a:extLst>
        </xdr:cNvPr>
        <xdr:cNvSpPr txBox="1"/>
      </xdr:nvSpPr>
      <xdr:spPr>
        <a:xfrm>
          <a:off x="0" y="50625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21</xdr:row>
      <xdr:rowOff>128587</xdr:rowOff>
    </xdr:from>
    <xdr:ext cx="65" cy="172227"/>
    <xdr:sp macro="" textlink="">
      <xdr:nvSpPr>
        <xdr:cNvPr id="40" name="ZoneTexte 39">
          <a:extLst>
            <a:ext uri="{FF2B5EF4-FFF2-40B4-BE49-F238E27FC236}">
              <a16:creationId xmlns:a16="http://schemas.microsoft.com/office/drawing/2014/main" id="{942C8667-E912-4D97-A1CF-3671B3DCD2C6}"/>
            </a:ext>
          </a:extLst>
        </xdr:cNvPr>
        <xdr:cNvSpPr txBox="1"/>
      </xdr:nvSpPr>
      <xdr:spPr>
        <a:xfrm>
          <a:off x="0" y="50625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21</xdr:row>
      <xdr:rowOff>128587</xdr:rowOff>
    </xdr:from>
    <xdr:ext cx="65" cy="172227"/>
    <xdr:sp macro="" textlink="">
      <xdr:nvSpPr>
        <xdr:cNvPr id="41" name="ZoneTexte 40">
          <a:extLst>
            <a:ext uri="{FF2B5EF4-FFF2-40B4-BE49-F238E27FC236}">
              <a16:creationId xmlns:a16="http://schemas.microsoft.com/office/drawing/2014/main" id="{653C1D2A-D382-413F-9823-A3B16492EC18}"/>
            </a:ext>
          </a:extLst>
        </xdr:cNvPr>
        <xdr:cNvSpPr txBox="1"/>
      </xdr:nvSpPr>
      <xdr:spPr>
        <a:xfrm>
          <a:off x="0" y="50625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21</xdr:row>
      <xdr:rowOff>128587</xdr:rowOff>
    </xdr:from>
    <xdr:ext cx="65" cy="172227"/>
    <xdr:sp macro="" textlink="">
      <xdr:nvSpPr>
        <xdr:cNvPr id="42" name="ZoneTexte 41">
          <a:extLst>
            <a:ext uri="{FF2B5EF4-FFF2-40B4-BE49-F238E27FC236}">
              <a16:creationId xmlns:a16="http://schemas.microsoft.com/office/drawing/2014/main" id="{68B36E5D-AF31-4388-ACA9-E28C54085E98}"/>
            </a:ext>
          </a:extLst>
        </xdr:cNvPr>
        <xdr:cNvSpPr txBox="1"/>
      </xdr:nvSpPr>
      <xdr:spPr>
        <a:xfrm>
          <a:off x="0" y="50625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22</xdr:row>
      <xdr:rowOff>128587</xdr:rowOff>
    </xdr:from>
    <xdr:ext cx="65" cy="172227"/>
    <xdr:sp macro="" textlink="">
      <xdr:nvSpPr>
        <xdr:cNvPr id="43" name="ZoneTexte 42">
          <a:extLst>
            <a:ext uri="{FF2B5EF4-FFF2-40B4-BE49-F238E27FC236}">
              <a16:creationId xmlns:a16="http://schemas.microsoft.com/office/drawing/2014/main" id="{C76E9911-643B-4409-9045-D6C820AB058E}"/>
            </a:ext>
          </a:extLst>
        </xdr:cNvPr>
        <xdr:cNvSpPr txBox="1"/>
      </xdr:nvSpPr>
      <xdr:spPr>
        <a:xfrm>
          <a:off x="0" y="53101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21</xdr:row>
      <xdr:rowOff>128587</xdr:rowOff>
    </xdr:from>
    <xdr:ext cx="65" cy="172227"/>
    <xdr:sp macro="" textlink="">
      <xdr:nvSpPr>
        <xdr:cNvPr id="44" name="ZoneTexte 43">
          <a:extLst>
            <a:ext uri="{FF2B5EF4-FFF2-40B4-BE49-F238E27FC236}">
              <a16:creationId xmlns:a16="http://schemas.microsoft.com/office/drawing/2014/main" id="{37519729-4C7A-4A92-9865-306D845BA937}"/>
            </a:ext>
          </a:extLst>
        </xdr:cNvPr>
        <xdr:cNvSpPr txBox="1"/>
      </xdr:nvSpPr>
      <xdr:spPr>
        <a:xfrm>
          <a:off x="0" y="50625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22</xdr:row>
      <xdr:rowOff>128587</xdr:rowOff>
    </xdr:from>
    <xdr:ext cx="65" cy="172227"/>
    <xdr:sp macro="" textlink="">
      <xdr:nvSpPr>
        <xdr:cNvPr id="45" name="ZoneTexte 44">
          <a:extLst>
            <a:ext uri="{FF2B5EF4-FFF2-40B4-BE49-F238E27FC236}">
              <a16:creationId xmlns:a16="http://schemas.microsoft.com/office/drawing/2014/main" id="{EF90795E-D404-4AEC-BC8B-B47A63326AE3}"/>
            </a:ext>
          </a:extLst>
        </xdr:cNvPr>
        <xdr:cNvSpPr txBox="1"/>
      </xdr:nvSpPr>
      <xdr:spPr>
        <a:xfrm>
          <a:off x="0" y="53101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21</xdr:row>
      <xdr:rowOff>128587</xdr:rowOff>
    </xdr:from>
    <xdr:ext cx="65" cy="172227"/>
    <xdr:sp macro="" textlink="">
      <xdr:nvSpPr>
        <xdr:cNvPr id="46" name="ZoneTexte 45">
          <a:extLst>
            <a:ext uri="{FF2B5EF4-FFF2-40B4-BE49-F238E27FC236}">
              <a16:creationId xmlns:a16="http://schemas.microsoft.com/office/drawing/2014/main" id="{EB293FFB-E818-4D9B-9D6F-2D4A1FE12D30}"/>
            </a:ext>
          </a:extLst>
        </xdr:cNvPr>
        <xdr:cNvSpPr txBox="1"/>
      </xdr:nvSpPr>
      <xdr:spPr>
        <a:xfrm>
          <a:off x="0" y="50625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22</xdr:row>
      <xdr:rowOff>128587</xdr:rowOff>
    </xdr:from>
    <xdr:ext cx="65" cy="172227"/>
    <xdr:sp macro="" textlink="">
      <xdr:nvSpPr>
        <xdr:cNvPr id="47" name="ZoneTexte 46">
          <a:extLst>
            <a:ext uri="{FF2B5EF4-FFF2-40B4-BE49-F238E27FC236}">
              <a16:creationId xmlns:a16="http://schemas.microsoft.com/office/drawing/2014/main" id="{7DC397B1-7809-4C03-A1D2-9360B5AA3DDA}"/>
            </a:ext>
          </a:extLst>
        </xdr:cNvPr>
        <xdr:cNvSpPr txBox="1"/>
      </xdr:nvSpPr>
      <xdr:spPr>
        <a:xfrm>
          <a:off x="0" y="53101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22</xdr:row>
      <xdr:rowOff>128587</xdr:rowOff>
    </xdr:from>
    <xdr:ext cx="65" cy="172227"/>
    <xdr:sp macro="" textlink="">
      <xdr:nvSpPr>
        <xdr:cNvPr id="48" name="ZoneTexte 47">
          <a:extLst>
            <a:ext uri="{FF2B5EF4-FFF2-40B4-BE49-F238E27FC236}">
              <a16:creationId xmlns:a16="http://schemas.microsoft.com/office/drawing/2014/main" id="{4AF37F3B-06B1-4CF6-9A2A-7186C70C44BF}"/>
            </a:ext>
          </a:extLst>
        </xdr:cNvPr>
        <xdr:cNvSpPr txBox="1"/>
      </xdr:nvSpPr>
      <xdr:spPr>
        <a:xfrm>
          <a:off x="0" y="53101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22</xdr:row>
      <xdr:rowOff>128587</xdr:rowOff>
    </xdr:from>
    <xdr:ext cx="65" cy="172227"/>
    <xdr:sp macro="" textlink="">
      <xdr:nvSpPr>
        <xdr:cNvPr id="49" name="ZoneTexte 48">
          <a:extLst>
            <a:ext uri="{FF2B5EF4-FFF2-40B4-BE49-F238E27FC236}">
              <a16:creationId xmlns:a16="http://schemas.microsoft.com/office/drawing/2014/main" id="{EB9D02B7-FAF7-4EED-B6CC-272A597EA25B}"/>
            </a:ext>
          </a:extLst>
        </xdr:cNvPr>
        <xdr:cNvSpPr txBox="1"/>
      </xdr:nvSpPr>
      <xdr:spPr>
        <a:xfrm>
          <a:off x="0" y="53101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22</xdr:row>
      <xdr:rowOff>128587</xdr:rowOff>
    </xdr:from>
    <xdr:ext cx="65" cy="172227"/>
    <xdr:sp macro="" textlink="">
      <xdr:nvSpPr>
        <xdr:cNvPr id="50" name="ZoneTexte 49">
          <a:extLst>
            <a:ext uri="{FF2B5EF4-FFF2-40B4-BE49-F238E27FC236}">
              <a16:creationId xmlns:a16="http://schemas.microsoft.com/office/drawing/2014/main" id="{BB72CEA2-AB31-4167-AE97-9A3341D71922}"/>
            </a:ext>
          </a:extLst>
        </xdr:cNvPr>
        <xdr:cNvSpPr txBox="1"/>
      </xdr:nvSpPr>
      <xdr:spPr>
        <a:xfrm>
          <a:off x="0" y="53101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22</xdr:row>
      <xdr:rowOff>128587</xdr:rowOff>
    </xdr:from>
    <xdr:ext cx="65" cy="172227"/>
    <xdr:sp macro="" textlink="">
      <xdr:nvSpPr>
        <xdr:cNvPr id="51" name="ZoneTexte 50">
          <a:extLst>
            <a:ext uri="{FF2B5EF4-FFF2-40B4-BE49-F238E27FC236}">
              <a16:creationId xmlns:a16="http://schemas.microsoft.com/office/drawing/2014/main" id="{5E6A988D-51B8-4292-B95B-8ACBD6433B41}"/>
            </a:ext>
          </a:extLst>
        </xdr:cNvPr>
        <xdr:cNvSpPr txBox="1"/>
      </xdr:nvSpPr>
      <xdr:spPr>
        <a:xfrm>
          <a:off x="0" y="53101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23</xdr:row>
      <xdr:rowOff>128587</xdr:rowOff>
    </xdr:from>
    <xdr:ext cx="65" cy="172227"/>
    <xdr:sp macro="" textlink="">
      <xdr:nvSpPr>
        <xdr:cNvPr id="52" name="ZoneTexte 51">
          <a:extLst>
            <a:ext uri="{FF2B5EF4-FFF2-40B4-BE49-F238E27FC236}">
              <a16:creationId xmlns:a16="http://schemas.microsoft.com/office/drawing/2014/main" id="{6E0B8548-3635-4AC3-8DCC-C3064B094B57}"/>
            </a:ext>
          </a:extLst>
        </xdr:cNvPr>
        <xdr:cNvSpPr txBox="1"/>
      </xdr:nvSpPr>
      <xdr:spPr>
        <a:xfrm>
          <a:off x="0" y="5557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22</xdr:row>
      <xdr:rowOff>128587</xdr:rowOff>
    </xdr:from>
    <xdr:ext cx="65" cy="172227"/>
    <xdr:sp macro="" textlink="">
      <xdr:nvSpPr>
        <xdr:cNvPr id="53" name="ZoneTexte 52">
          <a:extLst>
            <a:ext uri="{FF2B5EF4-FFF2-40B4-BE49-F238E27FC236}">
              <a16:creationId xmlns:a16="http://schemas.microsoft.com/office/drawing/2014/main" id="{8B7433EE-5629-45F6-8C33-0ADC693024FE}"/>
            </a:ext>
          </a:extLst>
        </xdr:cNvPr>
        <xdr:cNvSpPr txBox="1"/>
      </xdr:nvSpPr>
      <xdr:spPr>
        <a:xfrm>
          <a:off x="0" y="53101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23</xdr:row>
      <xdr:rowOff>128587</xdr:rowOff>
    </xdr:from>
    <xdr:ext cx="65" cy="172227"/>
    <xdr:sp macro="" textlink="">
      <xdr:nvSpPr>
        <xdr:cNvPr id="54" name="ZoneTexte 53">
          <a:extLst>
            <a:ext uri="{FF2B5EF4-FFF2-40B4-BE49-F238E27FC236}">
              <a16:creationId xmlns:a16="http://schemas.microsoft.com/office/drawing/2014/main" id="{660B8837-DFE2-454C-B976-06B873C8EF83}"/>
            </a:ext>
          </a:extLst>
        </xdr:cNvPr>
        <xdr:cNvSpPr txBox="1"/>
      </xdr:nvSpPr>
      <xdr:spPr>
        <a:xfrm>
          <a:off x="0" y="5557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22</xdr:row>
      <xdr:rowOff>128587</xdr:rowOff>
    </xdr:from>
    <xdr:ext cx="65" cy="172227"/>
    <xdr:sp macro="" textlink="">
      <xdr:nvSpPr>
        <xdr:cNvPr id="55" name="ZoneTexte 54">
          <a:extLst>
            <a:ext uri="{FF2B5EF4-FFF2-40B4-BE49-F238E27FC236}">
              <a16:creationId xmlns:a16="http://schemas.microsoft.com/office/drawing/2014/main" id="{E27DCA51-301C-4A63-B3D8-4C98941B1EC5}"/>
            </a:ext>
          </a:extLst>
        </xdr:cNvPr>
        <xdr:cNvSpPr txBox="1"/>
      </xdr:nvSpPr>
      <xdr:spPr>
        <a:xfrm>
          <a:off x="0" y="53101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23</xdr:row>
      <xdr:rowOff>128587</xdr:rowOff>
    </xdr:from>
    <xdr:ext cx="65" cy="172227"/>
    <xdr:sp macro="" textlink="">
      <xdr:nvSpPr>
        <xdr:cNvPr id="56" name="ZoneTexte 55">
          <a:extLst>
            <a:ext uri="{FF2B5EF4-FFF2-40B4-BE49-F238E27FC236}">
              <a16:creationId xmlns:a16="http://schemas.microsoft.com/office/drawing/2014/main" id="{D16A6C10-0EF1-4161-8C62-0EED050BC03E}"/>
            </a:ext>
          </a:extLst>
        </xdr:cNvPr>
        <xdr:cNvSpPr txBox="1"/>
      </xdr:nvSpPr>
      <xdr:spPr>
        <a:xfrm>
          <a:off x="0" y="5557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23</xdr:row>
      <xdr:rowOff>128587</xdr:rowOff>
    </xdr:from>
    <xdr:ext cx="65" cy="172227"/>
    <xdr:sp macro="" textlink="">
      <xdr:nvSpPr>
        <xdr:cNvPr id="57" name="ZoneTexte 56">
          <a:extLst>
            <a:ext uri="{FF2B5EF4-FFF2-40B4-BE49-F238E27FC236}">
              <a16:creationId xmlns:a16="http://schemas.microsoft.com/office/drawing/2014/main" id="{4BD5315B-2779-4440-BA17-56A2D945C35F}"/>
            </a:ext>
          </a:extLst>
        </xdr:cNvPr>
        <xdr:cNvSpPr txBox="1"/>
      </xdr:nvSpPr>
      <xdr:spPr>
        <a:xfrm>
          <a:off x="0" y="5557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23</xdr:row>
      <xdr:rowOff>128587</xdr:rowOff>
    </xdr:from>
    <xdr:ext cx="65" cy="172227"/>
    <xdr:sp macro="" textlink="">
      <xdr:nvSpPr>
        <xdr:cNvPr id="58" name="ZoneTexte 57">
          <a:extLst>
            <a:ext uri="{FF2B5EF4-FFF2-40B4-BE49-F238E27FC236}">
              <a16:creationId xmlns:a16="http://schemas.microsoft.com/office/drawing/2014/main" id="{0600CFCD-B205-429F-A8CE-A7A17D606AE1}"/>
            </a:ext>
          </a:extLst>
        </xdr:cNvPr>
        <xdr:cNvSpPr txBox="1"/>
      </xdr:nvSpPr>
      <xdr:spPr>
        <a:xfrm>
          <a:off x="0" y="5557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23</xdr:row>
      <xdr:rowOff>128587</xdr:rowOff>
    </xdr:from>
    <xdr:ext cx="65" cy="172227"/>
    <xdr:sp macro="" textlink="">
      <xdr:nvSpPr>
        <xdr:cNvPr id="59" name="ZoneTexte 58">
          <a:extLst>
            <a:ext uri="{FF2B5EF4-FFF2-40B4-BE49-F238E27FC236}">
              <a16:creationId xmlns:a16="http://schemas.microsoft.com/office/drawing/2014/main" id="{E8696BE4-2E10-443B-9E20-DD316A51E35F}"/>
            </a:ext>
          </a:extLst>
        </xdr:cNvPr>
        <xdr:cNvSpPr txBox="1"/>
      </xdr:nvSpPr>
      <xdr:spPr>
        <a:xfrm>
          <a:off x="0" y="5557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23</xdr:row>
      <xdr:rowOff>128587</xdr:rowOff>
    </xdr:from>
    <xdr:ext cx="65" cy="172227"/>
    <xdr:sp macro="" textlink="">
      <xdr:nvSpPr>
        <xdr:cNvPr id="60" name="ZoneTexte 59">
          <a:extLst>
            <a:ext uri="{FF2B5EF4-FFF2-40B4-BE49-F238E27FC236}">
              <a16:creationId xmlns:a16="http://schemas.microsoft.com/office/drawing/2014/main" id="{94A925EA-F847-4B43-9F97-1D876A98785C}"/>
            </a:ext>
          </a:extLst>
        </xdr:cNvPr>
        <xdr:cNvSpPr txBox="1"/>
      </xdr:nvSpPr>
      <xdr:spPr>
        <a:xfrm>
          <a:off x="0" y="5557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24</xdr:row>
      <xdr:rowOff>128587</xdr:rowOff>
    </xdr:from>
    <xdr:ext cx="65" cy="172227"/>
    <xdr:sp macro="" textlink="">
      <xdr:nvSpPr>
        <xdr:cNvPr id="61" name="ZoneTexte 60">
          <a:extLst>
            <a:ext uri="{FF2B5EF4-FFF2-40B4-BE49-F238E27FC236}">
              <a16:creationId xmlns:a16="http://schemas.microsoft.com/office/drawing/2014/main" id="{8E3BC0ED-FE63-405E-95F9-3B48E5F57495}"/>
            </a:ext>
          </a:extLst>
        </xdr:cNvPr>
        <xdr:cNvSpPr txBox="1"/>
      </xdr:nvSpPr>
      <xdr:spPr>
        <a:xfrm>
          <a:off x="0" y="5805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23</xdr:row>
      <xdr:rowOff>128587</xdr:rowOff>
    </xdr:from>
    <xdr:ext cx="65" cy="172227"/>
    <xdr:sp macro="" textlink="">
      <xdr:nvSpPr>
        <xdr:cNvPr id="62" name="ZoneTexte 61">
          <a:extLst>
            <a:ext uri="{FF2B5EF4-FFF2-40B4-BE49-F238E27FC236}">
              <a16:creationId xmlns:a16="http://schemas.microsoft.com/office/drawing/2014/main" id="{D75BEAF9-9D20-42A3-B4FA-48BB79FFFE6B}"/>
            </a:ext>
          </a:extLst>
        </xdr:cNvPr>
        <xdr:cNvSpPr txBox="1"/>
      </xdr:nvSpPr>
      <xdr:spPr>
        <a:xfrm>
          <a:off x="0" y="5557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24</xdr:row>
      <xdr:rowOff>128587</xdr:rowOff>
    </xdr:from>
    <xdr:ext cx="65" cy="172227"/>
    <xdr:sp macro="" textlink="">
      <xdr:nvSpPr>
        <xdr:cNvPr id="63" name="ZoneTexte 62">
          <a:extLst>
            <a:ext uri="{FF2B5EF4-FFF2-40B4-BE49-F238E27FC236}">
              <a16:creationId xmlns:a16="http://schemas.microsoft.com/office/drawing/2014/main" id="{BBF7ACDF-C7E9-4650-BA25-FC649410182E}"/>
            </a:ext>
          </a:extLst>
        </xdr:cNvPr>
        <xdr:cNvSpPr txBox="1"/>
      </xdr:nvSpPr>
      <xdr:spPr>
        <a:xfrm>
          <a:off x="0" y="5805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23</xdr:row>
      <xdr:rowOff>128587</xdr:rowOff>
    </xdr:from>
    <xdr:ext cx="65" cy="172227"/>
    <xdr:sp macro="" textlink="">
      <xdr:nvSpPr>
        <xdr:cNvPr id="64" name="ZoneTexte 63">
          <a:extLst>
            <a:ext uri="{FF2B5EF4-FFF2-40B4-BE49-F238E27FC236}">
              <a16:creationId xmlns:a16="http://schemas.microsoft.com/office/drawing/2014/main" id="{5355427F-A60B-4AD7-896E-7481E6F26572}"/>
            </a:ext>
          </a:extLst>
        </xdr:cNvPr>
        <xdr:cNvSpPr txBox="1"/>
      </xdr:nvSpPr>
      <xdr:spPr>
        <a:xfrm>
          <a:off x="0" y="5557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24</xdr:row>
      <xdr:rowOff>128587</xdr:rowOff>
    </xdr:from>
    <xdr:ext cx="65" cy="172227"/>
    <xdr:sp macro="" textlink="">
      <xdr:nvSpPr>
        <xdr:cNvPr id="65" name="ZoneTexte 64">
          <a:extLst>
            <a:ext uri="{FF2B5EF4-FFF2-40B4-BE49-F238E27FC236}">
              <a16:creationId xmlns:a16="http://schemas.microsoft.com/office/drawing/2014/main" id="{99645E29-CC23-4EA5-9E0E-AC8C13D4FF2D}"/>
            </a:ext>
          </a:extLst>
        </xdr:cNvPr>
        <xdr:cNvSpPr txBox="1"/>
      </xdr:nvSpPr>
      <xdr:spPr>
        <a:xfrm>
          <a:off x="0" y="5805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24</xdr:row>
      <xdr:rowOff>128587</xdr:rowOff>
    </xdr:from>
    <xdr:ext cx="65" cy="172227"/>
    <xdr:sp macro="" textlink="">
      <xdr:nvSpPr>
        <xdr:cNvPr id="66" name="ZoneTexte 65">
          <a:extLst>
            <a:ext uri="{FF2B5EF4-FFF2-40B4-BE49-F238E27FC236}">
              <a16:creationId xmlns:a16="http://schemas.microsoft.com/office/drawing/2014/main" id="{31B8C352-003B-4FDF-A9BD-82AC6EE4521A}"/>
            </a:ext>
          </a:extLst>
        </xdr:cNvPr>
        <xdr:cNvSpPr txBox="1"/>
      </xdr:nvSpPr>
      <xdr:spPr>
        <a:xfrm>
          <a:off x="0" y="5805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24</xdr:row>
      <xdr:rowOff>128587</xdr:rowOff>
    </xdr:from>
    <xdr:ext cx="65" cy="172227"/>
    <xdr:sp macro="" textlink="">
      <xdr:nvSpPr>
        <xdr:cNvPr id="67" name="ZoneTexte 66">
          <a:extLst>
            <a:ext uri="{FF2B5EF4-FFF2-40B4-BE49-F238E27FC236}">
              <a16:creationId xmlns:a16="http://schemas.microsoft.com/office/drawing/2014/main" id="{906DA0BA-4FD8-49D4-9B56-907C056E39FC}"/>
            </a:ext>
          </a:extLst>
        </xdr:cNvPr>
        <xdr:cNvSpPr txBox="1"/>
      </xdr:nvSpPr>
      <xdr:spPr>
        <a:xfrm>
          <a:off x="0" y="5805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24</xdr:row>
      <xdr:rowOff>128587</xdr:rowOff>
    </xdr:from>
    <xdr:ext cx="65" cy="172227"/>
    <xdr:sp macro="" textlink="">
      <xdr:nvSpPr>
        <xdr:cNvPr id="68" name="ZoneTexte 67">
          <a:extLst>
            <a:ext uri="{FF2B5EF4-FFF2-40B4-BE49-F238E27FC236}">
              <a16:creationId xmlns:a16="http://schemas.microsoft.com/office/drawing/2014/main" id="{3B2E0995-DFA1-4A82-AC1C-4B5C87B4141E}"/>
            </a:ext>
          </a:extLst>
        </xdr:cNvPr>
        <xdr:cNvSpPr txBox="1"/>
      </xdr:nvSpPr>
      <xdr:spPr>
        <a:xfrm>
          <a:off x="0" y="5805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24</xdr:row>
      <xdr:rowOff>128587</xdr:rowOff>
    </xdr:from>
    <xdr:ext cx="65" cy="172227"/>
    <xdr:sp macro="" textlink="">
      <xdr:nvSpPr>
        <xdr:cNvPr id="69" name="ZoneTexte 68">
          <a:extLst>
            <a:ext uri="{FF2B5EF4-FFF2-40B4-BE49-F238E27FC236}">
              <a16:creationId xmlns:a16="http://schemas.microsoft.com/office/drawing/2014/main" id="{2B97F2CA-1D1F-4D6B-9A0A-E54FE32CAA81}"/>
            </a:ext>
          </a:extLst>
        </xdr:cNvPr>
        <xdr:cNvSpPr txBox="1"/>
      </xdr:nvSpPr>
      <xdr:spPr>
        <a:xfrm>
          <a:off x="0" y="5805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25</xdr:row>
      <xdr:rowOff>128587</xdr:rowOff>
    </xdr:from>
    <xdr:ext cx="65" cy="172227"/>
    <xdr:sp macro="" textlink="">
      <xdr:nvSpPr>
        <xdr:cNvPr id="70" name="ZoneTexte 69">
          <a:extLst>
            <a:ext uri="{FF2B5EF4-FFF2-40B4-BE49-F238E27FC236}">
              <a16:creationId xmlns:a16="http://schemas.microsoft.com/office/drawing/2014/main" id="{15DBA68D-7760-4A6A-99EA-83B1A5F5F4B5}"/>
            </a:ext>
          </a:extLst>
        </xdr:cNvPr>
        <xdr:cNvSpPr txBox="1"/>
      </xdr:nvSpPr>
      <xdr:spPr>
        <a:xfrm>
          <a:off x="0" y="60531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24</xdr:row>
      <xdr:rowOff>128587</xdr:rowOff>
    </xdr:from>
    <xdr:ext cx="65" cy="172227"/>
    <xdr:sp macro="" textlink="">
      <xdr:nvSpPr>
        <xdr:cNvPr id="71" name="ZoneTexte 70">
          <a:extLst>
            <a:ext uri="{FF2B5EF4-FFF2-40B4-BE49-F238E27FC236}">
              <a16:creationId xmlns:a16="http://schemas.microsoft.com/office/drawing/2014/main" id="{9F041FAB-DF8A-418B-9B06-E86C8CECEE4C}"/>
            </a:ext>
          </a:extLst>
        </xdr:cNvPr>
        <xdr:cNvSpPr txBox="1"/>
      </xdr:nvSpPr>
      <xdr:spPr>
        <a:xfrm>
          <a:off x="0" y="5805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25</xdr:row>
      <xdr:rowOff>128587</xdr:rowOff>
    </xdr:from>
    <xdr:ext cx="65" cy="172227"/>
    <xdr:sp macro="" textlink="">
      <xdr:nvSpPr>
        <xdr:cNvPr id="72" name="ZoneTexte 71">
          <a:extLst>
            <a:ext uri="{FF2B5EF4-FFF2-40B4-BE49-F238E27FC236}">
              <a16:creationId xmlns:a16="http://schemas.microsoft.com/office/drawing/2014/main" id="{AC7FB936-B524-4434-BF70-37EC62633E9B}"/>
            </a:ext>
          </a:extLst>
        </xdr:cNvPr>
        <xdr:cNvSpPr txBox="1"/>
      </xdr:nvSpPr>
      <xdr:spPr>
        <a:xfrm>
          <a:off x="0" y="60531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24</xdr:row>
      <xdr:rowOff>128587</xdr:rowOff>
    </xdr:from>
    <xdr:ext cx="65" cy="172227"/>
    <xdr:sp macro="" textlink="">
      <xdr:nvSpPr>
        <xdr:cNvPr id="73" name="ZoneTexte 72">
          <a:extLst>
            <a:ext uri="{FF2B5EF4-FFF2-40B4-BE49-F238E27FC236}">
              <a16:creationId xmlns:a16="http://schemas.microsoft.com/office/drawing/2014/main" id="{A8CABB82-1F7A-4793-A82C-88A7E8588EBD}"/>
            </a:ext>
          </a:extLst>
        </xdr:cNvPr>
        <xdr:cNvSpPr txBox="1"/>
      </xdr:nvSpPr>
      <xdr:spPr>
        <a:xfrm>
          <a:off x="0" y="5805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25</xdr:row>
      <xdr:rowOff>128587</xdr:rowOff>
    </xdr:from>
    <xdr:ext cx="65" cy="172227"/>
    <xdr:sp macro="" textlink="">
      <xdr:nvSpPr>
        <xdr:cNvPr id="74" name="ZoneTexte 73">
          <a:extLst>
            <a:ext uri="{FF2B5EF4-FFF2-40B4-BE49-F238E27FC236}">
              <a16:creationId xmlns:a16="http://schemas.microsoft.com/office/drawing/2014/main" id="{E3CEEE95-BD6E-452C-B636-6234BBCA5005}"/>
            </a:ext>
          </a:extLst>
        </xdr:cNvPr>
        <xdr:cNvSpPr txBox="1"/>
      </xdr:nvSpPr>
      <xdr:spPr>
        <a:xfrm>
          <a:off x="0" y="60531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25</xdr:row>
      <xdr:rowOff>128587</xdr:rowOff>
    </xdr:from>
    <xdr:ext cx="65" cy="172227"/>
    <xdr:sp macro="" textlink="">
      <xdr:nvSpPr>
        <xdr:cNvPr id="75" name="ZoneTexte 74">
          <a:extLst>
            <a:ext uri="{FF2B5EF4-FFF2-40B4-BE49-F238E27FC236}">
              <a16:creationId xmlns:a16="http://schemas.microsoft.com/office/drawing/2014/main" id="{45B36391-3469-4C5D-BBDB-E01D70B31FDC}"/>
            </a:ext>
          </a:extLst>
        </xdr:cNvPr>
        <xdr:cNvSpPr txBox="1"/>
      </xdr:nvSpPr>
      <xdr:spPr>
        <a:xfrm>
          <a:off x="0" y="60531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25</xdr:row>
      <xdr:rowOff>128587</xdr:rowOff>
    </xdr:from>
    <xdr:ext cx="65" cy="172227"/>
    <xdr:sp macro="" textlink="">
      <xdr:nvSpPr>
        <xdr:cNvPr id="76" name="ZoneTexte 75">
          <a:extLst>
            <a:ext uri="{FF2B5EF4-FFF2-40B4-BE49-F238E27FC236}">
              <a16:creationId xmlns:a16="http://schemas.microsoft.com/office/drawing/2014/main" id="{1D488A9B-C0FE-43AB-9711-DE2A86AB115D}"/>
            </a:ext>
          </a:extLst>
        </xdr:cNvPr>
        <xdr:cNvSpPr txBox="1"/>
      </xdr:nvSpPr>
      <xdr:spPr>
        <a:xfrm>
          <a:off x="0" y="60531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25</xdr:row>
      <xdr:rowOff>128587</xdr:rowOff>
    </xdr:from>
    <xdr:ext cx="65" cy="172227"/>
    <xdr:sp macro="" textlink="">
      <xdr:nvSpPr>
        <xdr:cNvPr id="77" name="ZoneTexte 76">
          <a:extLst>
            <a:ext uri="{FF2B5EF4-FFF2-40B4-BE49-F238E27FC236}">
              <a16:creationId xmlns:a16="http://schemas.microsoft.com/office/drawing/2014/main" id="{BC700D99-DA81-4CAC-96FF-E330A888643F}"/>
            </a:ext>
          </a:extLst>
        </xdr:cNvPr>
        <xdr:cNvSpPr txBox="1"/>
      </xdr:nvSpPr>
      <xdr:spPr>
        <a:xfrm>
          <a:off x="0" y="60531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25</xdr:row>
      <xdr:rowOff>128587</xdr:rowOff>
    </xdr:from>
    <xdr:ext cx="65" cy="172227"/>
    <xdr:sp macro="" textlink="">
      <xdr:nvSpPr>
        <xdr:cNvPr id="78" name="ZoneTexte 77">
          <a:extLst>
            <a:ext uri="{FF2B5EF4-FFF2-40B4-BE49-F238E27FC236}">
              <a16:creationId xmlns:a16="http://schemas.microsoft.com/office/drawing/2014/main" id="{7CC04D20-435B-4470-8E51-9412794D34E3}"/>
            </a:ext>
          </a:extLst>
        </xdr:cNvPr>
        <xdr:cNvSpPr txBox="1"/>
      </xdr:nvSpPr>
      <xdr:spPr>
        <a:xfrm>
          <a:off x="0" y="60531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26</xdr:row>
      <xdr:rowOff>128587</xdr:rowOff>
    </xdr:from>
    <xdr:ext cx="65" cy="172227"/>
    <xdr:sp macro="" textlink="">
      <xdr:nvSpPr>
        <xdr:cNvPr id="79" name="ZoneTexte 78">
          <a:extLst>
            <a:ext uri="{FF2B5EF4-FFF2-40B4-BE49-F238E27FC236}">
              <a16:creationId xmlns:a16="http://schemas.microsoft.com/office/drawing/2014/main" id="{5CB71D29-AAD2-4A9D-A4C7-632EF4C0009E}"/>
            </a:ext>
          </a:extLst>
        </xdr:cNvPr>
        <xdr:cNvSpPr txBox="1"/>
      </xdr:nvSpPr>
      <xdr:spPr>
        <a:xfrm>
          <a:off x="0" y="63007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25</xdr:row>
      <xdr:rowOff>128587</xdr:rowOff>
    </xdr:from>
    <xdr:ext cx="65" cy="172227"/>
    <xdr:sp macro="" textlink="">
      <xdr:nvSpPr>
        <xdr:cNvPr id="80" name="ZoneTexte 79">
          <a:extLst>
            <a:ext uri="{FF2B5EF4-FFF2-40B4-BE49-F238E27FC236}">
              <a16:creationId xmlns:a16="http://schemas.microsoft.com/office/drawing/2014/main" id="{298F5F0E-D48C-4D12-BF84-C94FE8BC9A57}"/>
            </a:ext>
          </a:extLst>
        </xdr:cNvPr>
        <xdr:cNvSpPr txBox="1"/>
      </xdr:nvSpPr>
      <xdr:spPr>
        <a:xfrm>
          <a:off x="0" y="60531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26</xdr:row>
      <xdr:rowOff>128587</xdr:rowOff>
    </xdr:from>
    <xdr:ext cx="65" cy="172227"/>
    <xdr:sp macro="" textlink="">
      <xdr:nvSpPr>
        <xdr:cNvPr id="81" name="ZoneTexte 80">
          <a:extLst>
            <a:ext uri="{FF2B5EF4-FFF2-40B4-BE49-F238E27FC236}">
              <a16:creationId xmlns:a16="http://schemas.microsoft.com/office/drawing/2014/main" id="{192F2C68-D220-4C23-95AB-E61987270126}"/>
            </a:ext>
          </a:extLst>
        </xdr:cNvPr>
        <xdr:cNvSpPr txBox="1"/>
      </xdr:nvSpPr>
      <xdr:spPr>
        <a:xfrm>
          <a:off x="0" y="63007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25</xdr:row>
      <xdr:rowOff>128587</xdr:rowOff>
    </xdr:from>
    <xdr:ext cx="65" cy="172227"/>
    <xdr:sp macro="" textlink="">
      <xdr:nvSpPr>
        <xdr:cNvPr id="82" name="ZoneTexte 81">
          <a:extLst>
            <a:ext uri="{FF2B5EF4-FFF2-40B4-BE49-F238E27FC236}">
              <a16:creationId xmlns:a16="http://schemas.microsoft.com/office/drawing/2014/main" id="{F2F673FA-A7DF-4E07-8F52-8B8D3AC88EB0}"/>
            </a:ext>
          </a:extLst>
        </xdr:cNvPr>
        <xdr:cNvSpPr txBox="1"/>
      </xdr:nvSpPr>
      <xdr:spPr>
        <a:xfrm>
          <a:off x="0" y="60531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26</xdr:row>
      <xdr:rowOff>128587</xdr:rowOff>
    </xdr:from>
    <xdr:ext cx="65" cy="172227"/>
    <xdr:sp macro="" textlink="">
      <xdr:nvSpPr>
        <xdr:cNvPr id="83" name="ZoneTexte 82">
          <a:extLst>
            <a:ext uri="{FF2B5EF4-FFF2-40B4-BE49-F238E27FC236}">
              <a16:creationId xmlns:a16="http://schemas.microsoft.com/office/drawing/2014/main" id="{48D1D9F3-6016-48B5-BCAE-1892CD900BBE}"/>
            </a:ext>
          </a:extLst>
        </xdr:cNvPr>
        <xdr:cNvSpPr txBox="1"/>
      </xdr:nvSpPr>
      <xdr:spPr>
        <a:xfrm>
          <a:off x="0" y="63007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26</xdr:row>
      <xdr:rowOff>128587</xdr:rowOff>
    </xdr:from>
    <xdr:ext cx="65" cy="172227"/>
    <xdr:sp macro="" textlink="">
      <xdr:nvSpPr>
        <xdr:cNvPr id="84" name="ZoneTexte 83">
          <a:extLst>
            <a:ext uri="{FF2B5EF4-FFF2-40B4-BE49-F238E27FC236}">
              <a16:creationId xmlns:a16="http://schemas.microsoft.com/office/drawing/2014/main" id="{6E3ECA3E-45F4-4DC0-96BB-5B73C3246383}"/>
            </a:ext>
          </a:extLst>
        </xdr:cNvPr>
        <xdr:cNvSpPr txBox="1"/>
      </xdr:nvSpPr>
      <xdr:spPr>
        <a:xfrm>
          <a:off x="0" y="63007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26</xdr:row>
      <xdr:rowOff>128587</xdr:rowOff>
    </xdr:from>
    <xdr:ext cx="65" cy="172227"/>
    <xdr:sp macro="" textlink="">
      <xdr:nvSpPr>
        <xdr:cNvPr id="85" name="ZoneTexte 84">
          <a:extLst>
            <a:ext uri="{FF2B5EF4-FFF2-40B4-BE49-F238E27FC236}">
              <a16:creationId xmlns:a16="http://schemas.microsoft.com/office/drawing/2014/main" id="{607E238F-95B2-45BF-8343-342AADB5BC46}"/>
            </a:ext>
          </a:extLst>
        </xdr:cNvPr>
        <xdr:cNvSpPr txBox="1"/>
      </xdr:nvSpPr>
      <xdr:spPr>
        <a:xfrm>
          <a:off x="0" y="63007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26</xdr:row>
      <xdr:rowOff>128587</xdr:rowOff>
    </xdr:from>
    <xdr:ext cx="65" cy="172227"/>
    <xdr:sp macro="" textlink="">
      <xdr:nvSpPr>
        <xdr:cNvPr id="86" name="ZoneTexte 85">
          <a:extLst>
            <a:ext uri="{FF2B5EF4-FFF2-40B4-BE49-F238E27FC236}">
              <a16:creationId xmlns:a16="http://schemas.microsoft.com/office/drawing/2014/main" id="{231DD12A-985E-4FE1-8B80-9D36694C210F}"/>
            </a:ext>
          </a:extLst>
        </xdr:cNvPr>
        <xdr:cNvSpPr txBox="1"/>
      </xdr:nvSpPr>
      <xdr:spPr>
        <a:xfrm>
          <a:off x="0" y="63007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26</xdr:row>
      <xdr:rowOff>128587</xdr:rowOff>
    </xdr:from>
    <xdr:ext cx="65" cy="172227"/>
    <xdr:sp macro="" textlink="">
      <xdr:nvSpPr>
        <xdr:cNvPr id="87" name="ZoneTexte 86">
          <a:extLst>
            <a:ext uri="{FF2B5EF4-FFF2-40B4-BE49-F238E27FC236}">
              <a16:creationId xmlns:a16="http://schemas.microsoft.com/office/drawing/2014/main" id="{605B2F12-007B-4C74-8867-E573470F7B6C}"/>
            </a:ext>
          </a:extLst>
        </xdr:cNvPr>
        <xdr:cNvSpPr txBox="1"/>
      </xdr:nvSpPr>
      <xdr:spPr>
        <a:xfrm>
          <a:off x="0" y="63007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27</xdr:row>
      <xdr:rowOff>128587</xdr:rowOff>
    </xdr:from>
    <xdr:ext cx="65" cy="172227"/>
    <xdr:sp macro="" textlink="">
      <xdr:nvSpPr>
        <xdr:cNvPr id="88" name="ZoneTexte 87">
          <a:extLst>
            <a:ext uri="{FF2B5EF4-FFF2-40B4-BE49-F238E27FC236}">
              <a16:creationId xmlns:a16="http://schemas.microsoft.com/office/drawing/2014/main" id="{C5BF943A-2D29-450A-A593-3D0F465380A1}"/>
            </a:ext>
          </a:extLst>
        </xdr:cNvPr>
        <xdr:cNvSpPr txBox="1"/>
      </xdr:nvSpPr>
      <xdr:spPr>
        <a:xfrm>
          <a:off x="0" y="65484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26</xdr:row>
      <xdr:rowOff>128587</xdr:rowOff>
    </xdr:from>
    <xdr:ext cx="65" cy="172227"/>
    <xdr:sp macro="" textlink="">
      <xdr:nvSpPr>
        <xdr:cNvPr id="89" name="ZoneTexte 88">
          <a:extLst>
            <a:ext uri="{FF2B5EF4-FFF2-40B4-BE49-F238E27FC236}">
              <a16:creationId xmlns:a16="http://schemas.microsoft.com/office/drawing/2014/main" id="{6054242F-E520-4111-AF86-1FE5BF04D97A}"/>
            </a:ext>
          </a:extLst>
        </xdr:cNvPr>
        <xdr:cNvSpPr txBox="1"/>
      </xdr:nvSpPr>
      <xdr:spPr>
        <a:xfrm>
          <a:off x="0" y="63007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27</xdr:row>
      <xdr:rowOff>128587</xdr:rowOff>
    </xdr:from>
    <xdr:ext cx="65" cy="172227"/>
    <xdr:sp macro="" textlink="">
      <xdr:nvSpPr>
        <xdr:cNvPr id="90" name="ZoneTexte 89">
          <a:extLst>
            <a:ext uri="{FF2B5EF4-FFF2-40B4-BE49-F238E27FC236}">
              <a16:creationId xmlns:a16="http://schemas.microsoft.com/office/drawing/2014/main" id="{F2E5FA32-0B07-4F5E-BD74-49DCA4A2179F}"/>
            </a:ext>
          </a:extLst>
        </xdr:cNvPr>
        <xdr:cNvSpPr txBox="1"/>
      </xdr:nvSpPr>
      <xdr:spPr>
        <a:xfrm>
          <a:off x="0" y="65484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26</xdr:row>
      <xdr:rowOff>128587</xdr:rowOff>
    </xdr:from>
    <xdr:ext cx="65" cy="172227"/>
    <xdr:sp macro="" textlink="">
      <xdr:nvSpPr>
        <xdr:cNvPr id="91" name="ZoneTexte 90">
          <a:extLst>
            <a:ext uri="{FF2B5EF4-FFF2-40B4-BE49-F238E27FC236}">
              <a16:creationId xmlns:a16="http://schemas.microsoft.com/office/drawing/2014/main" id="{38D3CAED-A6F6-4171-AD22-83D08A0285FD}"/>
            </a:ext>
          </a:extLst>
        </xdr:cNvPr>
        <xdr:cNvSpPr txBox="1"/>
      </xdr:nvSpPr>
      <xdr:spPr>
        <a:xfrm>
          <a:off x="0" y="63007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27</xdr:row>
      <xdr:rowOff>128587</xdr:rowOff>
    </xdr:from>
    <xdr:ext cx="65" cy="172227"/>
    <xdr:sp macro="" textlink="">
      <xdr:nvSpPr>
        <xdr:cNvPr id="92" name="ZoneTexte 91">
          <a:extLst>
            <a:ext uri="{FF2B5EF4-FFF2-40B4-BE49-F238E27FC236}">
              <a16:creationId xmlns:a16="http://schemas.microsoft.com/office/drawing/2014/main" id="{5DEC8A8C-817E-4FC3-A793-9EF7E8AC85F8}"/>
            </a:ext>
          </a:extLst>
        </xdr:cNvPr>
        <xdr:cNvSpPr txBox="1"/>
      </xdr:nvSpPr>
      <xdr:spPr>
        <a:xfrm>
          <a:off x="0" y="65484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27</xdr:row>
      <xdr:rowOff>128587</xdr:rowOff>
    </xdr:from>
    <xdr:ext cx="65" cy="172227"/>
    <xdr:sp macro="" textlink="">
      <xdr:nvSpPr>
        <xdr:cNvPr id="93" name="ZoneTexte 92">
          <a:extLst>
            <a:ext uri="{FF2B5EF4-FFF2-40B4-BE49-F238E27FC236}">
              <a16:creationId xmlns:a16="http://schemas.microsoft.com/office/drawing/2014/main" id="{27CF7F71-3229-49BC-8013-A9F329DEE3F5}"/>
            </a:ext>
          </a:extLst>
        </xdr:cNvPr>
        <xdr:cNvSpPr txBox="1"/>
      </xdr:nvSpPr>
      <xdr:spPr>
        <a:xfrm>
          <a:off x="0" y="65484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27</xdr:row>
      <xdr:rowOff>128587</xdr:rowOff>
    </xdr:from>
    <xdr:ext cx="65" cy="172227"/>
    <xdr:sp macro="" textlink="">
      <xdr:nvSpPr>
        <xdr:cNvPr id="94" name="ZoneTexte 93">
          <a:extLst>
            <a:ext uri="{FF2B5EF4-FFF2-40B4-BE49-F238E27FC236}">
              <a16:creationId xmlns:a16="http://schemas.microsoft.com/office/drawing/2014/main" id="{79DE5FF5-EC03-4BDB-B6A3-AA38E4FB0C58}"/>
            </a:ext>
          </a:extLst>
        </xdr:cNvPr>
        <xdr:cNvSpPr txBox="1"/>
      </xdr:nvSpPr>
      <xdr:spPr>
        <a:xfrm>
          <a:off x="0" y="65484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27</xdr:row>
      <xdr:rowOff>128587</xdr:rowOff>
    </xdr:from>
    <xdr:ext cx="65" cy="172227"/>
    <xdr:sp macro="" textlink="">
      <xdr:nvSpPr>
        <xdr:cNvPr id="95" name="ZoneTexte 94">
          <a:extLst>
            <a:ext uri="{FF2B5EF4-FFF2-40B4-BE49-F238E27FC236}">
              <a16:creationId xmlns:a16="http://schemas.microsoft.com/office/drawing/2014/main" id="{56D49458-A287-4E9B-94BC-94708A588D00}"/>
            </a:ext>
          </a:extLst>
        </xdr:cNvPr>
        <xdr:cNvSpPr txBox="1"/>
      </xdr:nvSpPr>
      <xdr:spPr>
        <a:xfrm>
          <a:off x="0" y="65484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27</xdr:row>
      <xdr:rowOff>128587</xdr:rowOff>
    </xdr:from>
    <xdr:ext cx="65" cy="172227"/>
    <xdr:sp macro="" textlink="">
      <xdr:nvSpPr>
        <xdr:cNvPr id="96" name="ZoneTexte 95">
          <a:extLst>
            <a:ext uri="{FF2B5EF4-FFF2-40B4-BE49-F238E27FC236}">
              <a16:creationId xmlns:a16="http://schemas.microsoft.com/office/drawing/2014/main" id="{E1EEDB03-178D-43E0-8379-12461FC4AA9C}"/>
            </a:ext>
          </a:extLst>
        </xdr:cNvPr>
        <xdr:cNvSpPr txBox="1"/>
      </xdr:nvSpPr>
      <xdr:spPr>
        <a:xfrm>
          <a:off x="0" y="65484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28</xdr:row>
      <xdr:rowOff>128587</xdr:rowOff>
    </xdr:from>
    <xdr:ext cx="65" cy="172227"/>
    <xdr:sp macro="" textlink="">
      <xdr:nvSpPr>
        <xdr:cNvPr id="97" name="ZoneTexte 96">
          <a:extLst>
            <a:ext uri="{FF2B5EF4-FFF2-40B4-BE49-F238E27FC236}">
              <a16:creationId xmlns:a16="http://schemas.microsoft.com/office/drawing/2014/main" id="{2D12A292-4F25-4FD8-A3DB-0593E76ED0AC}"/>
            </a:ext>
          </a:extLst>
        </xdr:cNvPr>
        <xdr:cNvSpPr txBox="1"/>
      </xdr:nvSpPr>
      <xdr:spPr>
        <a:xfrm>
          <a:off x="0" y="67960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27</xdr:row>
      <xdr:rowOff>128587</xdr:rowOff>
    </xdr:from>
    <xdr:ext cx="65" cy="172227"/>
    <xdr:sp macro="" textlink="">
      <xdr:nvSpPr>
        <xdr:cNvPr id="98" name="ZoneTexte 97">
          <a:extLst>
            <a:ext uri="{FF2B5EF4-FFF2-40B4-BE49-F238E27FC236}">
              <a16:creationId xmlns:a16="http://schemas.microsoft.com/office/drawing/2014/main" id="{476C3BD4-AB31-4F0E-9AFA-2775F890E7D2}"/>
            </a:ext>
          </a:extLst>
        </xdr:cNvPr>
        <xdr:cNvSpPr txBox="1"/>
      </xdr:nvSpPr>
      <xdr:spPr>
        <a:xfrm>
          <a:off x="0" y="65484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28</xdr:row>
      <xdr:rowOff>128587</xdr:rowOff>
    </xdr:from>
    <xdr:ext cx="65" cy="172227"/>
    <xdr:sp macro="" textlink="">
      <xdr:nvSpPr>
        <xdr:cNvPr id="99" name="ZoneTexte 98">
          <a:extLst>
            <a:ext uri="{FF2B5EF4-FFF2-40B4-BE49-F238E27FC236}">
              <a16:creationId xmlns:a16="http://schemas.microsoft.com/office/drawing/2014/main" id="{F9EB09E0-AA0C-4B63-9093-D8E495011483}"/>
            </a:ext>
          </a:extLst>
        </xdr:cNvPr>
        <xdr:cNvSpPr txBox="1"/>
      </xdr:nvSpPr>
      <xdr:spPr>
        <a:xfrm>
          <a:off x="0" y="67960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27</xdr:row>
      <xdr:rowOff>128587</xdr:rowOff>
    </xdr:from>
    <xdr:ext cx="65" cy="172227"/>
    <xdr:sp macro="" textlink="">
      <xdr:nvSpPr>
        <xdr:cNvPr id="100" name="ZoneTexte 99">
          <a:extLst>
            <a:ext uri="{FF2B5EF4-FFF2-40B4-BE49-F238E27FC236}">
              <a16:creationId xmlns:a16="http://schemas.microsoft.com/office/drawing/2014/main" id="{547F3CF1-CFB4-4D10-BB86-7CD073DB150E}"/>
            </a:ext>
          </a:extLst>
        </xdr:cNvPr>
        <xdr:cNvSpPr txBox="1"/>
      </xdr:nvSpPr>
      <xdr:spPr>
        <a:xfrm>
          <a:off x="0" y="65484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28</xdr:row>
      <xdr:rowOff>128587</xdr:rowOff>
    </xdr:from>
    <xdr:ext cx="65" cy="172227"/>
    <xdr:sp macro="" textlink="">
      <xdr:nvSpPr>
        <xdr:cNvPr id="101" name="ZoneTexte 100">
          <a:extLst>
            <a:ext uri="{FF2B5EF4-FFF2-40B4-BE49-F238E27FC236}">
              <a16:creationId xmlns:a16="http://schemas.microsoft.com/office/drawing/2014/main" id="{80BC57B5-31EA-4455-8DED-69435E363393}"/>
            </a:ext>
          </a:extLst>
        </xdr:cNvPr>
        <xdr:cNvSpPr txBox="1"/>
      </xdr:nvSpPr>
      <xdr:spPr>
        <a:xfrm>
          <a:off x="0" y="67960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28</xdr:row>
      <xdr:rowOff>128587</xdr:rowOff>
    </xdr:from>
    <xdr:ext cx="65" cy="172227"/>
    <xdr:sp macro="" textlink="">
      <xdr:nvSpPr>
        <xdr:cNvPr id="102" name="ZoneTexte 101">
          <a:extLst>
            <a:ext uri="{FF2B5EF4-FFF2-40B4-BE49-F238E27FC236}">
              <a16:creationId xmlns:a16="http://schemas.microsoft.com/office/drawing/2014/main" id="{FFBFBB90-6BC4-4BFC-98E6-004E1CFD9A48}"/>
            </a:ext>
          </a:extLst>
        </xdr:cNvPr>
        <xdr:cNvSpPr txBox="1"/>
      </xdr:nvSpPr>
      <xdr:spPr>
        <a:xfrm>
          <a:off x="0" y="67960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28</xdr:row>
      <xdr:rowOff>128587</xdr:rowOff>
    </xdr:from>
    <xdr:ext cx="65" cy="172227"/>
    <xdr:sp macro="" textlink="">
      <xdr:nvSpPr>
        <xdr:cNvPr id="103" name="ZoneTexte 102">
          <a:extLst>
            <a:ext uri="{FF2B5EF4-FFF2-40B4-BE49-F238E27FC236}">
              <a16:creationId xmlns:a16="http://schemas.microsoft.com/office/drawing/2014/main" id="{3883A8DA-7329-4C92-9169-695CA9DA8913}"/>
            </a:ext>
          </a:extLst>
        </xdr:cNvPr>
        <xdr:cNvSpPr txBox="1"/>
      </xdr:nvSpPr>
      <xdr:spPr>
        <a:xfrm>
          <a:off x="0" y="67960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28</xdr:row>
      <xdr:rowOff>128587</xdr:rowOff>
    </xdr:from>
    <xdr:ext cx="65" cy="172227"/>
    <xdr:sp macro="" textlink="">
      <xdr:nvSpPr>
        <xdr:cNvPr id="104" name="ZoneTexte 103">
          <a:extLst>
            <a:ext uri="{FF2B5EF4-FFF2-40B4-BE49-F238E27FC236}">
              <a16:creationId xmlns:a16="http://schemas.microsoft.com/office/drawing/2014/main" id="{7DE14404-3E4B-48D0-911A-9385A19BDB42}"/>
            </a:ext>
          </a:extLst>
        </xdr:cNvPr>
        <xdr:cNvSpPr txBox="1"/>
      </xdr:nvSpPr>
      <xdr:spPr>
        <a:xfrm>
          <a:off x="0" y="67960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28</xdr:row>
      <xdr:rowOff>128587</xdr:rowOff>
    </xdr:from>
    <xdr:ext cx="65" cy="172227"/>
    <xdr:sp macro="" textlink="">
      <xdr:nvSpPr>
        <xdr:cNvPr id="105" name="ZoneTexte 104">
          <a:extLst>
            <a:ext uri="{FF2B5EF4-FFF2-40B4-BE49-F238E27FC236}">
              <a16:creationId xmlns:a16="http://schemas.microsoft.com/office/drawing/2014/main" id="{5988DC6E-19E4-4798-BB07-2DFEA35EFEE1}"/>
            </a:ext>
          </a:extLst>
        </xdr:cNvPr>
        <xdr:cNvSpPr txBox="1"/>
      </xdr:nvSpPr>
      <xdr:spPr>
        <a:xfrm>
          <a:off x="0" y="67960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29</xdr:row>
      <xdr:rowOff>128587</xdr:rowOff>
    </xdr:from>
    <xdr:ext cx="65" cy="172227"/>
    <xdr:sp macro="" textlink="">
      <xdr:nvSpPr>
        <xdr:cNvPr id="106" name="ZoneTexte 105">
          <a:extLst>
            <a:ext uri="{FF2B5EF4-FFF2-40B4-BE49-F238E27FC236}">
              <a16:creationId xmlns:a16="http://schemas.microsoft.com/office/drawing/2014/main" id="{43A0BF19-D1BB-4285-A8C0-88D3D20D4D1B}"/>
            </a:ext>
          </a:extLst>
        </xdr:cNvPr>
        <xdr:cNvSpPr txBox="1"/>
      </xdr:nvSpPr>
      <xdr:spPr>
        <a:xfrm>
          <a:off x="0" y="70437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28</xdr:row>
      <xdr:rowOff>128587</xdr:rowOff>
    </xdr:from>
    <xdr:ext cx="65" cy="172227"/>
    <xdr:sp macro="" textlink="">
      <xdr:nvSpPr>
        <xdr:cNvPr id="107" name="ZoneTexte 106">
          <a:extLst>
            <a:ext uri="{FF2B5EF4-FFF2-40B4-BE49-F238E27FC236}">
              <a16:creationId xmlns:a16="http://schemas.microsoft.com/office/drawing/2014/main" id="{7C5150E1-3FD7-488F-A28C-1F93912B1EAC}"/>
            </a:ext>
          </a:extLst>
        </xdr:cNvPr>
        <xdr:cNvSpPr txBox="1"/>
      </xdr:nvSpPr>
      <xdr:spPr>
        <a:xfrm>
          <a:off x="0" y="67960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29</xdr:row>
      <xdr:rowOff>128587</xdr:rowOff>
    </xdr:from>
    <xdr:ext cx="65" cy="172227"/>
    <xdr:sp macro="" textlink="">
      <xdr:nvSpPr>
        <xdr:cNvPr id="108" name="ZoneTexte 107">
          <a:extLst>
            <a:ext uri="{FF2B5EF4-FFF2-40B4-BE49-F238E27FC236}">
              <a16:creationId xmlns:a16="http://schemas.microsoft.com/office/drawing/2014/main" id="{D757C4A2-F457-457C-A7AF-7CF14D39E3AD}"/>
            </a:ext>
          </a:extLst>
        </xdr:cNvPr>
        <xdr:cNvSpPr txBox="1"/>
      </xdr:nvSpPr>
      <xdr:spPr>
        <a:xfrm>
          <a:off x="0" y="70437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28</xdr:row>
      <xdr:rowOff>128587</xdr:rowOff>
    </xdr:from>
    <xdr:ext cx="65" cy="172227"/>
    <xdr:sp macro="" textlink="">
      <xdr:nvSpPr>
        <xdr:cNvPr id="109" name="ZoneTexte 108">
          <a:extLst>
            <a:ext uri="{FF2B5EF4-FFF2-40B4-BE49-F238E27FC236}">
              <a16:creationId xmlns:a16="http://schemas.microsoft.com/office/drawing/2014/main" id="{3DD58F93-C1D1-4DD0-B95F-3BB8698F2E2B}"/>
            </a:ext>
          </a:extLst>
        </xdr:cNvPr>
        <xdr:cNvSpPr txBox="1"/>
      </xdr:nvSpPr>
      <xdr:spPr>
        <a:xfrm>
          <a:off x="0" y="67960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29</xdr:row>
      <xdr:rowOff>128587</xdr:rowOff>
    </xdr:from>
    <xdr:ext cx="65" cy="172227"/>
    <xdr:sp macro="" textlink="">
      <xdr:nvSpPr>
        <xdr:cNvPr id="110" name="ZoneTexte 109">
          <a:extLst>
            <a:ext uri="{FF2B5EF4-FFF2-40B4-BE49-F238E27FC236}">
              <a16:creationId xmlns:a16="http://schemas.microsoft.com/office/drawing/2014/main" id="{B1189C16-4FD7-4CFC-91B3-14521BA5B4B4}"/>
            </a:ext>
          </a:extLst>
        </xdr:cNvPr>
        <xdr:cNvSpPr txBox="1"/>
      </xdr:nvSpPr>
      <xdr:spPr>
        <a:xfrm>
          <a:off x="0" y="70437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29</xdr:row>
      <xdr:rowOff>128587</xdr:rowOff>
    </xdr:from>
    <xdr:ext cx="65" cy="172227"/>
    <xdr:sp macro="" textlink="">
      <xdr:nvSpPr>
        <xdr:cNvPr id="111" name="ZoneTexte 110">
          <a:extLst>
            <a:ext uri="{FF2B5EF4-FFF2-40B4-BE49-F238E27FC236}">
              <a16:creationId xmlns:a16="http://schemas.microsoft.com/office/drawing/2014/main" id="{B1C8C6D0-7930-400D-99E0-46C72C2C6304}"/>
            </a:ext>
          </a:extLst>
        </xdr:cNvPr>
        <xdr:cNvSpPr txBox="1"/>
      </xdr:nvSpPr>
      <xdr:spPr>
        <a:xfrm>
          <a:off x="0" y="70437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29</xdr:row>
      <xdr:rowOff>128587</xdr:rowOff>
    </xdr:from>
    <xdr:ext cx="65" cy="172227"/>
    <xdr:sp macro="" textlink="">
      <xdr:nvSpPr>
        <xdr:cNvPr id="112" name="ZoneTexte 111">
          <a:extLst>
            <a:ext uri="{FF2B5EF4-FFF2-40B4-BE49-F238E27FC236}">
              <a16:creationId xmlns:a16="http://schemas.microsoft.com/office/drawing/2014/main" id="{9AFD117F-D412-4AC0-A6C2-E37977D7616B}"/>
            </a:ext>
          </a:extLst>
        </xdr:cNvPr>
        <xdr:cNvSpPr txBox="1"/>
      </xdr:nvSpPr>
      <xdr:spPr>
        <a:xfrm>
          <a:off x="0" y="70437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29</xdr:row>
      <xdr:rowOff>128587</xdr:rowOff>
    </xdr:from>
    <xdr:ext cx="65" cy="172227"/>
    <xdr:sp macro="" textlink="">
      <xdr:nvSpPr>
        <xdr:cNvPr id="113" name="ZoneTexte 112">
          <a:extLst>
            <a:ext uri="{FF2B5EF4-FFF2-40B4-BE49-F238E27FC236}">
              <a16:creationId xmlns:a16="http://schemas.microsoft.com/office/drawing/2014/main" id="{9BC5BA57-61C9-4A63-BFFF-198D8F992E9E}"/>
            </a:ext>
          </a:extLst>
        </xdr:cNvPr>
        <xdr:cNvSpPr txBox="1"/>
      </xdr:nvSpPr>
      <xdr:spPr>
        <a:xfrm>
          <a:off x="0" y="70437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29</xdr:row>
      <xdr:rowOff>128587</xdr:rowOff>
    </xdr:from>
    <xdr:ext cx="65" cy="172227"/>
    <xdr:sp macro="" textlink="">
      <xdr:nvSpPr>
        <xdr:cNvPr id="114" name="ZoneTexte 113">
          <a:extLst>
            <a:ext uri="{FF2B5EF4-FFF2-40B4-BE49-F238E27FC236}">
              <a16:creationId xmlns:a16="http://schemas.microsoft.com/office/drawing/2014/main" id="{C9BA5D49-B91D-47E0-AC08-BE108A8D6E83}"/>
            </a:ext>
          </a:extLst>
        </xdr:cNvPr>
        <xdr:cNvSpPr txBox="1"/>
      </xdr:nvSpPr>
      <xdr:spPr>
        <a:xfrm>
          <a:off x="0" y="70437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30</xdr:row>
      <xdr:rowOff>128587</xdr:rowOff>
    </xdr:from>
    <xdr:ext cx="65" cy="172227"/>
    <xdr:sp macro="" textlink="">
      <xdr:nvSpPr>
        <xdr:cNvPr id="115" name="ZoneTexte 114">
          <a:extLst>
            <a:ext uri="{FF2B5EF4-FFF2-40B4-BE49-F238E27FC236}">
              <a16:creationId xmlns:a16="http://schemas.microsoft.com/office/drawing/2014/main" id="{2DD2B289-DC68-42AD-8FFD-BE581BD393AC}"/>
            </a:ext>
          </a:extLst>
        </xdr:cNvPr>
        <xdr:cNvSpPr txBox="1"/>
      </xdr:nvSpPr>
      <xdr:spPr>
        <a:xfrm>
          <a:off x="0" y="72913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29</xdr:row>
      <xdr:rowOff>128587</xdr:rowOff>
    </xdr:from>
    <xdr:ext cx="65" cy="172227"/>
    <xdr:sp macro="" textlink="">
      <xdr:nvSpPr>
        <xdr:cNvPr id="116" name="ZoneTexte 115">
          <a:extLst>
            <a:ext uri="{FF2B5EF4-FFF2-40B4-BE49-F238E27FC236}">
              <a16:creationId xmlns:a16="http://schemas.microsoft.com/office/drawing/2014/main" id="{1AE38734-2472-4F88-8A37-B1D758754D98}"/>
            </a:ext>
          </a:extLst>
        </xdr:cNvPr>
        <xdr:cNvSpPr txBox="1"/>
      </xdr:nvSpPr>
      <xdr:spPr>
        <a:xfrm>
          <a:off x="0" y="70437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30</xdr:row>
      <xdr:rowOff>128587</xdr:rowOff>
    </xdr:from>
    <xdr:ext cx="65" cy="172227"/>
    <xdr:sp macro="" textlink="">
      <xdr:nvSpPr>
        <xdr:cNvPr id="117" name="ZoneTexte 116">
          <a:extLst>
            <a:ext uri="{FF2B5EF4-FFF2-40B4-BE49-F238E27FC236}">
              <a16:creationId xmlns:a16="http://schemas.microsoft.com/office/drawing/2014/main" id="{EBAB3D73-E6E0-45CA-A22E-6A21A6AF05A7}"/>
            </a:ext>
          </a:extLst>
        </xdr:cNvPr>
        <xdr:cNvSpPr txBox="1"/>
      </xdr:nvSpPr>
      <xdr:spPr>
        <a:xfrm>
          <a:off x="0" y="72913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29</xdr:row>
      <xdr:rowOff>128587</xdr:rowOff>
    </xdr:from>
    <xdr:ext cx="65" cy="172227"/>
    <xdr:sp macro="" textlink="">
      <xdr:nvSpPr>
        <xdr:cNvPr id="118" name="ZoneTexte 117">
          <a:extLst>
            <a:ext uri="{FF2B5EF4-FFF2-40B4-BE49-F238E27FC236}">
              <a16:creationId xmlns:a16="http://schemas.microsoft.com/office/drawing/2014/main" id="{B25EAE1A-DE80-4666-8AF5-B63DAA88C4F1}"/>
            </a:ext>
          </a:extLst>
        </xdr:cNvPr>
        <xdr:cNvSpPr txBox="1"/>
      </xdr:nvSpPr>
      <xdr:spPr>
        <a:xfrm>
          <a:off x="0" y="70437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30</xdr:row>
      <xdr:rowOff>128587</xdr:rowOff>
    </xdr:from>
    <xdr:ext cx="65" cy="172227"/>
    <xdr:sp macro="" textlink="">
      <xdr:nvSpPr>
        <xdr:cNvPr id="119" name="ZoneTexte 118">
          <a:extLst>
            <a:ext uri="{FF2B5EF4-FFF2-40B4-BE49-F238E27FC236}">
              <a16:creationId xmlns:a16="http://schemas.microsoft.com/office/drawing/2014/main" id="{7ACD30A3-88D3-4EF5-981A-4F134EEAA3EA}"/>
            </a:ext>
          </a:extLst>
        </xdr:cNvPr>
        <xdr:cNvSpPr txBox="1"/>
      </xdr:nvSpPr>
      <xdr:spPr>
        <a:xfrm>
          <a:off x="0" y="72913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30</xdr:row>
      <xdr:rowOff>128587</xdr:rowOff>
    </xdr:from>
    <xdr:ext cx="65" cy="172227"/>
    <xdr:sp macro="" textlink="">
      <xdr:nvSpPr>
        <xdr:cNvPr id="120" name="ZoneTexte 119">
          <a:extLst>
            <a:ext uri="{FF2B5EF4-FFF2-40B4-BE49-F238E27FC236}">
              <a16:creationId xmlns:a16="http://schemas.microsoft.com/office/drawing/2014/main" id="{65DB6D88-D684-4909-9407-5155AECEE12F}"/>
            </a:ext>
          </a:extLst>
        </xdr:cNvPr>
        <xdr:cNvSpPr txBox="1"/>
      </xdr:nvSpPr>
      <xdr:spPr>
        <a:xfrm>
          <a:off x="0" y="72913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30</xdr:row>
      <xdr:rowOff>128587</xdr:rowOff>
    </xdr:from>
    <xdr:ext cx="65" cy="172227"/>
    <xdr:sp macro="" textlink="">
      <xdr:nvSpPr>
        <xdr:cNvPr id="121" name="ZoneTexte 120">
          <a:extLst>
            <a:ext uri="{FF2B5EF4-FFF2-40B4-BE49-F238E27FC236}">
              <a16:creationId xmlns:a16="http://schemas.microsoft.com/office/drawing/2014/main" id="{FD44242D-55BB-472A-8812-FC6735C5E580}"/>
            </a:ext>
          </a:extLst>
        </xdr:cNvPr>
        <xdr:cNvSpPr txBox="1"/>
      </xdr:nvSpPr>
      <xdr:spPr>
        <a:xfrm>
          <a:off x="0" y="72913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30</xdr:row>
      <xdr:rowOff>128587</xdr:rowOff>
    </xdr:from>
    <xdr:ext cx="65" cy="172227"/>
    <xdr:sp macro="" textlink="">
      <xdr:nvSpPr>
        <xdr:cNvPr id="122" name="ZoneTexte 121">
          <a:extLst>
            <a:ext uri="{FF2B5EF4-FFF2-40B4-BE49-F238E27FC236}">
              <a16:creationId xmlns:a16="http://schemas.microsoft.com/office/drawing/2014/main" id="{CA78901A-43D1-4070-8F20-570556ADAD38}"/>
            </a:ext>
          </a:extLst>
        </xdr:cNvPr>
        <xdr:cNvSpPr txBox="1"/>
      </xdr:nvSpPr>
      <xdr:spPr>
        <a:xfrm>
          <a:off x="0" y="72913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30</xdr:row>
      <xdr:rowOff>128587</xdr:rowOff>
    </xdr:from>
    <xdr:ext cx="65" cy="172227"/>
    <xdr:sp macro="" textlink="">
      <xdr:nvSpPr>
        <xdr:cNvPr id="123" name="ZoneTexte 122">
          <a:extLst>
            <a:ext uri="{FF2B5EF4-FFF2-40B4-BE49-F238E27FC236}">
              <a16:creationId xmlns:a16="http://schemas.microsoft.com/office/drawing/2014/main" id="{A4518C08-EECF-42B4-A71B-E9143915BC55}"/>
            </a:ext>
          </a:extLst>
        </xdr:cNvPr>
        <xdr:cNvSpPr txBox="1"/>
      </xdr:nvSpPr>
      <xdr:spPr>
        <a:xfrm>
          <a:off x="0" y="72913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31</xdr:row>
      <xdr:rowOff>128587</xdr:rowOff>
    </xdr:from>
    <xdr:ext cx="65" cy="172227"/>
    <xdr:sp macro="" textlink="">
      <xdr:nvSpPr>
        <xdr:cNvPr id="124" name="ZoneTexte 123">
          <a:extLst>
            <a:ext uri="{FF2B5EF4-FFF2-40B4-BE49-F238E27FC236}">
              <a16:creationId xmlns:a16="http://schemas.microsoft.com/office/drawing/2014/main" id="{536A4B4B-073B-4EC2-BD08-931E5E6F86D3}"/>
            </a:ext>
          </a:extLst>
        </xdr:cNvPr>
        <xdr:cNvSpPr txBox="1"/>
      </xdr:nvSpPr>
      <xdr:spPr>
        <a:xfrm>
          <a:off x="0" y="75390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30</xdr:row>
      <xdr:rowOff>128587</xdr:rowOff>
    </xdr:from>
    <xdr:ext cx="65" cy="172227"/>
    <xdr:sp macro="" textlink="">
      <xdr:nvSpPr>
        <xdr:cNvPr id="125" name="ZoneTexte 124">
          <a:extLst>
            <a:ext uri="{FF2B5EF4-FFF2-40B4-BE49-F238E27FC236}">
              <a16:creationId xmlns:a16="http://schemas.microsoft.com/office/drawing/2014/main" id="{A8E0C404-1C53-4C8F-840D-55AF6ABE9C66}"/>
            </a:ext>
          </a:extLst>
        </xdr:cNvPr>
        <xdr:cNvSpPr txBox="1"/>
      </xdr:nvSpPr>
      <xdr:spPr>
        <a:xfrm>
          <a:off x="0" y="72913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31</xdr:row>
      <xdr:rowOff>128587</xdr:rowOff>
    </xdr:from>
    <xdr:ext cx="65" cy="172227"/>
    <xdr:sp macro="" textlink="">
      <xdr:nvSpPr>
        <xdr:cNvPr id="126" name="ZoneTexte 125">
          <a:extLst>
            <a:ext uri="{FF2B5EF4-FFF2-40B4-BE49-F238E27FC236}">
              <a16:creationId xmlns:a16="http://schemas.microsoft.com/office/drawing/2014/main" id="{AC0B73B7-C14A-43E7-8B68-355B2C870338}"/>
            </a:ext>
          </a:extLst>
        </xdr:cNvPr>
        <xdr:cNvSpPr txBox="1"/>
      </xdr:nvSpPr>
      <xdr:spPr>
        <a:xfrm>
          <a:off x="0" y="75390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30</xdr:row>
      <xdr:rowOff>128587</xdr:rowOff>
    </xdr:from>
    <xdr:ext cx="65" cy="172227"/>
    <xdr:sp macro="" textlink="">
      <xdr:nvSpPr>
        <xdr:cNvPr id="127" name="ZoneTexte 126">
          <a:extLst>
            <a:ext uri="{FF2B5EF4-FFF2-40B4-BE49-F238E27FC236}">
              <a16:creationId xmlns:a16="http://schemas.microsoft.com/office/drawing/2014/main" id="{87C2FC22-563D-425D-A796-6ECF3AC4C07E}"/>
            </a:ext>
          </a:extLst>
        </xdr:cNvPr>
        <xdr:cNvSpPr txBox="1"/>
      </xdr:nvSpPr>
      <xdr:spPr>
        <a:xfrm>
          <a:off x="0" y="72913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31</xdr:row>
      <xdr:rowOff>128587</xdr:rowOff>
    </xdr:from>
    <xdr:ext cx="65" cy="172227"/>
    <xdr:sp macro="" textlink="">
      <xdr:nvSpPr>
        <xdr:cNvPr id="128" name="ZoneTexte 127">
          <a:extLst>
            <a:ext uri="{FF2B5EF4-FFF2-40B4-BE49-F238E27FC236}">
              <a16:creationId xmlns:a16="http://schemas.microsoft.com/office/drawing/2014/main" id="{A2A14EE2-15AE-410F-8100-0B37B3C452CB}"/>
            </a:ext>
          </a:extLst>
        </xdr:cNvPr>
        <xdr:cNvSpPr txBox="1"/>
      </xdr:nvSpPr>
      <xdr:spPr>
        <a:xfrm>
          <a:off x="0" y="75390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31</xdr:row>
      <xdr:rowOff>128587</xdr:rowOff>
    </xdr:from>
    <xdr:ext cx="65" cy="172227"/>
    <xdr:sp macro="" textlink="">
      <xdr:nvSpPr>
        <xdr:cNvPr id="129" name="ZoneTexte 128">
          <a:extLst>
            <a:ext uri="{FF2B5EF4-FFF2-40B4-BE49-F238E27FC236}">
              <a16:creationId xmlns:a16="http://schemas.microsoft.com/office/drawing/2014/main" id="{CF3B8ED3-B89B-4E8C-A425-1B5506032D6F}"/>
            </a:ext>
          </a:extLst>
        </xdr:cNvPr>
        <xdr:cNvSpPr txBox="1"/>
      </xdr:nvSpPr>
      <xdr:spPr>
        <a:xfrm>
          <a:off x="0" y="75390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31</xdr:row>
      <xdr:rowOff>128587</xdr:rowOff>
    </xdr:from>
    <xdr:ext cx="65" cy="172227"/>
    <xdr:sp macro="" textlink="">
      <xdr:nvSpPr>
        <xdr:cNvPr id="130" name="ZoneTexte 129">
          <a:extLst>
            <a:ext uri="{FF2B5EF4-FFF2-40B4-BE49-F238E27FC236}">
              <a16:creationId xmlns:a16="http://schemas.microsoft.com/office/drawing/2014/main" id="{FAC2CC01-DA6A-4B41-8729-8F90911ACABB}"/>
            </a:ext>
          </a:extLst>
        </xdr:cNvPr>
        <xdr:cNvSpPr txBox="1"/>
      </xdr:nvSpPr>
      <xdr:spPr>
        <a:xfrm>
          <a:off x="0" y="75390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31</xdr:row>
      <xdr:rowOff>128587</xdr:rowOff>
    </xdr:from>
    <xdr:ext cx="65" cy="172227"/>
    <xdr:sp macro="" textlink="">
      <xdr:nvSpPr>
        <xdr:cNvPr id="131" name="ZoneTexte 130">
          <a:extLst>
            <a:ext uri="{FF2B5EF4-FFF2-40B4-BE49-F238E27FC236}">
              <a16:creationId xmlns:a16="http://schemas.microsoft.com/office/drawing/2014/main" id="{E7CAA809-A3E9-48DE-BA0D-097ECDF3284D}"/>
            </a:ext>
          </a:extLst>
        </xdr:cNvPr>
        <xdr:cNvSpPr txBox="1"/>
      </xdr:nvSpPr>
      <xdr:spPr>
        <a:xfrm>
          <a:off x="0" y="75390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31</xdr:row>
      <xdr:rowOff>128587</xdr:rowOff>
    </xdr:from>
    <xdr:ext cx="65" cy="172227"/>
    <xdr:sp macro="" textlink="">
      <xdr:nvSpPr>
        <xdr:cNvPr id="132" name="ZoneTexte 131">
          <a:extLst>
            <a:ext uri="{FF2B5EF4-FFF2-40B4-BE49-F238E27FC236}">
              <a16:creationId xmlns:a16="http://schemas.microsoft.com/office/drawing/2014/main" id="{8A00E2AA-F459-42E8-9BF3-EB838A89A315}"/>
            </a:ext>
          </a:extLst>
        </xdr:cNvPr>
        <xdr:cNvSpPr txBox="1"/>
      </xdr:nvSpPr>
      <xdr:spPr>
        <a:xfrm>
          <a:off x="0" y="75390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42</xdr:row>
      <xdr:rowOff>128587</xdr:rowOff>
    </xdr:from>
    <xdr:ext cx="65" cy="172227"/>
    <xdr:sp macro="" textlink="">
      <xdr:nvSpPr>
        <xdr:cNvPr id="133" name="ZoneTexte 132">
          <a:extLst>
            <a:ext uri="{FF2B5EF4-FFF2-40B4-BE49-F238E27FC236}">
              <a16:creationId xmlns:a16="http://schemas.microsoft.com/office/drawing/2014/main" id="{61B286D6-53A1-4830-B2EB-2CDE3ABC5924}"/>
            </a:ext>
          </a:extLst>
        </xdr:cNvPr>
        <xdr:cNvSpPr txBox="1"/>
      </xdr:nvSpPr>
      <xdr:spPr>
        <a:xfrm>
          <a:off x="0" y="7786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31</xdr:row>
      <xdr:rowOff>128587</xdr:rowOff>
    </xdr:from>
    <xdr:ext cx="65" cy="172227"/>
    <xdr:sp macro="" textlink="">
      <xdr:nvSpPr>
        <xdr:cNvPr id="134" name="ZoneTexte 133">
          <a:extLst>
            <a:ext uri="{FF2B5EF4-FFF2-40B4-BE49-F238E27FC236}">
              <a16:creationId xmlns:a16="http://schemas.microsoft.com/office/drawing/2014/main" id="{0DF48213-EAE4-477A-8710-0F6AFB657079}"/>
            </a:ext>
          </a:extLst>
        </xdr:cNvPr>
        <xdr:cNvSpPr txBox="1"/>
      </xdr:nvSpPr>
      <xdr:spPr>
        <a:xfrm>
          <a:off x="0" y="75390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42</xdr:row>
      <xdr:rowOff>128587</xdr:rowOff>
    </xdr:from>
    <xdr:ext cx="65" cy="172227"/>
    <xdr:sp macro="" textlink="">
      <xdr:nvSpPr>
        <xdr:cNvPr id="135" name="ZoneTexte 134">
          <a:extLst>
            <a:ext uri="{FF2B5EF4-FFF2-40B4-BE49-F238E27FC236}">
              <a16:creationId xmlns:a16="http://schemas.microsoft.com/office/drawing/2014/main" id="{9B9D7BFD-DE1D-48BF-B73A-F16FA5FEB96F}"/>
            </a:ext>
          </a:extLst>
        </xdr:cNvPr>
        <xdr:cNvSpPr txBox="1"/>
      </xdr:nvSpPr>
      <xdr:spPr>
        <a:xfrm>
          <a:off x="0" y="7786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31</xdr:row>
      <xdr:rowOff>128587</xdr:rowOff>
    </xdr:from>
    <xdr:ext cx="65" cy="172227"/>
    <xdr:sp macro="" textlink="">
      <xdr:nvSpPr>
        <xdr:cNvPr id="136" name="ZoneTexte 135">
          <a:extLst>
            <a:ext uri="{FF2B5EF4-FFF2-40B4-BE49-F238E27FC236}">
              <a16:creationId xmlns:a16="http://schemas.microsoft.com/office/drawing/2014/main" id="{CAB5DD1C-117E-4D6D-A7E9-8F97FA18D4C2}"/>
            </a:ext>
          </a:extLst>
        </xdr:cNvPr>
        <xdr:cNvSpPr txBox="1"/>
      </xdr:nvSpPr>
      <xdr:spPr>
        <a:xfrm>
          <a:off x="0" y="75390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42</xdr:row>
      <xdr:rowOff>128587</xdr:rowOff>
    </xdr:from>
    <xdr:ext cx="65" cy="172227"/>
    <xdr:sp macro="" textlink="">
      <xdr:nvSpPr>
        <xdr:cNvPr id="137" name="ZoneTexte 136">
          <a:extLst>
            <a:ext uri="{FF2B5EF4-FFF2-40B4-BE49-F238E27FC236}">
              <a16:creationId xmlns:a16="http://schemas.microsoft.com/office/drawing/2014/main" id="{EACDE2CA-9B25-4EA8-91BD-227DF8A33C65}"/>
            </a:ext>
          </a:extLst>
        </xdr:cNvPr>
        <xdr:cNvSpPr txBox="1"/>
      </xdr:nvSpPr>
      <xdr:spPr>
        <a:xfrm>
          <a:off x="0" y="7786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42</xdr:row>
      <xdr:rowOff>128587</xdr:rowOff>
    </xdr:from>
    <xdr:ext cx="65" cy="172227"/>
    <xdr:sp macro="" textlink="">
      <xdr:nvSpPr>
        <xdr:cNvPr id="138" name="ZoneTexte 137">
          <a:extLst>
            <a:ext uri="{FF2B5EF4-FFF2-40B4-BE49-F238E27FC236}">
              <a16:creationId xmlns:a16="http://schemas.microsoft.com/office/drawing/2014/main" id="{714E6352-5A9B-4EDC-BBA2-D2F16D9C2C6E}"/>
            </a:ext>
          </a:extLst>
        </xdr:cNvPr>
        <xdr:cNvSpPr txBox="1"/>
      </xdr:nvSpPr>
      <xdr:spPr>
        <a:xfrm>
          <a:off x="0" y="7786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42</xdr:row>
      <xdr:rowOff>128587</xdr:rowOff>
    </xdr:from>
    <xdr:ext cx="65" cy="172227"/>
    <xdr:sp macro="" textlink="">
      <xdr:nvSpPr>
        <xdr:cNvPr id="139" name="ZoneTexte 138">
          <a:extLst>
            <a:ext uri="{FF2B5EF4-FFF2-40B4-BE49-F238E27FC236}">
              <a16:creationId xmlns:a16="http://schemas.microsoft.com/office/drawing/2014/main" id="{D7A7BE62-3C04-4587-91BC-6EE2E0F93CF7}"/>
            </a:ext>
          </a:extLst>
        </xdr:cNvPr>
        <xdr:cNvSpPr txBox="1"/>
      </xdr:nvSpPr>
      <xdr:spPr>
        <a:xfrm>
          <a:off x="0" y="7786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42</xdr:row>
      <xdr:rowOff>128587</xdr:rowOff>
    </xdr:from>
    <xdr:ext cx="65" cy="172227"/>
    <xdr:sp macro="" textlink="">
      <xdr:nvSpPr>
        <xdr:cNvPr id="140" name="ZoneTexte 139">
          <a:extLst>
            <a:ext uri="{FF2B5EF4-FFF2-40B4-BE49-F238E27FC236}">
              <a16:creationId xmlns:a16="http://schemas.microsoft.com/office/drawing/2014/main" id="{8BC8E3AA-9DB1-4254-AE9F-0ABFDA42A069}"/>
            </a:ext>
          </a:extLst>
        </xdr:cNvPr>
        <xdr:cNvSpPr txBox="1"/>
      </xdr:nvSpPr>
      <xdr:spPr>
        <a:xfrm>
          <a:off x="0" y="7786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42</xdr:row>
      <xdr:rowOff>128587</xdr:rowOff>
    </xdr:from>
    <xdr:ext cx="65" cy="172227"/>
    <xdr:sp macro="" textlink="">
      <xdr:nvSpPr>
        <xdr:cNvPr id="141" name="ZoneTexte 140">
          <a:extLst>
            <a:ext uri="{FF2B5EF4-FFF2-40B4-BE49-F238E27FC236}">
              <a16:creationId xmlns:a16="http://schemas.microsoft.com/office/drawing/2014/main" id="{01382A6A-5945-47DA-A030-3A37089A7F61}"/>
            </a:ext>
          </a:extLst>
        </xdr:cNvPr>
        <xdr:cNvSpPr txBox="1"/>
      </xdr:nvSpPr>
      <xdr:spPr>
        <a:xfrm>
          <a:off x="0" y="7786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42" name="ZoneTexte 141">
          <a:extLst>
            <a:ext uri="{FF2B5EF4-FFF2-40B4-BE49-F238E27FC236}">
              <a16:creationId xmlns:a16="http://schemas.microsoft.com/office/drawing/2014/main" id="{A963DA11-8B0F-4378-AAA8-ACBABF5C9353}"/>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42</xdr:row>
      <xdr:rowOff>128587</xdr:rowOff>
    </xdr:from>
    <xdr:ext cx="65" cy="172227"/>
    <xdr:sp macro="" textlink="">
      <xdr:nvSpPr>
        <xdr:cNvPr id="143" name="ZoneTexte 142">
          <a:extLst>
            <a:ext uri="{FF2B5EF4-FFF2-40B4-BE49-F238E27FC236}">
              <a16:creationId xmlns:a16="http://schemas.microsoft.com/office/drawing/2014/main" id="{E22646D2-AD6C-4454-BDB5-3E25AB3C009B}"/>
            </a:ext>
          </a:extLst>
        </xdr:cNvPr>
        <xdr:cNvSpPr txBox="1"/>
      </xdr:nvSpPr>
      <xdr:spPr>
        <a:xfrm>
          <a:off x="0" y="7786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44" name="ZoneTexte 143">
          <a:extLst>
            <a:ext uri="{FF2B5EF4-FFF2-40B4-BE49-F238E27FC236}">
              <a16:creationId xmlns:a16="http://schemas.microsoft.com/office/drawing/2014/main" id="{A68C2F5F-FB6C-43EF-B789-F74AA8D3F745}"/>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42</xdr:row>
      <xdr:rowOff>128587</xdr:rowOff>
    </xdr:from>
    <xdr:ext cx="65" cy="172227"/>
    <xdr:sp macro="" textlink="">
      <xdr:nvSpPr>
        <xdr:cNvPr id="145" name="ZoneTexte 144">
          <a:extLst>
            <a:ext uri="{FF2B5EF4-FFF2-40B4-BE49-F238E27FC236}">
              <a16:creationId xmlns:a16="http://schemas.microsoft.com/office/drawing/2014/main" id="{8AB63488-252E-4DF3-9024-A7C6177DD3F8}"/>
            </a:ext>
          </a:extLst>
        </xdr:cNvPr>
        <xdr:cNvSpPr txBox="1"/>
      </xdr:nvSpPr>
      <xdr:spPr>
        <a:xfrm>
          <a:off x="0" y="7786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46" name="ZoneTexte 145">
          <a:extLst>
            <a:ext uri="{FF2B5EF4-FFF2-40B4-BE49-F238E27FC236}">
              <a16:creationId xmlns:a16="http://schemas.microsoft.com/office/drawing/2014/main" id="{FADF9F65-3C19-4F42-B92F-BE6C751BACB8}"/>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47" name="ZoneTexte 146">
          <a:extLst>
            <a:ext uri="{FF2B5EF4-FFF2-40B4-BE49-F238E27FC236}">
              <a16:creationId xmlns:a16="http://schemas.microsoft.com/office/drawing/2014/main" id="{3DCFE45C-7530-44F5-BC07-AFB21000FC20}"/>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48" name="ZoneTexte 147">
          <a:extLst>
            <a:ext uri="{FF2B5EF4-FFF2-40B4-BE49-F238E27FC236}">
              <a16:creationId xmlns:a16="http://schemas.microsoft.com/office/drawing/2014/main" id="{4C0F4706-FAFF-4A8F-8F80-1729FFE0840E}"/>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49" name="ZoneTexte 148">
          <a:extLst>
            <a:ext uri="{FF2B5EF4-FFF2-40B4-BE49-F238E27FC236}">
              <a16:creationId xmlns:a16="http://schemas.microsoft.com/office/drawing/2014/main" id="{6D34F443-71B7-4BBA-A6E7-1D80ED8F81CB}"/>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50" name="ZoneTexte 149">
          <a:extLst>
            <a:ext uri="{FF2B5EF4-FFF2-40B4-BE49-F238E27FC236}">
              <a16:creationId xmlns:a16="http://schemas.microsoft.com/office/drawing/2014/main" id="{5E6232D4-78F3-400D-AE40-FDB59B43005F}"/>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51" name="ZoneTexte 150">
          <a:extLst>
            <a:ext uri="{FF2B5EF4-FFF2-40B4-BE49-F238E27FC236}">
              <a16:creationId xmlns:a16="http://schemas.microsoft.com/office/drawing/2014/main" id="{E233F64B-3ED7-4870-8998-503384FF49B8}"/>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52" name="ZoneTexte 151">
          <a:extLst>
            <a:ext uri="{FF2B5EF4-FFF2-40B4-BE49-F238E27FC236}">
              <a16:creationId xmlns:a16="http://schemas.microsoft.com/office/drawing/2014/main" id="{F4250419-A060-4955-801E-B7E01DD55C7D}"/>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53" name="ZoneTexte 152">
          <a:extLst>
            <a:ext uri="{FF2B5EF4-FFF2-40B4-BE49-F238E27FC236}">
              <a16:creationId xmlns:a16="http://schemas.microsoft.com/office/drawing/2014/main" id="{11765145-8714-4AD6-8E7C-3C09A87DED3D}"/>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54" name="ZoneTexte 153">
          <a:extLst>
            <a:ext uri="{FF2B5EF4-FFF2-40B4-BE49-F238E27FC236}">
              <a16:creationId xmlns:a16="http://schemas.microsoft.com/office/drawing/2014/main" id="{5B97E911-1E83-4946-8BD8-80FEC2E0CFE6}"/>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55" name="ZoneTexte 154">
          <a:extLst>
            <a:ext uri="{FF2B5EF4-FFF2-40B4-BE49-F238E27FC236}">
              <a16:creationId xmlns:a16="http://schemas.microsoft.com/office/drawing/2014/main" id="{A081625A-8D6E-4FD8-AE05-CA7D0B5734B5}"/>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56" name="ZoneTexte 155">
          <a:extLst>
            <a:ext uri="{FF2B5EF4-FFF2-40B4-BE49-F238E27FC236}">
              <a16:creationId xmlns:a16="http://schemas.microsoft.com/office/drawing/2014/main" id="{2B73CE2E-FF89-4112-9F71-57AF11E0972F}"/>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57" name="ZoneTexte 156">
          <a:extLst>
            <a:ext uri="{FF2B5EF4-FFF2-40B4-BE49-F238E27FC236}">
              <a16:creationId xmlns:a16="http://schemas.microsoft.com/office/drawing/2014/main" id="{22C03913-89F4-4CC0-B995-0388EE2DB1FD}"/>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58" name="ZoneTexte 157">
          <a:extLst>
            <a:ext uri="{FF2B5EF4-FFF2-40B4-BE49-F238E27FC236}">
              <a16:creationId xmlns:a16="http://schemas.microsoft.com/office/drawing/2014/main" id="{BC3EC1F8-6FCF-434D-8D60-E7C13A443484}"/>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59" name="ZoneTexte 158">
          <a:extLst>
            <a:ext uri="{FF2B5EF4-FFF2-40B4-BE49-F238E27FC236}">
              <a16:creationId xmlns:a16="http://schemas.microsoft.com/office/drawing/2014/main" id="{96216B20-5842-437A-BF86-3D3415814E33}"/>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60" name="ZoneTexte 159">
          <a:extLst>
            <a:ext uri="{FF2B5EF4-FFF2-40B4-BE49-F238E27FC236}">
              <a16:creationId xmlns:a16="http://schemas.microsoft.com/office/drawing/2014/main" id="{F0EEDD3A-9A89-44C8-A8AE-30290D8282BB}"/>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61" name="ZoneTexte 160">
          <a:extLst>
            <a:ext uri="{FF2B5EF4-FFF2-40B4-BE49-F238E27FC236}">
              <a16:creationId xmlns:a16="http://schemas.microsoft.com/office/drawing/2014/main" id="{BF3697E8-AAB5-41DF-9BD5-450C0EC5574E}"/>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62" name="ZoneTexte 161">
          <a:extLst>
            <a:ext uri="{FF2B5EF4-FFF2-40B4-BE49-F238E27FC236}">
              <a16:creationId xmlns:a16="http://schemas.microsoft.com/office/drawing/2014/main" id="{0D0FE223-96A3-48DE-B583-676F41856606}"/>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63" name="ZoneTexte 162">
          <a:extLst>
            <a:ext uri="{FF2B5EF4-FFF2-40B4-BE49-F238E27FC236}">
              <a16:creationId xmlns:a16="http://schemas.microsoft.com/office/drawing/2014/main" id="{5BE7281F-B528-4548-B543-9141C21B00BC}"/>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64" name="ZoneTexte 163">
          <a:extLst>
            <a:ext uri="{FF2B5EF4-FFF2-40B4-BE49-F238E27FC236}">
              <a16:creationId xmlns:a16="http://schemas.microsoft.com/office/drawing/2014/main" id="{A77EA76E-2595-4DAD-8F19-19F9E6162E47}"/>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65" name="ZoneTexte 164">
          <a:extLst>
            <a:ext uri="{FF2B5EF4-FFF2-40B4-BE49-F238E27FC236}">
              <a16:creationId xmlns:a16="http://schemas.microsoft.com/office/drawing/2014/main" id="{A8554B35-4FCC-4477-B51E-1323B53C27D7}"/>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66" name="ZoneTexte 165">
          <a:extLst>
            <a:ext uri="{FF2B5EF4-FFF2-40B4-BE49-F238E27FC236}">
              <a16:creationId xmlns:a16="http://schemas.microsoft.com/office/drawing/2014/main" id="{F86D2CD5-E508-430C-84DB-4787218A44BB}"/>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67" name="ZoneTexte 166">
          <a:extLst>
            <a:ext uri="{FF2B5EF4-FFF2-40B4-BE49-F238E27FC236}">
              <a16:creationId xmlns:a16="http://schemas.microsoft.com/office/drawing/2014/main" id="{BEC11ACF-5687-470C-9BC8-EB607478DD43}"/>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0</xdr:col>
      <xdr:colOff>0</xdr:colOff>
      <xdr:row>43</xdr:row>
      <xdr:rowOff>0</xdr:rowOff>
    </xdr:from>
    <xdr:ext cx="65" cy="172227"/>
    <xdr:sp macro="" textlink="">
      <xdr:nvSpPr>
        <xdr:cNvPr id="168" name="ZoneTexte 167">
          <a:extLst>
            <a:ext uri="{FF2B5EF4-FFF2-40B4-BE49-F238E27FC236}">
              <a16:creationId xmlns:a16="http://schemas.microsoft.com/office/drawing/2014/main" id="{A3A07F79-A0B2-405F-BE31-CF79000E7FA7}"/>
            </a:ext>
          </a:extLst>
        </xdr:cNvPr>
        <xdr:cNvSpPr txBox="1"/>
      </xdr:nvSpPr>
      <xdr:spPr>
        <a:xfrm>
          <a:off x="0" y="790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sz="1100"/>
        </a:p>
      </xdr:txBody>
    </xdr:sp>
    <xdr:clientData/>
  </xdr:oneCellAnchor>
  <xdr:oneCellAnchor>
    <xdr:from>
      <xdr:col>12</xdr:col>
      <xdr:colOff>285750</xdr:colOff>
      <xdr:row>28</xdr:row>
      <xdr:rowOff>57150</xdr:rowOff>
    </xdr:from>
    <xdr:ext cx="2565758" cy="228628"/>
    <xdr:pic>
      <xdr:nvPicPr>
        <xdr:cNvPr id="169" name="Image 168">
          <a:extLst>
            <a:ext uri="{FF2B5EF4-FFF2-40B4-BE49-F238E27FC236}">
              <a16:creationId xmlns:a16="http://schemas.microsoft.com/office/drawing/2014/main" id="{973A4CE9-C028-4060-8AB7-C6EA4F75AD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07850" y="6477000"/>
          <a:ext cx="2565758" cy="228628"/>
        </a:xfrm>
        <a:prstGeom prst="rect">
          <a:avLst/>
        </a:prstGeom>
      </xdr:spPr>
    </xdr:pic>
    <xdr:clientData/>
  </xdr:oneCellAnchor>
  <xdr:oneCellAnchor>
    <xdr:from>
      <xdr:col>14</xdr:col>
      <xdr:colOff>349249</xdr:colOff>
      <xdr:row>29</xdr:row>
      <xdr:rowOff>82549</xdr:rowOff>
    </xdr:from>
    <xdr:ext cx="2000251" cy="1070723"/>
    <xdr:pic>
      <xdr:nvPicPr>
        <xdr:cNvPr id="170" name="Image 169">
          <a:extLst>
            <a:ext uri="{FF2B5EF4-FFF2-40B4-BE49-F238E27FC236}">
              <a16:creationId xmlns:a16="http://schemas.microsoft.com/office/drawing/2014/main" id="{D87312AA-9125-4D12-A606-11E5AF78E2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581099" y="6750049"/>
          <a:ext cx="2000251" cy="1070723"/>
        </a:xfrm>
        <a:prstGeom prst="rect">
          <a:avLst/>
        </a:prstGeom>
      </xdr:spPr>
    </xdr:pic>
    <xdr:clientData/>
  </xdr:oneCellAnchor>
  <xdr:oneCellAnchor>
    <xdr:from>
      <xdr:col>18</xdr:col>
      <xdr:colOff>120649</xdr:colOff>
      <xdr:row>28</xdr:row>
      <xdr:rowOff>200024</xdr:rowOff>
    </xdr:from>
    <xdr:ext cx="5924551" cy="1841501"/>
    <xdr:pic>
      <xdr:nvPicPr>
        <xdr:cNvPr id="171" name="Image 170">
          <a:extLst>
            <a:ext uri="{FF2B5EF4-FFF2-40B4-BE49-F238E27FC236}">
              <a16:creationId xmlns:a16="http://schemas.microsoft.com/office/drawing/2014/main" id="{9CE371F3-32C6-484E-AB91-919FA868C87E}"/>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1659849" y="7286624"/>
          <a:ext cx="5924551" cy="1841501"/>
        </a:xfrm>
        <a:prstGeom prst="rect">
          <a:avLst/>
        </a:prstGeom>
      </xdr:spPr>
    </xdr:pic>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etgreenshot.org/help/fr-fr/" TargetMode="External"/><Relationship Id="rId13" Type="http://schemas.openxmlformats.org/officeDocument/2006/relationships/hyperlink" Target="https://getgreenshot.org/archive/fr/" TargetMode="External"/><Relationship Id="rId18" Type="http://schemas.openxmlformats.org/officeDocument/2006/relationships/hyperlink" Target="https://getgreenshot.org/help/fr-fr/" TargetMode="External"/><Relationship Id="rId26" Type="http://schemas.openxmlformats.org/officeDocument/2006/relationships/drawing" Target="../drawings/drawing1.xml"/><Relationship Id="rId3" Type="http://schemas.openxmlformats.org/officeDocument/2006/relationships/hyperlink" Target="https://getgreenshot.org/archive/fr/" TargetMode="External"/><Relationship Id="rId21" Type="http://schemas.openxmlformats.org/officeDocument/2006/relationships/hyperlink" Target="https://getgreenshot.org/archive/fr/" TargetMode="External"/><Relationship Id="rId7" Type="http://schemas.openxmlformats.org/officeDocument/2006/relationships/hyperlink" Target="https://getgreenshot.org/archive/fr/" TargetMode="External"/><Relationship Id="rId12" Type="http://schemas.openxmlformats.org/officeDocument/2006/relationships/hyperlink" Target="https://getgreenshot.org/help/fr-fr/" TargetMode="External"/><Relationship Id="rId17" Type="http://schemas.openxmlformats.org/officeDocument/2006/relationships/hyperlink" Target="https://getgreenshot.org/archive/fr/" TargetMode="External"/><Relationship Id="rId25" Type="http://schemas.openxmlformats.org/officeDocument/2006/relationships/printerSettings" Target="../printerSettings/printerSettings1.bin"/><Relationship Id="rId2" Type="http://schemas.openxmlformats.org/officeDocument/2006/relationships/hyperlink" Target="https://getgreenshot.org/help/fr-fr/" TargetMode="External"/><Relationship Id="rId16" Type="http://schemas.openxmlformats.org/officeDocument/2006/relationships/hyperlink" Target="https://getgreenshot.org/help/fr-fr/" TargetMode="External"/><Relationship Id="rId20" Type="http://schemas.openxmlformats.org/officeDocument/2006/relationships/hyperlink" Target="https://getgreenshot.org/help/fr-fr/" TargetMode="External"/><Relationship Id="rId1" Type="http://schemas.openxmlformats.org/officeDocument/2006/relationships/hyperlink" Target="https://getgreenshot.org/archive/fr/" TargetMode="External"/><Relationship Id="rId6" Type="http://schemas.openxmlformats.org/officeDocument/2006/relationships/hyperlink" Target="https://getgreenshot.org/help/fr-fr/" TargetMode="External"/><Relationship Id="rId11" Type="http://schemas.openxmlformats.org/officeDocument/2006/relationships/hyperlink" Target="https://getgreenshot.org/archive/fr/" TargetMode="External"/><Relationship Id="rId24" Type="http://schemas.openxmlformats.org/officeDocument/2006/relationships/hyperlink" Target="https://getgreenshot.org/help/fr-fr/" TargetMode="External"/><Relationship Id="rId5" Type="http://schemas.openxmlformats.org/officeDocument/2006/relationships/hyperlink" Target="https://getgreenshot.org/archive/fr/" TargetMode="External"/><Relationship Id="rId15" Type="http://schemas.openxmlformats.org/officeDocument/2006/relationships/hyperlink" Target="https://getgreenshot.org/archive/fr/" TargetMode="External"/><Relationship Id="rId23" Type="http://schemas.openxmlformats.org/officeDocument/2006/relationships/hyperlink" Target="https://getgreenshot.org/archive/fr/" TargetMode="External"/><Relationship Id="rId10" Type="http://schemas.openxmlformats.org/officeDocument/2006/relationships/hyperlink" Target="https://getgreenshot.org/help/fr-fr/" TargetMode="External"/><Relationship Id="rId19" Type="http://schemas.openxmlformats.org/officeDocument/2006/relationships/hyperlink" Target="https://getgreenshot.org/archive/fr/" TargetMode="External"/><Relationship Id="rId4" Type="http://schemas.openxmlformats.org/officeDocument/2006/relationships/hyperlink" Target="https://getgreenshot.org/help/fr-fr/" TargetMode="External"/><Relationship Id="rId9" Type="http://schemas.openxmlformats.org/officeDocument/2006/relationships/hyperlink" Target="https://getgreenshot.org/archive/fr/" TargetMode="External"/><Relationship Id="rId14" Type="http://schemas.openxmlformats.org/officeDocument/2006/relationships/hyperlink" Target="https://getgreenshot.org/help/fr-fr/" TargetMode="External"/><Relationship Id="rId22" Type="http://schemas.openxmlformats.org/officeDocument/2006/relationships/hyperlink" Target="https://getgreenshot.org/help/fr-fr/"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getgreenshot.org/archive/fr/" TargetMode="External"/><Relationship Id="rId13" Type="http://schemas.openxmlformats.org/officeDocument/2006/relationships/hyperlink" Target="https://www.academiedugout.fr/recettes/beignets-de-fleurs-d-acacia_6038_2" TargetMode="External"/><Relationship Id="rId18" Type="http://schemas.openxmlformats.org/officeDocument/2006/relationships/hyperlink" Target="https://getgreenshot.org/archive/fr/" TargetMode="External"/><Relationship Id="rId26" Type="http://schemas.openxmlformats.org/officeDocument/2006/relationships/hyperlink" Target="https://getgreenshot.org/archive/fr/" TargetMode="External"/><Relationship Id="rId3" Type="http://schemas.openxmlformats.org/officeDocument/2006/relationships/hyperlink" Target="https://getgreenshot.org/help/fr-fr/" TargetMode="External"/><Relationship Id="rId21" Type="http://schemas.openxmlformats.org/officeDocument/2006/relationships/hyperlink" Target="https://getgreenshot.org/help/fr-fr/" TargetMode="External"/><Relationship Id="rId7" Type="http://schemas.openxmlformats.org/officeDocument/2006/relationships/hyperlink" Target="https://www.academiedugout.fr/recettes/beignets-de-fleurs-d-acacia_6038_2" TargetMode="External"/><Relationship Id="rId12" Type="http://schemas.openxmlformats.org/officeDocument/2006/relationships/hyperlink" Target="https://getgreenshot.org/help/fr-fr/" TargetMode="External"/><Relationship Id="rId17" Type="http://schemas.openxmlformats.org/officeDocument/2006/relationships/hyperlink" Target="https://getgreenshot.org/help/fr-fr/" TargetMode="External"/><Relationship Id="rId25" Type="http://schemas.openxmlformats.org/officeDocument/2006/relationships/hyperlink" Target="https://getgreenshot.org/help/fr-fr/" TargetMode="External"/><Relationship Id="rId2" Type="http://schemas.openxmlformats.org/officeDocument/2006/relationships/hyperlink" Target="https://getgreenshot.org/archive/fr/" TargetMode="External"/><Relationship Id="rId16" Type="http://schemas.openxmlformats.org/officeDocument/2006/relationships/hyperlink" Target="https://getgreenshot.org/archive/fr/" TargetMode="External"/><Relationship Id="rId20" Type="http://schemas.openxmlformats.org/officeDocument/2006/relationships/hyperlink" Target="https://getgreenshot.org/archive/fr/" TargetMode="External"/><Relationship Id="rId29" Type="http://schemas.openxmlformats.org/officeDocument/2006/relationships/hyperlink" Target="https://getgreenshot.org/archive/fr/" TargetMode="External"/><Relationship Id="rId1" Type="http://schemas.openxmlformats.org/officeDocument/2006/relationships/hyperlink" Target="https://www.academiedugout.fr/recettes/beignets-de-fleurs-d-acacia_6038_2" TargetMode="External"/><Relationship Id="rId6" Type="http://schemas.openxmlformats.org/officeDocument/2006/relationships/hyperlink" Target="https://getgreenshot.org/help/fr-fr/" TargetMode="External"/><Relationship Id="rId11" Type="http://schemas.openxmlformats.org/officeDocument/2006/relationships/hyperlink" Target="https://getgreenshot.org/archive/fr/" TargetMode="External"/><Relationship Id="rId24" Type="http://schemas.openxmlformats.org/officeDocument/2006/relationships/hyperlink" Target="https://getgreenshot.org/archive/fr/" TargetMode="External"/><Relationship Id="rId32" Type="http://schemas.openxmlformats.org/officeDocument/2006/relationships/drawing" Target="../drawings/drawing2.xml"/><Relationship Id="rId5" Type="http://schemas.openxmlformats.org/officeDocument/2006/relationships/hyperlink" Target="https://getgreenshot.org/archive/fr/" TargetMode="External"/><Relationship Id="rId15" Type="http://schemas.openxmlformats.org/officeDocument/2006/relationships/hyperlink" Target="https://getgreenshot.org/help/fr-fr/" TargetMode="External"/><Relationship Id="rId23" Type="http://schemas.openxmlformats.org/officeDocument/2006/relationships/hyperlink" Target="https://getgreenshot.org/help/fr-fr/" TargetMode="External"/><Relationship Id="rId28" Type="http://schemas.openxmlformats.org/officeDocument/2006/relationships/hyperlink" Target="https://www.academiedugout.fr/recettes/beignets-de-fleurs-d-acacia_6038_2" TargetMode="External"/><Relationship Id="rId10" Type="http://schemas.openxmlformats.org/officeDocument/2006/relationships/hyperlink" Target="https://www.academiedugout.fr/recettes/beignets-de-fleurs-d-acacia_6038_2" TargetMode="External"/><Relationship Id="rId19" Type="http://schemas.openxmlformats.org/officeDocument/2006/relationships/hyperlink" Target="https://getgreenshot.org/help/fr-fr/" TargetMode="External"/><Relationship Id="rId31" Type="http://schemas.openxmlformats.org/officeDocument/2006/relationships/printerSettings" Target="../printerSettings/printerSettings2.bin"/><Relationship Id="rId4" Type="http://schemas.openxmlformats.org/officeDocument/2006/relationships/hyperlink" Target="https://www.academiedugout.fr/recettes/beignets-de-fleurs-d-acacia_6038_2" TargetMode="External"/><Relationship Id="rId9" Type="http://schemas.openxmlformats.org/officeDocument/2006/relationships/hyperlink" Target="https://getgreenshot.org/help/fr-fr/" TargetMode="External"/><Relationship Id="rId14" Type="http://schemas.openxmlformats.org/officeDocument/2006/relationships/hyperlink" Target="https://getgreenshot.org/archive/fr/" TargetMode="External"/><Relationship Id="rId22" Type="http://schemas.openxmlformats.org/officeDocument/2006/relationships/hyperlink" Target="https://getgreenshot.org/archive/fr/" TargetMode="External"/><Relationship Id="rId27" Type="http://schemas.openxmlformats.org/officeDocument/2006/relationships/hyperlink" Target="https://getgreenshot.org/help/fr-fr/" TargetMode="External"/><Relationship Id="rId30" Type="http://schemas.openxmlformats.org/officeDocument/2006/relationships/hyperlink" Target="https://getgreenshot.org/help/fr-fr/"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getgreenshot.org/help/fr-fr/" TargetMode="External"/><Relationship Id="rId13" Type="http://schemas.openxmlformats.org/officeDocument/2006/relationships/hyperlink" Target="https://amandebasilic.com/" TargetMode="External"/><Relationship Id="rId18" Type="http://schemas.openxmlformats.org/officeDocument/2006/relationships/hyperlink" Target="https://getgreenshot.org/archive/fr/" TargetMode="External"/><Relationship Id="rId26" Type="http://schemas.openxmlformats.org/officeDocument/2006/relationships/hyperlink" Target="https://amandebasilic.com/paella-vegan/" TargetMode="External"/><Relationship Id="rId3" Type="http://schemas.openxmlformats.org/officeDocument/2006/relationships/hyperlink" Target="https://getgreenshot.org/archive/fr/" TargetMode="External"/><Relationship Id="rId21" Type="http://schemas.openxmlformats.org/officeDocument/2006/relationships/hyperlink" Target="https://getgreenshot.org/help/fr-fr/" TargetMode="External"/><Relationship Id="rId7" Type="http://schemas.openxmlformats.org/officeDocument/2006/relationships/hyperlink" Target="https://getgreenshot.org/archive/fr/" TargetMode="External"/><Relationship Id="rId12" Type="http://schemas.openxmlformats.org/officeDocument/2006/relationships/hyperlink" Target="https://amandebasilic.com/paella-vegan/" TargetMode="External"/><Relationship Id="rId17" Type="http://schemas.openxmlformats.org/officeDocument/2006/relationships/hyperlink" Target="https://getgreenshot.org/help/fr-fr/" TargetMode="External"/><Relationship Id="rId25" Type="http://schemas.openxmlformats.org/officeDocument/2006/relationships/hyperlink" Target="https://getgreenshot.org/help/fr-fr/" TargetMode="External"/><Relationship Id="rId2" Type="http://schemas.openxmlformats.org/officeDocument/2006/relationships/hyperlink" Target="https://www.facebook.com/ricardocuisine/" TargetMode="External"/><Relationship Id="rId16" Type="http://schemas.openxmlformats.org/officeDocument/2006/relationships/hyperlink" Target="https://getgreenshot.org/archive/fr/" TargetMode="External"/><Relationship Id="rId20" Type="http://schemas.openxmlformats.org/officeDocument/2006/relationships/hyperlink" Target="https://getgreenshot.org/archive/fr/" TargetMode="External"/><Relationship Id="rId29" Type="http://schemas.openxmlformats.org/officeDocument/2006/relationships/hyperlink" Target="https://www.youtube.com/lacuisinedericardo" TargetMode="External"/><Relationship Id="rId1" Type="http://schemas.openxmlformats.org/officeDocument/2006/relationships/hyperlink" Target="https://www.youtube.com/lacuisinedericardo" TargetMode="External"/><Relationship Id="rId6" Type="http://schemas.openxmlformats.org/officeDocument/2006/relationships/hyperlink" Target="https://getgreenshot.org/help/fr-fr/" TargetMode="External"/><Relationship Id="rId11" Type="http://schemas.openxmlformats.org/officeDocument/2006/relationships/hyperlink" Target="https://www.lecreuset.fr/fr_FR/paella-vegetarienne/r0000000001603.html" TargetMode="External"/><Relationship Id="rId24" Type="http://schemas.openxmlformats.org/officeDocument/2006/relationships/hyperlink" Target="https://getgreenshot.org/archive/fr/" TargetMode="External"/><Relationship Id="rId32" Type="http://schemas.openxmlformats.org/officeDocument/2006/relationships/drawing" Target="../drawings/drawing3.xml"/><Relationship Id="rId5" Type="http://schemas.openxmlformats.org/officeDocument/2006/relationships/hyperlink" Target="https://getgreenshot.org/archive/fr/" TargetMode="External"/><Relationship Id="rId15" Type="http://schemas.openxmlformats.org/officeDocument/2006/relationships/hyperlink" Target="https://www.marieclaire.fr/cuisine/paella-vegetarienne,1431247.asp" TargetMode="External"/><Relationship Id="rId23" Type="http://schemas.openxmlformats.org/officeDocument/2006/relationships/hyperlink" Target="https://www.lecreuset.fr/fr_FR/paella-vegetarienne/r0000000001603.html" TargetMode="External"/><Relationship Id="rId28" Type="http://schemas.openxmlformats.org/officeDocument/2006/relationships/hyperlink" Target="https://www.facebook.com/ricardocuisine/" TargetMode="External"/><Relationship Id="rId10" Type="http://schemas.openxmlformats.org/officeDocument/2006/relationships/hyperlink" Target="https://getgreenshot.org/help/fr-fr/" TargetMode="External"/><Relationship Id="rId19" Type="http://schemas.openxmlformats.org/officeDocument/2006/relationships/hyperlink" Target="https://getgreenshot.org/help/fr-fr/" TargetMode="External"/><Relationship Id="rId31" Type="http://schemas.openxmlformats.org/officeDocument/2006/relationships/printerSettings" Target="../printerSettings/printerSettings3.bin"/><Relationship Id="rId4" Type="http://schemas.openxmlformats.org/officeDocument/2006/relationships/hyperlink" Target="https://getgreenshot.org/help/fr-fr/" TargetMode="External"/><Relationship Id="rId9" Type="http://schemas.openxmlformats.org/officeDocument/2006/relationships/hyperlink" Target="https://getgreenshot.org/archive/fr/" TargetMode="External"/><Relationship Id="rId14" Type="http://schemas.openxmlformats.org/officeDocument/2006/relationships/hyperlink" Target="https://www.ricardocuisine.com/recettes/9008-paella-vegetalienne" TargetMode="External"/><Relationship Id="rId22" Type="http://schemas.openxmlformats.org/officeDocument/2006/relationships/hyperlink" Target="https://www.lecreuset.fr/fr_FR/recettes/recipes.html" TargetMode="External"/><Relationship Id="rId27" Type="http://schemas.openxmlformats.org/officeDocument/2006/relationships/hyperlink" Target="https://www.marieclaire.fr/cuisine/paella-vegetarienne,1431247.asp" TargetMode="External"/><Relationship Id="rId30" Type="http://schemas.openxmlformats.org/officeDocument/2006/relationships/hyperlink" Target="https://getgreenshot.org/archive/fr/"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facebook.com/photo/?fbid=3994784200579292&amp;set=gm.3943821465640185" TargetMode="External"/><Relationship Id="rId2" Type="http://schemas.openxmlformats.org/officeDocument/2006/relationships/hyperlink" Target="https://getgreenshot.org/help/fr-fr/" TargetMode="External"/><Relationship Id="rId1" Type="http://schemas.openxmlformats.org/officeDocument/2006/relationships/hyperlink" Target="https://getgreenshot.org/archive/fr/"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www.facebook.com/photo/?fbid=3994784200579292&amp;set=gm.3943821465640185"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3024C-7B9E-469F-95B1-2680333E6B61}">
  <sheetPr>
    <pageSetUpPr fitToPage="1"/>
  </sheetPr>
  <dimension ref="A1:CJ583"/>
  <sheetViews>
    <sheetView showZeros="0" zoomScaleNormal="100" workbookViewId="0">
      <selection activeCell="X485" sqref="X485:X488"/>
    </sheetView>
  </sheetViews>
  <sheetFormatPr baseColWidth="10" defaultRowHeight="15"/>
  <cols>
    <col min="1" max="1" width="4.42578125" style="58" customWidth="1"/>
    <col min="2" max="2" width="4.5703125" style="11" customWidth="1"/>
    <col min="3" max="3" width="3.7109375" style="11" customWidth="1"/>
    <col min="4" max="4" width="9.7109375" style="11" customWidth="1"/>
    <col min="5" max="9" width="14.7109375" style="11" customWidth="1"/>
    <col min="10" max="12" width="10.7109375" style="11" customWidth="1"/>
    <col min="13" max="15" width="12.7109375" style="11" customWidth="1"/>
    <col min="16" max="16" width="10.7109375" style="11" customWidth="1"/>
    <col min="17" max="17" width="5.28515625" style="605" customWidth="1"/>
    <col min="18" max="18" width="5.7109375" style="605" customWidth="1"/>
    <col min="19" max="19" width="70.7109375" style="605" customWidth="1"/>
    <col min="20" max="20" width="12.7109375" style="605" customWidth="1"/>
    <col min="21" max="21" width="76.7109375" style="58" customWidth="1"/>
    <col min="22" max="22" width="35.7109375" style="58" customWidth="1"/>
    <col min="23" max="23" width="55.7109375" style="58" customWidth="1"/>
    <col min="24" max="24" width="14.5703125" style="58" customWidth="1"/>
    <col min="25" max="25" width="4.42578125" style="58" customWidth="1"/>
    <col min="26" max="26" width="5.7109375" style="58" customWidth="1"/>
    <col min="27" max="27" width="9.7109375" style="58" customWidth="1"/>
    <col min="28" max="28" width="12.7109375" style="58" customWidth="1"/>
    <col min="29" max="29" width="4.7109375" style="58" customWidth="1"/>
    <col min="30" max="30" width="11.7109375" style="58" customWidth="1"/>
    <col min="31" max="31" width="10.7109375" style="58" customWidth="1"/>
    <col min="32" max="32" width="40.7109375" style="58" customWidth="1"/>
    <col min="33" max="34" width="12.7109375" style="58" customWidth="1"/>
    <col min="35" max="35" width="0.28515625" style="58" customWidth="1"/>
    <col min="36" max="36" width="12.7109375" style="58" customWidth="1"/>
    <col min="37" max="37" width="9.7109375" style="58" customWidth="1"/>
    <col min="38" max="38" width="10.7109375" style="58" customWidth="1"/>
    <col min="39" max="40" width="16.7109375" style="58" customWidth="1"/>
    <col min="41" max="41" width="6" style="58" customWidth="1"/>
    <col min="42" max="42" width="9.7109375" style="11" customWidth="1"/>
    <col min="43" max="43" width="12.7109375" style="11" customWidth="1"/>
    <col min="44" max="44" width="3.7109375" style="11" customWidth="1"/>
    <col min="45" max="45" width="11.7109375" style="11" customWidth="1"/>
    <col min="46" max="46" width="9.7109375" style="11" customWidth="1"/>
    <col min="47" max="47" width="40.7109375" style="11" customWidth="1"/>
    <col min="48" max="48" width="6.42578125" style="405" customWidth="1"/>
    <col min="49" max="49" width="34.42578125" style="405" customWidth="1"/>
    <col min="50" max="50" width="13.42578125" style="405" customWidth="1"/>
    <col min="51" max="51" width="4.85546875" style="405" customWidth="1"/>
    <col min="52" max="52" width="17.85546875" style="58" customWidth="1"/>
    <col min="53" max="53" width="47.7109375" style="58" customWidth="1"/>
    <col min="54" max="54" width="5.42578125" style="58" customWidth="1"/>
    <col min="55" max="55" width="19.28515625" style="58" customWidth="1"/>
    <col min="56" max="59" width="13.7109375" style="58" customWidth="1"/>
    <col min="60" max="60" width="20.7109375" style="58" customWidth="1"/>
    <col min="61" max="62" width="13.7109375" style="58" customWidth="1"/>
    <col min="63" max="63" width="4.140625" style="58" customWidth="1"/>
    <col min="64" max="68" width="13.7109375" style="58" customWidth="1"/>
    <col min="69" max="69" width="20.7109375" style="58" customWidth="1"/>
    <col min="70" max="71" width="13.7109375" style="58" customWidth="1"/>
    <col min="72" max="72" width="5.28515625" style="58" customWidth="1"/>
    <col min="73" max="73" width="10.7109375" style="492" customWidth="1"/>
    <col min="74" max="74" width="16.7109375" style="492" customWidth="1"/>
    <col min="75" max="75" width="4" style="492" customWidth="1"/>
    <col min="76" max="76" width="10.7109375" style="492" customWidth="1"/>
    <col min="77" max="77" width="16.7109375" style="492" customWidth="1"/>
    <col min="78" max="78" width="5.140625" style="492" customWidth="1"/>
    <col min="79" max="79" width="10.7109375" style="492" customWidth="1"/>
    <col min="80" max="80" width="16.7109375" style="492" customWidth="1"/>
    <col min="81" max="81" width="4.85546875" style="492" customWidth="1"/>
    <col min="82" max="82" width="10.7109375" style="492" customWidth="1"/>
    <col min="83" max="83" width="16.7109375" style="492" customWidth="1"/>
    <col min="84" max="84" width="4.5703125" style="11" customWidth="1"/>
    <col min="85" max="85" width="13.7109375" style="58" customWidth="1"/>
    <col min="86" max="86" width="16.7109375" style="58" customWidth="1"/>
    <col min="87" max="87" width="4.85546875" style="492" customWidth="1"/>
    <col min="88" max="16384" width="11.42578125" style="11"/>
  </cols>
  <sheetData>
    <row r="1" spans="1:88" ht="15" customHeight="1" thickBot="1">
      <c r="A1" s="3">
        <v>1</v>
      </c>
      <c r="B1" s="1">
        <v>1</v>
      </c>
      <c r="C1" s="2">
        <v>3</v>
      </c>
      <c r="D1" s="2">
        <v>9</v>
      </c>
      <c r="E1" s="2">
        <v>14</v>
      </c>
      <c r="F1" s="2">
        <v>14</v>
      </c>
      <c r="G1" s="2">
        <v>14</v>
      </c>
      <c r="H1" s="2">
        <v>14</v>
      </c>
      <c r="I1" s="2">
        <v>14</v>
      </c>
      <c r="J1" s="2">
        <v>10</v>
      </c>
      <c r="K1" s="2">
        <v>10</v>
      </c>
      <c r="L1" s="2">
        <v>10</v>
      </c>
      <c r="M1" s="2">
        <v>12</v>
      </c>
      <c r="N1" s="2">
        <v>12</v>
      </c>
      <c r="O1" s="2">
        <v>12</v>
      </c>
      <c r="P1" s="2">
        <v>10</v>
      </c>
      <c r="Q1" s="5">
        <v>1</v>
      </c>
      <c r="R1" s="5">
        <v>1</v>
      </c>
      <c r="S1" s="5">
        <v>1</v>
      </c>
      <c r="T1" s="5">
        <v>1</v>
      </c>
      <c r="U1" s="504">
        <f t="shared" ref="U1:X1" ca="1" si="0">CELL("largeur",U1)</f>
        <v>76</v>
      </c>
      <c r="V1" s="504">
        <f t="shared" ca="1" si="0"/>
        <v>35</v>
      </c>
      <c r="W1" s="504">
        <f t="shared" ca="1" si="0"/>
        <v>55</v>
      </c>
      <c r="X1" s="504">
        <f t="shared" ca="1" si="0"/>
        <v>14</v>
      </c>
      <c r="Y1" s="495">
        <v>1</v>
      </c>
      <c r="Z1" s="503">
        <v>5</v>
      </c>
      <c r="AA1" s="504">
        <v>9</v>
      </c>
      <c r="AB1" s="504">
        <v>12</v>
      </c>
      <c r="AC1" s="504">
        <v>4</v>
      </c>
      <c r="AD1" s="504">
        <v>11</v>
      </c>
      <c r="AE1" s="504">
        <v>10</v>
      </c>
      <c r="AF1" s="504">
        <v>40</v>
      </c>
      <c r="AG1" s="504">
        <v>12</v>
      </c>
      <c r="AH1" s="504">
        <v>12</v>
      </c>
      <c r="AI1" s="504">
        <v>0</v>
      </c>
      <c r="AJ1" s="504">
        <v>12</v>
      </c>
      <c r="AK1" s="504">
        <v>9</v>
      </c>
      <c r="AL1" s="504">
        <v>10</v>
      </c>
      <c r="AM1" s="504">
        <v>16</v>
      </c>
      <c r="AN1" s="504">
        <v>16</v>
      </c>
      <c r="AO1" s="504">
        <v>1</v>
      </c>
      <c r="AP1" s="8">
        <v>9</v>
      </c>
      <c r="AQ1" s="9">
        <v>12</v>
      </c>
      <c r="AR1" s="9">
        <v>3</v>
      </c>
      <c r="AS1" s="9">
        <v>11</v>
      </c>
      <c r="AT1" s="9">
        <v>9</v>
      </c>
      <c r="AU1" s="9">
        <v>40</v>
      </c>
      <c r="AV1" s="3">
        <v>1</v>
      </c>
      <c r="AW1" s="4">
        <v>1</v>
      </c>
      <c r="AX1" s="4">
        <v>1</v>
      </c>
      <c r="AY1" s="3">
        <v>1</v>
      </c>
      <c r="AZ1" s="10"/>
      <c r="BA1" s="10"/>
      <c r="BB1" s="10"/>
      <c r="BC1" s="10"/>
      <c r="BD1" s="10"/>
      <c r="BE1" s="10"/>
      <c r="BF1" s="10"/>
      <c r="BG1" s="10"/>
      <c r="BH1" s="10"/>
      <c r="BI1" s="10"/>
      <c r="BJ1" s="10"/>
      <c r="BK1" s="10"/>
      <c r="BL1" s="10"/>
      <c r="BM1" s="10"/>
      <c r="BN1" s="10"/>
      <c r="BO1" s="10"/>
      <c r="BP1" s="10"/>
      <c r="BQ1" s="10"/>
      <c r="BR1" s="10"/>
      <c r="BS1" s="10"/>
      <c r="BT1" s="5">
        <v>1</v>
      </c>
      <c r="BU1" s="5">
        <v>1</v>
      </c>
      <c r="BV1" s="5">
        <v>1</v>
      </c>
      <c r="BW1" s="5">
        <v>1</v>
      </c>
      <c r="BX1" s="5">
        <v>1</v>
      </c>
      <c r="BY1" s="5">
        <v>1</v>
      </c>
      <c r="BZ1" s="5">
        <v>1</v>
      </c>
      <c r="CA1" s="5">
        <v>1</v>
      </c>
      <c r="CB1" s="5">
        <v>1</v>
      </c>
      <c r="CC1" s="5">
        <v>1</v>
      </c>
      <c r="CD1" s="5">
        <v>1</v>
      </c>
      <c r="CE1" s="5">
        <v>1</v>
      </c>
      <c r="CF1" s="493">
        <v>1</v>
      </c>
      <c r="CG1" s="5">
        <v>1</v>
      </c>
      <c r="CH1" s="5">
        <v>1</v>
      </c>
      <c r="CI1" s="5">
        <v>1</v>
      </c>
      <c r="CJ1" s="544">
        <v>1</v>
      </c>
    </row>
    <row r="2" spans="1:88" ht="15" customHeight="1">
      <c r="A2" s="495">
        <v>1</v>
      </c>
      <c r="B2" s="1">
        <v>1</v>
      </c>
      <c r="C2" s="1">
        <v>1</v>
      </c>
      <c r="D2" s="1">
        <v>1</v>
      </c>
      <c r="E2" s="1">
        <v>1</v>
      </c>
      <c r="F2" s="1">
        <v>1</v>
      </c>
      <c r="G2" s="1">
        <v>1</v>
      </c>
      <c r="H2" s="1">
        <v>1</v>
      </c>
      <c r="I2" s="1">
        <v>1</v>
      </c>
      <c r="J2" s="1">
        <v>1</v>
      </c>
      <c r="K2" s="1">
        <v>1</v>
      </c>
      <c r="L2" s="1">
        <v>1</v>
      </c>
      <c r="M2" s="1">
        <v>1</v>
      </c>
      <c r="N2" s="1">
        <v>1</v>
      </c>
      <c r="O2" s="1">
        <v>1</v>
      </c>
      <c r="P2" s="1">
        <v>1</v>
      </c>
      <c r="Q2" s="495">
        <v>1</v>
      </c>
      <c r="R2" s="703" t="s">
        <v>593</v>
      </c>
      <c r="S2" s="704"/>
      <c r="T2" s="705"/>
      <c r="U2" s="872" t="s">
        <v>680</v>
      </c>
      <c r="V2" s="873"/>
      <c r="W2" s="873"/>
      <c r="X2" s="874"/>
      <c r="Y2" s="495">
        <v>1</v>
      </c>
      <c r="Z2" s="925" t="s">
        <v>26</v>
      </c>
      <c r="AA2" s="528" t="s">
        <v>374</v>
      </c>
      <c r="AB2" s="505"/>
      <c r="AC2" s="505"/>
      <c r="AD2" s="505"/>
      <c r="AE2" s="505"/>
      <c r="AF2" s="505"/>
      <c r="AG2" s="505"/>
      <c r="AH2" s="505"/>
      <c r="AI2" s="505"/>
      <c r="AJ2" s="505"/>
      <c r="AK2" s="505"/>
      <c r="AL2" s="505"/>
      <c r="AM2" s="505"/>
      <c r="AN2" s="927" t="s">
        <v>294</v>
      </c>
      <c r="AO2" s="928"/>
      <c r="AP2" s="15"/>
      <c r="AQ2" s="15"/>
      <c r="AR2" s="15"/>
      <c r="AS2" s="15"/>
      <c r="AT2" s="15"/>
      <c r="AU2" s="15"/>
      <c r="AV2" s="3">
        <v>1</v>
      </c>
      <c r="AW2" s="3">
        <v>1</v>
      </c>
      <c r="AX2" s="3">
        <v>1</v>
      </c>
      <c r="AY2" s="3">
        <v>1</v>
      </c>
      <c r="AZ2" s="534"/>
      <c r="BA2" s="16"/>
      <c r="BB2" s="16"/>
      <c r="BC2" s="16"/>
      <c r="BD2" s="16"/>
      <c r="BE2" s="16"/>
      <c r="BF2" s="16"/>
      <c r="BG2" s="16"/>
      <c r="BH2" s="16"/>
      <c r="BI2" s="16"/>
      <c r="BJ2" s="16"/>
      <c r="BK2" s="17"/>
      <c r="BL2" s="17"/>
      <c r="BM2" s="17"/>
      <c r="BN2" s="17"/>
      <c r="BO2" s="17"/>
      <c r="BP2" s="17"/>
      <c r="BQ2" s="17"/>
      <c r="BR2" s="727" t="s">
        <v>2</v>
      </c>
      <c r="BS2" s="729"/>
      <c r="BT2" s="5">
        <v>1</v>
      </c>
      <c r="BU2" s="5">
        <v>1</v>
      </c>
      <c r="BV2" s="5">
        <v>1</v>
      </c>
      <c r="BW2" s="5">
        <v>1</v>
      </c>
      <c r="BX2" s="5">
        <v>1</v>
      </c>
      <c r="BY2" s="5">
        <v>1</v>
      </c>
      <c r="BZ2" s="5">
        <v>1</v>
      </c>
      <c r="CA2" s="5">
        <v>1</v>
      </c>
      <c r="CB2" s="5">
        <v>1</v>
      </c>
      <c r="CC2" s="5">
        <v>1</v>
      </c>
      <c r="CD2" s="5">
        <v>1</v>
      </c>
      <c r="CE2" s="5">
        <v>1</v>
      </c>
      <c r="CF2" s="493">
        <v>1</v>
      </c>
      <c r="CG2" s="5">
        <v>1</v>
      </c>
      <c r="CH2" s="5">
        <v>1</v>
      </c>
      <c r="CI2" s="5">
        <v>1</v>
      </c>
      <c r="CJ2" s="544">
        <v>1</v>
      </c>
    </row>
    <row r="3" spans="1:88" ht="21" customHeight="1">
      <c r="A3" s="1">
        <v>1</v>
      </c>
      <c r="B3" s="1">
        <v>1</v>
      </c>
      <c r="C3" s="1">
        <v>1</v>
      </c>
      <c r="D3" s="1">
        <v>1</v>
      </c>
      <c r="E3" s="1">
        <v>1</v>
      </c>
      <c r="F3" s="1">
        <v>1</v>
      </c>
      <c r="G3" s="1">
        <v>1</v>
      </c>
      <c r="H3" s="1">
        <v>1</v>
      </c>
      <c r="I3" s="1">
        <v>1</v>
      </c>
      <c r="J3" s="1">
        <v>1</v>
      </c>
      <c r="K3" s="1">
        <v>1</v>
      </c>
      <c r="L3" s="1">
        <v>1</v>
      </c>
      <c r="M3" s="1">
        <v>1</v>
      </c>
      <c r="N3" s="1">
        <v>1</v>
      </c>
      <c r="O3" s="1">
        <v>1</v>
      </c>
      <c r="P3" s="1">
        <v>1</v>
      </c>
      <c r="Q3" s="495">
        <v>1</v>
      </c>
      <c r="R3" s="706" t="s">
        <v>594</v>
      </c>
      <c r="S3" s="707"/>
      <c r="T3" s="708"/>
      <c r="U3" s="875"/>
      <c r="V3" s="876"/>
      <c r="W3" s="876"/>
      <c r="X3" s="877"/>
      <c r="Y3" s="495">
        <v>1</v>
      </c>
      <c r="Z3" s="925"/>
      <c r="AA3" s="506"/>
      <c r="AB3" s="507"/>
      <c r="AC3" s="508" t="s">
        <v>375</v>
      </c>
      <c r="AD3" s="509" t="str">
        <f>AB12</f>
        <v>NOM DE LA RECETTE 1</v>
      </c>
      <c r="AE3" s="510"/>
      <c r="AF3" s="510"/>
      <c r="AG3" s="508" t="s">
        <v>376</v>
      </c>
      <c r="AH3" s="509" t="str">
        <f>AB291</f>
        <v>NOM DE LA RECETTE 4</v>
      </c>
      <c r="AI3" s="507"/>
      <c r="AJ3" s="507"/>
      <c r="AK3" s="507"/>
      <c r="AL3" s="507"/>
      <c r="AM3" s="507"/>
      <c r="AN3" s="730" t="s">
        <v>21</v>
      </c>
      <c r="AO3" s="731"/>
      <c r="AP3" s="15"/>
      <c r="AQ3" s="15"/>
      <c r="AR3" s="15"/>
      <c r="AS3" s="15"/>
      <c r="AT3" s="15"/>
      <c r="AU3" s="15"/>
      <c r="AV3" s="3">
        <v>1</v>
      </c>
      <c r="AW3" s="3">
        <v>1</v>
      </c>
      <c r="AX3" s="3">
        <v>1</v>
      </c>
      <c r="AY3" s="3">
        <v>1</v>
      </c>
      <c r="AZ3" s="535"/>
      <c r="BA3" s="25"/>
      <c r="BB3" s="25"/>
      <c r="BC3" s="25"/>
      <c r="BD3" s="25"/>
      <c r="BE3" s="25"/>
      <c r="BF3" s="25"/>
      <c r="BG3" s="25"/>
      <c r="BH3" s="25"/>
      <c r="BI3" s="25"/>
      <c r="BJ3" s="25"/>
      <c r="BK3" s="26"/>
      <c r="BL3" s="26"/>
      <c r="BM3" s="26"/>
      <c r="BN3" s="26"/>
      <c r="BO3" s="26"/>
      <c r="BP3" s="26"/>
      <c r="BQ3" s="26"/>
      <c r="BR3" s="732">
        <v>15</v>
      </c>
      <c r="BS3" s="733"/>
      <c r="BT3" s="5">
        <v>1</v>
      </c>
      <c r="BU3" s="7">
        <v>10</v>
      </c>
      <c r="BV3" s="7">
        <v>16</v>
      </c>
      <c r="BW3" s="494">
        <v>1</v>
      </c>
      <c r="BX3" s="7">
        <v>10</v>
      </c>
      <c r="BY3" s="5">
        <v>1</v>
      </c>
      <c r="BZ3" s="5">
        <v>1</v>
      </c>
      <c r="CA3" s="5">
        <v>1</v>
      </c>
      <c r="CB3" s="5">
        <v>1</v>
      </c>
      <c r="CC3" s="5">
        <v>1</v>
      </c>
      <c r="CD3" s="5">
        <v>1</v>
      </c>
      <c r="CE3" s="5">
        <v>1</v>
      </c>
      <c r="CF3" s="5">
        <v>1</v>
      </c>
      <c r="CG3" s="5">
        <v>1</v>
      </c>
      <c r="CH3" s="5">
        <v>1</v>
      </c>
      <c r="CI3" s="494">
        <v>1</v>
      </c>
      <c r="CJ3" s="544">
        <v>1</v>
      </c>
    </row>
    <row r="4" spans="1:88" ht="23.25" customHeight="1" thickBot="1">
      <c r="A4" s="1">
        <v>1</v>
      </c>
      <c r="B4" s="1">
        <v>1</v>
      </c>
      <c r="C4" s="1">
        <v>1</v>
      </c>
      <c r="D4" s="1">
        <v>1</v>
      </c>
      <c r="E4" s="1">
        <v>1</v>
      </c>
      <c r="F4" s="1">
        <v>1</v>
      </c>
      <c r="G4" s="1">
        <v>1</v>
      </c>
      <c r="H4" s="1">
        <v>1</v>
      </c>
      <c r="I4" s="1">
        <v>1</v>
      </c>
      <c r="J4" s="30"/>
      <c r="K4" s="30"/>
      <c r="L4" s="30"/>
      <c r="M4" s="30"/>
      <c r="N4" s="30"/>
      <c r="O4" s="31" t="s">
        <v>9</v>
      </c>
      <c r="P4" s="30"/>
      <c r="Q4" s="5">
        <v>1</v>
      </c>
      <c r="R4" s="706"/>
      <c r="S4" s="707"/>
      <c r="T4" s="708"/>
      <c r="U4" s="625"/>
      <c r="V4" s="495"/>
      <c r="W4" s="495"/>
      <c r="X4" s="617"/>
      <c r="Y4" s="495">
        <v>1</v>
      </c>
      <c r="Z4" s="925"/>
      <c r="AA4" s="506"/>
      <c r="AB4" s="507"/>
      <c r="AC4" s="508" t="s">
        <v>377</v>
      </c>
      <c r="AD4" s="509" t="str">
        <f>AB105</f>
        <v>NOM DE LA RECETTE 2</v>
      </c>
      <c r="AE4" s="510"/>
      <c r="AF4" s="510"/>
      <c r="AG4" s="508" t="s">
        <v>378</v>
      </c>
      <c r="AH4" s="509" t="str">
        <f>AB384</f>
        <v>NOM DE LA RECETTE 5</v>
      </c>
      <c r="AI4" s="507"/>
      <c r="AJ4" s="507"/>
      <c r="AK4" s="507"/>
      <c r="AL4" s="507"/>
      <c r="AM4" s="507"/>
      <c r="AN4" s="730"/>
      <c r="AO4" s="731"/>
      <c r="AP4" s="15"/>
      <c r="AQ4" s="15"/>
      <c r="AR4" s="15"/>
      <c r="AS4" s="15"/>
      <c r="AT4" s="15"/>
      <c r="AU4" s="15"/>
      <c r="AV4" s="3">
        <v>1</v>
      </c>
      <c r="AW4" s="3">
        <v>1</v>
      </c>
      <c r="AX4" s="3">
        <v>1</v>
      </c>
      <c r="AY4" s="3">
        <v>1</v>
      </c>
      <c r="AZ4" s="535"/>
      <c r="BA4" s="25"/>
      <c r="BB4" s="25"/>
      <c r="BC4" s="25"/>
      <c r="BD4" s="25"/>
      <c r="BE4" s="25"/>
      <c r="BF4" s="25"/>
      <c r="BG4" s="25"/>
      <c r="BH4" s="25"/>
      <c r="BI4" s="25"/>
      <c r="BJ4" s="25"/>
      <c r="BK4" s="26"/>
      <c r="BL4" s="26"/>
      <c r="BM4" s="26"/>
      <c r="BN4" s="26"/>
      <c r="BO4" s="26"/>
      <c r="BP4" s="26"/>
      <c r="BQ4" s="26"/>
      <c r="BR4" s="732"/>
      <c r="BS4" s="733"/>
      <c r="BT4" s="5">
        <v>1</v>
      </c>
      <c r="BU4" s="495">
        <v>1</v>
      </c>
      <c r="BV4" s="495">
        <v>1</v>
      </c>
      <c r="BW4" s="5">
        <v>1</v>
      </c>
      <c r="BX4" s="5">
        <v>1</v>
      </c>
      <c r="BY4" s="5">
        <v>1</v>
      </c>
      <c r="BZ4" s="5">
        <v>1</v>
      </c>
      <c r="CA4" s="5">
        <v>1</v>
      </c>
      <c r="CB4" s="5">
        <v>1</v>
      </c>
      <c r="CC4" s="5">
        <v>1</v>
      </c>
      <c r="CD4" s="5">
        <v>1</v>
      </c>
      <c r="CE4" s="5">
        <v>1</v>
      </c>
      <c r="CF4" s="5">
        <v>1</v>
      </c>
      <c r="CG4" s="5">
        <v>1</v>
      </c>
      <c r="CH4" s="5">
        <v>1</v>
      </c>
      <c r="CI4" s="5">
        <v>1</v>
      </c>
      <c r="CJ4" s="544">
        <v>1</v>
      </c>
    </row>
    <row r="5" spans="1:88" ht="23.25" customHeight="1" thickBot="1">
      <c r="A5" s="1">
        <v>1</v>
      </c>
      <c r="B5" s="1">
        <v>1</v>
      </c>
      <c r="C5" s="1">
        <v>1</v>
      </c>
      <c r="D5" s="1">
        <v>1</v>
      </c>
      <c r="E5" s="1">
        <v>1</v>
      </c>
      <c r="F5" s="1">
        <v>1</v>
      </c>
      <c r="G5" s="1">
        <v>1</v>
      </c>
      <c r="H5" s="1">
        <v>1</v>
      </c>
      <c r="I5" s="1">
        <v>1</v>
      </c>
      <c r="J5" s="30"/>
      <c r="K5" s="30"/>
      <c r="L5" s="30"/>
      <c r="M5" s="30"/>
      <c r="N5" s="30"/>
      <c r="O5" s="31" t="s">
        <v>712</v>
      </c>
      <c r="P5" s="30" t="str">
        <f>ADDRESS(ROW(AA12),COLUMN(AA12),4)</f>
        <v>AA12</v>
      </c>
      <c r="Q5" s="5">
        <v>1</v>
      </c>
      <c r="R5" s="706"/>
      <c r="S5" s="707"/>
      <c r="T5" s="708"/>
      <c r="U5" s="878" t="s">
        <v>509</v>
      </c>
      <c r="V5" s="879"/>
      <c r="W5" s="879"/>
      <c r="X5" s="880"/>
      <c r="Y5" s="495">
        <v>1</v>
      </c>
      <c r="Z5" s="926"/>
      <c r="AA5" s="511"/>
      <c r="AB5" s="512"/>
      <c r="AC5" s="513" t="s">
        <v>379</v>
      </c>
      <c r="AD5" s="514" t="str">
        <f>AB198</f>
        <v>NOM DE LA RECETTE 3</v>
      </c>
      <c r="AE5" s="515"/>
      <c r="AF5" s="515"/>
      <c r="AG5" s="513" t="s">
        <v>380</v>
      </c>
      <c r="AH5" s="514" t="str">
        <f>AB477</f>
        <v>NOM DE LA RECETTE 6</v>
      </c>
      <c r="AI5" s="512"/>
      <c r="AJ5" s="512"/>
      <c r="AK5" s="512"/>
      <c r="AL5" s="512"/>
      <c r="AM5" s="512"/>
      <c r="AN5" s="929" t="str">
        <f>COLUMNS(Z1:AN1)&amp;" COLONNES"</f>
        <v>15 COLONNES</v>
      </c>
      <c r="AO5" s="930"/>
      <c r="AP5" s="15"/>
      <c r="AQ5" s="15"/>
      <c r="AR5" s="15"/>
      <c r="AS5" s="15"/>
      <c r="AT5" s="15"/>
      <c r="AU5" s="15"/>
      <c r="AV5" s="3">
        <v>1</v>
      </c>
      <c r="AW5" s="3">
        <v>1</v>
      </c>
      <c r="AX5" s="3">
        <v>1</v>
      </c>
      <c r="AY5" s="3">
        <v>1</v>
      </c>
      <c r="AZ5" s="536"/>
      <c r="BA5" s="35"/>
      <c r="BB5" s="35"/>
      <c r="BC5" s="35"/>
      <c r="BD5" s="35"/>
      <c r="BE5" s="35"/>
      <c r="BF5" s="42" t="s">
        <v>20</v>
      </c>
      <c r="BG5" s="736">
        <f ca="1">NOW()</f>
        <v>46257.616851620369</v>
      </c>
      <c r="BH5" s="736"/>
      <c r="BI5" s="736"/>
      <c r="BJ5" s="736"/>
      <c r="BK5" s="736"/>
      <c r="BL5" s="736"/>
      <c r="BM5" s="43"/>
      <c r="BN5" s="35"/>
      <c r="BO5" s="35"/>
      <c r="BP5" s="35"/>
      <c r="BQ5" s="35"/>
      <c r="BR5" s="732"/>
      <c r="BS5" s="733"/>
      <c r="BT5" s="5">
        <v>1</v>
      </c>
      <c r="BU5" s="737" t="s">
        <v>35</v>
      </c>
      <c r="BV5" s="737"/>
      <c r="BW5" s="495">
        <v>1</v>
      </c>
      <c r="BX5" s="495">
        <v>1</v>
      </c>
      <c r="BY5" s="495">
        <v>1</v>
      </c>
      <c r="BZ5" s="495">
        <v>1</v>
      </c>
      <c r="CA5" s="495">
        <v>1</v>
      </c>
      <c r="CB5" s="495">
        <v>1</v>
      </c>
      <c r="CC5" s="495">
        <v>1</v>
      </c>
      <c r="CD5" s="495">
        <v>1</v>
      </c>
      <c r="CE5" s="495">
        <v>1</v>
      </c>
      <c r="CF5" s="5">
        <v>1</v>
      </c>
      <c r="CG5" s="5">
        <v>1</v>
      </c>
      <c r="CH5" s="5">
        <v>1</v>
      </c>
      <c r="CI5" s="5">
        <v>1</v>
      </c>
      <c r="CJ5" s="544">
        <v>1</v>
      </c>
    </row>
    <row r="6" spans="1:88" s="53" customFormat="1" ht="23.25" customHeight="1" thickBot="1">
      <c r="A6" s="1">
        <v>1</v>
      </c>
      <c r="B6" s="1">
        <v>1</v>
      </c>
      <c r="C6" s="1">
        <v>1</v>
      </c>
      <c r="D6" s="1">
        <v>1</v>
      </c>
      <c r="E6" s="1">
        <v>1</v>
      </c>
      <c r="F6" s="1">
        <v>1</v>
      </c>
      <c r="G6" s="1">
        <v>1</v>
      </c>
      <c r="H6" s="1">
        <v>1</v>
      </c>
      <c r="I6" s="1">
        <v>1</v>
      </c>
      <c r="J6" s="1">
        <v>1</v>
      </c>
      <c r="K6" s="1">
        <v>1</v>
      </c>
      <c r="L6" s="1">
        <v>1</v>
      </c>
      <c r="M6" s="1">
        <v>1</v>
      </c>
      <c r="N6" s="1">
        <v>1</v>
      </c>
      <c r="O6" s="1">
        <v>1</v>
      </c>
      <c r="P6" s="1">
        <v>1</v>
      </c>
      <c r="Q6" s="495">
        <v>1</v>
      </c>
      <c r="R6" s="709" t="s">
        <v>56</v>
      </c>
      <c r="S6" s="710"/>
      <c r="T6" s="711"/>
      <c r="U6" s="878"/>
      <c r="V6" s="879"/>
      <c r="W6" s="879"/>
      <c r="X6" s="880"/>
      <c r="Y6" s="495">
        <v>1</v>
      </c>
      <c r="Z6" s="5">
        <v>1</v>
      </c>
      <c r="AA6" s="5">
        <v>1</v>
      </c>
      <c r="AB6" s="5">
        <v>1</v>
      </c>
      <c r="AC6" s="5">
        <v>1</v>
      </c>
      <c r="AD6" s="5">
        <v>1</v>
      </c>
      <c r="AE6" s="5">
        <v>1</v>
      </c>
      <c r="AF6" s="5">
        <v>1</v>
      </c>
      <c r="AG6" s="520"/>
      <c r="AH6" s="520" t="s">
        <v>381</v>
      </c>
      <c r="AI6" s="529"/>
      <c r="AJ6" s="478" t="s">
        <v>382</v>
      </c>
      <c r="AK6" s="519"/>
      <c r="AL6" s="519"/>
      <c r="AM6" s="495"/>
      <c r="AN6" s="495"/>
      <c r="AO6" s="495"/>
      <c r="AP6" s="15"/>
      <c r="AQ6" s="15"/>
      <c r="AR6" s="15"/>
      <c r="AS6" s="15"/>
      <c r="AT6" s="15"/>
      <c r="AU6" s="15"/>
      <c r="AV6" s="3">
        <v>1</v>
      </c>
      <c r="AW6" s="3">
        <v>1</v>
      </c>
      <c r="AX6" s="3">
        <v>1</v>
      </c>
      <c r="AY6" s="3">
        <v>1</v>
      </c>
      <c r="AZ6" s="537"/>
      <c r="BA6" s="499"/>
      <c r="BB6" s="499"/>
      <c r="BC6" s="499"/>
      <c r="BD6" s="499"/>
      <c r="BE6" s="499"/>
      <c r="BF6" s="499"/>
      <c r="BG6" s="499"/>
      <c r="BH6" s="499"/>
      <c r="BI6" s="499"/>
      <c r="BJ6" s="499"/>
      <c r="BK6" s="499"/>
      <c r="BL6" s="500" t="s">
        <v>24</v>
      </c>
      <c r="BM6" s="501" t="str">
        <f>$CJ$583</f>
        <v>CJ583</v>
      </c>
      <c r="BN6" s="499"/>
      <c r="BO6" s="499"/>
      <c r="BP6" s="499"/>
      <c r="BQ6" s="499"/>
      <c r="BR6" s="739" t="s">
        <v>25</v>
      </c>
      <c r="BS6" s="740"/>
      <c r="BT6" s="5">
        <v>1</v>
      </c>
      <c r="BU6" s="738"/>
      <c r="BV6" s="738"/>
      <c r="BW6" s="495">
        <v>1</v>
      </c>
      <c r="BX6" s="495">
        <v>1</v>
      </c>
      <c r="BY6" s="495">
        <v>1</v>
      </c>
      <c r="BZ6" s="495">
        <v>1</v>
      </c>
      <c r="CA6" s="495">
        <v>1</v>
      </c>
      <c r="CB6" s="495">
        <v>1</v>
      </c>
      <c r="CC6" s="495">
        <v>1</v>
      </c>
      <c r="CD6" s="495">
        <v>1</v>
      </c>
      <c r="CE6" s="495">
        <v>1</v>
      </c>
      <c r="CF6" s="5">
        <v>1</v>
      </c>
      <c r="CG6" s="5">
        <v>1</v>
      </c>
      <c r="CH6" s="5">
        <v>1</v>
      </c>
      <c r="CI6" s="5">
        <v>1</v>
      </c>
      <c r="CJ6" s="544">
        <v>1</v>
      </c>
    </row>
    <row r="7" spans="1:88" s="53" customFormat="1" ht="23.25" customHeight="1" thickBot="1">
      <c r="A7" s="495">
        <v>1</v>
      </c>
      <c r="B7" s="12" t="s">
        <v>0</v>
      </c>
      <c r="C7" s="19"/>
      <c r="D7" s="655"/>
      <c r="E7" s="15"/>
      <c r="F7" s="15"/>
      <c r="G7" s="15"/>
      <c r="H7" s="1">
        <v>1</v>
      </c>
      <c r="I7" s="1">
        <v>1</v>
      </c>
      <c r="J7" s="1">
        <v>1</v>
      </c>
      <c r="K7" s="1">
        <v>1</v>
      </c>
      <c r="L7" s="1">
        <v>1</v>
      </c>
      <c r="M7" s="1">
        <v>1</v>
      </c>
      <c r="N7" s="1">
        <v>1</v>
      </c>
      <c r="O7" s="1">
        <v>1</v>
      </c>
      <c r="P7" s="1">
        <v>1</v>
      </c>
      <c r="Q7" s="495">
        <v>1</v>
      </c>
      <c r="R7" s="709"/>
      <c r="S7" s="710"/>
      <c r="T7" s="711"/>
      <c r="U7" s="878"/>
      <c r="V7" s="879"/>
      <c r="W7" s="879"/>
      <c r="X7" s="880"/>
      <c r="Y7" s="495">
        <v>1</v>
      </c>
      <c r="Z7" s="5">
        <v>1</v>
      </c>
      <c r="AA7" s="5">
        <v>1</v>
      </c>
      <c r="AB7" s="5">
        <v>1</v>
      </c>
      <c r="AC7" s="5">
        <v>1</v>
      </c>
      <c r="AD7" s="5">
        <v>1</v>
      </c>
      <c r="AE7" s="5">
        <v>1</v>
      </c>
      <c r="AF7" s="5">
        <v>1</v>
      </c>
      <c r="AG7" s="525"/>
      <c r="AH7" s="525"/>
      <c r="AI7" s="525"/>
      <c r="AJ7" s="525"/>
      <c r="AK7" s="525"/>
      <c r="AL7" s="526" t="s">
        <v>362</v>
      </c>
      <c r="AM7" s="525"/>
      <c r="AN7" s="495"/>
      <c r="AO7" s="495"/>
      <c r="AP7" s="15"/>
      <c r="AQ7" s="15"/>
      <c r="AR7" s="15"/>
      <c r="AS7" s="15"/>
      <c r="AT7" s="15"/>
      <c r="AU7" s="15"/>
      <c r="AV7" s="3">
        <v>1</v>
      </c>
      <c r="AW7" s="922">
        <f>ROWS(B12:B569)</f>
        <v>558</v>
      </c>
      <c r="AX7" s="923"/>
      <c r="AY7" s="3">
        <v>1</v>
      </c>
      <c r="AZ7" s="5">
        <v>1</v>
      </c>
      <c r="BA7" s="5">
        <v>1</v>
      </c>
      <c r="BB7" s="5">
        <v>1</v>
      </c>
      <c r="BC7" s="5">
        <v>1</v>
      </c>
      <c r="BD7" s="5">
        <v>1</v>
      </c>
      <c r="BE7" s="5">
        <v>1</v>
      </c>
      <c r="BF7" s="5">
        <v>1</v>
      </c>
      <c r="BG7" s="5">
        <v>1</v>
      </c>
      <c r="BH7" s="5">
        <v>1</v>
      </c>
      <c r="BI7" s="5">
        <v>1</v>
      </c>
      <c r="BJ7" s="5">
        <v>1</v>
      </c>
      <c r="BK7" s="5">
        <v>1</v>
      </c>
      <c r="BL7" s="5">
        <v>1</v>
      </c>
      <c r="BM7" s="5">
        <v>1</v>
      </c>
      <c r="BN7" s="5">
        <v>1</v>
      </c>
      <c r="BO7" s="5">
        <v>1</v>
      </c>
      <c r="BP7" s="5">
        <v>1</v>
      </c>
      <c r="BQ7" s="5">
        <v>1</v>
      </c>
      <c r="BR7" s="5">
        <v>1</v>
      </c>
      <c r="BS7" s="5">
        <v>1</v>
      </c>
      <c r="BT7" s="5">
        <v>1</v>
      </c>
      <c r="BU7" s="495">
        <v>1</v>
      </c>
      <c r="BV7" s="495">
        <v>1</v>
      </c>
      <c r="BW7" s="495">
        <v>1</v>
      </c>
      <c r="BX7" s="495">
        <v>1</v>
      </c>
      <c r="BY7" s="495">
        <v>1</v>
      </c>
      <c r="BZ7" s="495">
        <v>1</v>
      </c>
      <c r="CA7" s="495">
        <v>1</v>
      </c>
      <c r="CB7" s="495">
        <v>1</v>
      </c>
      <c r="CC7" s="495">
        <v>1</v>
      </c>
      <c r="CD7" s="495">
        <v>1</v>
      </c>
      <c r="CE7" s="495">
        <v>1</v>
      </c>
      <c r="CF7" s="5">
        <v>1</v>
      </c>
      <c r="CG7" s="5">
        <v>1</v>
      </c>
      <c r="CH7" s="5">
        <v>1</v>
      </c>
      <c r="CI7" s="5">
        <v>1</v>
      </c>
      <c r="CJ7" s="544">
        <v>1</v>
      </c>
    </row>
    <row r="8" spans="1:88" s="53" customFormat="1" ht="23.25" customHeight="1" thickBot="1">
      <c r="A8" s="495">
        <v>1</v>
      </c>
      <c r="B8" s="18" t="s">
        <v>3</v>
      </c>
      <c r="C8" s="518"/>
      <c r="D8" s="655"/>
      <c r="E8" s="15"/>
      <c r="F8" s="15"/>
      <c r="G8" s="15"/>
      <c r="H8" s="1">
        <v>1</v>
      </c>
      <c r="I8" s="1">
        <v>1</v>
      </c>
      <c r="J8" s="1">
        <v>1</v>
      </c>
      <c r="K8" s="1">
        <v>1</v>
      </c>
      <c r="L8" s="1">
        <v>1</v>
      </c>
      <c r="M8" s="1">
        <v>1</v>
      </c>
      <c r="N8" s="1">
        <v>1</v>
      </c>
      <c r="O8" s="1">
        <v>1</v>
      </c>
      <c r="P8" s="1">
        <v>1</v>
      </c>
      <c r="Q8" s="495">
        <v>1</v>
      </c>
      <c r="R8" s="709"/>
      <c r="S8" s="710"/>
      <c r="T8" s="711"/>
      <c r="U8" s="881" t="s">
        <v>687</v>
      </c>
      <c r="V8" s="882"/>
      <c r="W8" s="882"/>
      <c r="X8" s="883"/>
      <c r="Y8" s="495">
        <v>1</v>
      </c>
      <c r="Z8" s="5">
        <v>1</v>
      </c>
      <c r="AA8" s="5">
        <v>1</v>
      </c>
      <c r="AB8" s="5">
        <v>1</v>
      </c>
      <c r="AC8" s="5">
        <v>1</v>
      </c>
      <c r="AD8" s="5">
        <v>1</v>
      </c>
      <c r="AE8" s="5">
        <v>1</v>
      </c>
      <c r="AF8" s="5">
        <v>1</v>
      </c>
      <c r="AG8" s="22" t="s">
        <v>4</v>
      </c>
      <c r="AH8" s="22" t="s">
        <v>16</v>
      </c>
      <c r="AI8" s="525"/>
      <c r="AJ8" s="32" t="s">
        <v>11</v>
      </c>
      <c r="AK8" s="23" t="s">
        <v>6</v>
      </c>
      <c r="AL8" s="41" t="s">
        <v>18</v>
      </c>
      <c r="AM8" s="24" t="s">
        <v>13</v>
      </c>
      <c r="AN8" s="495"/>
      <c r="AO8" s="495"/>
      <c r="AP8" s="1"/>
      <c r="AQ8" s="1"/>
      <c r="AR8" s="1"/>
      <c r="AS8" s="1"/>
      <c r="AT8" s="1"/>
      <c r="AU8" s="532"/>
      <c r="AV8" s="3">
        <v>1</v>
      </c>
      <c r="AW8" s="924"/>
      <c r="AX8" s="669"/>
      <c r="AY8" s="3">
        <v>1</v>
      </c>
      <c r="AZ8" s="5">
        <v>1</v>
      </c>
      <c r="BA8" s="5">
        <v>1</v>
      </c>
      <c r="BB8" s="5">
        <v>1</v>
      </c>
      <c r="BC8" s="5">
        <v>1</v>
      </c>
      <c r="BD8" s="5">
        <v>1</v>
      </c>
      <c r="BE8" s="5">
        <v>1</v>
      </c>
      <c r="BF8" s="5">
        <v>1</v>
      </c>
      <c r="BG8" s="5">
        <v>1</v>
      </c>
      <c r="BH8" s="5">
        <v>1</v>
      </c>
      <c r="BI8" s="5">
        <v>1</v>
      </c>
      <c r="BJ8" s="5">
        <v>1</v>
      </c>
      <c r="BK8" s="5">
        <v>1</v>
      </c>
      <c r="BL8" s="5">
        <v>1</v>
      </c>
      <c r="BM8" s="5">
        <v>1</v>
      </c>
      <c r="BN8" s="5">
        <v>1</v>
      </c>
      <c r="BO8" s="5">
        <v>1</v>
      </c>
      <c r="BP8" s="5">
        <v>1</v>
      </c>
      <c r="BQ8" s="5">
        <v>1</v>
      </c>
      <c r="BR8" s="5">
        <v>1</v>
      </c>
      <c r="BS8" s="5">
        <v>1</v>
      </c>
      <c r="BT8" s="5">
        <v>1</v>
      </c>
      <c r="BU8" s="784" t="s">
        <v>296</v>
      </c>
      <c r="BV8" s="784"/>
      <c r="BW8" s="496">
        <v>1</v>
      </c>
      <c r="BX8" s="721" t="s">
        <v>297</v>
      </c>
      <c r="BY8" s="721"/>
      <c r="BZ8" s="496">
        <v>1</v>
      </c>
      <c r="CA8" s="723" t="s">
        <v>298</v>
      </c>
      <c r="CB8" s="723"/>
      <c r="CC8" s="496">
        <v>1</v>
      </c>
      <c r="CD8" s="699" t="s">
        <v>299</v>
      </c>
      <c r="CE8" s="699"/>
      <c r="CF8" s="493">
        <v>1</v>
      </c>
      <c r="CG8" s="5">
        <v>1</v>
      </c>
      <c r="CH8" s="5">
        <v>1</v>
      </c>
      <c r="CI8" s="492"/>
      <c r="CJ8" s="544">
        <v>1</v>
      </c>
    </row>
    <row r="9" spans="1:88" s="53" customFormat="1" ht="23.25" customHeight="1">
      <c r="A9" s="495">
        <v>1</v>
      </c>
      <c r="B9" s="27" t="s">
        <v>8</v>
      </c>
      <c r="C9" s="518"/>
      <c r="D9" s="655"/>
      <c r="E9" s="15"/>
      <c r="F9" s="15"/>
      <c r="G9" s="15"/>
      <c r="H9" s="1">
        <v>1</v>
      </c>
      <c r="I9" s="1">
        <v>1</v>
      </c>
      <c r="J9" s="1">
        <v>1</v>
      </c>
      <c r="K9" s="1">
        <v>1</v>
      </c>
      <c r="L9" s="1">
        <v>1</v>
      </c>
      <c r="M9" s="1">
        <v>1</v>
      </c>
      <c r="N9" s="1">
        <v>1</v>
      </c>
      <c r="O9" s="1">
        <v>1</v>
      </c>
      <c r="P9" s="1">
        <v>1</v>
      </c>
      <c r="Q9" s="495">
        <v>1</v>
      </c>
      <c r="R9" s="596"/>
      <c r="S9" s="597" t="s">
        <v>673</v>
      </c>
      <c r="T9" s="598"/>
      <c r="U9" s="881"/>
      <c r="V9" s="882"/>
      <c r="W9" s="882"/>
      <c r="X9" s="883"/>
      <c r="Y9" s="495">
        <v>1</v>
      </c>
      <c r="Z9" s="5">
        <v>1</v>
      </c>
      <c r="AA9" s="5">
        <v>1</v>
      </c>
      <c r="AB9" s="5">
        <v>1</v>
      </c>
      <c r="AC9" s="5">
        <v>1</v>
      </c>
      <c r="AD9" s="5">
        <v>1</v>
      </c>
      <c r="AE9" s="5">
        <v>1</v>
      </c>
      <c r="AF9" s="5">
        <v>1</v>
      </c>
      <c r="AG9" s="22" t="s">
        <v>10</v>
      </c>
      <c r="AH9" s="22" t="s">
        <v>5</v>
      </c>
      <c r="AI9" s="525"/>
      <c r="AJ9" s="32" t="s">
        <v>17</v>
      </c>
      <c r="AK9" s="23" t="s">
        <v>12</v>
      </c>
      <c r="AL9" s="24" t="s">
        <v>7</v>
      </c>
      <c r="AM9" s="24" t="s">
        <v>19</v>
      </c>
      <c r="AN9" s="495"/>
      <c r="AO9" s="495"/>
      <c r="AP9" s="1"/>
      <c r="AQ9" s="1"/>
      <c r="AR9" s="1"/>
      <c r="AS9" s="1"/>
      <c r="AT9" s="1"/>
      <c r="AU9" s="532"/>
      <c r="AV9" s="3">
        <v>1</v>
      </c>
      <c r="AW9" s="921">
        <f>SUBTOTAL(103,B12:B569)</f>
        <v>558</v>
      </c>
      <c r="AX9" s="764"/>
      <c r="AY9" s="3">
        <v>1</v>
      </c>
      <c r="AZ9" s="774" t="s">
        <v>32</v>
      </c>
      <c r="BA9" s="775"/>
      <c r="BB9" s="5">
        <v>1</v>
      </c>
      <c r="BC9" s="774" t="s">
        <v>33</v>
      </c>
      <c r="BD9" s="786"/>
      <c r="BE9" s="786"/>
      <c r="BF9" s="786"/>
      <c r="BG9" s="786"/>
      <c r="BH9" s="786"/>
      <c r="BI9" s="786"/>
      <c r="BJ9" s="775"/>
      <c r="BK9" s="5">
        <v>1</v>
      </c>
      <c r="BL9" s="788" t="s">
        <v>34</v>
      </c>
      <c r="BM9" s="789"/>
      <c r="BN9" s="789"/>
      <c r="BO9" s="789"/>
      <c r="BP9" s="789"/>
      <c r="BQ9" s="789"/>
      <c r="BR9" s="789"/>
      <c r="BS9" s="790"/>
      <c r="BT9" s="5">
        <v>1</v>
      </c>
      <c r="BU9" s="785"/>
      <c r="BV9" s="785"/>
      <c r="BW9" s="496">
        <v>1</v>
      </c>
      <c r="BX9" s="722"/>
      <c r="BY9" s="722"/>
      <c r="BZ9" s="496">
        <v>1</v>
      </c>
      <c r="CA9" s="724"/>
      <c r="CB9" s="724"/>
      <c r="CC9" s="496">
        <v>1</v>
      </c>
      <c r="CD9" s="700"/>
      <c r="CE9" s="700"/>
      <c r="CF9" s="493">
        <v>1</v>
      </c>
      <c r="CG9" s="746" t="s">
        <v>36</v>
      </c>
      <c r="CH9" s="746"/>
      <c r="CI9" s="492"/>
      <c r="CJ9" s="544">
        <v>1</v>
      </c>
    </row>
    <row r="10" spans="1:88" ht="27" customHeight="1" thickBot="1">
      <c r="A10" s="495">
        <v>1</v>
      </c>
      <c r="B10" s="27" t="s">
        <v>14</v>
      </c>
      <c r="C10" s="518"/>
      <c r="D10" s="15"/>
      <c r="E10" s="15"/>
      <c r="F10" s="15"/>
      <c r="G10" s="15"/>
      <c r="H10" s="1">
        <v>1</v>
      </c>
      <c r="I10" s="1">
        <v>1</v>
      </c>
      <c r="J10" s="1">
        <v>1</v>
      </c>
      <c r="K10" s="1">
        <v>1</v>
      </c>
      <c r="L10" s="1">
        <v>1</v>
      </c>
      <c r="M10" s="1">
        <v>1</v>
      </c>
      <c r="N10" s="1">
        <v>1</v>
      </c>
      <c r="O10" s="1">
        <v>1</v>
      </c>
      <c r="P10" s="1">
        <v>1</v>
      </c>
      <c r="Q10" s="495">
        <v>1</v>
      </c>
      <c r="R10" s="596"/>
      <c r="S10" s="597"/>
      <c r="T10" s="598"/>
      <c r="U10" s="878" t="s">
        <v>683</v>
      </c>
      <c r="V10" s="879"/>
      <c r="W10" s="879"/>
      <c r="X10" s="880"/>
      <c r="Y10" s="495">
        <v>1</v>
      </c>
      <c r="Z10" s="5">
        <v>1</v>
      </c>
      <c r="AA10" s="5">
        <v>1</v>
      </c>
      <c r="AB10" s="5">
        <v>1</v>
      </c>
      <c r="AC10" s="5">
        <v>1</v>
      </c>
      <c r="AD10" s="5">
        <v>1</v>
      </c>
      <c r="AE10" s="5">
        <v>1</v>
      </c>
      <c r="AF10" s="5">
        <v>1</v>
      </c>
      <c r="AG10" s="525"/>
      <c r="AH10" s="525"/>
      <c r="AI10" s="525"/>
      <c r="AJ10" s="495"/>
      <c r="AK10" s="495"/>
      <c r="AL10" s="527" t="s">
        <v>386</v>
      </c>
      <c r="AM10" s="495"/>
      <c r="AN10" s="5">
        <v>1</v>
      </c>
      <c r="AO10" s="5">
        <v>1</v>
      </c>
      <c r="AP10" s="670" t="s">
        <v>27</v>
      </c>
      <c r="AQ10" s="670"/>
      <c r="AR10" s="670"/>
      <c r="AS10" s="670"/>
      <c r="AT10" s="670"/>
      <c r="AU10" s="670"/>
      <c r="AV10" s="3">
        <v>1</v>
      </c>
      <c r="AW10" s="921"/>
      <c r="AX10" s="764"/>
      <c r="AY10" s="3">
        <v>1</v>
      </c>
      <c r="AZ10" s="776"/>
      <c r="BA10" s="777"/>
      <c r="BB10" s="5">
        <v>1</v>
      </c>
      <c r="BC10" s="776"/>
      <c r="BD10" s="787"/>
      <c r="BE10" s="787"/>
      <c r="BF10" s="787"/>
      <c r="BG10" s="787"/>
      <c r="BH10" s="787"/>
      <c r="BI10" s="787"/>
      <c r="BJ10" s="777"/>
      <c r="BK10" s="5">
        <v>1</v>
      </c>
      <c r="BL10" s="791"/>
      <c r="BM10" s="792"/>
      <c r="BN10" s="792"/>
      <c r="BO10" s="792"/>
      <c r="BP10" s="792"/>
      <c r="BQ10" s="792"/>
      <c r="BR10" s="792"/>
      <c r="BS10" s="793"/>
      <c r="BT10" s="5">
        <v>1</v>
      </c>
      <c r="BU10" s="495">
        <v>1</v>
      </c>
      <c r="BV10" s="495">
        <v>1</v>
      </c>
      <c r="BW10" s="5">
        <v>1</v>
      </c>
      <c r="BX10" s="495">
        <v>1</v>
      </c>
      <c r="BY10" s="495">
        <v>1</v>
      </c>
      <c r="BZ10" s="5">
        <v>1</v>
      </c>
      <c r="CA10" s="495">
        <v>1</v>
      </c>
      <c r="CB10" s="495">
        <v>1</v>
      </c>
      <c r="CC10" s="5">
        <v>1</v>
      </c>
      <c r="CD10" s="495">
        <v>1</v>
      </c>
      <c r="CE10" s="495">
        <v>1</v>
      </c>
      <c r="CF10" s="493">
        <v>1</v>
      </c>
      <c r="CG10" s="746"/>
      <c r="CH10" s="746"/>
      <c r="CI10" s="5">
        <v>1</v>
      </c>
      <c r="CJ10" s="544">
        <v>1</v>
      </c>
    </row>
    <row r="11" spans="1:88" ht="30.75" customHeight="1" thickBot="1">
      <c r="A11" s="495">
        <v>1</v>
      </c>
      <c r="B11" s="44" t="s">
        <v>21</v>
      </c>
      <c r="C11" s="45" t="s">
        <v>22</v>
      </c>
      <c r="H11" s="1">
        <v>1</v>
      </c>
      <c r="I11" s="1">
        <v>1</v>
      </c>
      <c r="J11" s="1">
        <v>1</v>
      </c>
      <c r="K11" s="1">
        <v>1</v>
      </c>
      <c r="L11" s="1">
        <v>1</v>
      </c>
      <c r="M11" s="1">
        <v>1</v>
      </c>
      <c r="N11" s="1">
        <v>1</v>
      </c>
      <c r="O11" s="1">
        <v>1</v>
      </c>
      <c r="P11" s="1">
        <v>1</v>
      </c>
      <c r="Q11" s="495">
        <v>1</v>
      </c>
      <c r="R11" s="596"/>
      <c r="S11" s="597"/>
      <c r="T11" s="598"/>
      <c r="U11" s="884"/>
      <c r="V11" s="885"/>
      <c r="W11" s="885"/>
      <c r="X11" s="886"/>
      <c r="Y11" s="495">
        <v>1</v>
      </c>
      <c r="Z11" s="5">
        <v>1</v>
      </c>
      <c r="AA11" s="5">
        <v>1</v>
      </c>
      <c r="AB11" s="5">
        <v>1</v>
      </c>
      <c r="AC11" s="5">
        <v>1</v>
      </c>
      <c r="AD11" s="5">
        <v>1</v>
      </c>
      <c r="AE11" s="5">
        <v>1</v>
      </c>
      <c r="AF11" s="5">
        <v>1</v>
      </c>
      <c r="AG11" s="5">
        <v>1</v>
      </c>
      <c r="AH11" s="5">
        <v>1</v>
      </c>
      <c r="AI11" s="5">
        <v>1</v>
      </c>
      <c r="AJ11" s="5">
        <v>1</v>
      </c>
      <c r="AK11" s="5"/>
      <c r="AL11" s="5"/>
      <c r="AM11" s="5"/>
      <c r="AN11" s="59" t="s">
        <v>388</v>
      </c>
      <c r="AO11" s="5">
        <v>1</v>
      </c>
      <c r="AP11" s="670"/>
      <c r="AQ11" s="670"/>
      <c r="AR11" s="670"/>
      <c r="AS11" s="670"/>
      <c r="AT11" s="670"/>
      <c r="AU11" s="670"/>
      <c r="AV11" s="5">
        <v>1</v>
      </c>
      <c r="AW11" s="920" t="s">
        <v>39</v>
      </c>
      <c r="AX11" s="762"/>
      <c r="AY11" s="3">
        <v>1</v>
      </c>
      <c r="AZ11" s="66" t="s">
        <v>41</v>
      </c>
      <c r="BA11" s="67"/>
      <c r="BB11" s="5">
        <v>1</v>
      </c>
      <c r="BC11" s="68"/>
      <c r="BD11" s="36"/>
      <c r="BE11" s="36"/>
      <c r="BF11" s="36"/>
      <c r="BG11" s="36"/>
      <c r="BH11" s="36"/>
      <c r="BI11" s="36"/>
      <c r="BJ11" s="69"/>
      <c r="BK11" s="5">
        <v>1</v>
      </c>
      <c r="BL11" s="68"/>
      <c r="BM11" s="36"/>
      <c r="BN11" s="36"/>
      <c r="BO11" s="36"/>
      <c r="BP11" s="36"/>
      <c r="BQ11" s="36"/>
      <c r="BR11" s="36"/>
      <c r="BS11" s="69"/>
      <c r="BT11" s="5">
        <v>1</v>
      </c>
      <c r="BU11" s="741" t="s">
        <v>300</v>
      </c>
      <c r="BV11" s="741"/>
      <c r="BW11" s="496">
        <v>1</v>
      </c>
      <c r="BX11" s="721" t="s">
        <v>301</v>
      </c>
      <c r="BY11" s="721"/>
      <c r="BZ11" s="496">
        <v>1</v>
      </c>
      <c r="CA11" s="723" t="s">
        <v>302</v>
      </c>
      <c r="CB11" s="723"/>
      <c r="CC11" s="496">
        <v>1</v>
      </c>
      <c r="CD11" s="699" t="s">
        <v>303</v>
      </c>
      <c r="CE11" s="699"/>
      <c r="CF11" s="493">
        <v>1</v>
      </c>
      <c r="CG11" s="70" t="s">
        <v>42</v>
      </c>
      <c r="CH11" s="70">
        <v>1</v>
      </c>
      <c r="CI11" s="496">
        <v>1</v>
      </c>
      <c r="CJ11" s="544">
        <v>1</v>
      </c>
    </row>
    <row r="12" spans="1:88" ht="23.25" customHeight="1">
      <c r="A12" s="5">
        <v>1</v>
      </c>
      <c r="B12" s="54" t="s">
        <v>21</v>
      </c>
      <c r="C12" s="55" t="s">
        <v>26</v>
      </c>
      <c r="D12" s="666"/>
      <c r="E12" s="666"/>
      <c r="F12" s="666"/>
      <c r="G12" s="666"/>
      <c r="H12" s="666"/>
      <c r="I12" s="666"/>
      <c r="J12" s="666"/>
      <c r="K12" s="666"/>
      <c r="L12" s="666"/>
      <c r="M12" s="666"/>
      <c r="N12" s="666"/>
      <c r="O12" s="666"/>
      <c r="P12" s="667"/>
      <c r="Q12" s="5">
        <v>1</v>
      </c>
      <c r="R12" s="712" t="s">
        <v>46</v>
      </c>
      <c r="S12" s="713"/>
      <c r="T12" s="714"/>
      <c r="U12" s="884" t="s">
        <v>727</v>
      </c>
      <c r="V12" s="885"/>
      <c r="W12" s="885"/>
      <c r="X12" s="886"/>
      <c r="Y12" s="5">
        <v>1</v>
      </c>
      <c r="Z12" s="54" t="s">
        <v>21</v>
      </c>
      <c r="AA12" s="765" t="s">
        <v>29</v>
      </c>
      <c r="AB12" s="767" t="s">
        <v>368</v>
      </c>
      <c r="AC12" s="767"/>
      <c r="AD12" s="767"/>
      <c r="AE12" s="767"/>
      <c r="AF12" s="767"/>
      <c r="AG12" s="767"/>
      <c r="AH12" s="767"/>
      <c r="AI12" s="767"/>
      <c r="AJ12" s="767"/>
      <c r="AK12" s="767"/>
      <c r="AL12" s="737" t="s">
        <v>35</v>
      </c>
      <c r="AM12" s="737"/>
      <c r="AN12" s="771" t="str">
        <f>LEFT(AB12,1)</f>
        <v>N</v>
      </c>
      <c r="AO12" s="5">
        <v>1</v>
      </c>
      <c r="AP12" s="773" t="s">
        <v>31</v>
      </c>
      <c r="AQ12" s="773"/>
      <c r="AR12" s="773"/>
      <c r="AS12" s="773"/>
      <c r="AT12" s="773"/>
      <c r="AU12" s="773"/>
      <c r="AV12" s="5">
        <v>1</v>
      </c>
      <c r="AW12" s="916" t="str">
        <f>IF(AW7=AW9,"Aucunes",AW7-AW9)</f>
        <v>Aucunes</v>
      </c>
      <c r="AX12" s="779"/>
      <c r="AY12" s="3">
        <v>1</v>
      </c>
      <c r="AZ12" s="66" t="s">
        <v>47</v>
      </c>
      <c r="BA12" s="67"/>
      <c r="BB12" s="5">
        <v>1</v>
      </c>
      <c r="BC12" s="80" t="s">
        <v>48</v>
      </c>
      <c r="BD12" s="81"/>
      <c r="BE12" s="82"/>
      <c r="BF12" s="82"/>
      <c r="BG12" s="82"/>
      <c r="BH12" s="82"/>
      <c r="BI12" s="82"/>
      <c r="BJ12" s="83"/>
      <c r="BK12" s="5">
        <v>1</v>
      </c>
      <c r="BL12" s="68"/>
      <c r="BM12" s="36"/>
      <c r="BN12" s="36"/>
      <c r="BO12" s="36"/>
      <c r="BP12" s="84"/>
      <c r="BQ12" s="84"/>
      <c r="BR12" s="84"/>
      <c r="BS12" s="85"/>
      <c r="BT12" s="5">
        <v>1</v>
      </c>
      <c r="BU12" s="742"/>
      <c r="BV12" s="742"/>
      <c r="BW12" s="496">
        <v>1</v>
      </c>
      <c r="BX12" s="722"/>
      <c r="BY12" s="722"/>
      <c r="BZ12" s="496">
        <v>1</v>
      </c>
      <c r="CA12" s="724"/>
      <c r="CB12" s="724"/>
      <c r="CC12" s="496">
        <v>1</v>
      </c>
      <c r="CD12" s="700"/>
      <c r="CE12" s="700"/>
      <c r="CF12" s="3">
        <v>1</v>
      </c>
      <c r="CG12" s="86" t="s">
        <v>50</v>
      </c>
      <c r="CH12" s="86">
        <v>1</v>
      </c>
      <c r="CI12" s="496">
        <v>1</v>
      </c>
      <c r="CJ12" s="544">
        <v>1</v>
      </c>
    </row>
    <row r="13" spans="1:88" ht="23.25" customHeight="1" thickBot="1">
      <c r="A13" s="5">
        <v>1</v>
      </c>
      <c r="B13" s="56" t="s">
        <v>21</v>
      </c>
      <c r="C13" s="671"/>
      <c r="D13" s="673" t="s">
        <v>28</v>
      </c>
      <c r="E13" s="673"/>
      <c r="F13" s="673"/>
      <c r="G13" s="673"/>
      <c r="H13" s="673"/>
      <c r="I13" s="674" t="str">
        <f>AC14</f>
        <v>Vous</v>
      </c>
      <c r="J13" s="674"/>
      <c r="K13" s="674"/>
      <c r="L13" s="674"/>
      <c r="M13" s="674"/>
      <c r="N13" s="674"/>
      <c r="O13" s="674"/>
      <c r="P13" s="783" t="str">
        <f>LEFT(I16,1)</f>
        <v>N</v>
      </c>
      <c r="Q13" s="5">
        <v>1</v>
      </c>
      <c r="R13" s="715" t="s">
        <v>54</v>
      </c>
      <c r="S13" s="677"/>
      <c r="T13" s="716"/>
      <c r="U13" s="900" t="s">
        <v>726</v>
      </c>
      <c r="V13" s="901"/>
      <c r="W13" s="901"/>
      <c r="X13" s="902"/>
      <c r="Y13" s="5">
        <v>1</v>
      </c>
      <c r="Z13" s="56" t="s">
        <v>21</v>
      </c>
      <c r="AA13" s="766"/>
      <c r="AB13" s="768"/>
      <c r="AC13" s="768"/>
      <c r="AD13" s="768"/>
      <c r="AE13" s="768"/>
      <c r="AF13" s="768"/>
      <c r="AG13" s="768"/>
      <c r="AH13" s="768"/>
      <c r="AI13" s="768"/>
      <c r="AJ13" s="768"/>
      <c r="AK13" s="768"/>
      <c r="AL13" s="738"/>
      <c r="AM13" s="738"/>
      <c r="AN13" s="772"/>
      <c r="AO13" s="5">
        <v>1</v>
      </c>
      <c r="AP13" s="773"/>
      <c r="AQ13" s="773"/>
      <c r="AR13" s="773"/>
      <c r="AS13" s="773"/>
      <c r="AT13" s="773"/>
      <c r="AU13" s="773"/>
      <c r="AV13" s="5">
        <v>1</v>
      </c>
      <c r="AW13" s="917" t="s">
        <v>51</v>
      </c>
      <c r="AX13" s="750"/>
      <c r="AY13" s="3">
        <v>1</v>
      </c>
      <c r="AZ13" s="93" t="s">
        <v>55</v>
      </c>
      <c r="BA13" s="67"/>
      <c r="BB13" s="5">
        <v>1</v>
      </c>
      <c r="BC13" s="679" t="s">
        <v>56</v>
      </c>
      <c r="BD13" s="680"/>
      <c r="BE13" s="680"/>
      <c r="BF13" s="680"/>
      <c r="BG13" s="680"/>
      <c r="BH13" s="680"/>
      <c r="BI13" s="680"/>
      <c r="BJ13" s="681"/>
      <c r="BK13" s="5">
        <v>1</v>
      </c>
      <c r="BL13" s="68"/>
      <c r="BM13" s="36"/>
      <c r="BN13" s="36"/>
      <c r="BO13" s="36"/>
      <c r="BP13" s="84"/>
      <c r="BQ13" s="84"/>
      <c r="BR13" s="84"/>
      <c r="BS13" s="85"/>
      <c r="BT13" s="5">
        <v>1</v>
      </c>
      <c r="BU13" s="495">
        <v>1</v>
      </c>
      <c r="BV13" s="495">
        <v>1</v>
      </c>
      <c r="BW13" s="5">
        <v>1</v>
      </c>
      <c r="BX13" s="495">
        <v>1</v>
      </c>
      <c r="BY13" s="495">
        <v>1</v>
      </c>
      <c r="BZ13" s="5">
        <v>1</v>
      </c>
      <c r="CA13" s="495">
        <v>1</v>
      </c>
      <c r="CB13" s="495">
        <v>1</v>
      </c>
      <c r="CC13" s="5">
        <v>1</v>
      </c>
      <c r="CD13" s="495">
        <v>1</v>
      </c>
      <c r="CE13" s="495">
        <v>1</v>
      </c>
      <c r="CF13" s="493">
        <v>1</v>
      </c>
      <c r="CG13" s="94" t="s">
        <v>57</v>
      </c>
      <c r="CH13" s="94">
        <v>1</v>
      </c>
      <c r="CI13" s="5">
        <v>1</v>
      </c>
      <c r="CJ13" s="544">
        <v>1</v>
      </c>
    </row>
    <row r="14" spans="1:88" ht="23.25" customHeight="1">
      <c r="A14" s="5">
        <v>1</v>
      </c>
      <c r="B14" s="60" t="s">
        <v>21</v>
      </c>
      <c r="C14" s="671"/>
      <c r="D14" s="673"/>
      <c r="E14" s="673"/>
      <c r="F14" s="673"/>
      <c r="G14" s="673"/>
      <c r="H14" s="673"/>
      <c r="I14" s="674"/>
      <c r="J14" s="674"/>
      <c r="K14" s="674"/>
      <c r="L14" s="674"/>
      <c r="M14" s="674"/>
      <c r="N14" s="674"/>
      <c r="O14" s="674"/>
      <c r="P14" s="783"/>
      <c r="Q14" s="5">
        <v>1</v>
      </c>
      <c r="R14" s="599"/>
      <c r="S14" s="1"/>
      <c r="T14" s="600"/>
      <c r="U14" s="887" t="s">
        <v>704</v>
      </c>
      <c r="V14" s="888"/>
      <c r="W14" s="888"/>
      <c r="X14" s="889"/>
      <c r="Y14" s="5">
        <v>1</v>
      </c>
      <c r="Z14" s="62" t="s">
        <v>21</v>
      </c>
      <c r="AA14" s="63"/>
      <c r="AB14" s="63" t="s">
        <v>40</v>
      </c>
      <c r="AC14" s="64" t="s">
        <v>364</v>
      </c>
      <c r="AD14" s="64"/>
      <c r="AE14" s="64"/>
      <c r="AF14" s="64"/>
      <c r="AG14" s="64"/>
      <c r="AH14" s="64"/>
      <c r="AI14" s="64"/>
      <c r="AJ14" s="64"/>
      <c r="AK14" s="64"/>
      <c r="AL14" s="64"/>
      <c r="AM14" s="64"/>
      <c r="AN14" s="65"/>
      <c r="AO14" s="5">
        <v>1</v>
      </c>
      <c r="AP14" s="773"/>
      <c r="AQ14" s="773"/>
      <c r="AR14" s="773"/>
      <c r="AS14" s="773"/>
      <c r="AT14" s="773"/>
      <c r="AU14" s="773"/>
      <c r="AV14" s="5">
        <v>1</v>
      </c>
      <c r="AW14" s="918"/>
      <c r="AX14" s="752"/>
      <c r="AY14" s="3">
        <v>1</v>
      </c>
      <c r="AZ14" s="102" t="s">
        <v>60</v>
      </c>
      <c r="BA14" s="67"/>
      <c r="BB14" s="5">
        <v>1</v>
      </c>
      <c r="BC14" s="679"/>
      <c r="BD14" s="680"/>
      <c r="BE14" s="680"/>
      <c r="BF14" s="680"/>
      <c r="BG14" s="680"/>
      <c r="BH14" s="680"/>
      <c r="BI14" s="680"/>
      <c r="BJ14" s="681"/>
      <c r="BK14" s="5">
        <v>1</v>
      </c>
      <c r="BL14" s="103">
        <v>0</v>
      </c>
      <c r="BM14" s="104" t="s">
        <v>61</v>
      </c>
      <c r="BN14" s="105"/>
      <c r="BO14" s="106"/>
      <c r="BP14" s="106"/>
      <c r="BQ14" s="106"/>
      <c r="BR14" s="106"/>
      <c r="BS14" s="107"/>
      <c r="BT14" s="5">
        <v>1</v>
      </c>
      <c r="BU14" s="741" t="s">
        <v>125</v>
      </c>
      <c r="BV14" s="741"/>
      <c r="BW14" s="496">
        <v>1</v>
      </c>
      <c r="BX14" s="721" t="s">
        <v>304</v>
      </c>
      <c r="BY14" s="721"/>
      <c r="BZ14" s="496">
        <v>1</v>
      </c>
      <c r="CA14" s="723" t="s">
        <v>305</v>
      </c>
      <c r="CB14" s="723"/>
      <c r="CC14" s="496">
        <v>1</v>
      </c>
      <c r="CD14" s="699" t="s">
        <v>306</v>
      </c>
      <c r="CE14" s="699"/>
      <c r="CF14" s="493">
        <v>1</v>
      </c>
      <c r="CG14" s="108" t="s">
        <v>62</v>
      </c>
      <c r="CH14" s="108">
        <v>1</v>
      </c>
      <c r="CI14" s="496">
        <v>1</v>
      </c>
      <c r="CJ14" s="544">
        <v>1</v>
      </c>
    </row>
    <row r="15" spans="1:88" ht="23.25" customHeight="1">
      <c r="A15" s="5">
        <v>1</v>
      </c>
      <c r="B15" s="60" t="s">
        <v>21</v>
      </c>
      <c r="C15" s="671"/>
      <c r="D15" s="673"/>
      <c r="E15" s="673"/>
      <c r="F15" s="673"/>
      <c r="G15" s="673"/>
      <c r="H15" s="673"/>
      <c r="I15" s="674"/>
      <c r="J15" s="674"/>
      <c r="K15" s="674"/>
      <c r="L15" s="674"/>
      <c r="M15" s="674"/>
      <c r="N15" s="674"/>
      <c r="O15" s="674"/>
      <c r="P15" s="747" t="str">
        <f>I16</f>
        <v>NOM DE LA RECETTE 1</v>
      </c>
      <c r="Q15" s="5">
        <v>1</v>
      </c>
      <c r="R15" s="599"/>
      <c r="S15" s="1"/>
      <c r="T15" s="600"/>
      <c r="U15" s="887"/>
      <c r="V15" s="888"/>
      <c r="W15" s="888"/>
      <c r="X15" s="889"/>
      <c r="Y15" s="5">
        <v>1</v>
      </c>
      <c r="Z15" s="62" t="s">
        <v>21</v>
      </c>
      <c r="AA15" s="71">
        <v>100</v>
      </c>
      <c r="AB15" s="72" t="s">
        <v>43</v>
      </c>
      <c r="AC15" s="73" t="s">
        <v>44</v>
      </c>
      <c r="AD15" s="74"/>
      <c r="AE15" s="74"/>
      <c r="AF15" s="75"/>
      <c r="AG15" s="76"/>
      <c r="AH15" s="75"/>
      <c r="AI15" s="75"/>
      <c r="AJ15" s="75"/>
      <c r="AK15" s="75"/>
      <c r="AL15" s="77" t="s">
        <v>45</v>
      </c>
      <c r="AM15" s="78"/>
      <c r="AN15" s="79"/>
      <c r="AO15" s="5">
        <v>1</v>
      </c>
      <c r="AP15" s="780" t="s">
        <v>46</v>
      </c>
      <c r="AQ15" s="781"/>
      <c r="AR15" s="781"/>
      <c r="AS15" s="781"/>
      <c r="AT15" s="781"/>
      <c r="AU15" s="782"/>
      <c r="AV15" s="5">
        <v>1</v>
      </c>
      <c r="AW15" s="538"/>
      <c r="AX15" s="111"/>
      <c r="AY15" s="3">
        <v>1</v>
      </c>
      <c r="AZ15" s="102" t="s">
        <v>77</v>
      </c>
      <c r="BA15" s="67"/>
      <c r="BB15" s="5">
        <v>1</v>
      </c>
      <c r="BC15" s="679"/>
      <c r="BD15" s="680"/>
      <c r="BE15" s="680"/>
      <c r="BF15" s="680"/>
      <c r="BG15" s="680"/>
      <c r="BH15" s="680"/>
      <c r="BI15" s="680"/>
      <c r="BJ15" s="681"/>
      <c r="BK15" s="5">
        <v>1</v>
      </c>
      <c r="BL15" s="103">
        <f>IF(ISBLANK(BM15),"",LARGE(BL14:BL14,1)+1)</f>
        <v>1</v>
      </c>
      <c r="BM15" s="115" t="s">
        <v>78</v>
      </c>
      <c r="BN15" s="105"/>
      <c r="BO15" s="106"/>
      <c r="BP15" s="106"/>
      <c r="BQ15" s="106"/>
      <c r="BR15" s="106"/>
      <c r="BS15" s="107"/>
      <c r="BT15" s="5">
        <v>1</v>
      </c>
      <c r="BU15" s="742"/>
      <c r="BV15" s="742"/>
      <c r="BW15" s="496">
        <v>1</v>
      </c>
      <c r="BX15" s="722"/>
      <c r="BY15" s="722"/>
      <c r="BZ15" s="496">
        <v>1</v>
      </c>
      <c r="CA15" s="724"/>
      <c r="CB15" s="724"/>
      <c r="CC15" s="496">
        <v>1</v>
      </c>
      <c r="CD15" s="700"/>
      <c r="CE15" s="700"/>
      <c r="CF15" s="493">
        <v>1</v>
      </c>
      <c r="CG15" s="116" t="s">
        <v>80</v>
      </c>
      <c r="CH15" s="116">
        <v>1</v>
      </c>
      <c r="CI15" s="496">
        <v>1</v>
      </c>
      <c r="CJ15" s="544">
        <v>1</v>
      </c>
    </row>
    <row r="16" spans="1:88" ht="23.25" customHeight="1" thickBot="1">
      <c r="A16" s="5">
        <v>1</v>
      </c>
      <c r="B16" s="60" t="s">
        <v>21</v>
      </c>
      <c r="C16" s="671"/>
      <c r="D16" s="673" t="s">
        <v>38</v>
      </c>
      <c r="E16" s="673"/>
      <c r="F16" s="673"/>
      <c r="G16" s="673"/>
      <c r="H16" s="673"/>
      <c r="I16" s="674" t="str">
        <f>AB12</f>
        <v>NOM DE LA RECETTE 1</v>
      </c>
      <c r="J16" s="674"/>
      <c r="K16" s="674"/>
      <c r="L16" s="674"/>
      <c r="M16" s="674"/>
      <c r="N16" s="674"/>
      <c r="O16" s="674"/>
      <c r="P16" s="747"/>
      <c r="Q16" s="5">
        <v>1</v>
      </c>
      <c r="R16" s="599"/>
      <c r="S16" s="1"/>
      <c r="T16" s="600"/>
      <c r="U16" s="913" t="s">
        <v>728</v>
      </c>
      <c r="V16" s="914"/>
      <c r="W16" s="914"/>
      <c r="X16" s="915"/>
      <c r="Y16" s="5">
        <v>1</v>
      </c>
      <c r="Z16" s="62" t="s">
        <v>21</v>
      </c>
      <c r="AA16" s="89">
        <v>100</v>
      </c>
      <c r="AB16" s="90" t="s">
        <v>52</v>
      </c>
      <c r="AC16" s="91" t="s">
        <v>53</v>
      </c>
      <c r="AD16" s="92"/>
      <c r="AF16" s="76"/>
      <c r="AG16" s="76"/>
      <c r="AH16" s="76"/>
      <c r="AI16" s="76"/>
      <c r="AJ16" s="76"/>
      <c r="AK16" s="76"/>
      <c r="AL16" s="753">
        <v>50</v>
      </c>
      <c r="AM16" s="754" t="str">
        <f>AB15</f>
        <v>couverts</v>
      </c>
      <c r="AN16" s="755"/>
      <c r="AO16" s="5">
        <v>1</v>
      </c>
      <c r="AP16" s="676" t="s">
        <v>54</v>
      </c>
      <c r="AQ16" s="677"/>
      <c r="AR16" s="677"/>
      <c r="AS16" s="677"/>
      <c r="AT16" s="677"/>
      <c r="AU16" s="678"/>
      <c r="AV16" s="5">
        <v>1</v>
      </c>
      <c r="AW16" s="539"/>
      <c r="AX16" s="111"/>
      <c r="AY16" s="3">
        <v>1</v>
      </c>
      <c r="AZ16" s="134" t="s">
        <v>97</v>
      </c>
      <c r="BA16" s="67"/>
      <c r="BB16" s="5">
        <v>1</v>
      </c>
      <c r="BC16" s="135" t="s">
        <v>98</v>
      </c>
      <c r="BD16" s="136"/>
      <c r="BE16" s="136"/>
      <c r="BF16" s="136"/>
      <c r="BG16" s="136"/>
      <c r="BH16" s="136"/>
      <c r="BI16" s="136"/>
      <c r="BJ16" s="137"/>
      <c r="BK16" s="5">
        <v>1</v>
      </c>
      <c r="BL16" s="103">
        <f>IF(ISBLANK(BM16),"",LARGE(BL14:BL15,1)+1)</f>
        <v>2</v>
      </c>
      <c r="BM16" s="115" t="s">
        <v>99</v>
      </c>
      <c r="BN16" s="138"/>
      <c r="BO16" s="106"/>
      <c r="BP16" s="106"/>
      <c r="BQ16" s="106"/>
      <c r="BR16" s="106"/>
      <c r="BS16" s="107"/>
      <c r="BT16" s="5">
        <v>1</v>
      </c>
      <c r="BU16" s="495">
        <v>1</v>
      </c>
      <c r="BV16" s="495">
        <v>1</v>
      </c>
      <c r="BW16" s="5">
        <v>1</v>
      </c>
      <c r="BX16" s="495">
        <v>1</v>
      </c>
      <c r="BY16" s="495">
        <v>1</v>
      </c>
      <c r="BZ16" s="5">
        <v>1</v>
      </c>
      <c r="CA16" s="495">
        <v>1</v>
      </c>
      <c r="CB16" s="495">
        <v>1</v>
      </c>
      <c r="CC16" s="5">
        <v>1</v>
      </c>
      <c r="CD16" s="495">
        <v>1</v>
      </c>
      <c r="CE16" s="495">
        <v>1</v>
      </c>
      <c r="CF16" s="493">
        <v>1</v>
      </c>
      <c r="CG16" s="139" t="s">
        <v>100</v>
      </c>
      <c r="CH16" s="139">
        <v>1</v>
      </c>
      <c r="CI16" s="5">
        <v>1</v>
      </c>
      <c r="CJ16" s="544">
        <v>1</v>
      </c>
    </row>
    <row r="17" spans="1:88" ht="23.25" customHeight="1" thickBot="1">
      <c r="A17" s="5">
        <v>1</v>
      </c>
      <c r="B17" s="60" t="s">
        <v>21</v>
      </c>
      <c r="C17" s="671"/>
      <c r="D17" s="673"/>
      <c r="E17" s="673"/>
      <c r="F17" s="673"/>
      <c r="G17" s="673"/>
      <c r="H17" s="673"/>
      <c r="I17" s="674"/>
      <c r="J17" s="674"/>
      <c r="K17" s="674"/>
      <c r="L17" s="674"/>
      <c r="M17" s="674"/>
      <c r="N17" s="674"/>
      <c r="O17" s="674"/>
      <c r="P17" s="747"/>
      <c r="Q17" s="5">
        <v>1</v>
      </c>
      <c r="R17" s="599"/>
      <c r="S17" s="1"/>
      <c r="T17" s="600"/>
      <c r="U17" s="903" t="s">
        <v>729</v>
      </c>
      <c r="V17" s="904"/>
      <c r="W17" s="904"/>
      <c r="X17" s="905"/>
      <c r="Y17" s="5">
        <v>1</v>
      </c>
      <c r="Z17" s="62" t="s">
        <v>21</v>
      </c>
      <c r="AA17" s="98" t="s">
        <v>59</v>
      </c>
      <c r="AE17" s="92"/>
      <c r="AF17" s="36"/>
      <c r="AG17" s="36"/>
      <c r="AH17" s="76"/>
      <c r="AI17" s="76"/>
      <c r="AJ17" s="76"/>
      <c r="AK17" s="99" t="str">
        <f>AC14</f>
        <v>Vous</v>
      </c>
      <c r="AL17" s="753"/>
      <c r="AM17" s="754"/>
      <c r="AN17" s="755"/>
      <c r="AO17" s="5">
        <v>1</v>
      </c>
      <c r="AP17" s="100"/>
      <c r="AQ17" s="1"/>
      <c r="AR17" s="1"/>
      <c r="AS17" s="1"/>
      <c r="AT17" s="1"/>
      <c r="AU17" s="101"/>
      <c r="AV17" s="5">
        <v>1</v>
      </c>
      <c r="AW17" s="919" t="s">
        <v>101</v>
      </c>
      <c r="AX17" s="696"/>
      <c r="AY17" s="3">
        <v>1</v>
      </c>
      <c r="AZ17" s="134" t="s">
        <v>91</v>
      </c>
      <c r="BA17" s="67"/>
      <c r="BB17" s="5">
        <v>1</v>
      </c>
      <c r="BC17" s="153"/>
      <c r="BD17" s="154"/>
      <c r="BE17" s="155" t="s">
        <v>103</v>
      </c>
      <c r="BF17" s="156"/>
      <c r="BG17" s="136"/>
      <c r="BH17" s="157">
        <v>4</v>
      </c>
      <c r="BI17" s="756" t="s">
        <v>104</v>
      </c>
      <c r="BJ17" s="757"/>
      <c r="BK17" s="5">
        <v>1</v>
      </c>
      <c r="BL17" s="103">
        <f>IF(ISBLANK(BM17),"",LARGE(BL14:BL16,1)+1)</f>
        <v>3</v>
      </c>
      <c r="BM17" s="115" t="s">
        <v>105</v>
      </c>
      <c r="BN17" s="158"/>
      <c r="BO17" s="106"/>
      <c r="BP17" s="106"/>
      <c r="BQ17" s="106"/>
      <c r="BR17" s="106"/>
      <c r="BS17" s="107"/>
      <c r="BT17" s="5">
        <v>1</v>
      </c>
      <c r="BU17" s="758" t="s">
        <v>79</v>
      </c>
      <c r="BV17" s="758"/>
      <c r="BW17" s="496">
        <v>1</v>
      </c>
      <c r="BX17" s="721" t="s">
        <v>307</v>
      </c>
      <c r="BY17" s="721"/>
      <c r="BZ17" s="496">
        <v>1</v>
      </c>
      <c r="CA17" s="723" t="s">
        <v>308</v>
      </c>
      <c r="CB17" s="723"/>
      <c r="CC17" s="496">
        <v>1</v>
      </c>
      <c r="CD17" s="699" t="s">
        <v>309</v>
      </c>
      <c r="CE17" s="699"/>
      <c r="CF17" s="493">
        <v>1</v>
      </c>
      <c r="CG17" s="159" t="s">
        <v>106</v>
      </c>
      <c r="CH17" s="159">
        <v>1</v>
      </c>
      <c r="CI17" s="496">
        <v>1</v>
      </c>
      <c r="CJ17" s="544">
        <v>1</v>
      </c>
    </row>
    <row r="18" spans="1:88" ht="23.25" customHeight="1" thickTop="1" thickBot="1">
      <c r="A18" s="5">
        <v>1</v>
      </c>
      <c r="B18" s="60" t="s">
        <v>21</v>
      </c>
      <c r="C18" s="671"/>
      <c r="D18" s="87"/>
      <c r="E18" s="87"/>
      <c r="F18" s="87"/>
      <c r="G18" s="87"/>
      <c r="H18" s="87"/>
      <c r="I18" s="87"/>
      <c r="J18" s="15"/>
      <c r="K18" s="88"/>
      <c r="L18" s="15"/>
      <c r="M18" s="15"/>
      <c r="N18" s="15"/>
      <c r="O18" s="88"/>
      <c r="P18" s="747"/>
      <c r="Q18" s="5">
        <v>1</v>
      </c>
      <c r="R18" s="599"/>
      <c r="S18" s="1"/>
      <c r="T18" s="600"/>
      <c r="U18" s="903"/>
      <c r="V18" s="904"/>
      <c r="W18" s="904"/>
      <c r="X18" s="905"/>
      <c r="Y18" s="5">
        <v>1</v>
      </c>
      <c r="Z18" s="62" t="s">
        <v>21</v>
      </c>
      <c r="AA18" s="112" t="s">
        <v>63</v>
      </c>
      <c r="AB18" s="113" t="s">
        <v>64</v>
      </c>
      <c r="AC18" s="112" t="s">
        <v>65</v>
      </c>
      <c r="AD18" s="113" t="s">
        <v>66</v>
      </c>
      <c r="AE18" s="112" t="s">
        <v>67</v>
      </c>
      <c r="AF18" s="113" t="s">
        <v>68</v>
      </c>
      <c r="AG18" s="112" t="s">
        <v>69</v>
      </c>
      <c r="AH18" s="113" t="s">
        <v>70</v>
      </c>
      <c r="AI18" s="112" t="s">
        <v>71</v>
      </c>
      <c r="AJ18" s="113" t="s">
        <v>72</v>
      </c>
      <c r="AK18" s="112" t="s">
        <v>73</v>
      </c>
      <c r="AL18" s="113" t="s">
        <v>74</v>
      </c>
      <c r="AM18" s="112" t="s">
        <v>75</v>
      </c>
      <c r="AN18" s="114" t="s">
        <v>76</v>
      </c>
      <c r="AO18" s="5">
        <v>1</v>
      </c>
      <c r="AP18" s="100"/>
      <c r="AQ18" s="1"/>
      <c r="AR18" s="1"/>
      <c r="AS18" s="1"/>
      <c r="AT18" s="1"/>
      <c r="AU18" s="101"/>
      <c r="AV18" s="5">
        <v>1</v>
      </c>
      <c r="AW18" s="919"/>
      <c r="AX18" s="696"/>
      <c r="AY18" s="3">
        <v>1</v>
      </c>
      <c r="AZ18" s="176" t="s">
        <v>93</v>
      </c>
      <c r="BA18" s="177" t="s">
        <v>107</v>
      </c>
      <c r="BB18" s="5">
        <v>1</v>
      </c>
      <c r="BC18" s="178"/>
      <c r="BD18" s="136"/>
      <c r="BE18" s="136"/>
      <c r="BF18" s="136"/>
      <c r="BG18" s="136"/>
      <c r="BH18" s="136"/>
      <c r="BI18" s="756"/>
      <c r="BJ18" s="757"/>
      <c r="BK18" s="5">
        <v>1</v>
      </c>
      <c r="BL18" s="103" t="str">
        <f>IF(ISBLANK(BM18),"",LARGE(BL14:BL17,1)+1)</f>
        <v/>
      </c>
      <c r="BM18" s="115"/>
      <c r="BN18" s="158" t="s">
        <v>108</v>
      </c>
      <c r="BO18" s="106"/>
      <c r="BP18" s="106"/>
      <c r="BQ18" s="106"/>
      <c r="BR18" s="106"/>
      <c r="BS18" s="107"/>
      <c r="BT18" s="5">
        <v>1</v>
      </c>
      <c r="BU18" s="759"/>
      <c r="BV18" s="759"/>
      <c r="BW18" s="496">
        <v>1</v>
      </c>
      <c r="BX18" s="722"/>
      <c r="BY18" s="722"/>
      <c r="BZ18" s="496">
        <v>1</v>
      </c>
      <c r="CA18" s="724"/>
      <c r="CB18" s="724"/>
      <c r="CC18" s="496">
        <v>1</v>
      </c>
      <c r="CD18" s="700"/>
      <c r="CE18" s="700"/>
      <c r="CF18" s="493">
        <v>1</v>
      </c>
      <c r="CG18" s="179" t="s">
        <v>110</v>
      </c>
      <c r="CH18" s="179">
        <v>1</v>
      </c>
      <c r="CI18" s="496">
        <v>1</v>
      </c>
      <c r="CJ18" s="544">
        <v>1</v>
      </c>
    </row>
    <row r="19" spans="1:88" ht="23.25" customHeight="1" thickTop="1" thickBot="1">
      <c r="A19" s="5">
        <v>1</v>
      </c>
      <c r="B19" s="60" t="s">
        <v>21</v>
      </c>
      <c r="C19" s="671"/>
      <c r="D19" s="87"/>
      <c r="E19" s="87"/>
      <c r="F19" s="95">
        <f>AB17</f>
        <v>0</v>
      </c>
      <c r="G19" s="87">
        <f>AC17</f>
        <v>0</v>
      </c>
      <c r="H19" s="87"/>
      <c r="I19" s="87"/>
      <c r="J19" s="15"/>
      <c r="K19" s="87"/>
      <c r="L19" s="96" t="s">
        <v>58</v>
      </c>
      <c r="M19" s="97">
        <f>AL16</f>
        <v>50</v>
      </c>
      <c r="N19" s="97" t="str">
        <f>AM16</f>
        <v>couverts</v>
      </c>
      <c r="O19" s="87"/>
      <c r="P19" s="747"/>
      <c r="Q19" s="5">
        <v>1</v>
      </c>
      <c r="R19" s="599"/>
      <c r="S19" s="1"/>
      <c r="T19" s="600"/>
      <c r="U19" s="624"/>
      <c r="V19" s="612"/>
      <c r="W19" s="612"/>
      <c r="X19" s="616"/>
      <c r="Y19" s="5">
        <v>1</v>
      </c>
      <c r="Z19" s="62" t="s">
        <v>21</v>
      </c>
      <c r="AA19" s="125" t="s">
        <v>88</v>
      </c>
      <c r="AB19" s="126" t="s">
        <v>89</v>
      </c>
      <c r="AC19" s="127"/>
      <c r="AD19" s="685" t="s">
        <v>90</v>
      </c>
      <c r="AE19" s="687" t="s">
        <v>91</v>
      </c>
      <c r="AF19" s="128" t="s">
        <v>92</v>
      </c>
      <c r="AG19" s="689" t="s">
        <v>93</v>
      </c>
      <c r="AH19" s="691" t="s">
        <v>94</v>
      </c>
      <c r="AI19" s="693" t="s">
        <v>95</v>
      </c>
      <c r="AJ19" s="129" t="s">
        <v>87</v>
      </c>
      <c r="AK19" s="130" t="s">
        <v>82</v>
      </c>
      <c r="AL19" s="131" t="s">
        <v>96</v>
      </c>
      <c r="AM19" s="132">
        <f>AL16</f>
        <v>50</v>
      </c>
      <c r="AN19" s="133" t="str">
        <f>AM16</f>
        <v>couverts</v>
      </c>
      <c r="AO19" s="5">
        <v>1</v>
      </c>
      <c r="AP19" s="100"/>
      <c r="AQ19" s="1"/>
      <c r="AR19" s="1"/>
      <c r="AS19" s="1"/>
      <c r="AT19" s="1"/>
      <c r="AU19" s="101"/>
      <c r="AV19" s="5">
        <v>1</v>
      </c>
      <c r="AW19" s="919"/>
      <c r="AX19" s="696"/>
      <c r="AY19" s="3">
        <v>1</v>
      </c>
      <c r="AZ19" s="188" t="s">
        <v>111</v>
      </c>
      <c r="BA19" s="177"/>
      <c r="BB19" s="5">
        <v>1</v>
      </c>
      <c r="BC19" s="189" t="s">
        <v>112</v>
      </c>
      <c r="BD19" s="36"/>
      <c r="BE19" s="36"/>
      <c r="BF19" s="36"/>
      <c r="BG19" s="36"/>
      <c r="BH19" s="36"/>
      <c r="BI19" s="756"/>
      <c r="BJ19" s="757"/>
      <c r="BK19" s="5">
        <v>1</v>
      </c>
      <c r="BL19" s="103" t="str">
        <f>IF(ISBLANK(BM19),"",LARGE(BL14:BL18,1)+1)</f>
        <v/>
      </c>
      <c r="BM19" s="115"/>
      <c r="BN19" s="158" t="s">
        <v>113</v>
      </c>
      <c r="BO19" s="106"/>
      <c r="BP19" s="106"/>
      <c r="BQ19" s="106"/>
      <c r="BR19" s="106"/>
      <c r="BS19" s="107"/>
      <c r="BT19" s="5">
        <v>1</v>
      </c>
      <c r="BU19" s="495">
        <v>1</v>
      </c>
      <c r="BV19" s="495">
        <v>1</v>
      </c>
      <c r="BW19" s="5">
        <v>1</v>
      </c>
      <c r="BX19" s="495">
        <v>1</v>
      </c>
      <c r="BY19" s="495">
        <v>1</v>
      </c>
      <c r="BZ19" s="5">
        <v>1</v>
      </c>
      <c r="CA19" s="495">
        <v>1</v>
      </c>
      <c r="CB19" s="495">
        <v>1</v>
      </c>
      <c r="CC19" s="5">
        <v>1</v>
      </c>
      <c r="CD19" s="495">
        <v>1</v>
      </c>
      <c r="CE19" s="495">
        <v>1</v>
      </c>
      <c r="CF19" s="493">
        <v>1</v>
      </c>
      <c r="CG19" s="190" t="s">
        <v>114</v>
      </c>
      <c r="CH19" s="190">
        <v>1</v>
      </c>
      <c r="CI19" s="5">
        <v>1</v>
      </c>
      <c r="CJ19" s="544">
        <v>1</v>
      </c>
    </row>
    <row r="20" spans="1:88" s="160" customFormat="1" ht="23.25" customHeight="1" thickTop="1" thickBot="1">
      <c r="A20" s="5">
        <v>1</v>
      </c>
      <c r="B20" s="60" t="s">
        <v>21</v>
      </c>
      <c r="C20" s="671"/>
      <c r="D20" s="109"/>
      <c r="E20" s="109"/>
      <c r="F20" s="109"/>
      <c r="G20" s="109"/>
      <c r="H20" s="109"/>
      <c r="I20" s="109"/>
      <c r="J20" s="109"/>
      <c r="K20" s="109"/>
      <c r="L20" s="109"/>
      <c r="M20" s="109"/>
      <c r="N20" s="109"/>
      <c r="O20" s="109"/>
      <c r="P20" s="747"/>
      <c r="Q20" s="5">
        <v>1</v>
      </c>
      <c r="R20" s="599"/>
      <c r="S20" s="1"/>
      <c r="T20" s="600"/>
      <c r="U20" s="807" t="s">
        <v>678</v>
      </c>
      <c r="V20" s="675" t="s">
        <v>724</v>
      </c>
      <c r="W20" s="634" t="s">
        <v>517</v>
      </c>
      <c r="X20" s="809" t="s">
        <v>686</v>
      </c>
      <c r="Y20" s="5">
        <v>1</v>
      </c>
      <c r="Z20" s="60" t="s">
        <v>21</v>
      </c>
      <c r="AA20" s="144" t="s">
        <v>82</v>
      </c>
      <c r="AB20" s="145" t="s">
        <v>83</v>
      </c>
      <c r="AC20" s="146" t="s">
        <v>84</v>
      </c>
      <c r="AD20" s="686"/>
      <c r="AE20" s="688"/>
      <c r="AF20" s="147" t="s">
        <v>81</v>
      </c>
      <c r="AG20" s="690"/>
      <c r="AH20" s="692"/>
      <c r="AI20" s="694"/>
      <c r="AJ20" s="148" t="s">
        <v>102</v>
      </c>
      <c r="AK20" s="149">
        <v>1</v>
      </c>
      <c r="AL20" s="150" t="s">
        <v>82</v>
      </c>
      <c r="AM20" s="151" t="s">
        <v>83</v>
      </c>
      <c r="AN20" s="152" t="s">
        <v>87</v>
      </c>
      <c r="AO20" s="5">
        <v>1</v>
      </c>
      <c r="AP20" s="100"/>
      <c r="AQ20" s="1"/>
      <c r="AR20" s="1"/>
      <c r="AS20" s="1"/>
      <c r="AT20" s="1"/>
      <c r="AU20" s="101"/>
      <c r="AV20" s="3">
        <v>1</v>
      </c>
      <c r="AW20" s="898" t="s">
        <v>713</v>
      </c>
      <c r="AX20" s="684"/>
      <c r="AY20" s="3">
        <v>1</v>
      </c>
      <c r="AZ20" s="194" t="s">
        <v>115</v>
      </c>
      <c r="BA20" s="195"/>
      <c r="BB20" s="5">
        <v>1</v>
      </c>
      <c r="BC20" s="196" t="s">
        <v>63</v>
      </c>
      <c r="BD20" s="113" t="s">
        <v>64</v>
      </c>
      <c r="BE20" s="112" t="s">
        <v>65</v>
      </c>
      <c r="BF20" s="113" t="s">
        <v>66</v>
      </c>
      <c r="BG20" s="112" t="s">
        <v>67</v>
      </c>
      <c r="BH20" s="113" t="s">
        <v>68</v>
      </c>
      <c r="BI20" s="36"/>
      <c r="BJ20" s="69"/>
      <c r="BK20" s="5">
        <v>1</v>
      </c>
      <c r="BL20" s="197"/>
      <c r="BM20" s="106"/>
      <c r="BN20" s="198" t="s">
        <v>116</v>
      </c>
      <c r="BO20" s="199"/>
      <c r="BP20" s="199"/>
      <c r="BQ20" s="106"/>
      <c r="BR20" s="106"/>
      <c r="BS20" s="107"/>
      <c r="BT20" s="5">
        <v>1</v>
      </c>
      <c r="BU20" s="743" t="s">
        <v>109</v>
      </c>
      <c r="BV20" s="743"/>
      <c r="BW20" s="496">
        <v>1</v>
      </c>
      <c r="BX20" s="721" t="s">
        <v>310</v>
      </c>
      <c r="BY20" s="721"/>
      <c r="BZ20" s="496">
        <v>1</v>
      </c>
      <c r="CA20" s="723" t="s">
        <v>311</v>
      </c>
      <c r="CB20" s="723"/>
      <c r="CC20" s="496">
        <v>1</v>
      </c>
      <c r="CD20" s="699" t="s">
        <v>312</v>
      </c>
      <c r="CE20" s="699"/>
      <c r="CF20" s="493"/>
      <c r="CG20" s="200" t="s">
        <v>117</v>
      </c>
      <c r="CH20" s="200">
        <v>1</v>
      </c>
      <c r="CI20" s="496">
        <v>1</v>
      </c>
      <c r="CJ20" s="544">
        <v>1</v>
      </c>
    </row>
    <row r="21" spans="1:88" s="160" customFormat="1" ht="23.25" customHeight="1" thickTop="1">
      <c r="A21" s="5">
        <v>1</v>
      </c>
      <c r="B21" s="60" t="s">
        <v>21</v>
      </c>
      <c r="C21" s="671"/>
      <c r="D21" s="15"/>
      <c r="E21" s="117" t="s">
        <v>81</v>
      </c>
      <c r="F21" s="118"/>
      <c r="G21" s="118"/>
      <c r="H21" s="119" t="s">
        <v>82</v>
      </c>
      <c r="I21" s="120" t="s">
        <v>83</v>
      </c>
      <c r="J21" s="120" t="s">
        <v>84</v>
      </c>
      <c r="K21" s="121" t="s">
        <v>85</v>
      </c>
      <c r="L21" s="122" t="s">
        <v>86</v>
      </c>
      <c r="M21" s="745" t="s">
        <v>87</v>
      </c>
      <c r="N21" s="745"/>
      <c r="O21" s="123"/>
      <c r="P21" s="747"/>
      <c r="Q21" s="5">
        <v>1</v>
      </c>
      <c r="R21" s="599"/>
      <c r="S21" s="1"/>
      <c r="T21" s="600"/>
      <c r="U21" s="807"/>
      <c r="V21" s="675"/>
      <c r="W21" s="810" t="s">
        <v>519</v>
      </c>
      <c r="X21" s="809"/>
      <c r="Y21" s="5">
        <v>1</v>
      </c>
      <c r="Z21" s="62" t="s">
        <v>21</v>
      </c>
      <c r="AA21" s="163"/>
      <c r="AB21" s="164"/>
      <c r="AC21" s="165" t="str">
        <f t="shared" ref="AC21:AC50" si="1">IF(AND(AA21&gt;0,AD21&gt;0),"de","")</f>
        <v/>
      </c>
      <c r="AD21" s="485">
        <v>0.4</v>
      </c>
      <c r="AE21" s="22" t="s">
        <v>4</v>
      </c>
      <c r="AF21" s="168" t="s">
        <v>363</v>
      </c>
      <c r="AG21" s="491">
        <v>1</v>
      </c>
      <c r="AH21" s="169">
        <f>IFERROR(SUMIF(AA93:AF93, AE21, AA94:AF94)*AD21*IF(ISBLANK(AA21),1,AA21)+SUMIF(AA95:AF95, AE21, AA96:AF96)*AD21*IF(ISBLANK(AA21),1,AA21), 0)</f>
        <v>0.4</v>
      </c>
      <c r="AI21" s="170">
        <f>IF(ISBLANK(AA15),0,(AH21*AG21)/AA15*AL16)</f>
        <v>0.2</v>
      </c>
      <c r="AJ21" s="171">
        <f>IF(AI51=0,0,(AI21/AI51)*AK20*1000)</f>
        <v>1000</v>
      </c>
      <c r="AK21" s="172">
        <f>IF(AH51=0, 0, (AA21*AG21)/(AH51*AK20))</f>
        <v>0</v>
      </c>
      <c r="AL21" s="173">
        <f>IF(OR(ISBLANK(AA15), ISBLANK(AA21), ISTEXT(AA21)), 0, AA21*AG21/AA15*AL16)</f>
        <v>0</v>
      </c>
      <c r="AM21" s="174">
        <f t="shared" ref="AM21:AM50" si="2">AB21</f>
        <v>0</v>
      </c>
      <c r="AN21" s="175" t="str">
        <f t="shared" ref="AN21:AN50" si="3">IF(AI21=0,0,IF(AI21&gt;=1,ROUND(AI21,3)&amp;" Kg",INT(AI21*1000)&amp;" g"))</f>
        <v>200 g</v>
      </c>
      <c r="AO21" s="5">
        <v>1</v>
      </c>
      <c r="AP21" s="100"/>
      <c r="AQ21" s="1"/>
      <c r="AR21" s="1"/>
      <c r="AS21" s="1"/>
      <c r="AT21" s="1"/>
      <c r="AU21" s="101"/>
      <c r="AV21" s="3">
        <v>1</v>
      </c>
      <c r="AW21" s="899" t="s">
        <v>118</v>
      </c>
      <c r="AX21" s="795"/>
      <c r="AY21" s="3">
        <v>1</v>
      </c>
      <c r="AZ21" s="202" t="s">
        <v>121</v>
      </c>
      <c r="BA21" s="203"/>
      <c r="BB21" s="5">
        <v>1</v>
      </c>
      <c r="BC21" s="204" t="s">
        <v>122</v>
      </c>
      <c r="BD21" s="205" t="s">
        <v>123</v>
      </c>
      <c r="BE21" s="206" t="s">
        <v>84</v>
      </c>
      <c r="BF21" s="205" t="s">
        <v>90</v>
      </c>
      <c r="BG21" s="207" t="s">
        <v>124</v>
      </c>
      <c r="BH21" s="147" t="s">
        <v>81</v>
      </c>
      <c r="BI21" s="105"/>
      <c r="BJ21" s="208"/>
      <c r="BK21" s="5">
        <v>1</v>
      </c>
      <c r="BL21" s="197"/>
      <c r="BM21" s="106"/>
      <c r="BN21" s="106"/>
      <c r="BO21" s="106"/>
      <c r="BP21" s="106"/>
      <c r="BQ21" s="106"/>
      <c r="BR21" s="106"/>
      <c r="BS21" s="107"/>
      <c r="BT21" s="5">
        <v>1</v>
      </c>
      <c r="BU21" s="744"/>
      <c r="BV21" s="744"/>
      <c r="BW21" s="496">
        <v>1</v>
      </c>
      <c r="BX21" s="722"/>
      <c r="BY21" s="722"/>
      <c r="BZ21" s="496">
        <v>1</v>
      </c>
      <c r="CA21" s="724"/>
      <c r="CB21" s="724"/>
      <c r="CC21" s="496">
        <v>1</v>
      </c>
      <c r="CD21" s="700"/>
      <c r="CE21" s="700"/>
      <c r="CF21" s="493">
        <v>1</v>
      </c>
      <c r="CG21" s="209" t="s">
        <v>126</v>
      </c>
      <c r="CH21" s="209">
        <v>1</v>
      </c>
      <c r="CI21" s="496">
        <v>1</v>
      </c>
      <c r="CJ21" s="544">
        <v>1</v>
      </c>
    </row>
    <row r="22" spans="1:88" s="160" customFormat="1" ht="23.25" customHeight="1" thickBot="1">
      <c r="A22" s="5">
        <v>1</v>
      </c>
      <c r="B22" s="60" t="s">
        <v>21</v>
      </c>
      <c r="C22" s="671"/>
      <c r="D22" s="15"/>
      <c r="E22" s="140" t="str">
        <f t="shared" ref="E22:E51" si="4">AF21</f>
        <v>Huile d'olive</v>
      </c>
      <c r="F22" s="15"/>
      <c r="G22" s="87"/>
      <c r="H22" s="141">
        <f t="shared" ref="H22:H51" si="5">AL21</f>
        <v>0</v>
      </c>
      <c r="I22" s="142">
        <f t="shared" ref="I22:I51" si="6">AM21</f>
        <v>0</v>
      </c>
      <c r="J22" s="109" t="str">
        <f t="shared" ref="J22:J51" si="7">AC21</f>
        <v/>
      </c>
      <c r="K22" s="143" t="str">
        <f t="shared" ref="K22:K51" si="8">IF(J22="de",AD21,"")</f>
        <v/>
      </c>
      <c r="L22" s="143" t="str">
        <f t="shared" ref="L22:L51" si="9">IF(J22="de",AE21,"")</f>
        <v/>
      </c>
      <c r="M22" s="682" t="str">
        <f t="shared" ref="M22:M51" si="10">AN21</f>
        <v>200 g</v>
      </c>
      <c r="N22" s="682"/>
      <c r="O22" s="162" t="str">
        <f t="shared" ref="O22:O51" si="11">IF(M22&gt;0,E22,"")</f>
        <v>Huile d'olive</v>
      </c>
      <c r="P22" s="747"/>
      <c r="Q22" s="5">
        <v>1</v>
      </c>
      <c r="R22" s="717" t="s">
        <v>119</v>
      </c>
      <c r="S22" s="201" t="s">
        <v>120</v>
      </c>
      <c r="T22" s="600"/>
      <c r="U22" s="807"/>
      <c r="V22" s="675"/>
      <c r="W22" s="810"/>
      <c r="X22" s="809"/>
      <c r="Y22" s="5">
        <v>1</v>
      </c>
      <c r="Z22" s="180" t="str">
        <f t="shared" ref="Z22:Z49" si="12">IF(AF22&lt;&gt;"","A","►")</f>
        <v>►</v>
      </c>
      <c r="AA22" s="164"/>
      <c r="AB22" s="164"/>
      <c r="AC22" s="181" t="str">
        <f t="shared" si="1"/>
        <v/>
      </c>
      <c r="AD22" s="166"/>
      <c r="AE22" s="167"/>
      <c r="AF22" s="182"/>
      <c r="AG22" s="491">
        <v>1</v>
      </c>
      <c r="AH22" s="169">
        <f>IFERROR(SUMIF(AA93:AF93, AE22, AA94:AF94)*AD22*IF(ISBLANK(AA22),1,AA22)+SUMIF(AA95:AF95, AE22, AA96:AF96)*AD22*IF(ISBLANK(AA22),1,AA22), 0)</f>
        <v>0</v>
      </c>
      <c r="AI22" s="170">
        <f>IF(ISBLANK(AA15),0,(AH22*AG22)/AA15*AL16)</f>
        <v>0</v>
      </c>
      <c r="AJ22" s="183">
        <f>IF(AI51=0,0,(AI22/AI51)*AK20*1000)</f>
        <v>0</v>
      </c>
      <c r="AK22" s="184">
        <f>IF(AH51=0, 0, (AA22*AG22)/(AH51*AK20))</f>
        <v>0</v>
      </c>
      <c r="AL22" s="185">
        <f>IF(OR(ISBLANK(AA15), ISBLANK(AA22), ISTEXT(AA22)), 0, AA22*AG22/AA15*AL16)</f>
        <v>0</v>
      </c>
      <c r="AM22" s="186">
        <f t="shared" si="2"/>
        <v>0</v>
      </c>
      <c r="AN22" s="187">
        <f t="shared" si="3"/>
        <v>0</v>
      </c>
      <c r="AO22" s="5">
        <v>1</v>
      </c>
      <c r="AP22" s="100"/>
      <c r="AQ22" s="1"/>
      <c r="AR22" s="1"/>
      <c r="AS22" s="1"/>
      <c r="AT22" s="1"/>
      <c r="AU22" s="101"/>
      <c r="AV22" s="3">
        <v>1</v>
      </c>
      <c r="AW22" s="912" t="s">
        <v>127</v>
      </c>
      <c r="AX22" s="800"/>
      <c r="AY22" s="3">
        <v>1</v>
      </c>
      <c r="AZ22" s="202" t="s">
        <v>129</v>
      </c>
      <c r="BA22" s="203"/>
      <c r="BB22" s="5">
        <v>1</v>
      </c>
      <c r="BC22" s="68"/>
      <c r="BD22" s="36"/>
      <c r="BE22" s="36"/>
      <c r="BF22" s="36"/>
      <c r="BG22" s="36"/>
      <c r="BH22" s="36"/>
      <c r="BI22" s="36"/>
      <c r="BJ22" s="69"/>
      <c r="BK22" s="5">
        <v>1</v>
      </c>
      <c r="BL22" s="197"/>
      <c r="BM22" s="106"/>
      <c r="BN22" s="106"/>
      <c r="BO22" s="106"/>
      <c r="BP22" s="106"/>
      <c r="BQ22" s="213"/>
      <c r="BR22" s="214" t="s">
        <v>130</v>
      </c>
      <c r="BS22" s="801" t="s">
        <v>131</v>
      </c>
      <c r="BT22" s="5">
        <v>1</v>
      </c>
      <c r="BU22" s="495">
        <v>1</v>
      </c>
      <c r="BV22" s="495">
        <v>1</v>
      </c>
      <c r="BW22" s="5">
        <v>1</v>
      </c>
      <c r="BX22" s="495">
        <v>1</v>
      </c>
      <c r="BY22" s="495">
        <v>1</v>
      </c>
      <c r="BZ22" s="5">
        <v>1</v>
      </c>
      <c r="CA22" s="495">
        <v>1</v>
      </c>
      <c r="CB22" s="495">
        <v>1</v>
      </c>
      <c r="CC22" s="5">
        <v>1</v>
      </c>
      <c r="CD22" s="495">
        <v>1</v>
      </c>
      <c r="CE22" s="495">
        <v>1</v>
      </c>
      <c r="CF22" s="493">
        <v>1</v>
      </c>
      <c r="CG22" s="215" t="s">
        <v>132</v>
      </c>
      <c r="CH22" s="215">
        <v>1</v>
      </c>
      <c r="CI22" s="5">
        <v>1</v>
      </c>
      <c r="CJ22" s="544">
        <v>1</v>
      </c>
    </row>
    <row r="23" spans="1:88" s="160" customFormat="1" ht="23.25" customHeight="1">
      <c r="A23" s="5">
        <v>1</v>
      </c>
      <c r="B23" s="657" t="str">
        <f>Z22</f>
        <v>►</v>
      </c>
      <c r="C23" s="671"/>
      <c r="D23" s="15"/>
      <c r="E23" s="140">
        <f t="shared" si="4"/>
        <v>0</v>
      </c>
      <c r="F23" s="15"/>
      <c r="G23" s="87"/>
      <c r="H23" s="141">
        <f t="shared" si="5"/>
        <v>0</v>
      </c>
      <c r="I23" s="142">
        <f t="shared" si="6"/>
        <v>0</v>
      </c>
      <c r="J23" s="109" t="str">
        <f t="shared" si="7"/>
        <v/>
      </c>
      <c r="K23" s="143" t="str">
        <f t="shared" si="8"/>
        <v/>
      </c>
      <c r="L23" s="143" t="str">
        <f t="shared" si="9"/>
        <v/>
      </c>
      <c r="M23" s="682">
        <f t="shared" si="10"/>
        <v>0</v>
      </c>
      <c r="N23" s="682"/>
      <c r="O23" s="162" t="str">
        <f t="shared" si="11"/>
        <v/>
      </c>
      <c r="P23" s="747"/>
      <c r="Q23" s="5">
        <v>1</v>
      </c>
      <c r="R23" s="718"/>
      <c r="S23" s="210" t="s">
        <v>128</v>
      </c>
      <c r="T23" s="601"/>
      <c r="U23" s="808"/>
      <c r="V23" s="629" t="str">
        <f>U24</f>
        <v>colonne.U</v>
      </c>
      <c r="W23" s="811"/>
      <c r="X23" s="809"/>
      <c r="Y23" s="5">
        <v>1</v>
      </c>
      <c r="Z23" s="180" t="str">
        <f t="shared" si="12"/>
        <v>►</v>
      </c>
      <c r="AA23" s="192"/>
      <c r="AB23" s="192"/>
      <c r="AC23" s="165" t="str">
        <f t="shared" si="1"/>
        <v/>
      </c>
      <c r="AD23" s="166"/>
      <c r="AE23" s="167"/>
      <c r="AF23" s="182"/>
      <c r="AG23" s="491">
        <v>1</v>
      </c>
      <c r="AH23" s="169">
        <f>IFERROR(SUMIF(AA93:AF93, AE23, AA94:AF94)*AD23*IF(ISBLANK(AA23),1,AA23)+SUMIF(AA95:AF95, AE23, AA96:AF96)*AD23*IF(ISBLANK(AA23),1,AA23), 0)</f>
        <v>0</v>
      </c>
      <c r="AI23" s="170">
        <f>IF(ISBLANK(AA15),0,(AH23*AG23)/AA15*AL16)</f>
        <v>0</v>
      </c>
      <c r="AJ23" s="171">
        <f>IF(AI51=0,0,(AI23/AI51)*AK20*1000)</f>
        <v>0</v>
      </c>
      <c r="AK23" s="193">
        <f>IF(AH51=0, 0, (AA23*AG23)/(AH51*AK20))</f>
        <v>0</v>
      </c>
      <c r="AL23" s="173">
        <f>IF(OR(ISBLANK(AA15), ISBLANK(AA23), ISTEXT(AA23)), 0, AA23*AG23/AA15*AL16)</f>
        <v>0</v>
      </c>
      <c r="AM23" s="174">
        <f t="shared" si="2"/>
        <v>0</v>
      </c>
      <c r="AN23" s="175">
        <f t="shared" si="3"/>
        <v>0</v>
      </c>
      <c r="AO23" s="5">
        <v>1</v>
      </c>
      <c r="AP23" s="100"/>
      <c r="AQ23" s="1"/>
      <c r="AR23" s="1"/>
      <c r="AS23" s="1"/>
      <c r="AT23" s="1"/>
      <c r="AU23" s="101"/>
      <c r="AV23" s="3">
        <v>1</v>
      </c>
      <c r="AW23" s="912"/>
      <c r="AX23" s="800"/>
      <c r="AY23" s="3">
        <v>1</v>
      </c>
      <c r="AZ23" s="217" t="s">
        <v>135</v>
      </c>
      <c r="BA23" s="203"/>
      <c r="BB23" s="5">
        <v>1</v>
      </c>
      <c r="BC23" s="802" t="s">
        <v>136</v>
      </c>
      <c r="BD23" s="803"/>
      <c r="BE23" s="803"/>
      <c r="BF23" s="803"/>
      <c r="BG23" s="803"/>
      <c r="BH23" s="738" t="s">
        <v>30</v>
      </c>
      <c r="BI23" s="738"/>
      <c r="BJ23" s="804" t="str">
        <f>LEFT(BC23,1)</f>
        <v>①</v>
      </c>
      <c r="BK23" s="5">
        <v>1</v>
      </c>
      <c r="BL23" s="197"/>
      <c r="BM23" s="213"/>
      <c r="BN23" s="213"/>
      <c r="BO23" s="213"/>
      <c r="BP23" s="213"/>
      <c r="BQ23" s="213"/>
      <c r="BR23" s="218" t="s">
        <v>137</v>
      </c>
      <c r="BS23" s="801"/>
      <c r="BT23" s="5">
        <v>1</v>
      </c>
      <c r="BU23" s="805" t="s">
        <v>313</v>
      </c>
      <c r="BV23" s="805"/>
      <c r="BW23" s="496">
        <v>1</v>
      </c>
      <c r="BX23" s="721" t="s">
        <v>314</v>
      </c>
      <c r="BY23" s="721"/>
      <c r="BZ23" s="496">
        <v>1</v>
      </c>
      <c r="CA23" s="723" t="s">
        <v>315</v>
      </c>
      <c r="CB23" s="723"/>
      <c r="CC23" s="496">
        <v>1</v>
      </c>
      <c r="CD23" s="699" t="s">
        <v>316</v>
      </c>
      <c r="CE23" s="699"/>
      <c r="CF23" s="493">
        <v>1</v>
      </c>
      <c r="CG23" s="139" t="s">
        <v>100</v>
      </c>
      <c r="CH23" s="139">
        <v>1</v>
      </c>
      <c r="CI23" s="496">
        <v>1</v>
      </c>
      <c r="CJ23" s="544">
        <v>1</v>
      </c>
    </row>
    <row r="24" spans="1:88" s="160" customFormat="1" ht="23.25" customHeight="1">
      <c r="A24" s="5">
        <v>1</v>
      </c>
      <c r="B24" s="657" t="str">
        <f t="shared" ref="B24:B50" si="13">Z23</f>
        <v>►</v>
      </c>
      <c r="C24" s="671"/>
      <c r="D24" s="15"/>
      <c r="E24" s="140">
        <f t="shared" si="4"/>
        <v>0</v>
      </c>
      <c r="F24" s="15"/>
      <c r="G24" s="87"/>
      <c r="H24" s="141">
        <f t="shared" si="5"/>
        <v>0</v>
      </c>
      <c r="I24" s="142">
        <f t="shared" si="6"/>
        <v>0</v>
      </c>
      <c r="J24" s="109" t="str">
        <f t="shared" si="7"/>
        <v/>
      </c>
      <c r="K24" s="143" t="str">
        <f t="shared" si="8"/>
        <v/>
      </c>
      <c r="L24" s="143" t="str">
        <f t="shared" si="9"/>
        <v/>
      </c>
      <c r="M24" s="682">
        <f t="shared" si="10"/>
        <v>0</v>
      </c>
      <c r="N24" s="682"/>
      <c r="O24" s="162" t="str">
        <f t="shared" si="11"/>
        <v/>
      </c>
      <c r="P24" s="747"/>
      <c r="Q24" s="5">
        <v>1</v>
      </c>
      <c r="R24" s="614"/>
      <c r="S24" s="613" t="str">
        <f>"colonne."&amp;LEFT(ADDRESS(1,COLUMN(),4),1)</f>
        <v>colonne.S</v>
      </c>
      <c r="T24" s="615"/>
      <c r="U24" s="635" t="str">
        <f>"colonne."&amp;LEFT(ADDRESS(1,COLUMN(),4),1)</f>
        <v>colonne.U</v>
      </c>
      <c r="V24" s="613" t="str">
        <f>"colonne."&amp;LEFT(ADDRESS(1,COLUMN(),4),1)</f>
        <v>colonne.V</v>
      </c>
      <c r="W24" s="637" t="s">
        <v>684</v>
      </c>
      <c r="X24" s="638" t="str">
        <f>"colonne."&amp;LEFT(ADDRESS(1,COLUMN(),4),1)</f>
        <v>colonne.X</v>
      </c>
      <c r="Y24" s="5">
        <v>1</v>
      </c>
      <c r="Z24" s="180" t="str">
        <f t="shared" si="12"/>
        <v>►</v>
      </c>
      <c r="AA24" s="192"/>
      <c r="AB24" s="192"/>
      <c r="AC24" s="181" t="str">
        <f t="shared" si="1"/>
        <v/>
      </c>
      <c r="AD24" s="486"/>
      <c r="AE24" s="167"/>
      <c r="AF24" s="182"/>
      <c r="AG24" s="491">
        <v>1</v>
      </c>
      <c r="AH24" s="169">
        <f>IFERROR(SUMIF(AA93:AF93, AE24, AA94:AF94)*AD24*IF(ISBLANK(AA24),1,AA24)+SUMIF(AA95:AF95, AE24, AA96:AF96)*AD24*IF(ISBLANK(AA24),1,AA24), 0)</f>
        <v>0</v>
      </c>
      <c r="AI24" s="170">
        <f>IF(ISBLANK(AA15),0,(AH24*AG24)/AA15*AL16)</f>
        <v>0</v>
      </c>
      <c r="AJ24" s="183">
        <f>IF(AI51=0,0,(AI24/AI51)*AK20*1000)</f>
        <v>0</v>
      </c>
      <c r="AK24" s="184">
        <f>IF(AH51=0, 0, (AA24*AG24)/(AH51*AK20))</f>
        <v>0</v>
      </c>
      <c r="AL24" s="185">
        <f>IF(OR(ISBLANK(AA15), ISBLANK(AA24), ISTEXT(AA24)), 0, AA24*AG24/AA15*AL16)</f>
        <v>0</v>
      </c>
      <c r="AM24" s="186">
        <f t="shared" si="2"/>
        <v>0</v>
      </c>
      <c r="AN24" s="187">
        <f t="shared" si="3"/>
        <v>0</v>
      </c>
      <c r="AO24" s="5">
        <v>1</v>
      </c>
      <c r="AP24" s="796" t="s">
        <v>119</v>
      </c>
      <c r="AQ24" s="201" t="s">
        <v>120</v>
      </c>
      <c r="AR24" s="1"/>
      <c r="AS24" s="1"/>
      <c r="AT24" s="1"/>
      <c r="AU24" s="101"/>
      <c r="AV24" s="3">
        <v>1</v>
      </c>
      <c r="AW24" s="912"/>
      <c r="AX24" s="800"/>
      <c r="AY24" s="3">
        <v>1</v>
      </c>
      <c r="AZ24" s="217" t="s">
        <v>139</v>
      </c>
      <c r="BA24" s="220"/>
      <c r="BB24" s="5">
        <v>1</v>
      </c>
      <c r="BC24" s="802"/>
      <c r="BD24" s="803"/>
      <c r="BE24" s="803"/>
      <c r="BF24" s="803"/>
      <c r="BG24" s="803"/>
      <c r="BH24" s="738"/>
      <c r="BI24" s="738"/>
      <c r="BJ24" s="804"/>
      <c r="BK24" s="5">
        <v>1</v>
      </c>
      <c r="BL24" s="221"/>
      <c r="BM24" s="213"/>
      <c r="BN24" s="213"/>
      <c r="BO24" s="213"/>
      <c r="BP24" s="213"/>
      <c r="BQ24" s="213"/>
      <c r="BR24" s="213"/>
      <c r="BS24" s="222"/>
      <c r="BT24" s="5">
        <v>1</v>
      </c>
      <c r="BU24" s="806"/>
      <c r="BV24" s="806"/>
      <c r="BW24" s="496">
        <v>1</v>
      </c>
      <c r="BX24" s="722"/>
      <c r="BY24" s="722"/>
      <c r="BZ24" s="496">
        <v>1</v>
      </c>
      <c r="CA24" s="724"/>
      <c r="CB24" s="724"/>
      <c r="CC24" s="496">
        <v>1</v>
      </c>
      <c r="CD24" s="700"/>
      <c r="CE24" s="700"/>
      <c r="CF24" s="493">
        <v>1</v>
      </c>
      <c r="CG24" s="223" t="s">
        <v>141</v>
      </c>
      <c r="CH24" s="223">
        <v>1</v>
      </c>
      <c r="CI24" s="496">
        <v>1</v>
      </c>
      <c r="CJ24" s="544">
        <v>1</v>
      </c>
    </row>
    <row r="25" spans="1:88" s="160" customFormat="1" ht="23.25" customHeight="1" thickBot="1">
      <c r="A25" s="5">
        <v>1</v>
      </c>
      <c r="B25" s="657" t="str">
        <f t="shared" si="13"/>
        <v>►</v>
      </c>
      <c r="C25" s="671"/>
      <c r="D25" s="15"/>
      <c r="E25" s="140">
        <f t="shared" si="4"/>
        <v>0</v>
      </c>
      <c r="F25" s="15"/>
      <c r="G25" s="87"/>
      <c r="H25" s="141">
        <f t="shared" si="5"/>
        <v>0</v>
      </c>
      <c r="I25" s="142">
        <f t="shared" si="6"/>
        <v>0</v>
      </c>
      <c r="J25" s="109" t="str">
        <f t="shared" si="7"/>
        <v/>
      </c>
      <c r="K25" s="143" t="str">
        <f t="shared" si="8"/>
        <v/>
      </c>
      <c r="L25" s="143" t="str">
        <f t="shared" si="9"/>
        <v/>
      </c>
      <c r="M25" s="682">
        <f t="shared" si="10"/>
        <v>0</v>
      </c>
      <c r="N25" s="682"/>
      <c r="O25" s="162" t="str">
        <f t="shared" si="11"/>
        <v/>
      </c>
      <c r="P25" s="747"/>
      <c r="Q25" s="5">
        <v>1</v>
      </c>
      <c r="R25" s="596"/>
      <c r="S25" s="631"/>
      <c r="T25" s="598"/>
      <c r="U25" s="636" t="str">
        <f t="shared" ref="U25:U36" si="14">SUBSTITUTE(SUBSTITUTE(SUBSTITUTE(SUBSTITUTE(SUBSTITUTE(SUBSTITUTE(SUBSTITUTE(SUBSTITUTE(SUBSTITUTE(SUBSTITUTE(S25,"0",""),"1",""),"2",""),"3",""),"4",""),"5",""),"6",""),"7",""),"8",""),"9","")</f>
        <v/>
      </c>
      <c r="V25" s="641"/>
      <c r="W25" s="182" t="str">
        <f t="shared" ref="W25:W31" si="15">IF(ISBLANK(V25),U25,V25)</f>
        <v/>
      </c>
      <c r="X25" s="639" t="str">
        <f>IF(OR(ISBLANK(V25), ISTEXT(V25)), "", "0  "&amp;V24)</f>
        <v/>
      </c>
      <c r="Y25" s="5">
        <v>1</v>
      </c>
      <c r="Z25" s="180" t="str">
        <f t="shared" si="12"/>
        <v>►</v>
      </c>
      <c r="AA25" s="192"/>
      <c r="AB25" s="192"/>
      <c r="AC25" s="165" t="str">
        <f t="shared" si="1"/>
        <v/>
      </c>
      <c r="AD25" s="166"/>
      <c r="AE25" s="167"/>
      <c r="AF25" s="182"/>
      <c r="AG25" s="491">
        <v>1</v>
      </c>
      <c r="AH25" s="169">
        <f>IFERROR(SUMIF(AA93:AF93, AE25, AA94:AF94)*AD25*IF(ISBLANK(AA25),1,AA25)+SUMIF(AA95:AF95, AE25, AA96:AF96)*AD25*IF(ISBLANK(AA25),1,AA25), 0)</f>
        <v>0</v>
      </c>
      <c r="AI25" s="170">
        <f>IF(ISBLANK(AA15),0,(AH25*AG25)/AA15*AL16)</f>
        <v>0</v>
      </c>
      <c r="AJ25" s="171">
        <f>IF(AI51=0,0,(AI25/AI51)*AK20*1000)</f>
        <v>0</v>
      </c>
      <c r="AK25" s="193">
        <f>IF(AH51=0, 0, (AA25*AG25)/(AH51*AK20))</f>
        <v>0</v>
      </c>
      <c r="AL25" s="173">
        <f>IF(OR(ISBLANK(AA15), ISBLANK(AA25), ISTEXT(AA25)), 0, AA25*AG25/AA15*AL16)</f>
        <v>0</v>
      </c>
      <c r="AM25" s="174">
        <f t="shared" si="2"/>
        <v>0</v>
      </c>
      <c r="AN25" s="175">
        <f t="shared" si="3"/>
        <v>0</v>
      </c>
      <c r="AO25" s="5">
        <v>1</v>
      </c>
      <c r="AP25" s="797"/>
      <c r="AQ25" s="210" t="s">
        <v>128</v>
      </c>
      <c r="AR25" s="211"/>
      <c r="AS25" s="211"/>
      <c r="AT25" s="211"/>
      <c r="AU25" s="212"/>
      <c r="AV25" s="3">
        <v>1</v>
      </c>
      <c r="AW25" s="911" t="s">
        <v>142</v>
      </c>
      <c r="AX25" s="698"/>
      <c r="AY25" s="3">
        <v>1</v>
      </c>
      <c r="AZ25" s="225" t="s">
        <v>144</v>
      </c>
      <c r="BA25" s="226"/>
      <c r="BB25" s="5">
        <v>1</v>
      </c>
      <c r="BC25" s="227"/>
      <c r="BD25" s="228"/>
      <c r="BE25" s="228"/>
      <c r="BF25" s="228"/>
      <c r="BG25" s="228"/>
      <c r="BH25" s="228"/>
      <c r="BI25" s="228"/>
      <c r="BJ25" s="85"/>
      <c r="BK25" s="5">
        <v>1</v>
      </c>
      <c r="BL25" s="221"/>
      <c r="BM25" s="213"/>
      <c r="BN25" s="106"/>
      <c r="BO25" s="106"/>
      <c r="BP25" s="213"/>
      <c r="BQ25" s="213"/>
      <c r="BR25" s="214" t="s">
        <v>145</v>
      </c>
      <c r="BS25" s="801" t="s">
        <v>131</v>
      </c>
      <c r="BT25" s="5">
        <v>1</v>
      </c>
      <c r="BU25" s="495">
        <v>1</v>
      </c>
      <c r="BV25" s="495">
        <v>1</v>
      </c>
      <c r="BW25" s="5">
        <v>1</v>
      </c>
      <c r="BX25" s="495">
        <v>1</v>
      </c>
      <c r="BY25" s="495">
        <v>1</v>
      </c>
      <c r="BZ25" s="5">
        <v>1</v>
      </c>
      <c r="CA25" s="495">
        <v>1</v>
      </c>
      <c r="CB25" s="495">
        <v>1</v>
      </c>
      <c r="CC25" s="5">
        <v>1</v>
      </c>
      <c r="CD25" s="495">
        <v>1</v>
      </c>
      <c r="CE25" s="495">
        <v>1</v>
      </c>
      <c r="CF25" s="493">
        <v>1</v>
      </c>
      <c r="CG25" s="229" t="s">
        <v>146</v>
      </c>
      <c r="CH25" s="229">
        <v>1</v>
      </c>
      <c r="CI25" s="5">
        <v>1</v>
      </c>
      <c r="CJ25" s="544">
        <v>1</v>
      </c>
    </row>
    <row r="26" spans="1:88" s="160" customFormat="1" ht="23.25" customHeight="1">
      <c r="A26" s="5">
        <v>1</v>
      </c>
      <c r="B26" s="657" t="str">
        <f t="shared" si="13"/>
        <v>►</v>
      </c>
      <c r="C26" s="671"/>
      <c r="D26" s="15"/>
      <c r="E26" s="140">
        <f t="shared" si="4"/>
        <v>0</v>
      </c>
      <c r="F26" s="15"/>
      <c r="G26" s="87"/>
      <c r="H26" s="141">
        <f t="shared" si="5"/>
        <v>0</v>
      </c>
      <c r="I26" s="142">
        <f t="shared" si="6"/>
        <v>0</v>
      </c>
      <c r="J26" s="109" t="str">
        <f t="shared" si="7"/>
        <v/>
      </c>
      <c r="K26" s="143" t="str">
        <f t="shared" si="8"/>
        <v/>
      </c>
      <c r="L26" s="143" t="str">
        <f t="shared" si="9"/>
        <v/>
      </c>
      <c r="M26" s="682">
        <f t="shared" si="10"/>
        <v>0</v>
      </c>
      <c r="N26" s="682"/>
      <c r="O26" s="162" t="str">
        <f t="shared" si="11"/>
        <v/>
      </c>
      <c r="P26" s="747"/>
      <c r="Q26" s="5">
        <v>1</v>
      </c>
      <c r="R26" s="596"/>
      <c r="S26" s="632"/>
      <c r="T26" s="598"/>
      <c r="U26" s="636" t="str">
        <f t="shared" si="14"/>
        <v/>
      </c>
      <c r="V26" s="640"/>
      <c r="W26" s="182" t="str">
        <f t="shared" si="15"/>
        <v/>
      </c>
      <c r="X26" s="639" t="str">
        <f>IF(OR(ISBLANK(V26), ISTEXT(V26)), "", "0  "&amp;V24)</f>
        <v/>
      </c>
      <c r="Y26" s="5">
        <v>1</v>
      </c>
      <c r="Z26" s="180" t="str">
        <f t="shared" si="12"/>
        <v>►</v>
      </c>
      <c r="AA26" s="163"/>
      <c r="AB26" s="164"/>
      <c r="AC26" s="181" t="str">
        <f t="shared" si="1"/>
        <v/>
      </c>
      <c r="AD26" s="166"/>
      <c r="AE26" s="167"/>
      <c r="AF26" s="182"/>
      <c r="AG26" s="491">
        <v>1</v>
      </c>
      <c r="AH26" s="169">
        <f>IFERROR(SUMIF(AA93:AF93, AE26, AA94:AF94)*AD26*IF(ISBLANK(AA26),1,AA26)+SUMIF(AA95:AF95, AE26, AA96:AF96)*AD26*IF(ISBLANK(AA26),1,AA26), 0)</f>
        <v>0</v>
      </c>
      <c r="AI26" s="170">
        <f>IF(ISBLANK(AA15),0,(AH26*AG26)/AA15*AL16)</f>
        <v>0</v>
      </c>
      <c r="AJ26" s="183">
        <f>IF(AI51=0,0,(AI26/AI51)*AK20*1000)</f>
        <v>0</v>
      </c>
      <c r="AK26" s="184">
        <f>IF(AH51=0, 0, (AA26*AG26)/(AH51*AK20))</f>
        <v>0</v>
      </c>
      <c r="AL26" s="185">
        <f>IF(OR(ISBLANK(AA15), ISBLANK(AA26), ISTEXT(AA26)), 0, AA26*AG26/AA15*AL16)</f>
        <v>0</v>
      </c>
      <c r="AM26" s="186">
        <f t="shared" si="2"/>
        <v>0</v>
      </c>
      <c r="AN26" s="187">
        <f t="shared" si="3"/>
        <v>0</v>
      </c>
      <c r="AO26" s="5">
        <v>1</v>
      </c>
      <c r="AP26" s="216"/>
      <c r="AQ26" s="216"/>
      <c r="AR26" s="216"/>
      <c r="AS26" s="216"/>
      <c r="AT26" s="216"/>
      <c r="AU26" s="216"/>
      <c r="AV26" s="3">
        <v>1</v>
      </c>
      <c r="AW26" s="911"/>
      <c r="AX26" s="698"/>
      <c r="AY26" s="3">
        <v>1</v>
      </c>
      <c r="AZ26" s="217" t="s">
        <v>147</v>
      </c>
      <c r="BA26" s="226"/>
      <c r="BB26" s="5">
        <v>1</v>
      </c>
      <c r="BC26" s="230"/>
      <c r="BD26" s="231" t="s">
        <v>47</v>
      </c>
      <c r="BE26" s="232" t="s">
        <v>148</v>
      </c>
      <c r="BF26" s="232"/>
      <c r="BG26" s="233"/>
      <c r="BH26" s="233"/>
      <c r="BI26" s="233"/>
      <c r="BJ26" s="234"/>
      <c r="BK26" s="5">
        <v>1</v>
      </c>
      <c r="BL26" s="221"/>
      <c r="BM26" s="213"/>
      <c r="BN26" s="106"/>
      <c r="BO26" s="106"/>
      <c r="BP26" s="106"/>
      <c r="BQ26" s="213"/>
      <c r="BR26" s="218" t="s">
        <v>149</v>
      </c>
      <c r="BS26" s="801"/>
      <c r="BT26" s="5">
        <v>1</v>
      </c>
      <c r="BU26" s="821" t="s">
        <v>317</v>
      </c>
      <c r="BV26" s="821"/>
      <c r="BW26" s="496">
        <v>1</v>
      </c>
      <c r="BX26" s="721" t="s">
        <v>318</v>
      </c>
      <c r="BY26" s="721"/>
      <c r="BZ26" s="496">
        <v>1</v>
      </c>
      <c r="CA26" s="723" t="s">
        <v>319</v>
      </c>
      <c r="CB26" s="723"/>
      <c r="CC26" s="496">
        <v>1</v>
      </c>
      <c r="CD26" s="699" t="s">
        <v>320</v>
      </c>
      <c r="CE26" s="699"/>
      <c r="CF26" s="493">
        <v>1</v>
      </c>
      <c r="CG26" s="235" t="s">
        <v>150</v>
      </c>
      <c r="CH26" s="235">
        <v>1</v>
      </c>
      <c r="CI26" s="496">
        <v>1</v>
      </c>
      <c r="CJ26" s="544">
        <v>1</v>
      </c>
    </row>
    <row r="27" spans="1:88" s="160" customFormat="1" ht="23.25" customHeight="1">
      <c r="A27" s="5">
        <v>1</v>
      </c>
      <c r="B27" s="657" t="str">
        <f t="shared" si="13"/>
        <v>►</v>
      </c>
      <c r="C27" s="671"/>
      <c r="D27" s="15"/>
      <c r="E27" s="140">
        <f t="shared" si="4"/>
        <v>0</v>
      </c>
      <c r="F27" s="15"/>
      <c r="G27" s="87"/>
      <c r="H27" s="141">
        <f t="shared" si="5"/>
        <v>0</v>
      </c>
      <c r="I27" s="142">
        <f t="shared" si="6"/>
        <v>0</v>
      </c>
      <c r="J27" s="109" t="str">
        <f t="shared" si="7"/>
        <v/>
      </c>
      <c r="K27" s="143" t="str">
        <f t="shared" si="8"/>
        <v/>
      </c>
      <c r="L27" s="143" t="str">
        <f t="shared" si="9"/>
        <v/>
      </c>
      <c r="M27" s="682">
        <f t="shared" si="10"/>
        <v>0</v>
      </c>
      <c r="N27" s="682"/>
      <c r="O27" s="162" t="str">
        <f t="shared" si="11"/>
        <v/>
      </c>
      <c r="P27" s="747"/>
      <c r="Q27" s="5">
        <v>1</v>
      </c>
      <c r="R27" s="596"/>
      <c r="S27" s="632"/>
      <c r="T27" s="598"/>
      <c r="U27" s="636" t="str">
        <f t="shared" si="14"/>
        <v/>
      </c>
      <c r="V27" s="640"/>
      <c r="W27" s="182" t="str">
        <f t="shared" si="15"/>
        <v/>
      </c>
      <c r="X27" s="639" t="str">
        <f>IF(OR(ISBLANK(V27), ISTEXT(V27)), "", "0  "&amp;V24)</f>
        <v/>
      </c>
      <c r="Y27" s="5">
        <v>1</v>
      </c>
      <c r="Z27" s="180" t="str">
        <f t="shared" si="12"/>
        <v>►</v>
      </c>
      <c r="AA27" s="164"/>
      <c r="AB27" s="164"/>
      <c r="AC27" s="165" t="str">
        <f t="shared" si="1"/>
        <v/>
      </c>
      <c r="AD27" s="486"/>
      <c r="AE27" s="167"/>
      <c r="AF27" s="182"/>
      <c r="AG27" s="491">
        <v>1</v>
      </c>
      <c r="AH27" s="169">
        <f>IFERROR(SUMIF(AA93:AF93, AE27, AA94:AF94)*AD27*IF(ISBLANK(AA27),1,AA27)+SUMIF(AA95:AF95, AE27, AA96:AF96)*AD27*IF(ISBLANK(AA27),1,AA27), 0)</f>
        <v>0</v>
      </c>
      <c r="AI27" s="170">
        <f>IF(ISBLANK(AA15),0,(AH27*AG27)/AA15*AL16)</f>
        <v>0</v>
      </c>
      <c r="AJ27" s="171">
        <f>IF(AI51=0,0,(AI27/AI51)*AK20*1000)</f>
        <v>0</v>
      </c>
      <c r="AK27" s="193">
        <f>IF(AH51=0, 0, (AA27*AG27)/(AH51*AK20))</f>
        <v>0</v>
      </c>
      <c r="AL27" s="173">
        <f>IF(OR(ISBLANK(AA15), ISBLANK(AA27), ISTEXT(AA27)), 0, AA27*AG27/AA15*AL16)</f>
        <v>0</v>
      </c>
      <c r="AM27" s="174">
        <f t="shared" si="2"/>
        <v>0</v>
      </c>
      <c r="AN27" s="175">
        <f t="shared" si="3"/>
        <v>0</v>
      </c>
      <c r="AO27" s="5">
        <v>1</v>
      </c>
      <c r="AP27" s="798" t="s">
        <v>138</v>
      </c>
      <c r="AQ27" s="798"/>
      <c r="AR27" s="219"/>
      <c r="AS27" s="219"/>
      <c r="AT27" s="219"/>
      <c r="AU27" s="219"/>
      <c r="AV27" s="3">
        <v>1</v>
      </c>
      <c r="AW27" s="911"/>
      <c r="AX27" s="698"/>
      <c r="AY27" s="3">
        <v>1</v>
      </c>
      <c r="AZ27" s="236" t="s">
        <v>53</v>
      </c>
      <c r="BA27" s="67"/>
      <c r="BB27" s="5">
        <v>1</v>
      </c>
      <c r="BC27" s="230"/>
      <c r="BD27" s="84"/>
      <c r="BE27" s="84"/>
      <c r="BF27" s="84"/>
      <c r="BG27" s="84"/>
      <c r="BH27" s="237" t="s">
        <v>151</v>
      </c>
      <c r="BI27" s="238"/>
      <c r="BJ27" s="239"/>
      <c r="BK27" s="5">
        <v>1</v>
      </c>
      <c r="BL27" s="197"/>
      <c r="BM27" s="106"/>
      <c r="BN27" s="106"/>
      <c r="BO27" s="106"/>
      <c r="BP27" s="106"/>
      <c r="BQ27" s="106"/>
      <c r="BR27" s="106"/>
      <c r="BS27" s="222"/>
      <c r="BT27" s="5">
        <v>1</v>
      </c>
      <c r="BU27" s="822"/>
      <c r="BV27" s="822"/>
      <c r="BW27" s="496">
        <v>1</v>
      </c>
      <c r="BX27" s="722"/>
      <c r="BY27" s="722"/>
      <c r="BZ27" s="496">
        <v>1</v>
      </c>
      <c r="CA27" s="724"/>
      <c r="CB27" s="724"/>
      <c r="CC27" s="496">
        <v>1</v>
      </c>
      <c r="CD27" s="700"/>
      <c r="CE27" s="700"/>
      <c r="CF27" s="493">
        <v>1</v>
      </c>
      <c r="CG27" s="240" t="s">
        <v>153</v>
      </c>
      <c r="CH27" s="240">
        <v>1</v>
      </c>
      <c r="CI27" s="496">
        <v>1</v>
      </c>
      <c r="CJ27" s="544">
        <v>1</v>
      </c>
    </row>
    <row r="28" spans="1:88" s="160" customFormat="1" ht="23.25" customHeight="1" thickBot="1">
      <c r="A28" s="5">
        <v>1</v>
      </c>
      <c r="B28" s="657" t="str">
        <f t="shared" si="13"/>
        <v>►</v>
      </c>
      <c r="C28" s="671"/>
      <c r="D28" s="15"/>
      <c r="E28" s="140">
        <f t="shared" si="4"/>
        <v>0</v>
      </c>
      <c r="F28" s="15"/>
      <c r="G28" s="87"/>
      <c r="H28" s="141">
        <f t="shared" si="5"/>
        <v>0</v>
      </c>
      <c r="I28" s="142">
        <f t="shared" si="6"/>
        <v>0</v>
      </c>
      <c r="J28" s="109" t="str">
        <f t="shared" si="7"/>
        <v/>
      </c>
      <c r="K28" s="143" t="str">
        <f t="shared" si="8"/>
        <v/>
      </c>
      <c r="L28" s="143" t="str">
        <f t="shared" si="9"/>
        <v/>
      </c>
      <c r="M28" s="682">
        <f t="shared" si="10"/>
        <v>0</v>
      </c>
      <c r="N28" s="682"/>
      <c r="O28" s="162" t="str">
        <f t="shared" si="11"/>
        <v/>
      </c>
      <c r="P28" s="747"/>
      <c r="Q28" s="5">
        <v>1</v>
      </c>
      <c r="R28" s="596"/>
      <c r="S28" s="632"/>
      <c r="T28" s="598"/>
      <c r="U28" s="636" t="str">
        <f t="shared" si="14"/>
        <v/>
      </c>
      <c r="V28" s="640"/>
      <c r="W28" s="182" t="str">
        <f t="shared" si="15"/>
        <v/>
      </c>
      <c r="X28" s="639" t="str">
        <f>IF(OR(ISBLANK(V28), ISTEXT(V28)), "", "0  "&amp;V24)</f>
        <v/>
      </c>
      <c r="Y28" s="5">
        <v>1</v>
      </c>
      <c r="Z28" s="180" t="str">
        <f t="shared" si="12"/>
        <v>►</v>
      </c>
      <c r="AA28" s="192"/>
      <c r="AB28" s="192"/>
      <c r="AC28" s="181" t="str">
        <f t="shared" si="1"/>
        <v/>
      </c>
      <c r="AD28" s="166"/>
      <c r="AE28" s="167"/>
      <c r="AF28" s="182"/>
      <c r="AG28" s="491">
        <v>1</v>
      </c>
      <c r="AH28" s="169">
        <f>IFERROR(SUMIF(AA93:AF93, AE28, AA94:AF94)*AD28*IF(ISBLANK(AA28),1,AA28)+SUMIF(AA95:AF95, AE28, AA96:AF96)*AD28*IF(ISBLANK(AA28),1,AA28), 0)</f>
        <v>0</v>
      </c>
      <c r="AI28" s="170">
        <f>IF(ISBLANK(AA15),0,(AH28*AG28)/AA15*AL16)</f>
        <v>0</v>
      </c>
      <c r="AJ28" s="183">
        <f>IF(AI51=0,0,(AI28/AI51)*AK20*1000)</f>
        <v>0</v>
      </c>
      <c r="AK28" s="184">
        <f>IF(AH51=0, 0, (AA28*AG28)/(AH51*AK20))</f>
        <v>0</v>
      </c>
      <c r="AL28" s="185">
        <f>IF(OR(ISBLANK(AA15), ISBLANK(AA28), ISTEXT(AA28)), 0, AA28*AG28/AA15*AL16)</f>
        <v>0</v>
      </c>
      <c r="AM28" s="186">
        <f t="shared" si="2"/>
        <v>0</v>
      </c>
      <c r="AN28" s="187">
        <f t="shared" si="3"/>
        <v>0</v>
      </c>
      <c r="AO28" s="5">
        <v>1</v>
      </c>
      <c r="AP28" s="897" t="s">
        <v>143</v>
      </c>
      <c r="AQ28" s="897"/>
      <c r="AR28" s="224"/>
      <c r="AS28" s="224"/>
      <c r="AT28" s="224"/>
      <c r="AU28" s="224"/>
      <c r="AV28" s="3">
        <v>1</v>
      </c>
      <c r="AW28" s="911"/>
      <c r="AX28" s="698"/>
      <c r="AY28" s="3">
        <v>1</v>
      </c>
      <c r="AZ28" s="241" t="s">
        <v>44</v>
      </c>
      <c r="BA28" s="67"/>
      <c r="BB28" s="3">
        <v>1</v>
      </c>
      <c r="BC28" s="230"/>
      <c r="BD28" s="84"/>
      <c r="BE28" s="84"/>
      <c r="BF28" s="84"/>
      <c r="BG28" s="84"/>
      <c r="BH28" s="242" t="s">
        <v>154</v>
      </c>
      <c r="BI28" s="84"/>
      <c r="BJ28" s="85"/>
      <c r="BK28" s="5">
        <v>1</v>
      </c>
      <c r="BL28" s="197"/>
      <c r="BM28" s="106"/>
      <c r="BN28" s="106"/>
      <c r="BO28" s="106"/>
      <c r="BP28" s="106"/>
      <c r="BQ28" s="106"/>
      <c r="BR28" s="243" t="s">
        <v>155</v>
      </c>
      <c r="BS28" s="107"/>
      <c r="BT28" s="5">
        <v>1</v>
      </c>
      <c r="BU28" s="495">
        <v>1</v>
      </c>
      <c r="BV28" s="495">
        <v>1</v>
      </c>
      <c r="BW28" s="5">
        <v>1</v>
      </c>
      <c r="BX28" s="495">
        <v>1</v>
      </c>
      <c r="BY28" s="495">
        <v>1</v>
      </c>
      <c r="BZ28" s="5">
        <v>1</v>
      </c>
      <c r="CA28" s="495">
        <v>1</v>
      </c>
      <c r="CB28" s="495">
        <v>1</v>
      </c>
      <c r="CC28" s="5">
        <v>1</v>
      </c>
      <c r="CD28" s="495">
        <v>1</v>
      </c>
      <c r="CE28" s="495">
        <v>1</v>
      </c>
      <c r="CF28" s="493">
        <v>1</v>
      </c>
      <c r="CG28" s="5">
        <v>1</v>
      </c>
      <c r="CH28" s="5">
        <v>1</v>
      </c>
      <c r="CI28" s="5">
        <v>1</v>
      </c>
      <c r="CJ28" s="544">
        <v>1</v>
      </c>
    </row>
    <row r="29" spans="1:88" s="160" customFormat="1" ht="23.25" customHeight="1" thickTop="1" thickBot="1">
      <c r="A29" s="5">
        <v>1</v>
      </c>
      <c r="B29" s="657" t="str">
        <f t="shared" si="13"/>
        <v>►</v>
      </c>
      <c r="C29" s="671"/>
      <c r="D29" s="15"/>
      <c r="E29" s="140">
        <f t="shared" si="4"/>
        <v>0</v>
      </c>
      <c r="F29" s="15"/>
      <c r="G29" s="87"/>
      <c r="H29" s="141">
        <f t="shared" si="5"/>
        <v>0</v>
      </c>
      <c r="I29" s="142">
        <f t="shared" si="6"/>
        <v>0</v>
      </c>
      <c r="J29" s="109" t="str">
        <f t="shared" si="7"/>
        <v/>
      </c>
      <c r="K29" s="143" t="str">
        <f t="shared" si="8"/>
        <v/>
      </c>
      <c r="L29" s="143" t="str">
        <f t="shared" si="9"/>
        <v/>
      </c>
      <c r="M29" s="682">
        <f t="shared" si="10"/>
        <v>0</v>
      </c>
      <c r="N29" s="682"/>
      <c r="O29" s="162" t="str">
        <f t="shared" si="11"/>
        <v/>
      </c>
      <c r="P29" s="747"/>
      <c r="Q29" s="5">
        <v>1</v>
      </c>
      <c r="R29" s="596"/>
      <c r="S29" s="632"/>
      <c r="T29" s="598"/>
      <c r="U29" s="636" t="str">
        <f t="shared" si="14"/>
        <v/>
      </c>
      <c r="V29" s="640"/>
      <c r="W29" s="182" t="str">
        <f t="shared" si="15"/>
        <v/>
      </c>
      <c r="X29" s="639" t="str">
        <f>IF(OR(ISBLANK(V29), ISTEXT(V29)), "", "0  "&amp;V24)</f>
        <v/>
      </c>
      <c r="Y29" s="5">
        <v>1</v>
      </c>
      <c r="Z29" s="180" t="str">
        <f t="shared" si="12"/>
        <v>►</v>
      </c>
      <c r="AA29" s="163"/>
      <c r="AB29" s="164"/>
      <c r="AC29" s="165" t="str">
        <f t="shared" si="1"/>
        <v/>
      </c>
      <c r="AD29" s="485"/>
      <c r="AE29" s="167"/>
      <c r="AF29" s="182"/>
      <c r="AG29" s="491">
        <v>1</v>
      </c>
      <c r="AH29" s="169">
        <f>IFERROR(SUMIF(AA93:AF93, AE29, AA94:AF94)*AD29*IF(ISBLANK(AA29),1,AA29)+SUMIF(AA95:AF95, AE29, AA96:AF96)*AD29*IF(ISBLANK(AA29),1,AA29), 0)</f>
        <v>0</v>
      </c>
      <c r="AI29" s="170">
        <f>IF(ISBLANK(AA15),0,(AH29*AG29)/AA15*AL16)</f>
        <v>0</v>
      </c>
      <c r="AJ29" s="171">
        <f>IF(AI51=0,0,(AI29/AI51)*AK20*1000)</f>
        <v>0</v>
      </c>
      <c r="AK29" s="193">
        <f>IF(AH51=0, 0, (AA29*AG29)/(AH51*AK20))</f>
        <v>0</v>
      </c>
      <c r="AL29" s="173">
        <f>IF(OR(ISBLANK(AA15), ISBLANK(AA29), ISTEXT(AA29)), 0, AA29*AG29/AA15*AL16)</f>
        <v>0</v>
      </c>
      <c r="AM29" s="174">
        <f t="shared" si="2"/>
        <v>0</v>
      </c>
      <c r="AN29" s="175">
        <f t="shared" si="3"/>
        <v>0</v>
      </c>
      <c r="AO29" s="5">
        <v>1</v>
      </c>
      <c r="AP29" s="113" t="s">
        <v>63</v>
      </c>
      <c r="AQ29" s="113" t="s">
        <v>64</v>
      </c>
      <c r="AR29" s="113" t="s">
        <v>65</v>
      </c>
      <c r="AS29" s="113" t="s">
        <v>66</v>
      </c>
      <c r="AT29" s="113" t="s">
        <v>67</v>
      </c>
      <c r="AU29" s="113" t="s">
        <v>68</v>
      </c>
      <c r="AV29" s="3">
        <v>1</v>
      </c>
      <c r="AW29" s="541"/>
      <c r="AX29" s="111"/>
      <c r="AY29" s="3">
        <v>1</v>
      </c>
      <c r="AZ29" s="246" t="s">
        <v>45</v>
      </c>
      <c r="BA29" s="67"/>
      <c r="BB29" s="3">
        <v>1</v>
      </c>
      <c r="BC29" s="247" t="s">
        <v>88</v>
      </c>
      <c r="BD29" s="126" t="s">
        <v>89</v>
      </c>
      <c r="BE29" s="127"/>
      <c r="BF29" s="685" t="s">
        <v>90</v>
      </c>
      <c r="BG29" s="825" t="s">
        <v>91</v>
      </c>
      <c r="BH29" s="128" t="s">
        <v>92</v>
      </c>
      <c r="BI29" s="15"/>
      <c r="BJ29" s="248"/>
      <c r="BK29" s="5">
        <v>1</v>
      </c>
      <c r="BL29" s="197"/>
      <c r="BM29" s="106"/>
      <c r="BN29" s="106"/>
      <c r="BO29" s="106"/>
      <c r="BP29" s="106"/>
      <c r="BQ29" s="106"/>
      <c r="BR29" s="249" t="s">
        <v>156</v>
      </c>
      <c r="BS29" s="107"/>
      <c r="BT29" s="5">
        <v>1</v>
      </c>
      <c r="BU29" s="826" t="s">
        <v>49</v>
      </c>
      <c r="BV29" s="826"/>
      <c r="BW29" s="496">
        <v>1</v>
      </c>
      <c r="BX29" s="721" t="s">
        <v>321</v>
      </c>
      <c r="BY29" s="721"/>
      <c r="BZ29" s="496">
        <v>1</v>
      </c>
      <c r="CA29" s="723" t="s">
        <v>322</v>
      </c>
      <c r="CB29" s="723"/>
      <c r="CC29" s="496">
        <v>1</v>
      </c>
      <c r="CD29" s="699" t="s">
        <v>323</v>
      </c>
      <c r="CE29" s="699"/>
      <c r="CF29" s="493">
        <v>1</v>
      </c>
      <c r="CG29" s="5">
        <v>1</v>
      </c>
      <c r="CH29" s="5">
        <v>1</v>
      </c>
      <c r="CI29" s="496">
        <v>1</v>
      </c>
      <c r="CJ29" s="544">
        <v>1</v>
      </c>
    </row>
    <row r="30" spans="1:88" s="160" customFormat="1" ht="23.25" customHeight="1" thickTop="1">
      <c r="A30" s="5">
        <v>1</v>
      </c>
      <c r="B30" s="657" t="str">
        <f t="shared" si="13"/>
        <v>►</v>
      </c>
      <c r="C30" s="671"/>
      <c r="D30" s="15"/>
      <c r="E30" s="140">
        <f t="shared" si="4"/>
        <v>0</v>
      </c>
      <c r="F30" s="15"/>
      <c r="G30" s="87"/>
      <c r="H30" s="141">
        <f t="shared" si="5"/>
        <v>0</v>
      </c>
      <c r="I30" s="142">
        <f t="shared" si="6"/>
        <v>0</v>
      </c>
      <c r="J30" s="109" t="str">
        <f t="shared" si="7"/>
        <v/>
      </c>
      <c r="K30" s="143" t="str">
        <f t="shared" si="8"/>
        <v/>
      </c>
      <c r="L30" s="143" t="str">
        <f t="shared" si="9"/>
        <v/>
      </c>
      <c r="M30" s="682">
        <f t="shared" si="10"/>
        <v>0</v>
      </c>
      <c r="N30" s="682"/>
      <c r="O30" s="162" t="str">
        <f t="shared" si="11"/>
        <v/>
      </c>
      <c r="P30" s="747"/>
      <c r="Q30" s="5">
        <v>1</v>
      </c>
      <c r="R30" s="596"/>
      <c r="S30" s="632"/>
      <c r="T30" s="598"/>
      <c r="U30" s="636" t="str">
        <f t="shared" si="14"/>
        <v/>
      </c>
      <c r="V30" s="640"/>
      <c r="W30" s="182" t="str">
        <f t="shared" si="15"/>
        <v/>
      </c>
      <c r="X30" s="639" t="str">
        <f>IF(OR(ISBLANK(V30), ISTEXT(V30)), "", "0  "&amp;V24)</f>
        <v/>
      </c>
      <c r="Y30" s="5">
        <v>1</v>
      </c>
      <c r="Z30" s="180" t="str">
        <f t="shared" si="12"/>
        <v>►</v>
      </c>
      <c r="AA30" s="163"/>
      <c r="AB30" s="164"/>
      <c r="AC30" s="181" t="str">
        <f t="shared" si="1"/>
        <v/>
      </c>
      <c r="AD30" s="166"/>
      <c r="AE30" s="167"/>
      <c r="AF30" s="182"/>
      <c r="AG30" s="491">
        <v>1</v>
      </c>
      <c r="AH30" s="169">
        <f>IFERROR(SUMIF(AA93:AF93, AE30, AA94:AF94)*AD30*IF(ISBLANK(AA30),1,AA30)+SUMIF(AA95:AF95, AE30, AA96:AF96)*AD30*IF(ISBLANK(AA30),1,AA30), 0)</f>
        <v>0</v>
      </c>
      <c r="AI30" s="170">
        <f>IF(ISBLANK(AA15),0,(AH30*AG30)/AA15*AL16)</f>
        <v>0</v>
      </c>
      <c r="AJ30" s="183">
        <f>IF(AI51=0,0,(AI30/AI51)*AK20*1000)</f>
        <v>0</v>
      </c>
      <c r="AK30" s="184">
        <f>IF(AH51=0, 0, (AA30*AG30)/(AH51*AK20))</f>
        <v>0</v>
      </c>
      <c r="AL30" s="185">
        <f>IF(OR(ISBLANK(AA15), ISBLANK(AA30), ISTEXT(AA30)), 0, AA30*AG30/AA15*AL16)</f>
        <v>0</v>
      </c>
      <c r="AM30" s="186">
        <f t="shared" si="2"/>
        <v>0</v>
      </c>
      <c r="AN30" s="187">
        <f t="shared" si="3"/>
        <v>0</v>
      </c>
      <c r="AO30" s="5">
        <v>1</v>
      </c>
      <c r="AP30" s="812" t="s">
        <v>122</v>
      </c>
      <c r="AQ30" s="814" t="s">
        <v>123</v>
      </c>
      <c r="AR30" s="816" t="s">
        <v>84</v>
      </c>
      <c r="AS30" s="814" t="s">
        <v>90</v>
      </c>
      <c r="AT30" s="818" t="s">
        <v>124</v>
      </c>
      <c r="AU30" s="128" t="s">
        <v>92</v>
      </c>
      <c r="AV30" s="3">
        <v>1</v>
      </c>
      <c r="AW30" s="541"/>
      <c r="AX30" s="111"/>
      <c r="AY30" s="3">
        <v>1</v>
      </c>
      <c r="AZ30" s="66" t="s">
        <v>157</v>
      </c>
      <c r="BA30" s="67"/>
      <c r="BB30" s="3">
        <v>1</v>
      </c>
      <c r="BC30" s="250" t="s">
        <v>82</v>
      </c>
      <c r="BD30" s="145" t="s">
        <v>83</v>
      </c>
      <c r="BE30" s="146" t="s">
        <v>84</v>
      </c>
      <c r="BF30" s="686"/>
      <c r="BG30" s="819"/>
      <c r="BH30" s="147" t="s">
        <v>81</v>
      </c>
      <c r="BI30" s="15"/>
      <c r="BJ30" s="248"/>
      <c r="BK30" s="5">
        <v>1</v>
      </c>
      <c r="BL30" s="251"/>
      <c r="BM30" s="252"/>
      <c r="BN30" s="252"/>
      <c r="BO30" s="252"/>
      <c r="BP30" s="252"/>
      <c r="BQ30" s="252"/>
      <c r="BR30" s="252"/>
      <c r="BS30" s="253"/>
      <c r="BT30" s="5">
        <v>1</v>
      </c>
      <c r="BU30" s="827"/>
      <c r="BV30" s="827"/>
      <c r="BW30" s="496">
        <v>1</v>
      </c>
      <c r="BX30" s="722"/>
      <c r="BY30" s="722"/>
      <c r="BZ30" s="496">
        <v>1</v>
      </c>
      <c r="CA30" s="724"/>
      <c r="CB30" s="724"/>
      <c r="CC30" s="496">
        <v>1</v>
      </c>
      <c r="CD30" s="700"/>
      <c r="CE30" s="700"/>
      <c r="CF30" s="493">
        <v>1</v>
      </c>
      <c r="CG30" s="5">
        <v>1</v>
      </c>
      <c r="CH30" s="5">
        <v>1</v>
      </c>
      <c r="CI30" s="496">
        <v>1</v>
      </c>
      <c r="CJ30" s="544">
        <v>1</v>
      </c>
    </row>
    <row r="31" spans="1:88" s="160" customFormat="1" ht="23.25" customHeight="1">
      <c r="A31" s="5">
        <v>1</v>
      </c>
      <c r="B31" s="657" t="str">
        <f t="shared" si="13"/>
        <v>►</v>
      </c>
      <c r="C31" s="671"/>
      <c r="D31" s="15"/>
      <c r="E31" s="140">
        <f t="shared" si="4"/>
        <v>0</v>
      </c>
      <c r="F31" s="15"/>
      <c r="G31" s="87"/>
      <c r="H31" s="141">
        <f t="shared" si="5"/>
        <v>0</v>
      </c>
      <c r="I31" s="142">
        <f t="shared" si="6"/>
        <v>0</v>
      </c>
      <c r="J31" s="109" t="str">
        <f t="shared" si="7"/>
        <v/>
      </c>
      <c r="K31" s="143" t="str">
        <f t="shared" si="8"/>
        <v/>
      </c>
      <c r="L31" s="143" t="str">
        <f t="shared" si="9"/>
        <v/>
      </c>
      <c r="M31" s="682">
        <f t="shared" si="10"/>
        <v>0</v>
      </c>
      <c r="N31" s="682"/>
      <c r="O31" s="162" t="str">
        <f t="shared" si="11"/>
        <v/>
      </c>
      <c r="P31" s="747"/>
      <c r="Q31" s="5">
        <v>1</v>
      </c>
      <c r="R31" s="596"/>
      <c r="S31" s="632"/>
      <c r="T31" s="598"/>
      <c r="U31" s="636" t="str">
        <f t="shared" si="14"/>
        <v/>
      </c>
      <c r="V31" s="640"/>
      <c r="W31" s="182" t="str">
        <f t="shared" si="15"/>
        <v/>
      </c>
      <c r="X31" s="639" t="str">
        <f>IF(OR(ISBLANK(V31), ISTEXT(V31)), "", "0  "&amp;V24)</f>
        <v/>
      </c>
      <c r="Y31" s="5">
        <v>1</v>
      </c>
      <c r="Z31" s="180" t="str">
        <f t="shared" si="12"/>
        <v>►</v>
      </c>
      <c r="AA31" s="163"/>
      <c r="AB31" s="164"/>
      <c r="AC31" s="165" t="str">
        <f t="shared" si="1"/>
        <v/>
      </c>
      <c r="AD31" s="166"/>
      <c r="AE31" s="167"/>
      <c r="AF31" s="182"/>
      <c r="AG31" s="491">
        <v>1</v>
      </c>
      <c r="AH31" s="169">
        <f>IFERROR(SUMIF(AA93:AF93, AE31, AA94:AF94)*AD31*IF(ISBLANK(AA31),1,AA31)+SUMIF(AA95:AF95, AE31, AA96:AF96)*AD31*IF(ISBLANK(AA31),1,AA31), 0)</f>
        <v>0</v>
      </c>
      <c r="AI31" s="170">
        <f>IF(ISBLANK(AA15),0,(AH31*AG31)/AA15*AL16)</f>
        <v>0</v>
      </c>
      <c r="AJ31" s="171">
        <f>IF(AI51=0,0,(AI31/AI51)*AK20*1000)</f>
        <v>0</v>
      </c>
      <c r="AK31" s="193">
        <f>IF(AH51=0, 0, (AA31*AG31)/(AH51*AK20))</f>
        <v>0</v>
      </c>
      <c r="AL31" s="173">
        <f>IF(OR(ISBLANK(AA15), ISBLANK(AA31), ISTEXT(AA31)), 0, AA31*AG31/AA15*AL16)</f>
        <v>0</v>
      </c>
      <c r="AM31" s="174">
        <f t="shared" si="2"/>
        <v>0</v>
      </c>
      <c r="AN31" s="175">
        <f t="shared" si="3"/>
        <v>0</v>
      </c>
      <c r="AO31" s="3">
        <v>1</v>
      </c>
      <c r="AP31" s="813"/>
      <c r="AQ31" s="815"/>
      <c r="AR31" s="817"/>
      <c r="AS31" s="815"/>
      <c r="AT31" s="819"/>
      <c r="AU31" s="147" t="s">
        <v>81</v>
      </c>
      <c r="AV31" s="3">
        <v>1</v>
      </c>
      <c r="AW31" s="541"/>
      <c r="AX31" s="111"/>
      <c r="AY31" s="3">
        <v>1</v>
      </c>
      <c r="AZ31" s="66" t="s">
        <v>159</v>
      </c>
      <c r="BA31" s="67"/>
      <c r="BB31" s="3">
        <v>1</v>
      </c>
      <c r="BC31" s="254">
        <v>5</v>
      </c>
      <c r="BD31" s="164" t="s">
        <v>160</v>
      </c>
      <c r="BE31" s="165" t="str">
        <f t="shared" ref="BE31:BE37" si="16">IF(AND(BC31&gt;0,BF31&gt;0),"de","")</f>
        <v>de</v>
      </c>
      <c r="BF31" s="166">
        <v>1.4</v>
      </c>
      <c r="BG31" s="32" t="s">
        <v>11</v>
      </c>
      <c r="BH31" s="168" t="s">
        <v>161</v>
      </c>
      <c r="BI31" s="15"/>
      <c r="BJ31" s="248"/>
      <c r="BK31" s="5">
        <v>1</v>
      </c>
      <c r="BL31" s="255" t="s">
        <v>22</v>
      </c>
      <c r="BM31" s="256" t="s">
        <v>162</v>
      </c>
      <c r="BN31" s="84"/>
      <c r="BO31" s="84"/>
      <c r="BP31" s="84"/>
      <c r="BQ31" s="84"/>
      <c r="BR31" s="84"/>
      <c r="BS31" s="257"/>
      <c r="BT31" s="5">
        <v>1</v>
      </c>
      <c r="BU31" s="495">
        <v>1</v>
      </c>
      <c r="BV31" s="495">
        <v>1</v>
      </c>
      <c r="BW31" s="5">
        <v>1</v>
      </c>
      <c r="BX31" s="495">
        <v>1</v>
      </c>
      <c r="BY31" s="495">
        <v>1</v>
      </c>
      <c r="BZ31" s="5">
        <v>1</v>
      </c>
      <c r="CA31" s="495">
        <v>1</v>
      </c>
      <c r="CB31" s="495">
        <v>1</v>
      </c>
      <c r="CC31" s="5">
        <v>1</v>
      </c>
      <c r="CD31" s="495">
        <v>1</v>
      </c>
      <c r="CE31" s="495">
        <v>1</v>
      </c>
      <c r="CF31" s="493">
        <v>1</v>
      </c>
      <c r="CG31" s="5">
        <v>1</v>
      </c>
      <c r="CH31" s="5">
        <v>1</v>
      </c>
      <c r="CI31" s="5">
        <v>1</v>
      </c>
      <c r="CJ31" s="544">
        <v>1</v>
      </c>
    </row>
    <row r="32" spans="1:88" s="160" customFormat="1" ht="23.25" customHeight="1" thickBot="1">
      <c r="A32" s="5">
        <v>1</v>
      </c>
      <c r="B32" s="657" t="str">
        <f t="shared" si="13"/>
        <v>►</v>
      </c>
      <c r="C32" s="671"/>
      <c r="D32" s="15"/>
      <c r="E32" s="140">
        <f t="shared" si="4"/>
        <v>0</v>
      </c>
      <c r="F32" s="15"/>
      <c r="G32" s="87"/>
      <c r="H32" s="141">
        <f t="shared" si="5"/>
        <v>0</v>
      </c>
      <c r="I32" s="142">
        <f t="shared" si="6"/>
        <v>0</v>
      </c>
      <c r="J32" s="109" t="str">
        <f t="shared" si="7"/>
        <v/>
      </c>
      <c r="K32" s="143" t="str">
        <f t="shared" si="8"/>
        <v/>
      </c>
      <c r="L32" s="143" t="str">
        <f t="shared" si="9"/>
        <v/>
      </c>
      <c r="M32" s="682">
        <f t="shared" si="10"/>
        <v>0</v>
      </c>
      <c r="N32" s="682"/>
      <c r="O32" s="162" t="str">
        <f t="shared" si="11"/>
        <v/>
      </c>
      <c r="P32" s="747"/>
      <c r="Q32" s="5">
        <v>1</v>
      </c>
      <c r="R32" s="596"/>
      <c r="S32" s="632"/>
      <c r="T32" s="598"/>
      <c r="U32" s="636" t="str">
        <f t="shared" si="14"/>
        <v/>
      </c>
      <c r="V32" s="640"/>
      <c r="W32" s="182" t="str">
        <f>IF(ISBLANK(V32),U32,V32)</f>
        <v/>
      </c>
      <c r="X32" s="639" t="str">
        <f>IF(OR(ISBLANK(V32), ISTEXT(V32)), "", "0  "&amp;V24)</f>
        <v/>
      </c>
      <c r="Y32" s="5">
        <v>1</v>
      </c>
      <c r="Z32" s="180" t="str">
        <f t="shared" si="12"/>
        <v>►</v>
      </c>
      <c r="AA32" s="163"/>
      <c r="AB32" s="164"/>
      <c r="AC32" s="181" t="str">
        <f t="shared" si="1"/>
        <v/>
      </c>
      <c r="AD32" s="166"/>
      <c r="AE32" s="167"/>
      <c r="AF32" s="182"/>
      <c r="AG32" s="491">
        <v>1</v>
      </c>
      <c r="AH32" s="169">
        <f>IFERROR(SUMIF(AA93:AF93, AE32, AA94:AF94)*AD32*IF(ISBLANK(AA32),1,AA32)+SUMIF(AA95:AF95, AE32, AA96:AF96)*AD32*IF(ISBLANK(AA32),1,AA32), 0)</f>
        <v>0</v>
      </c>
      <c r="AI32" s="170">
        <f>IF(ISBLANK(AA15),0,(AH32*AG32)/AA15*AL16)</f>
        <v>0</v>
      </c>
      <c r="AJ32" s="183">
        <f>IF(AI51=0,0,(AI32/AI51)*AK20*1000)</f>
        <v>0</v>
      </c>
      <c r="AK32" s="184">
        <f>IF(AH51=0, 0, (AA32*AG32)/(AH51*AK20))</f>
        <v>0</v>
      </c>
      <c r="AL32" s="185">
        <f>IF(OR(ISBLANK(AA15), ISBLANK(AA32), ISTEXT(AA32)), 0, AA32*AG32/AA15*AL16)</f>
        <v>0</v>
      </c>
      <c r="AM32" s="186">
        <f t="shared" si="2"/>
        <v>0</v>
      </c>
      <c r="AN32" s="187">
        <f t="shared" si="3"/>
        <v>0</v>
      </c>
      <c r="AO32" s="3">
        <v>1</v>
      </c>
      <c r="AP32" s="163"/>
      <c r="AQ32" s="164"/>
      <c r="AR32" s="165" t="str">
        <f t="shared" ref="AR32:AR33" si="17">IF(AND(AP32&gt;0,AS32&gt;0),"de","")</f>
        <v/>
      </c>
      <c r="AS32" s="166"/>
      <c r="AT32" s="167"/>
      <c r="AU32" s="168"/>
      <c r="AV32" s="3">
        <v>1</v>
      </c>
      <c r="AW32" s="542"/>
      <c r="AX32" s="111"/>
      <c r="AY32" s="3">
        <v>1</v>
      </c>
      <c r="AZ32" s="66" t="s">
        <v>163</v>
      </c>
      <c r="BA32" s="67"/>
      <c r="BB32" s="3">
        <v>1</v>
      </c>
      <c r="BC32" s="259"/>
      <c r="BD32" s="164"/>
      <c r="BE32" s="181" t="str">
        <f t="shared" si="16"/>
        <v/>
      </c>
      <c r="BF32" s="166">
        <v>200</v>
      </c>
      <c r="BG32" s="32" t="s">
        <v>17</v>
      </c>
      <c r="BH32" s="182" t="s">
        <v>164</v>
      </c>
      <c r="BI32" s="15"/>
      <c r="BJ32" s="248"/>
      <c r="BK32" s="5">
        <v>1</v>
      </c>
      <c r="BL32" s="260" t="s">
        <v>21</v>
      </c>
      <c r="BM32" s="256" t="s">
        <v>165</v>
      </c>
      <c r="BN32" s="84"/>
      <c r="BO32" s="84"/>
      <c r="BP32" s="84"/>
      <c r="BQ32" s="84"/>
      <c r="BR32" s="84"/>
      <c r="BS32" s="257"/>
      <c r="BT32" s="5">
        <v>1</v>
      </c>
      <c r="BU32" s="15"/>
      <c r="BV32" s="15"/>
      <c r="BW32" s="493">
        <v>1</v>
      </c>
      <c r="BX32" s="493">
        <v>1</v>
      </c>
      <c r="BY32" s="493">
        <v>1</v>
      </c>
      <c r="BZ32" s="493">
        <v>1</v>
      </c>
      <c r="CA32" s="493">
        <v>1</v>
      </c>
      <c r="CB32" s="493">
        <v>1</v>
      </c>
      <c r="CC32" s="493">
        <v>1</v>
      </c>
      <c r="CD32" s="493">
        <v>1</v>
      </c>
      <c r="CE32" s="493">
        <v>1</v>
      </c>
      <c r="CF32" s="493">
        <v>1</v>
      </c>
      <c r="CG32" s="5">
        <v>1</v>
      </c>
      <c r="CH32" s="5">
        <v>1</v>
      </c>
      <c r="CI32" s="496">
        <v>1</v>
      </c>
      <c r="CJ32" s="544">
        <v>1</v>
      </c>
    </row>
    <row r="33" spans="1:88" s="160" customFormat="1" ht="23.25" customHeight="1">
      <c r="A33" s="5">
        <v>1</v>
      </c>
      <c r="B33" s="657" t="str">
        <f t="shared" si="13"/>
        <v>►</v>
      </c>
      <c r="C33" s="671"/>
      <c r="D33" s="15"/>
      <c r="E33" s="140">
        <f t="shared" si="4"/>
        <v>0</v>
      </c>
      <c r="F33" s="15"/>
      <c r="G33" s="87"/>
      <c r="H33" s="141">
        <f t="shared" si="5"/>
        <v>0</v>
      </c>
      <c r="I33" s="142">
        <f t="shared" si="6"/>
        <v>0</v>
      </c>
      <c r="J33" s="109" t="str">
        <f t="shared" si="7"/>
        <v/>
      </c>
      <c r="K33" s="143" t="str">
        <f t="shared" si="8"/>
        <v/>
      </c>
      <c r="L33" s="143" t="str">
        <f t="shared" si="9"/>
        <v/>
      </c>
      <c r="M33" s="682">
        <f t="shared" si="10"/>
        <v>0</v>
      </c>
      <c r="N33" s="682"/>
      <c r="O33" s="162" t="str">
        <f t="shared" si="11"/>
        <v/>
      </c>
      <c r="P33" s="747"/>
      <c r="Q33" s="5">
        <v>1</v>
      </c>
      <c r="R33" s="596"/>
      <c r="S33" s="632"/>
      <c r="T33" s="598"/>
      <c r="U33" s="636" t="str">
        <f t="shared" si="14"/>
        <v/>
      </c>
      <c r="V33" s="640"/>
      <c r="W33" s="182" t="str">
        <f t="shared" ref="W33:W36" si="18">IF(ISBLANK(V33),U33,V33)</f>
        <v/>
      </c>
      <c r="X33" s="639" t="str">
        <f>IF(OR(ISBLANK(V33), ISTEXT(V33)), "", "0  "&amp;V24)</f>
        <v/>
      </c>
      <c r="Y33" s="5">
        <v>1</v>
      </c>
      <c r="Z33" s="180" t="str">
        <f t="shared" si="12"/>
        <v>►</v>
      </c>
      <c r="AA33" s="163"/>
      <c r="AB33" s="164"/>
      <c r="AC33" s="165" t="str">
        <f t="shared" si="1"/>
        <v/>
      </c>
      <c r="AD33" s="166"/>
      <c r="AE33" s="167"/>
      <c r="AF33" s="182"/>
      <c r="AG33" s="491">
        <v>1</v>
      </c>
      <c r="AH33" s="169">
        <f>IFERROR(SUMIF(AA93:AF93, AE33, AA94:AF94)*AD33*IF(ISBLANK(AA33),1,AA33)+SUMIF(AA95:AF95, AE33, AA96:AF96)*AD33*IF(ISBLANK(AA33),1,AA33), 0)</f>
        <v>0</v>
      </c>
      <c r="AI33" s="170">
        <f>IF(ISBLANK(AA15),0,(AH33*AG33)/AA15*AL16)</f>
        <v>0</v>
      </c>
      <c r="AJ33" s="171">
        <f>IF(AI51=0,0,(AI33/AI51)*AK20*1000)</f>
        <v>0</v>
      </c>
      <c r="AK33" s="193">
        <f>IF(AH51=0, 0, (AA33*AG33)/(AH51*AK20))</f>
        <v>0</v>
      </c>
      <c r="AL33" s="173">
        <f>IF(OR(ISBLANK(AA15), ISBLANK(AA33), ISTEXT(AA33)), 0, AA33*AG33/AA15*AL16)</f>
        <v>0</v>
      </c>
      <c r="AM33" s="174">
        <f t="shared" si="2"/>
        <v>0</v>
      </c>
      <c r="AN33" s="175">
        <f t="shared" si="3"/>
        <v>0</v>
      </c>
      <c r="AO33" s="3">
        <v>1</v>
      </c>
      <c r="AP33" s="164"/>
      <c r="AQ33" s="164"/>
      <c r="AR33" s="181" t="str">
        <f t="shared" si="17"/>
        <v/>
      </c>
      <c r="AS33" s="166"/>
      <c r="AT33" s="167"/>
      <c r="AU33" s="182"/>
      <c r="AV33" s="3">
        <v>1</v>
      </c>
      <c r="AW33" s="910" t="s">
        <v>166</v>
      </c>
      <c r="AX33" s="824"/>
      <c r="AY33" s="3">
        <v>1</v>
      </c>
      <c r="AZ33" s="261" t="s">
        <v>167</v>
      </c>
      <c r="BA33" s="67"/>
      <c r="BB33" s="3">
        <v>1</v>
      </c>
      <c r="BC33" s="262"/>
      <c r="BD33" s="192"/>
      <c r="BE33" s="165" t="str">
        <f t="shared" si="16"/>
        <v/>
      </c>
      <c r="BF33" s="166">
        <v>2</v>
      </c>
      <c r="BG33" s="22" t="s">
        <v>10</v>
      </c>
      <c r="BH33" s="182" t="s">
        <v>168</v>
      </c>
      <c r="BI33" s="15"/>
      <c r="BJ33" s="248"/>
      <c r="BK33" s="5">
        <v>1</v>
      </c>
      <c r="BL33" s="263"/>
      <c r="BM33" s="36"/>
      <c r="BN33" s="36"/>
      <c r="BO33" s="36"/>
      <c r="BP33" s="36"/>
      <c r="BQ33" s="36"/>
      <c r="BR33" s="36"/>
      <c r="BS33" s="69"/>
      <c r="BT33" s="5">
        <v>1</v>
      </c>
      <c r="BU33" s="805" t="s">
        <v>318</v>
      </c>
      <c r="BV33" s="805"/>
      <c r="BW33" s="496">
        <v>1</v>
      </c>
      <c r="BX33" s="721" t="s">
        <v>324</v>
      </c>
      <c r="BY33" s="721"/>
      <c r="BZ33" s="496">
        <v>1</v>
      </c>
      <c r="CA33" s="723" t="s">
        <v>325</v>
      </c>
      <c r="CB33" s="723"/>
      <c r="CC33" s="496">
        <v>1</v>
      </c>
      <c r="CD33" s="699" t="s">
        <v>326</v>
      </c>
      <c r="CE33" s="699"/>
      <c r="CF33" s="493">
        <v>1</v>
      </c>
      <c r="CG33" s="5">
        <v>1</v>
      </c>
      <c r="CH33" s="5">
        <v>1</v>
      </c>
      <c r="CI33" s="496">
        <v>1</v>
      </c>
      <c r="CJ33" s="544">
        <v>1</v>
      </c>
    </row>
    <row r="34" spans="1:88" s="160" customFormat="1" ht="23.25" customHeight="1">
      <c r="A34" s="5">
        <v>1</v>
      </c>
      <c r="B34" s="657" t="str">
        <f t="shared" si="13"/>
        <v>►</v>
      </c>
      <c r="C34" s="671"/>
      <c r="D34" s="15"/>
      <c r="E34" s="140">
        <f t="shared" si="4"/>
        <v>0</v>
      </c>
      <c r="F34" s="15"/>
      <c r="G34" s="87"/>
      <c r="H34" s="141">
        <f t="shared" si="5"/>
        <v>0</v>
      </c>
      <c r="I34" s="142">
        <f t="shared" si="6"/>
        <v>0</v>
      </c>
      <c r="J34" s="109" t="str">
        <f t="shared" si="7"/>
        <v/>
      </c>
      <c r="K34" s="143" t="str">
        <f t="shared" si="8"/>
        <v/>
      </c>
      <c r="L34" s="143" t="str">
        <f t="shared" si="9"/>
        <v/>
      </c>
      <c r="M34" s="682">
        <f t="shared" si="10"/>
        <v>0</v>
      </c>
      <c r="N34" s="682"/>
      <c r="O34" s="162" t="str">
        <f t="shared" si="11"/>
        <v/>
      </c>
      <c r="P34" s="747"/>
      <c r="Q34" s="5">
        <v>1</v>
      </c>
      <c r="R34" s="596"/>
      <c r="S34" s="632"/>
      <c r="T34" s="598"/>
      <c r="U34" s="636" t="str">
        <f t="shared" si="14"/>
        <v/>
      </c>
      <c r="V34" s="640"/>
      <c r="W34" s="182" t="str">
        <f t="shared" si="18"/>
        <v/>
      </c>
      <c r="X34" s="639" t="str">
        <f>IF(OR(ISBLANK(V34), ISTEXT(V34)), "", "0  "&amp;V24)</f>
        <v/>
      </c>
      <c r="Y34" s="5">
        <v>1</v>
      </c>
      <c r="Z34" s="180" t="str">
        <f t="shared" si="12"/>
        <v>►</v>
      </c>
      <c r="AA34" s="163"/>
      <c r="AB34" s="164"/>
      <c r="AC34" s="181" t="str">
        <f t="shared" si="1"/>
        <v/>
      </c>
      <c r="AD34" s="166"/>
      <c r="AE34" s="167"/>
      <c r="AF34" s="182"/>
      <c r="AG34" s="491">
        <v>1</v>
      </c>
      <c r="AH34" s="169">
        <f>IFERROR(SUMIF(AA93:AF93, AE34, AA94:AF94)*AD34*IF(ISBLANK(AA34),1,AA34)+SUMIF(AA95:AF95, AE34, AA96:AF96)*AD34*IF(ISBLANK(AA34),1,AA34), 0)</f>
        <v>0</v>
      </c>
      <c r="AI34" s="170">
        <f>IF(ISBLANK(AA15),0,(AH34*AG34)/AA15*AL16)</f>
        <v>0</v>
      </c>
      <c r="AJ34" s="183">
        <f>IF(AI51=0,0,(AI34/AI51)*AK20*1000)</f>
        <v>0</v>
      </c>
      <c r="AK34" s="184">
        <f>IF(AH51=0, 0, (AA34*AG34)/(AH51*AK20))</f>
        <v>0</v>
      </c>
      <c r="AL34" s="185">
        <f>IF(OR(ISBLANK(AA15), ISBLANK(AA34), ISTEXT(AA34)), 0, AA34*AG34/AA15*AL16)</f>
        <v>0</v>
      </c>
      <c r="AM34" s="186">
        <f t="shared" si="2"/>
        <v>0</v>
      </c>
      <c r="AN34" s="187">
        <f t="shared" si="3"/>
        <v>0</v>
      </c>
      <c r="AO34" s="3">
        <v>1</v>
      </c>
      <c r="AP34" s="164"/>
      <c r="AQ34" s="164"/>
      <c r="AR34" s="181" t="str">
        <f t="shared" ref="AR34:AR38" si="19">IF(AND(AP34&gt;0,AS34&gt;0),"de","")</f>
        <v/>
      </c>
      <c r="AS34" s="166"/>
      <c r="AT34" s="167"/>
      <c r="AU34" s="182"/>
      <c r="AV34" s="3"/>
      <c r="AW34" s="910"/>
      <c r="AX34" s="824"/>
      <c r="AY34" s="3"/>
      <c r="AZ34" s="264" t="s">
        <v>170</v>
      </c>
      <c r="BA34" s="67"/>
      <c r="BB34" s="3">
        <v>1</v>
      </c>
      <c r="BC34" s="262">
        <v>3</v>
      </c>
      <c r="BD34" s="192" t="s">
        <v>171</v>
      </c>
      <c r="BE34" s="181" t="str">
        <f t="shared" si="16"/>
        <v/>
      </c>
      <c r="BF34" s="166"/>
      <c r="BG34" s="265"/>
      <c r="BH34" s="182" t="s">
        <v>172</v>
      </c>
      <c r="BI34" s="15"/>
      <c r="BJ34" s="248"/>
      <c r="BK34" s="5">
        <v>1</v>
      </c>
      <c r="BL34" s="266" t="s">
        <v>173</v>
      </c>
      <c r="BM34" s="267"/>
      <c r="BN34" s="267"/>
      <c r="BO34" s="267"/>
      <c r="BP34" s="267"/>
      <c r="BQ34" s="267"/>
      <c r="BR34" s="268"/>
      <c r="BS34" s="269"/>
      <c r="BT34" s="5">
        <v>1</v>
      </c>
      <c r="BU34" s="806"/>
      <c r="BV34" s="806"/>
      <c r="BW34" s="496">
        <v>1</v>
      </c>
      <c r="BX34" s="722"/>
      <c r="BY34" s="722"/>
      <c r="BZ34" s="496">
        <v>1</v>
      </c>
      <c r="CA34" s="724"/>
      <c r="CB34" s="724"/>
      <c r="CC34" s="496">
        <v>1</v>
      </c>
      <c r="CD34" s="700"/>
      <c r="CE34" s="700"/>
      <c r="CF34" s="493">
        <v>1</v>
      </c>
      <c r="CG34" s="5">
        <v>1</v>
      </c>
      <c r="CH34" s="5">
        <v>1</v>
      </c>
      <c r="CI34" s="5">
        <v>1</v>
      </c>
      <c r="CJ34" s="544">
        <v>1</v>
      </c>
    </row>
    <row r="35" spans="1:88" s="160" customFormat="1" ht="23.25" customHeight="1" thickBot="1">
      <c r="A35" s="5">
        <v>1</v>
      </c>
      <c r="B35" s="657" t="str">
        <f t="shared" si="13"/>
        <v>►</v>
      </c>
      <c r="C35" s="671"/>
      <c r="D35" s="15"/>
      <c r="E35" s="140">
        <f t="shared" si="4"/>
        <v>0</v>
      </c>
      <c r="F35" s="15"/>
      <c r="G35" s="87"/>
      <c r="H35" s="141">
        <f t="shared" si="5"/>
        <v>0</v>
      </c>
      <c r="I35" s="142">
        <f t="shared" si="6"/>
        <v>0</v>
      </c>
      <c r="J35" s="109" t="str">
        <f t="shared" si="7"/>
        <v/>
      </c>
      <c r="K35" s="143" t="str">
        <f t="shared" si="8"/>
        <v/>
      </c>
      <c r="L35" s="143" t="str">
        <f t="shared" si="9"/>
        <v/>
      </c>
      <c r="M35" s="682">
        <f t="shared" si="10"/>
        <v>0</v>
      </c>
      <c r="N35" s="682"/>
      <c r="O35" s="162" t="str">
        <f t="shared" si="11"/>
        <v/>
      </c>
      <c r="P35" s="747"/>
      <c r="Q35" s="5">
        <v>1</v>
      </c>
      <c r="R35" s="596"/>
      <c r="S35" s="632"/>
      <c r="T35" s="598"/>
      <c r="U35" s="636" t="str">
        <f t="shared" si="14"/>
        <v/>
      </c>
      <c r="V35" s="640"/>
      <c r="W35" s="182" t="str">
        <f t="shared" si="18"/>
        <v/>
      </c>
      <c r="X35" s="639" t="str">
        <f>IF(OR(ISBLANK(V35), ISTEXT(V35)), "", "0  "&amp;V24)</f>
        <v/>
      </c>
      <c r="Y35" s="5">
        <v>1</v>
      </c>
      <c r="Z35" s="180" t="str">
        <f t="shared" si="12"/>
        <v>►</v>
      </c>
      <c r="AA35" s="163"/>
      <c r="AB35" s="164"/>
      <c r="AC35" s="165" t="str">
        <f t="shared" si="1"/>
        <v/>
      </c>
      <c r="AD35" s="166"/>
      <c r="AE35" s="167"/>
      <c r="AF35" s="182"/>
      <c r="AG35" s="491">
        <v>1</v>
      </c>
      <c r="AH35" s="169">
        <f>IFERROR(SUMIF(AA93:AF93, AE35, AA94:AF94)*AD35*IF(ISBLANK(AA35),1,AA35)+SUMIF(AA95:AF95, AE35, AA96:AF96)*AD35*IF(ISBLANK(AA35),1,AA35), 0)</f>
        <v>0</v>
      </c>
      <c r="AI35" s="170">
        <f>IF(ISBLANK(AA15),0,(AH35*AG35)/AA15*AL16)</f>
        <v>0</v>
      </c>
      <c r="AJ35" s="171">
        <f>IF(AI51=0,0,(AI35/AI51)*AK20*1000)</f>
        <v>0</v>
      </c>
      <c r="AK35" s="193">
        <f>IF(AH51=0, 0, (AA35*AG35)/(AH51*AK20))</f>
        <v>0</v>
      </c>
      <c r="AL35" s="173">
        <f>IF(OR(ISBLANK(AA15), ISBLANK(AA35), ISTEXT(AA35)), 0, AA35*AG35/AA15*AL16)</f>
        <v>0</v>
      </c>
      <c r="AM35" s="174">
        <f t="shared" si="2"/>
        <v>0</v>
      </c>
      <c r="AN35" s="175">
        <f t="shared" si="3"/>
        <v>0</v>
      </c>
      <c r="AO35" s="3">
        <v>1</v>
      </c>
      <c r="AP35" s="164"/>
      <c r="AQ35" s="164"/>
      <c r="AR35" s="181" t="str">
        <f t="shared" si="19"/>
        <v/>
      </c>
      <c r="AS35" s="166"/>
      <c r="AT35" s="167"/>
      <c r="AU35" s="182"/>
      <c r="AV35" s="3">
        <v>1</v>
      </c>
      <c r="AW35" s="910"/>
      <c r="AX35" s="824"/>
      <c r="AY35" s="3">
        <v>1</v>
      </c>
      <c r="AZ35" s="270" t="s">
        <v>174</v>
      </c>
      <c r="BA35" s="67"/>
      <c r="BB35" s="3">
        <v>1</v>
      </c>
      <c r="BC35" s="262">
        <v>2</v>
      </c>
      <c r="BD35" s="192" t="s">
        <v>175</v>
      </c>
      <c r="BE35" s="165" t="str">
        <f t="shared" si="16"/>
        <v/>
      </c>
      <c r="BF35" s="166"/>
      <c r="BG35" s="265"/>
      <c r="BH35" s="182" t="s">
        <v>175</v>
      </c>
      <c r="BI35" s="15"/>
      <c r="BJ35" s="248"/>
      <c r="BK35" s="5">
        <v>1</v>
      </c>
      <c r="BL35" s="271"/>
      <c r="BM35" s="272" t="s">
        <v>176</v>
      </c>
      <c r="BN35" s="272"/>
      <c r="BO35" s="272"/>
      <c r="BP35" s="272" t="s">
        <v>177</v>
      </c>
      <c r="BQ35" s="272"/>
      <c r="BR35" s="272"/>
      <c r="BS35" s="273"/>
      <c r="BT35" s="5">
        <v>1</v>
      </c>
      <c r="BU35" s="495">
        <v>1</v>
      </c>
      <c r="BV35" s="495">
        <v>1</v>
      </c>
      <c r="BW35" s="5">
        <v>1</v>
      </c>
      <c r="BX35" s="495">
        <v>1</v>
      </c>
      <c r="BY35" s="495">
        <v>1</v>
      </c>
      <c r="BZ35" s="5">
        <v>1</v>
      </c>
      <c r="CA35" s="495">
        <v>1</v>
      </c>
      <c r="CB35" s="495">
        <v>1</v>
      </c>
      <c r="CC35" s="5">
        <v>1</v>
      </c>
      <c r="CD35" s="495">
        <v>1</v>
      </c>
      <c r="CE35" s="495">
        <v>1</v>
      </c>
      <c r="CF35" s="493">
        <v>1</v>
      </c>
      <c r="CG35" s="5">
        <v>1</v>
      </c>
      <c r="CH35" s="5">
        <v>1</v>
      </c>
      <c r="CI35" s="496">
        <v>1</v>
      </c>
      <c r="CJ35" s="544">
        <v>1</v>
      </c>
    </row>
    <row r="36" spans="1:88" s="160" customFormat="1" ht="23.25" customHeight="1" thickTop="1" thickBot="1">
      <c r="A36" s="5">
        <v>1</v>
      </c>
      <c r="B36" s="657" t="str">
        <f t="shared" si="13"/>
        <v>►</v>
      </c>
      <c r="C36" s="671"/>
      <c r="D36" s="15"/>
      <c r="E36" s="140">
        <f t="shared" si="4"/>
        <v>0</v>
      </c>
      <c r="F36" s="15"/>
      <c r="G36" s="87"/>
      <c r="H36" s="141">
        <f t="shared" si="5"/>
        <v>0</v>
      </c>
      <c r="I36" s="142">
        <f t="shared" si="6"/>
        <v>0</v>
      </c>
      <c r="J36" s="109" t="str">
        <f t="shared" si="7"/>
        <v/>
      </c>
      <c r="K36" s="143" t="str">
        <f t="shared" si="8"/>
        <v/>
      </c>
      <c r="L36" s="143" t="str">
        <f t="shared" si="9"/>
        <v/>
      </c>
      <c r="M36" s="682">
        <f t="shared" si="10"/>
        <v>0</v>
      </c>
      <c r="N36" s="682"/>
      <c r="O36" s="162" t="str">
        <f t="shared" si="11"/>
        <v/>
      </c>
      <c r="P36" s="747"/>
      <c r="Q36" s="5">
        <v>1</v>
      </c>
      <c r="R36" s="596"/>
      <c r="S36" s="632"/>
      <c r="T36" s="598"/>
      <c r="U36" s="636" t="str">
        <f t="shared" si="14"/>
        <v/>
      </c>
      <c r="V36" s="640"/>
      <c r="W36" s="182" t="str">
        <f t="shared" si="18"/>
        <v/>
      </c>
      <c r="X36" s="639" t="str">
        <f>IF(OR(ISBLANK(V36), ISTEXT(V36)), "", "0  "&amp;V24)</f>
        <v/>
      </c>
      <c r="Y36" s="5">
        <v>1</v>
      </c>
      <c r="Z36" s="180" t="str">
        <f t="shared" si="12"/>
        <v>►</v>
      </c>
      <c r="AA36" s="163"/>
      <c r="AB36" s="164"/>
      <c r="AC36" s="165" t="str">
        <f t="shared" ref="AC36:AC47" si="20">IF(AND(AA36&gt;0,AD36&gt;0),"de","")</f>
        <v/>
      </c>
      <c r="AD36" s="166"/>
      <c r="AE36" s="167"/>
      <c r="AF36" s="182"/>
      <c r="AG36" s="491">
        <v>1</v>
      </c>
      <c r="AH36" s="169">
        <f>IFERROR(SUMIF(AA93:AF93, AE36, AA94:AF94)*AD36*IF(ISBLANK(AA36),1,AA36)+SUMIF(AA95:AF95, AE36, AA96:AF96)*AD36*IF(ISBLANK(AA36),1,AA36), 0)</f>
        <v>0</v>
      </c>
      <c r="AI36" s="170">
        <f>IF(ISBLANK(AA15),0,(AH36*AG36)/AA15*AL16)</f>
        <v>0</v>
      </c>
      <c r="AJ36" s="183">
        <f>IF(AI51=0,0,(AI36/AI51)*AK20*1000)</f>
        <v>0</v>
      </c>
      <c r="AK36" s="184">
        <f>IF(AH51=0, 0, (AA36*AG36)/(AH51*AK20))</f>
        <v>0</v>
      </c>
      <c r="AL36" s="185">
        <f>IF(OR(ISBLANK(AA15), ISBLANK(AA36), ISTEXT(AA36)), 0, AA36*AG36/AA15*AL16)</f>
        <v>0</v>
      </c>
      <c r="AM36" s="186">
        <f t="shared" si="2"/>
        <v>0</v>
      </c>
      <c r="AN36" s="187">
        <f t="shared" si="3"/>
        <v>0</v>
      </c>
      <c r="AO36" s="3">
        <v>1</v>
      </c>
      <c r="AP36" s="164"/>
      <c r="AQ36" s="164"/>
      <c r="AR36" s="181" t="str">
        <f t="shared" si="19"/>
        <v/>
      </c>
      <c r="AS36" s="166"/>
      <c r="AT36" s="167"/>
      <c r="AU36" s="182"/>
      <c r="AV36" s="3">
        <v>1</v>
      </c>
      <c r="AW36" s="541"/>
      <c r="AX36" s="111"/>
      <c r="AY36" s="3">
        <v>1</v>
      </c>
      <c r="AZ36" s="275"/>
      <c r="BA36" s="276"/>
      <c r="BB36" s="3">
        <v>1</v>
      </c>
      <c r="BC36" s="254">
        <v>3</v>
      </c>
      <c r="BD36" s="164" t="s">
        <v>133</v>
      </c>
      <c r="BE36" s="181" t="str">
        <f t="shared" si="16"/>
        <v>de</v>
      </c>
      <c r="BF36" s="166">
        <v>20</v>
      </c>
      <c r="BG36" s="32" t="s">
        <v>17</v>
      </c>
      <c r="BH36" s="182" t="s">
        <v>134</v>
      </c>
      <c r="BI36" s="15"/>
      <c r="BJ36" s="248"/>
      <c r="BK36" s="5">
        <v>1</v>
      </c>
      <c r="BL36" s="196" t="s">
        <v>70</v>
      </c>
      <c r="BM36" s="277" t="str">
        <f ca="1">_xlfn.FORMULATEXT(AH21)</f>
        <v>=SIERREUR(SOMME.SI(AA93:AF93; AE21; AA94:AF94)*AD21*SI(ESTVIDE(AA21);1;AA21)+SOMME.SI(AA95:AF95; AE21; AA96:AF96)*AD21*SI(ESTVIDE(AA21);1;AA21); 0)</v>
      </c>
      <c r="BN36" s="15"/>
      <c r="BO36" s="278"/>
      <c r="BP36" s="278"/>
      <c r="BQ36" s="278"/>
      <c r="BR36" s="278"/>
      <c r="BS36" s="279"/>
      <c r="BT36" s="5"/>
      <c r="BU36" s="870" t="s">
        <v>140</v>
      </c>
      <c r="BV36" s="870"/>
      <c r="BW36" s="496">
        <v>1</v>
      </c>
      <c r="BX36" s="721" t="s">
        <v>327</v>
      </c>
      <c r="BY36" s="721"/>
      <c r="BZ36" s="496">
        <v>1</v>
      </c>
      <c r="CA36" s="723" t="s">
        <v>328</v>
      </c>
      <c r="CB36" s="723"/>
      <c r="CC36" s="496">
        <v>1</v>
      </c>
      <c r="CD36" s="699" t="s">
        <v>329</v>
      </c>
      <c r="CE36" s="699"/>
      <c r="CF36" s="493">
        <v>1</v>
      </c>
      <c r="CG36" s="5">
        <v>1</v>
      </c>
      <c r="CH36" s="5">
        <v>1</v>
      </c>
      <c r="CI36" s="496">
        <v>1</v>
      </c>
      <c r="CJ36" s="544">
        <v>1</v>
      </c>
    </row>
    <row r="37" spans="1:88" s="160" customFormat="1" ht="23.25" customHeight="1" thickTop="1" thickBot="1">
      <c r="A37" s="5">
        <v>1</v>
      </c>
      <c r="B37" s="657" t="str">
        <f t="shared" si="13"/>
        <v>►</v>
      </c>
      <c r="C37" s="671"/>
      <c r="D37" s="15"/>
      <c r="E37" s="140">
        <f t="shared" si="4"/>
        <v>0</v>
      </c>
      <c r="F37" s="15"/>
      <c r="G37" s="87"/>
      <c r="H37" s="141">
        <f t="shared" si="5"/>
        <v>0</v>
      </c>
      <c r="I37" s="142">
        <f t="shared" si="6"/>
        <v>0</v>
      </c>
      <c r="J37" s="109" t="str">
        <f t="shared" si="7"/>
        <v/>
      </c>
      <c r="K37" s="143" t="str">
        <f t="shared" si="8"/>
        <v/>
      </c>
      <c r="L37" s="143" t="str">
        <f t="shared" si="9"/>
        <v/>
      </c>
      <c r="M37" s="682">
        <f t="shared" si="10"/>
        <v>0</v>
      </c>
      <c r="N37" s="682"/>
      <c r="O37" s="162" t="str">
        <f t="shared" si="11"/>
        <v/>
      </c>
      <c r="P37" s="747"/>
      <c r="Q37" s="5"/>
      <c r="R37" s="596"/>
      <c r="S37" s="632"/>
      <c r="T37" s="598"/>
      <c r="U37" s="636"/>
      <c r="V37" s="640"/>
      <c r="W37" s="182"/>
      <c r="X37" s="639"/>
      <c r="Y37" s="5"/>
      <c r="Z37" s="180" t="str">
        <f t="shared" si="12"/>
        <v>►</v>
      </c>
      <c r="AA37" s="163"/>
      <c r="AB37" s="164"/>
      <c r="AC37" s="165" t="str">
        <f t="shared" si="20"/>
        <v/>
      </c>
      <c r="AD37" s="166"/>
      <c r="AE37" s="167"/>
      <c r="AF37" s="182"/>
      <c r="AG37" s="491">
        <v>1</v>
      </c>
      <c r="AH37" s="169">
        <f>IFERROR(SUMIF(AA93:AF93, AE37, AA94:AF94)*AD37*IF(ISBLANK(AA37),1,AA37)+SUMIF(AA95:AF95, AE37, AA96:AF96)*AD37*IF(ISBLANK(AA37),1,AA37), 0)</f>
        <v>0</v>
      </c>
      <c r="AI37" s="170">
        <f>IF(ISBLANK(AA15),0,(AH37*AG37)/AA15*AL16)</f>
        <v>0</v>
      </c>
      <c r="AJ37" s="171">
        <f>IF(AI51=0,0,(AI37/AI51)*AK20*1000)</f>
        <v>0</v>
      </c>
      <c r="AK37" s="193">
        <f>IF(AH51=0, 0, (AA37*AG37)/(AH51*AK20))</f>
        <v>0</v>
      </c>
      <c r="AL37" s="173">
        <f>IF(OR(ISBLANK(AA15), ISBLANK(AA37), ISTEXT(AA37)), 0, AA37*AG37/AA15*AL16)</f>
        <v>0</v>
      </c>
      <c r="AM37" s="174">
        <f t="shared" si="2"/>
        <v>0</v>
      </c>
      <c r="AN37" s="175">
        <f t="shared" si="3"/>
        <v>0</v>
      </c>
      <c r="AO37" s="3">
        <v>1</v>
      </c>
      <c r="AP37" s="164"/>
      <c r="AQ37" s="164"/>
      <c r="AR37" s="181" t="str">
        <f t="shared" si="19"/>
        <v/>
      </c>
      <c r="AS37" s="166"/>
      <c r="AT37" s="167"/>
      <c r="AU37" s="182"/>
      <c r="AV37" s="3">
        <v>1</v>
      </c>
      <c r="AW37" s="541"/>
      <c r="AX37" s="111"/>
      <c r="AY37" s="3">
        <v>1</v>
      </c>
      <c r="AZ37" s="287">
        <v>17</v>
      </c>
      <c r="BA37" s="287">
        <v>47</v>
      </c>
      <c r="BB37" s="3">
        <v>1</v>
      </c>
      <c r="BC37" s="259"/>
      <c r="BD37" s="164"/>
      <c r="BE37" s="165" t="str">
        <f t="shared" si="16"/>
        <v/>
      </c>
      <c r="BF37" s="166">
        <v>1.5</v>
      </c>
      <c r="BG37" s="32" t="s">
        <v>11</v>
      </c>
      <c r="BH37" s="182" t="s">
        <v>179</v>
      </c>
      <c r="BI37" s="15"/>
      <c r="BJ37" s="248"/>
      <c r="BK37" s="5">
        <v>1</v>
      </c>
      <c r="BL37" s="196" t="s">
        <v>71</v>
      </c>
      <c r="BM37" s="277" t="str">
        <f ca="1">_xlfn.FORMULATEXT(AI21)</f>
        <v>=SI(ESTVIDE(AA15);0;(AH21*AG21)/AA15*AL16)</v>
      </c>
      <c r="BN37" s="278"/>
      <c r="BO37" s="278"/>
      <c r="BP37" s="278"/>
      <c r="BQ37" s="288"/>
      <c r="BR37" s="278"/>
      <c r="BS37" s="279"/>
      <c r="BT37" s="5">
        <v>1</v>
      </c>
      <c r="BU37" s="871"/>
      <c r="BV37" s="871"/>
      <c r="BW37" s="496">
        <v>1</v>
      </c>
      <c r="BX37" s="722"/>
      <c r="BY37" s="722"/>
      <c r="BZ37" s="496">
        <v>1</v>
      </c>
      <c r="CA37" s="724"/>
      <c r="CB37" s="724"/>
      <c r="CC37" s="496">
        <v>1</v>
      </c>
      <c r="CD37" s="700"/>
      <c r="CE37" s="700"/>
      <c r="CF37" s="493">
        <v>1</v>
      </c>
      <c r="CG37" s="5">
        <v>1</v>
      </c>
      <c r="CH37" s="5">
        <v>1</v>
      </c>
      <c r="CI37" s="5">
        <v>1</v>
      </c>
      <c r="CJ37" s="544">
        <v>1</v>
      </c>
    </row>
    <row r="38" spans="1:88" s="160" customFormat="1" ht="23.25" customHeight="1" thickTop="1" thickBot="1">
      <c r="A38" s="5">
        <v>1</v>
      </c>
      <c r="B38" s="657" t="str">
        <f t="shared" si="13"/>
        <v>►</v>
      </c>
      <c r="C38" s="671"/>
      <c r="D38" s="15"/>
      <c r="E38" s="140">
        <f t="shared" si="4"/>
        <v>0</v>
      </c>
      <c r="F38" s="15"/>
      <c r="G38" s="87"/>
      <c r="H38" s="141">
        <f t="shared" si="5"/>
        <v>0</v>
      </c>
      <c r="I38" s="142">
        <f t="shared" si="6"/>
        <v>0</v>
      </c>
      <c r="J38" s="109" t="str">
        <f t="shared" si="7"/>
        <v/>
      </c>
      <c r="K38" s="143" t="str">
        <f t="shared" si="8"/>
        <v/>
      </c>
      <c r="L38" s="143" t="str">
        <f t="shared" si="9"/>
        <v/>
      </c>
      <c r="M38" s="682">
        <f t="shared" si="10"/>
        <v>0</v>
      </c>
      <c r="N38" s="682"/>
      <c r="O38" s="162" t="str">
        <f t="shared" si="11"/>
        <v/>
      </c>
      <c r="P38" s="747"/>
      <c r="Q38" s="5"/>
      <c r="R38" s="596"/>
      <c r="S38" s="632"/>
      <c r="T38" s="598"/>
      <c r="U38" s="636"/>
      <c r="V38" s="640"/>
      <c r="W38" s="182"/>
      <c r="X38" s="639"/>
      <c r="Y38" s="5"/>
      <c r="Z38" s="180" t="str">
        <f t="shared" si="12"/>
        <v>►</v>
      </c>
      <c r="AA38" s="163"/>
      <c r="AB38" s="164"/>
      <c r="AC38" s="165" t="str">
        <f t="shared" si="20"/>
        <v/>
      </c>
      <c r="AD38" s="166"/>
      <c r="AE38" s="167"/>
      <c r="AF38" s="182"/>
      <c r="AG38" s="491">
        <v>1</v>
      </c>
      <c r="AH38" s="169">
        <f>IFERROR(SUMIF(AA93:AF93, AE38, AA94:AF94)*AD38*IF(ISBLANK(AA38),1,AA38)+SUMIF(AA95:AF95, AE38, AA96:AF96)*AD38*IF(ISBLANK(AA38),1,AA38), 0)</f>
        <v>0</v>
      </c>
      <c r="AI38" s="170">
        <f>IF(ISBLANK(AA15),0,(AH38*AG38)/AA15*AL16)</f>
        <v>0</v>
      </c>
      <c r="AJ38" s="183">
        <f>IF(AI51=0,0,(AI38/AI51)*AK20*1000)</f>
        <v>0</v>
      </c>
      <c r="AK38" s="184">
        <f>IF(AH51=0, 0, (AA38*AG38)/(AH51*AK20))</f>
        <v>0</v>
      </c>
      <c r="AL38" s="185">
        <f>IF(OR(ISBLANK(AA15), ISBLANK(AA38), ISTEXT(AA38)), 0, AA38*AG38/AA15*AL16)</f>
        <v>0</v>
      </c>
      <c r="AM38" s="186">
        <f t="shared" si="2"/>
        <v>0</v>
      </c>
      <c r="AN38" s="187">
        <f t="shared" si="3"/>
        <v>0</v>
      </c>
      <c r="AO38" s="3">
        <v>1</v>
      </c>
      <c r="AP38" s="164"/>
      <c r="AQ38" s="164"/>
      <c r="AR38" s="181" t="str">
        <f t="shared" si="19"/>
        <v/>
      </c>
      <c r="AS38" s="166"/>
      <c r="AT38" s="167"/>
      <c r="AU38" s="182"/>
      <c r="AV38" s="3">
        <v>1</v>
      </c>
      <c r="AW38" s="542"/>
      <c r="AX38" s="111"/>
      <c r="AY38" s="3">
        <v>1</v>
      </c>
      <c r="AZ38" s="297">
        <f ca="1">CELL("largeur",AZ38)</f>
        <v>17</v>
      </c>
      <c r="BA38" s="297">
        <f ca="1">CELL("largeur",BA38)</f>
        <v>47</v>
      </c>
      <c r="BB38" s="3">
        <v>1</v>
      </c>
      <c r="BC38" s="230"/>
      <c r="BD38" s="84"/>
      <c r="BE38" s="298"/>
      <c r="BF38" s="299"/>
      <c r="BG38" s="299"/>
      <c r="BH38" s="299"/>
      <c r="BI38" s="299"/>
      <c r="BJ38" s="300"/>
      <c r="BK38" s="5">
        <v>1</v>
      </c>
      <c r="BL38" s="301"/>
      <c r="BM38" s="278"/>
      <c r="BN38" s="278"/>
      <c r="BO38" s="278"/>
      <c r="BP38" s="278"/>
      <c r="BQ38" s="278"/>
      <c r="BR38" s="278"/>
      <c r="BS38" s="279"/>
      <c r="BT38" s="5">
        <v>1</v>
      </c>
      <c r="BU38" s="495">
        <v>1</v>
      </c>
      <c r="BV38" s="495">
        <v>1</v>
      </c>
      <c r="BW38" s="5">
        <v>1</v>
      </c>
      <c r="BX38" s="495">
        <v>1</v>
      </c>
      <c r="BY38" s="495">
        <v>1</v>
      </c>
      <c r="BZ38" s="5">
        <v>1</v>
      </c>
      <c r="CA38" s="495">
        <v>1</v>
      </c>
      <c r="CB38" s="495">
        <v>1</v>
      </c>
      <c r="CC38" s="5">
        <v>1</v>
      </c>
      <c r="CD38" s="495">
        <v>1</v>
      </c>
      <c r="CE38" s="495">
        <v>1</v>
      </c>
      <c r="CF38" s="493">
        <v>1</v>
      </c>
      <c r="CG38" s="5">
        <v>1</v>
      </c>
      <c r="CH38" s="5">
        <v>1</v>
      </c>
      <c r="CI38" s="496">
        <v>1</v>
      </c>
      <c r="CJ38" s="544">
        <v>1</v>
      </c>
    </row>
    <row r="39" spans="1:88" s="160" customFormat="1" ht="23.25" customHeight="1">
      <c r="A39" s="5">
        <v>1</v>
      </c>
      <c r="B39" s="657" t="str">
        <f t="shared" si="13"/>
        <v>►</v>
      </c>
      <c r="C39" s="671"/>
      <c r="D39" s="15"/>
      <c r="E39" s="140">
        <f t="shared" si="4"/>
        <v>0</v>
      </c>
      <c r="F39" s="15"/>
      <c r="G39" s="87"/>
      <c r="H39" s="141">
        <f t="shared" si="5"/>
        <v>0</v>
      </c>
      <c r="I39" s="142">
        <f t="shared" si="6"/>
        <v>0</v>
      </c>
      <c r="J39" s="109" t="str">
        <f t="shared" si="7"/>
        <v/>
      </c>
      <c r="K39" s="143" t="str">
        <f t="shared" si="8"/>
        <v/>
      </c>
      <c r="L39" s="143" t="str">
        <f t="shared" si="9"/>
        <v/>
      </c>
      <c r="M39" s="682">
        <f t="shared" si="10"/>
        <v>0</v>
      </c>
      <c r="N39" s="682"/>
      <c r="O39" s="162" t="str">
        <f t="shared" si="11"/>
        <v/>
      </c>
      <c r="P39" s="747"/>
      <c r="Q39" s="5"/>
      <c r="R39" s="596"/>
      <c r="S39" s="632"/>
      <c r="T39" s="598"/>
      <c r="U39" s="636"/>
      <c r="V39" s="640"/>
      <c r="W39" s="182"/>
      <c r="X39" s="639"/>
      <c r="Y39" s="5"/>
      <c r="Z39" s="180" t="str">
        <f t="shared" si="12"/>
        <v>►</v>
      </c>
      <c r="AA39" s="163"/>
      <c r="AB39" s="164"/>
      <c r="AC39" s="165" t="str">
        <f t="shared" si="20"/>
        <v/>
      </c>
      <c r="AD39" s="166"/>
      <c r="AE39" s="167"/>
      <c r="AF39" s="182"/>
      <c r="AG39" s="491">
        <v>1</v>
      </c>
      <c r="AH39" s="169">
        <f>IFERROR(SUMIF(AA93:AF93, AE39, AA94:AF94)*AD39*IF(ISBLANK(AA39),1,AA39)+SUMIF(AA95:AF95, AE39, AA96:AF96)*AD39*IF(ISBLANK(AA39),1,AA39), 0)</f>
        <v>0</v>
      </c>
      <c r="AI39" s="170">
        <f>IF(ISBLANK(AA15),0,(AH39*AG39)/AA15*AL16)</f>
        <v>0</v>
      </c>
      <c r="AJ39" s="171">
        <f>IF(AI51=0,0,(AI39/AI51)*AK20*1000)</f>
        <v>0</v>
      </c>
      <c r="AK39" s="193">
        <f>IF(AH51=0, 0, (AA39*AG39)/(AH51*AK20))</f>
        <v>0</v>
      </c>
      <c r="AL39" s="173">
        <f>IF(OR(ISBLANK(AA15), ISBLANK(AA39), ISTEXT(AA39)), 0, AA39*AG39/AA15*AL16)</f>
        <v>0</v>
      </c>
      <c r="AM39" s="174">
        <f t="shared" si="2"/>
        <v>0</v>
      </c>
      <c r="AN39" s="175">
        <f t="shared" si="3"/>
        <v>0</v>
      </c>
      <c r="AO39" s="3">
        <v>1</v>
      </c>
      <c r="AP39" s="164"/>
      <c r="AQ39" s="164"/>
      <c r="AR39" s="181" t="str">
        <f t="shared" ref="AR39:AR61" si="21">IF(AND(AP39&gt;0,AS39&gt;0),"de","")</f>
        <v/>
      </c>
      <c r="AS39" s="166"/>
      <c r="AT39" s="167"/>
      <c r="AU39" s="182"/>
      <c r="AV39" s="3">
        <v>1</v>
      </c>
      <c r="AW39" s="911" t="s">
        <v>182</v>
      </c>
      <c r="AX39" s="698"/>
      <c r="AY39" s="3">
        <v>1</v>
      </c>
      <c r="AZ39" s="3">
        <v>1</v>
      </c>
      <c r="BA39" s="3">
        <v>1</v>
      </c>
      <c r="BB39" s="3">
        <v>1</v>
      </c>
      <c r="BC39" s="306" t="s">
        <v>184</v>
      </c>
      <c r="BD39" s="307"/>
      <c r="BE39" s="308" t="s">
        <v>185</v>
      </c>
      <c r="BF39" s="309"/>
      <c r="BG39" s="309"/>
      <c r="BH39" s="309"/>
      <c r="BI39" s="309"/>
      <c r="BJ39" s="310"/>
      <c r="BK39" s="5">
        <v>1</v>
      </c>
      <c r="BL39" s="311" t="s">
        <v>186</v>
      </c>
      <c r="BM39" s="312"/>
      <c r="BN39" s="312"/>
      <c r="BO39" s="312"/>
      <c r="BP39" s="312"/>
      <c r="BQ39" s="312"/>
      <c r="BR39" s="312"/>
      <c r="BS39" s="313"/>
      <c r="BT39" s="5">
        <v>1</v>
      </c>
      <c r="BU39" s="853" t="s">
        <v>330</v>
      </c>
      <c r="BV39" s="853"/>
      <c r="BW39" s="496">
        <v>1</v>
      </c>
      <c r="BX39" s="721" t="s">
        <v>331</v>
      </c>
      <c r="BY39" s="721"/>
      <c r="BZ39" s="496">
        <v>1</v>
      </c>
      <c r="CA39" s="723" t="s">
        <v>332</v>
      </c>
      <c r="CB39" s="723"/>
      <c r="CC39" s="496">
        <v>1</v>
      </c>
      <c r="CD39" s="699" t="s">
        <v>333</v>
      </c>
      <c r="CE39" s="699"/>
      <c r="CF39" s="493">
        <v>1</v>
      </c>
      <c r="CG39" s="5">
        <v>1</v>
      </c>
      <c r="CH39" s="5">
        <v>1</v>
      </c>
      <c r="CI39" s="496">
        <v>1</v>
      </c>
      <c r="CJ39" s="544">
        <v>1</v>
      </c>
    </row>
    <row r="40" spans="1:88" s="160" customFormat="1" ht="23.25" customHeight="1">
      <c r="A40" s="5">
        <v>1</v>
      </c>
      <c r="B40" s="657" t="str">
        <f t="shared" si="13"/>
        <v>►</v>
      </c>
      <c r="C40" s="671"/>
      <c r="D40" s="15"/>
      <c r="E40" s="140">
        <f t="shared" si="4"/>
        <v>0</v>
      </c>
      <c r="F40" s="15"/>
      <c r="G40" s="87"/>
      <c r="H40" s="141">
        <f t="shared" si="5"/>
        <v>0</v>
      </c>
      <c r="I40" s="142">
        <f t="shared" si="6"/>
        <v>0</v>
      </c>
      <c r="J40" s="109" t="str">
        <f t="shared" si="7"/>
        <v/>
      </c>
      <c r="K40" s="143" t="str">
        <f t="shared" si="8"/>
        <v/>
      </c>
      <c r="L40" s="143" t="str">
        <f t="shared" si="9"/>
        <v/>
      </c>
      <c r="M40" s="682">
        <f t="shared" si="10"/>
        <v>0</v>
      </c>
      <c r="N40" s="682"/>
      <c r="O40" s="162" t="str">
        <f t="shared" si="11"/>
        <v/>
      </c>
      <c r="P40" s="747"/>
      <c r="Q40" s="5"/>
      <c r="R40" s="596"/>
      <c r="S40" s="632"/>
      <c r="T40" s="598"/>
      <c r="U40" s="636"/>
      <c r="V40" s="640"/>
      <c r="W40" s="182"/>
      <c r="X40" s="639"/>
      <c r="Y40" s="5"/>
      <c r="Z40" s="180" t="str">
        <f t="shared" si="12"/>
        <v>►</v>
      </c>
      <c r="AA40" s="163"/>
      <c r="AB40" s="164"/>
      <c r="AC40" s="165" t="str">
        <f t="shared" si="20"/>
        <v/>
      </c>
      <c r="AD40" s="166"/>
      <c r="AE40" s="167"/>
      <c r="AF40" s="182"/>
      <c r="AG40" s="491">
        <v>1</v>
      </c>
      <c r="AH40" s="169">
        <f>IFERROR(SUMIF(AA93:AF93, AE40, AA94:AF94)*AD40*IF(ISBLANK(AA40),1,AA40)+SUMIF(AA95:AF95, AE40, AA96:AF96)*AD40*IF(ISBLANK(AA40),1,AA40), 0)</f>
        <v>0</v>
      </c>
      <c r="AI40" s="170">
        <f>IF(ISBLANK(AA15),0,(AH40*AG40)/AA15*AL16)</f>
        <v>0</v>
      </c>
      <c r="AJ40" s="183">
        <f>IF(AI51=0,0,(AI40/AI51)*AK20*1000)</f>
        <v>0</v>
      </c>
      <c r="AK40" s="184">
        <f>IF(AH51=0, 0, (AA40*AG40)/(AH51*AK20))</f>
        <v>0</v>
      </c>
      <c r="AL40" s="185">
        <f>IF(OR(ISBLANK(AA15), ISBLANK(AA40), ISTEXT(AA40)), 0, AA40*AG40/AA15*AL16)</f>
        <v>0</v>
      </c>
      <c r="AM40" s="186">
        <f t="shared" si="2"/>
        <v>0</v>
      </c>
      <c r="AN40" s="187">
        <f t="shared" si="3"/>
        <v>0</v>
      </c>
      <c r="AO40" s="3">
        <v>1</v>
      </c>
      <c r="AP40" s="164"/>
      <c r="AQ40" s="164"/>
      <c r="AR40" s="181" t="str">
        <f t="shared" si="21"/>
        <v/>
      </c>
      <c r="AS40" s="166"/>
      <c r="AT40" s="167"/>
      <c r="AU40" s="182"/>
      <c r="AV40" s="3">
        <v>1</v>
      </c>
      <c r="AW40" s="911"/>
      <c r="AX40" s="698"/>
      <c r="AY40" s="3">
        <v>1</v>
      </c>
      <c r="AZ40" s="3">
        <v>1</v>
      </c>
      <c r="BA40" s="3">
        <v>1</v>
      </c>
      <c r="BB40" s="3">
        <v>1</v>
      </c>
      <c r="BC40" s="319" t="s">
        <v>187</v>
      </c>
      <c r="BD40" s="309"/>
      <c r="BE40" s="309"/>
      <c r="BF40" s="309"/>
      <c r="BG40" s="309"/>
      <c r="BH40" s="309"/>
      <c r="BI40" s="309"/>
      <c r="BJ40" s="310"/>
      <c r="BK40" s="5">
        <v>1</v>
      </c>
      <c r="BL40" s="320" t="s">
        <v>4</v>
      </c>
      <c r="BM40" s="321" t="s">
        <v>10</v>
      </c>
      <c r="BN40" s="321" t="s">
        <v>16</v>
      </c>
      <c r="BO40" s="321" t="s">
        <v>5</v>
      </c>
      <c r="BP40" s="321" t="s">
        <v>17</v>
      </c>
      <c r="BQ40" s="322" t="s">
        <v>37</v>
      </c>
      <c r="BR40" s="312"/>
      <c r="BS40" s="313"/>
      <c r="BT40" s="5">
        <v>1</v>
      </c>
      <c r="BU40" s="854"/>
      <c r="BV40" s="854"/>
      <c r="BW40" s="496">
        <v>1</v>
      </c>
      <c r="BX40" s="722"/>
      <c r="BY40" s="722"/>
      <c r="BZ40" s="496">
        <v>1</v>
      </c>
      <c r="CA40" s="724"/>
      <c r="CB40" s="724"/>
      <c r="CC40" s="496">
        <v>1</v>
      </c>
      <c r="CD40" s="700"/>
      <c r="CE40" s="700"/>
      <c r="CF40" s="493">
        <v>1</v>
      </c>
      <c r="CG40" s="5">
        <v>1</v>
      </c>
      <c r="CH40" s="5">
        <v>1</v>
      </c>
      <c r="CI40" s="5">
        <v>1</v>
      </c>
      <c r="CJ40" s="544">
        <v>1</v>
      </c>
    </row>
    <row r="41" spans="1:88" s="160" customFormat="1" ht="23.25" customHeight="1" thickBot="1">
      <c r="A41" s="5">
        <v>1</v>
      </c>
      <c r="B41" s="657" t="str">
        <f t="shared" si="13"/>
        <v>►</v>
      </c>
      <c r="C41" s="671"/>
      <c r="D41" s="15"/>
      <c r="E41" s="140">
        <f t="shared" si="4"/>
        <v>0</v>
      </c>
      <c r="F41" s="15"/>
      <c r="G41" s="87"/>
      <c r="H41" s="141">
        <f t="shared" si="5"/>
        <v>0</v>
      </c>
      <c r="I41" s="142">
        <f t="shared" si="6"/>
        <v>0</v>
      </c>
      <c r="J41" s="109" t="str">
        <f t="shared" si="7"/>
        <v/>
      </c>
      <c r="K41" s="143" t="str">
        <f t="shared" si="8"/>
        <v/>
      </c>
      <c r="L41" s="143" t="str">
        <f t="shared" si="9"/>
        <v/>
      </c>
      <c r="M41" s="682">
        <f t="shared" si="10"/>
        <v>0</v>
      </c>
      <c r="N41" s="682"/>
      <c r="O41" s="162" t="str">
        <f t="shared" si="11"/>
        <v/>
      </c>
      <c r="P41" s="747"/>
      <c r="Q41" s="5"/>
      <c r="R41" s="596"/>
      <c r="S41" s="632"/>
      <c r="T41" s="598"/>
      <c r="U41" s="636"/>
      <c r="V41" s="640"/>
      <c r="W41" s="182"/>
      <c r="X41" s="639"/>
      <c r="Y41" s="5"/>
      <c r="Z41" s="180" t="str">
        <f t="shared" si="12"/>
        <v>►</v>
      </c>
      <c r="AA41" s="163"/>
      <c r="AB41" s="164"/>
      <c r="AC41" s="165" t="str">
        <f t="shared" si="20"/>
        <v/>
      </c>
      <c r="AD41" s="166"/>
      <c r="AE41" s="167"/>
      <c r="AF41" s="182"/>
      <c r="AG41" s="491">
        <v>1</v>
      </c>
      <c r="AH41" s="169">
        <f>IFERROR(SUMIF(AA93:AF93, AE41, AA94:AF94)*AD41*IF(ISBLANK(AA41),1,AA41)+SUMIF(AA95:AF95, AE41, AA96:AF96)*AD41*IF(ISBLANK(AA41),1,AA41), 0)</f>
        <v>0</v>
      </c>
      <c r="AI41" s="170">
        <f>IF(ISBLANK(AA15),0,(AH41*AG41)/AA15*AL16)</f>
        <v>0</v>
      </c>
      <c r="AJ41" s="171">
        <f>IF(AI51=0,0,(AI41/AI51)*AK20*1000)</f>
        <v>0</v>
      </c>
      <c r="AK41" s="193">
        <f>IF(AH51=0, 0, (AA41*AG41)/(AH51*AK20))</f>
        <v>0</v>
      </c>
      <c r="AL41" s="173">
        <f>IF(OR(ISBLANK(AA15), ISBLANK(AA41), ISTEXT(AA41)), 0, AA41*AG41/AA15*AL16)</f>
        <v>0</v>
      </c>
      <c r="AM41" s="174">
        <f t="shared" si="2"/>
        <v>0</v>
      </c>
      <c r="AN41" s="175">
        <f t="shared" si="3"/>
        <v>0</v>
      </c>
      <c r="AO41" s="3">
        <v>1</v>
      </c>
      <c r="AP41" s="164"/>
      <c r="AQ41" s="164"/>
      <c r="AR41" s="181" t="str">
        <f t="shared" si="21"/>
        <v/>
      </c>
      <c r="AS41" s="166"/>
      <c r="AT41" s="167"/>
      <c r="AU41" s="182"/>
      <c r="AV41" s="3">
        <v>1</v>
      </c>
      <c r="AW41" s="911"/>
      <c r="AX41" s="698"/>
      <c r="AY41" s="3">
        <v>1</v>
      </c>
      <c r="AZ41" s="3">
        <v>1</v>
      </c>
      <c r="BA41" s="3">
        <v>1</v>
      </c>
      <c r="BB41" s="3">
        <v>1</v>
      </c>
      <c r="BC41" s="319" t="s">
        <v>189</v>
      </c>
      <c r="BD41" s="309"/>
      <c r="BE41" s="309"/>
      <c r="BF41" s="309"/>
      <c r="BG41" s="309"/>
      <c r="BH41" s="309"/>
      <c r="BI41" s="309"/>
      <c r="BJ41" s="310"/>
      <c r="BK41" s="5">
        <v>1</v>
      </c>
      <c r="BL41" s="325">
        <v>1</v>
      </c>
      <c r="BM41" s="326">
        <v>0.1</v>
      </c>
      <c r="BN41" s="326">
        <v>0.01</v>
      </c>
      <c r="BO41" s="326">
        <v>1E-3</v>
      </c>
      <c r="BP41" s="326">
        <v>1E-3</v>
      </c>
      <c r="BQ41" s="327">
        <v>1</v>
      </c>
      <c r="BR41" s="328"/>
      <c r="BS41" s="329"/>
      <c r="BT41" s="5">
        <v>1</v>
      </c>
      <c r="BU41" s="495"/>
      <c r="BV41" s="495"/>
      <c r="BW41" s="5"/>
      <c r="BX41" s="495">
        <v>1</v>
      </c>
      <c r="BY41" s="495">
        <v>1</v>
      </c>
      <c r="BZ41" s="5">
        <v>1</v>
      </c>
      <c r="CA41" s="495">
        <v>1</v>
      </c>
      <c r="CB41" s="495">
        <v>1</v>
      </c>
      <c r="CC41" s="5">
        <v>1</v>
      </c>
      <c r="CD41" s="495">
        <v>1</v>
      </c>
      <c r="CE41" s="495">
        <v>1</v>
      </c>
      <c r="CF41" s="493">
        <v>1</v>
      </c>
      <c r="CG41" s="5">
        <v>1</v>
      </c>
      <c r="CH41" s="5">
        <v>1</v>
      </c>
      <c r="CI41" s="496">
        <v>1</v>
      </c>
      <c r="CJ41" s="544">
        <v>1</v>
      </c>
    </row>
    <row r="42" spans="1:88" s="160" customFormat="1" ht="23.25" customHeight="1">
      <c r="A42" s="5">
        <v>1</v>
      </c>
      <c r="B42" s="657" t="str">
        <f t="shared" si="13"/>
        <v>►</v>
      </c>
      <c r="C42" s="671"/>
      <c r="D42" s="15"/>
      <c r="E42" s="140">
        <f t="shared" si="4"/>
        <v>0</v>
      </c>
      <c r="F42" s="15"/>
      <c r="G42" s="87"/>
      <c r="H42" s="141">
        <f t="shared" si="5"/>
        <v>0</v>
      </c>
      <c r="I42" s="142">
        <f t="shared" si="6"/>
        <v>0</v>
      </c>
      <c r="J42" s="109" t="str">
        <f t="shared" si="7"/>
        <v/>
      </c>
      <c r="K42" s="143" t="str">
        <f t="shared" si="8"/>
        <v/>
      </c>
      <c r="L42" s="143" t="str">
        <f t="shared" si="9"/>
        <v/>
      </c>
      <c r="M42" s="682">
        <f t="shared" si="10"/>
        <v>0</v>
      </c>
      <c r="N42" s="682"/>
      <c r="O42" s="162" t="str">
        <f t="shared" si="11"/>
        <v/>
      </c>
      <c r="P42" s="747"/>
      <c r="Q42" s="5"/>
      <c r="R42" s="596"/>
      <c r="S42" s="632"/>
      <c r="T42" s="598"/>
      <c r="U42" s="636"/>
      <c r="V42" s="640"/>
      <c r="W42" s="182"/>
      <c r="X42" s="639"/>
      <c r="Y42" s="5"/>
      <c r="Z42" s="180" t="str">
        <f t="shared" si="12"/>
        <v>►</v>
      </c>
      <c r="AA42" s="163"/>
      <c r="AB42" s="164"/>
      <c r="AC42" s="165" t="str">
        <f t="shared" si="20"/>
        <v/>
      </c>
      <c r="AD42" s="166"/>
      <c r="AE42" s="167"/>
      <c r="AF42" s="182"/>
      <c r="AG42" s="491">
        <v>1</v>
      </c>
      <c r="AH42" s="169">
        <f>IFERROR(SUMIF(AA93:AF93, AE42, AA94:AF94)*AD42*IF(ISBLANK(AA42),1,AA42)+SUMIF(AA95:AF95, AE42, AA96:AF96)*AD42*IF(ISBLANK(AA42),1,AA42), 0)</f>
        <v>0</v>
      </c>
      <c r="AI42" s="170">
        <f>IF(ISBLANK(AA15),0,(AH42*AG42)/AA15*AL16)</f>
        <v>0</v>
      </c>
      <c r="AJ42" s="183">
        <f>IF(AI51=0,0,(AI42/AI51)*AK20*1000)</f>
        <v>0</v>
      </c>
      <c r="AK42" s="184">
        <f>IF(AH51=0, 0, (AA42*AG42)/(AH51*AK20))</f>
        <v>0</v>
      </c>
      <c r="AL42" s="185">
        <f>IF(OR(ISBLANK(AA15), ISBLANK(AA42), ISTEXT(AA42)), 0, AA42*AG42/AA15*AL16)</f>
        <v>0</v>
      </c>
      <c r="AM42" s="186">
        <f t="shared" si="2"/>
        <v>0</v>
      </c>
      <c r="AN42" s="187">
        <f t="shared" si="3"/>
        <v>0</v>
      </c>
      <c r="AO42" s="3">
        <v>1</v>
      </c>
      <c r="AP42" s="164"/>
      <c r="AQ42" s="164"/>
      <c r="AR42" s="181" t="str">
        <f t="shared" si="21"/>
        <v/>
      </c>
      <c r="AS42" s="166"/>
      <c r="AT42" s="167"/>
      <c r="AU42" s="182"/>
      <c r="AV42" s="3">
        <v>1</v>
      </c>
      <c r="AW42" s="540"/>
      <c r="AX42" s="111"/>
      <c r="AY42" s="3">
        <v>1</v>
      </c>
      <c r="AZ42" s="3">
        <v>1</v>
      </c>
      <c r="BA42" s="3">
        <v>1</v>
      </c>
      <c r="BB42" s="3">
        <v>1</v>
      </c>
      <c r="BC42" s="319"/>
      <c r="BD42" s="309"/>
      <c r="BE42" s="309"/>
      <c r="BF42" s="309"/>
      <c r="BG42" s="309"/>
      <c r="BH42" s="309"/>
      <c r="BI42" s="309"/>
      <c r="BJ42" s="310"/>
      <c r="BK42" s="5">
        <v>1</v>
      </c>
      <c r="BL42" s="330" t="s">
        <v>6</v>
      </c>
      <c r="BM42" s="331" t="s">
        <v>12</v>
      </c>
      <c r="BN42" s="331" t="s">
        <v>18</v>
      </c>
      <c r="BO42" s="332" t="s">
        <v>7</v>
      </c>
      <c r="BP42" s="331" t="s">
        <v>13</v>
      </c>
      <c r="BQ42" s="333" t="s">
        <v>19</v>
      </c>
      <c r="BR42" s="328"/>
      <c r="BS42" s="329"/>
      <c r="BT42" s="5">
        <v>1</v>
      </c>
      <c r="BU42" s="860" t="s">
        <v>334</v>
      </c>
      <c r="BV42" s="860"/>
      <c r="BW42" s="496">
        <v>1</v>
      </c>
      <c r="BX42" s="721" t="s">
        <v>335</v>
      </c>
      <c r="BY42" s="721"/>
      <c r="BZ42" s="496">
        <v>1</v>
      </c>
      <c r="CA42" s="723" t="s">
        <v>336</v>
      </c>
      <c r="CB42" s="723"/>
      <c r="CC42" s="496">
        <v>1</v>
      </c>
      <c r="CD42" s="699" t="s">
        <v>337</v>
      </c>
      <c r="CE42" s="699"/>
      <c r="CF42" s="493">
        <v>1</v>
      </c>
      <c r="CG42" s="5">
        <v>1</v>
      </c>
      <c r="CH42" s="5">
        <v>1</v>
      </c>
      <c r="CI42" s="496">
        <v>1</v>
      </c>
      <c r="CJ42" s="544">
        <v>1</v>
      </c>
    </row>
    <row r="43" spans="1:88" s="160" customFormat="1" ht="23.25" customHeight="1">
      <c r="A43" s="5">
        <v>1</v>
      </c>
      <c r="B43" s="657" t="str">
        <f t="shared" si="13"/>
        <v>►</v>
      </c>
      <c r="C43" s="671"/>
      <c r="D43" s="15"/>
      <c r="E43" s="140">
        <f t="shared" si="4"/>
        <v>0</v>
      </c>
      <c r="F43" s="15"/>
      <c r="G43" s="87"/>
      <c r="H43" s="141">
        <f t="shared" si="5"/>
        <v>0</v>
      </c>
      <c r="I43" s="142">
        <f t="shared" si="6"/>
        <v>0</v>
      </c>
      <c r="J43" s="109" t="str">
        <f t="shared" si="7"/>
        <v/>
      </c>
      <c r="K43" s="143" t="str">
        <f t="shared" si="8"/>
        <v/>
      </c>
      <c r="L43" s="143" t="str">
        <f t="shared" si="9"/>
        <v/>
      </c>
      <c r="M43" s="682">
        <f t="shared" si="10"/>
        <v>0</v>
      </c>
      <c r="N43" s="682"/>
      <c r="O43" s="162" t="str">
        <f t="shared" si="11"/>
        <v/>
      </c>
      <c r="P43" s="747"/>
      <c r="Q43" s="5"/>
      <c r="R43" s="596"/>
      <c r="S43" s="632"/>
      <c r="T43" s="598"/>
      <c r="U43" s="636"/>
      <c r="V43" s="640"/>
      <c r="W43" s="182"/>
      <c r="X43" s="639"/>
      <c r="Y43" s="5"/>
      <c r="Z43" s="180" t="str">
        <f t="shared" si="12"/>
        <v>►</v>
      </c>
      <c r="AA43" s="163"/>
      <c r="AB43" s="164"/>
      <c r="AC43" s="165" t="str">
        <f t="shared" si="20"/>
        <v/>
      </c>
      <c r="AD43" s="166"/>
      <c r="AE43" s="167"/>
      <c r="AF43" s="182"/>
      <c r="AG43" s="491">
        <v>1</v>
      </c>
      <c r="AH43" s="169">
        <f>IFERROR(SUMIF(AA93:AF93, AE43, AA94:AF94)*AD43*IF(ISBLANK(AA43),1,AA43)+SUMIF(AA95:AF95, AE43, AA96:AF96)*AD43*IF(ISBLANK(AA43),1,AA43), 0)</f>
        <v>0</v>
      </c>
      <c r="AI43" s="170">
        <f>IF(ISBLANK(AA15),0,(AH43*AG43)/AA15*AL16)</f>
        <v>0</v>
      </c>
      <c r="AJ43" s="171">
        <f>IF(AI51=0,0,(AI43/AI51)*AK20*1000)</f>
        <v>0</v>
      </c>
      <c r="AK43" s="193">
        <f>IF(AH51=0, 0, (AA43*AG43)/(AH51*AK20))</f>
        <v>0</v>
      </c>
      <c r="AL43" s="173">
        <f>IF(OR(ISBLANK(AA15), ISBLANK(AA43), ISTEXT(AA43)), 0, AA43*AG43/AA15*AL16)</f>
        <v>0</v>
      </c>
      <c r="AM43" s="174">
        <f t="shared" si="2"/>
        <v>0</v>
      </c>
      <c r="AN43" s="175">
        <f t="shared" si="3"/>
        <v>0</v>
      </c>
      <c r="AO43" s="3">
        <v>1</v>
      </c>
      <c r="AP43" s="164"/>
      <c r="AQ43" s="164"/>
      <c r="AR43" s="181" t="str">
        <f t="shared" si="21"/>
        <v/>
      </c>
      <c r="AS43" s="166"/>
      <c r="AT43" s="167"/>
      <c r="AU43" s="182"/>
      <c r="AV43" s="3">
        <v>1</v>
      </c>
      <c r="AW43" s="540"/>
      <c r="AX43" s="111"/>
      <c r="AY43" s="3">
        <v>1</v>
      </c>
      <c r="AZ43" s="3">
        <v>1</v>
      </c>
      <c r="BA43" s="3">
        <v>1</v>
      </c>
      <c r="BB43" s="3">
        <v>1</v>
      </c>
      <c r="BC43" s="334" t="s">
        <v>190</v>
      </c>
      <c r="BD43" s="335"/>
      <c r="BE43" s="335"/>
      <c r="BF43" s="335"/>
      <c r="BG43" s="335"/>
      <c r="BH43" s="335"/>
      <c r="BI43" s="335"/>
      <c r="BJ43" s="336"/>
      <c r="BK43" s="5">
        <v>1</v>
      </c>
      <c r="BL43" s="337">
        <v>0.5</v>
      </c>
      <c r="BM43" s="338">
        <v>0.25</v>
      </c>
      <c r="BN43" s="338">
        <v>0.1</v>
      </c>
      <c r="BO43" s="338">
        <v>0.01</v>
      </c>
      <c r="BP43" s="338">
        <v>0.22500000000000001</v>
      </c>
      <c r="BQ43" s="339">
        <v>0.35</v>
      </c>
      <c r="BR43" s="340"/>
      <c r="BS43" s="341"/>
      <c r="BT43" s="5">
        <v>1</v>
      </c>
      <c r="BU43" s="861"/>
      <c r="BV43" s="861"/>
      <c r="BW43" s="496">
        <v>1</v>
      </c>
      <c r="BX43" s="722"/>
      <c r="BY43" s="722"/>
      <c r="BZ43" s="496">
        <v>1</v>
      </c>
      <c r="CA43" s="724"/>
      <c r="CB43" s="724"/>
      <c r="CC43" s="496">
        <v>1</v>
      </c>
      <c r="CD43" s="700"/>
      <c r="CE43" s="700"/>
      <c r="CF43" s="493">
        <v>1</v>
      </c>
      <c r="CG43" s="5">
        <v>1</v>
      </c>
      <c r="CH43" s="5">
        <v>1</v>
      </c>
      <c r="CI43" s="5">
        <v>1</v>
      </c>
      <c r="CJ43" s="544">
        <v>1</v>
      </c>
    </row>
    <row r="44" spans="1:88" s="160" customFormat="1" ht="23.25" customHeight="1" thickBot="1">
      <c r="A44" s="5">
        <v>1</v>
      </c>
      <c r="B44" s="657" t="str">
        <f t="shared" si="13"/>
        <v>►</v>
      </c>
      <c r="C44" s="671"/>
      <c r="D44" s="15"/>
      <c r="E44" s="140">
        <f t="shared" si="4"/>
        <v>0</v>
      </c>
      <c r="F44" s="15"/>
      <c r="G44" s="87"/>
      <c r="H44" s="141">
        <f t="shared" si="5"/>
        <v>0</v>
      </c>
      <c r="I44" s="142">
        <f t="shared" si="6"/>
        <v>0</v>
      </c>
      <c r="J44" s="109" t="str">
        <f t="shared" si="7"/>
        <v/>
      </c>
      <c r="K44" s="143" t="str">
        <f t="shared" si="8"/>
        <v/>
      </c>
      <c r="L44" s="143" t="str">
        <f t="shared" si="9"/>
        <v/>
      </c>
      <c r="M44" s="682">
        <f t="shared" si="10"/>
        <v>0</v>
      </c>
      <c r="N44" s="682"/>
      <c r="O44" s="162" t="str">
        <f t="shared" si="11"/>
        <v/>
      </c>
      <c r="P44" s="747"/>
      <c r="Q44" s="5"/>
      <c r="R44" s="596"/>
      <c r="S44" s="632"/>
      <c r="T44" s="598"/>
      <c r="U44" s="636"/>
      <c r="V44" s="640"/>
      <c r="W44" s="182"/>
      <c r="X44" s="639"/>
      <c r="Y44" s="5"/>
      <c r="Z44" s="180" t="str">
        <f t="shared" si="12"/>
        <v>►</v>
      </c>
      <c r="AA44" s="163"/>
      <c r="AB44" s="164"/>
      <c r="AC44" s="165" t="str">
        <f t="shared" si="20"/>
        <v/>
      </c>
      <c r="AD44" s="166"/>
      <c r="AE44" s="167"/>
      <c r="AF44" s="182"/>
      <c r="AG44" s="491">
        <v>1</v>
      </c>
      <c r="AH44" s="169">
        <f>IFERROR(SUMIF(AA93:AF93, AE44, AA94:AF94)*AD44*IF(ISBLANK(AA44),1,AA44)+SUMIF(AA95:AF95, AE44, AA96:AF96)*AD44*IF(ISBLANK(AA44),1,AA44), 0)</f>
        <v>0</v>
      </c>
      <c r="AI44" s="170">
        <f>IF(ISBLANK(AA15),0,(AH44*AG44)/AA15*AL16)</f>
        <v>0</v>
      </c>
      <c r="AJ44" s="183">
        <f>IF(AI51=0,0,(AI44/AI51)*AK20*1000)</f>
        <v>0</v>
      </c>
      <c r="AK44" s="184">
        <f>IF(AH51=0, 0, (AA44*AG44)/(AH51*AK20))</f>
        <v>0</v>
      </c>
      <c r="AL44" s="185">
        <f>IF(OR(ISBLANK(AA15), ISBLANK(AA44), ISTEXT(AA44)), 0, AA44*AG44/AA15*AL16)</f>
        <v>0</v>
      </c>
      <c r="AM44" s="186">
        <f t="shared" si="2"/>
        <v>0</v>
      </c>
      <c r="AN44" s="187">
        <f t="shared" si="3"/>
        <v>0</v>
      </c>
      <c r="AO44" s="3">
        <v>1</v>
      </c>
      <c r="AP44" s="164"/>
      <c r="AQ44" s="164"/>
      <c r="AR44" s="181" t="str">
        <f t="shared" si="21"/>
        <v/>
      </c>
      <c r="AS44" s="166"/>
      <c r="AT44" s="167"/>
      <c r="AU44" s="182"/>
      <c r="AV44" s="3">
        <v>1</v>
      </c>
      <c r="AW44" s="540"/>
      <c r="AX44" s="111"/>
      <c r="AY44" s="3">
        <v>1</v>
      </c>
      <c r="AZ44" s="3">
        <v>1</v>
      </c>
      <c r="BA44" s="3">
        <v>1</v>
      </c>
      <c r="BB44" s="3">
        <v>1</v>
      </c>
      <c r="BC44" s="334" t="s">
        <v>191</v>
      </c>
      <c r="BD44" s="309"/>
      <c r="BE44" s="309"/>
      <c r="BF44" s="309"/>
      <c r="BG44" s="309"/>
      <c r="BH44" s="309"/>
      <c r="BI44" s="309"/>
      <c r="BJ44" s="310"/>
      <c r="BK44" s="5">
        <v>1</v>
      </c>
      <c r="BL44" s="838" t="s">
        <v>192</v>
      </c>
      <c r="BM44" s="839"/>
      <c r="BN44" s="840"/>
      <c r="BO44" s="844" t="s">
        <v>193</v>
      </c>
      <c r="BP44" s="846" t="s">
        <v>194</v>
      </c>
      <c r="BQ44" s="848" t="s">
        <v>195</v>
      </c>
      <c r="BR44" s="342" t="s">
        <v>196</v>
      </c>
      <c r="BS44" s="850" t="s">
        <v>197</v>
      </c>
      <c r="BT44" s="5">
        <v>1</v>
      </c>
      <c r="BU44" s="495">
        <v>1</v>
      </c>
      <c r="BV44" s="495">
        <v>1</v>
      </c>
      <c r="BW44" s="5">
        <v>1</v>
      </c>
      <c r="BX44" s="495">
        <v>1</v>
      </c>
      <c r="BY44" s="495">
        <v>1</v>
      </c>
      <c r="BZ44" s="5">
        <v>1</v>
      </c>
      <c r="CA44" s="495">
        <v>1</v>
      </c>
      <c r="CB44" s="495">
        <v>1</v>
      </c>
      <c r="CC44" s="5">
        <v>1</v>
      </c>
      <c r="CD44" s="495">
        <v>1</v>
      </c>
      <c r="CE44" s="495">
        <v>1</v>
      </c>
      <c r="CF44" s="493">
        <v>1</v>
      </c>
      <c r="CG44" s="5">
        <v>1</v>
      </c>
      <c r="CH44" s="5">
        <v>1</v>
      </c>
      <c r="CI44" s="496">
        <v>1</v>
      </c>
      <c r="CJ44" s="544">
        <v>1</v>
      </c>
    </row>
    <row r="45" spans="1:88" s="160" customFormat="1" ht="23.25" customHeight="1">
      <c r="A45" s="5">
        <v>1</v>
      </c>
      <c r="B45" s="657" t="str">
        <f t="shared" si="13"/>
        <v>►</v>
      </c>
      <c r="C45" s="671"/>
      <c r="D45" s="15"/>
      <c r="E45" s="140">
        <f t="shared" si="4"/>
        <v>0</v>
      </c>
      <c r="F45" s="15"/>
      <c r="G45" s="87"/>
      <c r="H45" s="141">
        <f t="shared" si="5"/>
        <v>0</v>
      </c>
      <c r="I45" s="142">
        <f t="shared" si="6"/>
        <v>0</v>
      </c>
      <c r="J45" s="109" t="str">
        <f t="shared" si="7"/>
        <v/>
      </c>
      <c r="K45" s="143" t="str">
        <f t="shared" si="8"/>
        <v/>
      </c>
      <c r="L45" s="143" t="str">
        <f t="shared" si="9"/>
        <v/>
      </c>
      <c r="M45" s="682">
        <f t="shared" si="10"/>
        <v>0</v>
      </c>
      <c r="N45" s="682"/>
      <c r="O45" s="162" t="str">
        <f t="shared" si="11"/>
        <v/>
      </c>
      <c r="P45" s="747"/>
      <c r="Q45" s="5"/>
      <c r="R45" s="596"/>
      <c r="S45" s="632"/>
      <c r="T45" s="598"/>
      <c r="U45" s="636"/>
      <c r="V45" s="640"/>
      <c r="W45" s="182"/>
      <c r="X45" s="639"/>
      <c r="Y45" s="5"/>
      <c r="Z45" s="180" t="str">
        <f t="shared" si="12"/>
        <v>►</v>
      </c>
      <c r="AA45" s="163"/>
      <c r="AB45" s="164"/>
      <c r="AC45" s="165" t="str">
        <f t="shared" si="20"/>
        <v/>
      </c>
      <c r="AD45" s="166"/>
      <c r="AE45" s="167"/>
      <c r="AF45" s="182"/>
      <c r="AG45" s="491">
        <v>1</v>
      </c>
      <c r="AH45" s="169">
        <f>IFERROR(SUMIF(AA93:AF93, AE45, AA94:AF94)*AD45*IF(ISBLANK(AA45),1,AA45)+SUMIF(AA95:AF95, AE45, AA96:AF96)*AD45*IF(ISBLANK(AA45),1,AA45), 0)</f>
        <v>0</v>
      </c>
      <c r="AI45" s="170">
        <f>IF(ISBLANK(AA15),0,(AH45*AG45)/AA15*AL16)</f>
        <v>0</v>
      </c>
      <c r="AJ45" s="171">
        <f>IF(AI51=0,0,(AI45/AI51)*AK20*1000)</f>
        <v>0</v>
      </c>
      <c r="AK45" s="193">
        <f>IF(AH51=0, 0, (AA45*AG45)/(AH51*AK20))</f>
        <v>0</v>
      </c>
      <c r="AL45" s="173">
        <f>IF(OR(ISBLANK(AA15), ISBLANK(AA45), ISTEXT(AA45)), 0, AA45*AG45/AA15*AL16)</f>
        <v>0</v>
      </c>
      <c r="AM45" s="174">
        <f t="shared" si="2"/>
        <v>0</v>
      </c>
      <c r="AN45" s="175">
        <f t="shared" si="3"/>
        <v>0</v>
      </c>
      <c r="AO45" s="3">
        <v>1</v>
      </c>
      <c r="AP45" s="164"/>
      <c r="AQ45" s="164"/>
      <c r="AR45" s="181" t="str">
        <f t="shared" si="21"/>
        <v/>
      </c>
      <c r="AS45" s="166"/>
      <c r="AT45" s="167"/>
      <c r="AU45" s="182"/>
      <c r="AV45" s="3">
        <v>1</v>
      </c>
      <c r="AW45" s="540"/>
      <c r="AX45" s="111"/>
      <c r="AY45" s="3">
        <v>1</v>
      </c>
      <c r="AZ45" s="3">
        <v>1</v>
      </c>
      <c r="BA45" s="3">
        <v>1</v>
      </c>
      <c r="BB45" s="3">
        <v>1</v>
      </c>
      <c r="BC45" s="343" t="s">
        <v>199</v>
      </c>
      <c r="BD45" s="344"/>
      <c r="BE45" s="344"/>
      <c r="BF45" s="344"/>
      <c r="BG45" s="344"/>
      <c r="BH45" s="344"/>
      <c r="BI45" s="344"/>
      <c r="BJ45" s="345"/>
      <c r="BK45" s="5">
        <v>1</v>
      </c>
      <c r="BL45" s="841"/>
      <c r="BM45" s="842"/>
      <c r="BN45" s="843"/>
      <c r="BO45" s="845"/>
      <c r="BP45" s="847"/>
      <c r="BQ45" s="849"/>
      <c r="BR45" s="346" t="s">
        <v>200</v>
      </c>
      <c r="BS45" s="851"/>
      <c r="BT45" s="5">
        <v>1</v>
      </c>
      <c r="BU45" s="862" t="s">
        <v>338</v>
      </c>
      <c r="BV45" s="862"/>
      <c r="BW45" s="496">
        <v>1</v>
      </c>
      <c r="BX45" s="721" t="s">
        <v>339</v>
      </c>
      <c r="BY45" s="721"/>
      <c r="BZ45" s="496">
        <v>1</v>
      </c>
      <c r="CA45" s="723" t="s">
        <v>340</v>
      </c>
      <c r="CB45" s="723"/>
      <c r="CC45" s="496">
        <v>1</v>
      </c>
      <c r="CD45" s="699" t="s">
        <v>341</v>
      </c>
      <c r="CE45" s="699"/>
      <c r="CF45" s="493">
        <v>1</v>
      </c>
      <c r="CG45" s="5">
        <v>1</v>
      </c>
      <c r="CH45" s="5">
        <v>1</v>
      </c>
      <c r="CI45" s="496">
        <v>1</v>
      </c>
      <c r="CJ45" s="544">
        <v>1</v>
      </c>
    </row>
    <row r="46" spans="1:88" s="160" customFormat="1" ht="23.25" customHeight="1">
      <c r="A46" s="5">
        <v>1</v>
      </c>
      <c r="B46" s="657" t="str">
        <f t="shared" si="13"/>
        <v>►</v>
      </c>
      <c r="C46" s="671"/>
      <c r="D46" s="15"/>
      <c r="E46" s="140">
        <f t="shared" si="4"/>
        <v>0</v>
      </c>
      <c r="F46" s="15"/>
      <c r="G46" s="87"/>
      <c r="H46" s="141">
        <f t="shared" si="5"/>
        <v>0</v>
      </c>
      <c r="I46" s="142">
        <f t="shared" si="6"/>
        <v>0</v>
      </c>
      <c r="J46" s="109" t="str">
        <f t="shared" si="7"/>
        <v/>
      </c>
      <c r="K46" s="143" t="str">
        <f t="shared" si="8"/>
        <v/>
      </c>
      <c r="L46" s="143" t="str">
        <f t="shared" si="9"/>
        <v/>
      </c>
      <c r="M46" s="682">
        <f t="shared" si="10"/>
        <v>0</v>
      </c>
      <c r="N46" s="682"/>
      <c r="O46" s="162" t="str">
        <f t="shared" si="11"/>
        <v/>
      </c>
      <c r="P46" s="747"/>
      <c r="Q46" s="5"/>
      <c r="R46" s="596"/>
      <c r="S46" s="632"/>
      <c r="T46" s="598"/>
      <c r="U46" s="636"/>
      <c r="V46" s="640"/>
      <c r="W46" s="182"/>
      <c r="X46" s="639"/>
      <c r="Y46" s="5"/>
      <c r="Z46" s="180" t="str">
        <f t="shared" si="12"/>
        <v>►</v>
      </c>
      <c r="AA46" s="163"/>
      <c r="AB46" s="164"/>
      <c r="AC46" s="165" t="str">
        <f t="shared" si="20"/>
        <v/>
      </c>
      <c r="AD46" s="166"/>
      <c r="AE46" s="167"/>
      <c r="AF46" s="182"/>
      <c r="AG46" s="491">
        <v>1</v>
      </c>
      <c r="AH46" s="169">
        <f>IFERROR(SUMIF(AA93:AF93, AE46, AA94:AF94)*AD46*IF(ISBLANK(AA46),1,AA46)+SUMIF(AA95:AF95, AE46, AA96:AF96)*AD46*IF(ISBLANK(AA46),1,AA46), 0)</f>
        <v>0</v>
      </c>
      <c r="AI46" s="170">
        <f>IF(ISBLANK(AA15),0,(AH46*AG46)/AA15*AL16)</f>
        <v>0</v>
      </c>
      <c r="AJ46" s="183">
        <f>IF(AI51=0,0,(AI46/AI51)*AK20*1000)</f>
        <v>0</v>
      </c>
      <c r="AK46" s="184">
        <f>IF(AH51=0, 0, (AA46*AG46)/(AH51*AK20))</f>
        <v>0</v>
      </c>
      <c r="AL46" s="185">
        <f>IF(OR(ISBLANK(AA15), ISBLANK(AA46), ISTEXT(AA46)), 0, AA46*AG46/AA15*AL16)</f>
        <v>0</v>
      </c>
      <c r="AM46" s="186">
        <f t="shared" si="2"/>
        <v>0</v>
      </c>
      <c r="AN46" s="187">
        <f t="shared" si="3"/>
        <v>0</v>
      </c>
      <c r="AO46" s="3">
        <v>1</v>
      </c>
      <c r="AP46" s="164"/>
      <c r="AQ46" s="164"/>
      <c r="AR46" s="181" t="str">
        <f t="shared" si="21"/>
        <v/>
      </c>
      <c r="AS46" s="166"/>
      <c r="AT46" s="167"/>
      <c r="AU46" s="182"/>
      <c r="AV46" s="3">
        <v>1</v>
      </c>
      <c r="AW46" s="540"/>
      <c r="AX46" s="111"/>
      <c r="AY46" s="3">
        <v>1</v>
      </c>
      <c r="AZ46" s="3">
        <v>1</v>
      </c>
      <c r="BA46" s="3">
        <v>1</v>
      </c>
      <c r="BB46" s="3">
        <v>1</v>
      </c>
      <c r="BC46" s="347"/>
      <c r="BD46" s="348"/>
      <c r="BE46" s="348"/>
      <c r="BF46" s="348"/>
      <c r="BG46" s="348"/>
      <c r="BH46" s="348"/>
      <c r="BI46" s="348"/>
      <c r="BJ46" s="349"/>
      <c r="BK46" s="5">
        <v>1</v>
      </c>
      <c r="BL46" s="350"/>
      <c r="BM46" s="351"/>
      <c r="BN46" s="352"/>
      <c r="BO46" s="352"/>
      <c r="BP46" s="353" t="s">
        <v>201</v>
      </c>
      <c r="BQ46" s="354" t="s">
        <v>202</v>
      </c>
      <c r="BR46" s="351"/>
      <c r="BS46" s="355"/>
      <c r="BT46" s="5">
        <v>1</v>
      </c>
      <c r="BU46" s="863"/>
      <c r="BV46" s="863"/>
      <c r="BW46" s="496">
        <v>1</v>
      </c>
      <c r="BX46" s="722"/>
      <c r="BY46" s="722"/>
      <c r="BZ46" s="496">
        <v>1</v>
      </c>
      <c r="CA46" s="724"/>
      <c r="CB46" s="724"/>
      <c r="CC46" s="496">
        <v>1</v>
      </c>
      <c r="CD46" s="700"/>
      <c r="CE46" s="700"/>
      <c r="CF46" s="493">
        <v>1</v>
      </c>
      <c r="CG46" s="5">
        <v>1</v>
      </c>
      <c r="CH46" s="5">
        <v>1</v>
      </c>
      <c r="CI46" s="5">
        <v>1</v>
      </c>
      <c r="CJ46" s="544">
        <v>1</v>
      </c>
    </row>
    <row r="47" spans="1:88" s="160" customFormat="1" ht="23.25" customHeight="1" thickBot="1">
      <c r="A47" s="5">
        <v>1</v>
      </c>
      <c r="B47" s="657" t="str">
        <f t="shared" si="13"/>
        <v>►</v>
      </c>
      <c r="C47" s="671"/>
      <c r="D47" s="15"/>
      <c r="E47" s="140">
        <f t="shared" si="4"/>
        <v>0</v>
      </c>
      <c r="F47" s="15"/>
      <c r="G47" s="87"/>
      <c r="H47" s="141">
        <f t="shared" si="5"/>
        <v>0</v>
      </c>
      <c r="I47" s="142">
        <f t="shared" si="6"/>
        <v>0</v>
      </c>
      <c r="J47" s="109" t="str">
        <f t="shared" si="7"/>
        <v/>
      </c>
      <c r="K47" s="143" t="str">
        <f t="shared" si="8"/>
        <v/>
      </c>
      <c r="L47" s="143" t="str">
        <f t="shared" si="9"/>
        <v/>
      </c>
      <c r="M47" s="682">
        <f t="shared" si="10"/>
        <v>0</v>
      </c>
      <c r="N47" s="682"/>
      <c r="O47" s="162" t="str">
        <f t="shared" si="11"/>
        <v/>
      </c>
      <c r="P47" s="747"/>
      <c r="Q47" s="5">
        <v>1</v>
      </c>
      <c r="R47" s="596"/>
      <c r="S47" s="632"/>
      <c r="T47" s="598"/>
      <c r="U47" s="636" t="str">
        <f t="shared" ref="U47:U94" si="22">SUBSTITUTE(SUBSTITUTE(SUBSTITUTE(SUBSTITUTE(SUBSTITUTE(SUBSTITUTE(SUBSTITUTE(SUBSTITUTE(SUBSTITUTE(SUBSTITUTE(S47,"0",""),"1",""),"2",""),"3",""),"4",""),"5",""),"6",""),"7",""),"8",""),"9","")</f>
        <v/>
      </c>
      <c r="V47" s="640"/>
      <c r="W47" s="182" t="str">
        <f t="shared" ref="W47:W94" si="23">IF(ISBLANK(V47),U47,V47)</f>
        <v/>
      </c>
      <c r="X47" s="639" t="str">
        <f>IF(OR(ISBLANK(V47), ISTEXT(V47)), "", "0  "&amp;V24)</f>
        <v/>
      </c>
      <c r="Y47" s="5">
        <v>1</v>
      </c>
      <c r="Z47" s="180" t="str">
        <f t="shared" si="12"/>
        <v>►</v>
      </c>
      <c r="AA47" s="163"/>
      <c r="AB47" s="164"/>
      <c r="AC47" s="165" t="str">
        <f t="shared" si="20"/>
        <v/>
      </c>
      <c r="AD47" s="166"/>
      <c r="AE47" s="167"/>
      <c r="AF47" s="182"/>
      <c r="AG47" s="491">
        <v>1</v>
      </c>
      <c r="AH47" s="169">
        <f>IFERROR(SUMIF(AA93:AF93, AE47, AA94:AF94)*AD47*IF(ISBLANK(AA47),1,AA47)+SUMIF(AA95:AF95, AE47, AA96:AF96)*AD47*IF(ISBLANK(AA47),1,AA47), 0)</f>
        <v>0</v>
      </c>
      <c r="AI47" s="170">
        <f>IF(ISBLANK(AA15),0,(AH47*AG47)/AA15*AL16)</f>
        <v>0</v>
      </c>
      <c r="AJ47" s="171">
        <f>IF(AI51=0,0,(AI47/AI51)*AK20*1000)</f>
        <v>0</v>
      </c>
      <c r="AK47" s="193">
        <f>IF(AH51=0, 0, (AA47*AG47)/(AH51*AK20))</f>
        <v>0</v>
      </c>
      <c r="AL47" s="173">
        <f>IF(OR(ISBLANK(AA15), ISBLANK(AA47), ISTEXT(AA47)), 0, AA47*AG47/AA15*AL16)</f>
        <v>0</v>
      </c>
      <c r="AM47" s="174">
        <f t="shared" si="2"/>
        <v>0</v>
      </c>
      <c r="AN47" s="175">
        <f t="shared" si="3"/>
        <v>0</v>
      </c>
      <c r="AO47" s="3">
        <v>1</v>
      </c>
      <c r="AP47" s="164"/>
      <c r="AQ47" s="164"/>
      <c r="AR47" s="181" t="str">
        <f t="shared" si="21"/>
        <v/>
      </c>
      <c r="AS47" s="166"/>
      <c r="AT47" s="167"/>
      <c r="AU47" s="182"/>
      <c r="AV47" s="3">
        <v>1</v>
      </c>
      <c r="AW47" s="540"/>
      <c r="AX47" s="111"/>
      <c r="AY47" s="3">
        <v>1</v>
      </c>
      <c r="AZ47" s="3">
        <v>1</v>
      </c>
      <c r="BA47" s="3">
        <v>1</v>
      </c>
      <c r="BB47" s="3">
        <v>1</v>
      </c>
      <c r="BC47" s="356" t="s">
        <v>203</v>
      </c>
      <c r="BD47" s="357"/>
      <c r="BE47" s="256" t="s">
        <v>204</v>
      </c>
      <c r="BF47" s="256"/>
      <c r="BG47" s="256"/>
      <c r="BH47" s="256"/>
      <c r="BI47" s="299"/>
      <c r="BJ47" s="300"/>
      <c r="BK47" s="5">
        <v>1</v>
      </c>
      <c r="BL47" s="350"/>
      <c r="BM47" s="351"/>
      <c r="BN47" s="352"/>
      <c r="BO47" s="352"/>
      <c r="BP47" s="352"/>
      <c r="BQ47" s="352"/>
      <c r="BR47" s="351"/>
      <c r="BS47" s="355"/>
      <c r="BT47" s="5">
        <v>1</v>
      </c>
      <c r="BU47" s="495">
        <v>1</v>
      </c>
      <c r="BV47" s="495">
        <v>1</v>
      </c>
      <c r="BW47" s="5">
        <v>1</v>
      </c>
      <c r="BX47" s="495">
        <v>1</v>
      </c>
      <c r="BY47" s="495">
        <v>1</v>
      </c>
      <c r="BZ47" s="5">
        <v>1</v>
      </c>
      <c r="CA47" s="495">
        <v>1</v>
      </c>
      <c r="CB47" s="495">
        <v>1</v>
      </c>
      <c r="CC47" s="5">
        <v>1</v>
      </c>
      <c r="CD47" s="495">
        <v>1</v>
      </c>
      <c r="CE47" s="495">
        <v>1</v>
      </c>
      <c r="CF47" s="493">
        <v>1</v>
      </c>
      <c r="CG47" s="5">
        <v>1</v>
      </c>
      <c r="CH47" s="5">
        <v>1</v>
      </c>
      <c r="CI47" s="496">
        <v>1</v>
      </c>
      <c r="CJ47" s="544">
        <v>1</v>
      </c>
    </row>
    <row r="48" spans="1:88" s="160" customFormat="1" ht="23.25" customHeight="1">
      <c r="A48" s="5">
        <v>1</v>
      </c>
      <c r="B48" s="657" t="str">
        <f t="shared" si="13"/>
        <v>►</v>
      </c>
      <c r="C48" s="671"/>
      <c r="D48" s="15"/>
      <c r="E48" s="140">
        <f t="shared" si="4"/>
        <v>0</v>
      </c>
      <c r="F48" s="15"/>
      <c r="G48" s="87"/>
      <c r="H48" s="141">
        <f t="shared" si="5"/>
        <v>0</v>
      </c>
      <c r="I48" s="142">
        <f t="shared" si="6"/>
        <v>0</v>
      </c>
      <c r="J48" s="109" t="str">
        <f t="shared" si="7"/>
        <v/>
      </c>
      <c r="K48" s="143" t="str">
        <f t="shared" si="8"/>
        <v/>
      </c>
      <c r="L48" s="143" t="str">
        <f t="shared" si="9"/>
        <v/>
      </c>
      <c r="M48" s="682">
        <f t="shared" si="10"/>
        <v>0</v>
      </c>
      <c r="N48" s="682"/>
      <c r="O48" s="162" t="str">
        <f t="shared" si="11"/>
        <v/>
      </c>
      <c r="P48" s="747"/>
      <c r="Q48" s="5">
        <v>1</v>
      </c>
      <c r="R48" s="596"/>
      <c r="S48" s="632"/>
      <c r="T48" s="598"/>
      <c r="U48" s="636" t="str">
        <f t="shared" si="22"/>
        <v/>
      </c>
      <c r="V48" s="640"/>
      <c r="W48" s="182" t="str">
        <f t="shared" si="23"/>
        <v/>
      </c>
      <c r="X48" s="639" t="str">
        <f>IF(OR(ISBLANK(V48), ISTEXT(V48)), "", "0  "&amp;V24)</f>
        <v/>
      </c>
      <c r="Y48" s="5">
        <v>1</v>
      </c>
      <c r="Z48" s="180" t="str">
        <f t="shared" si="12"/>
        <v>►</v>
      </c>
      <c r="AA48" s="163"/>
      <c r="AB48" s="164"/>
      <c r="AC48" s="181" t="str">
        <f t="shared" si="1"/>
        <v/>
      </c>
      <c r="AD48" s="166"/>
      <c r="AE48" s="167"/>
      <c r="AF48" s="182"/>
      <c r="AG48" s="491">
        <v>1</v>
      </c>
      <c r="AH48" s="169">
        <f>IFERROR(SUMIF(AA93:AF93, AE48, AA94:AF94)*AD48*IF(ISBLANK(AA48),1,AA48)+SUMIF(AA95:AF95, AE48, AA96:AF96)*AD48*IF(ISBLANK(AA48),1,AA48), 0)</f>
        <v>0</v>
      </c>
      <c r="AI48" s="170">
        <f>IF(ISBLANK(AA15),0,(AH48*AG48)/AA15*AL16)</f>
        <v>0</v>
      </c>
      <c r="AJ48" s="183">
        <f>IF(AI51=0,0,(AI48/AI51)*AK20*1000)</f>
        <v>0</v>
      </c>
      <c r="AK48" s="184">
        <f>IF(AH51=0, 0, (AA48*AG48)/(AH51*AK20))</f>
        <v>0</v>
      </c>
      <c r="AL48" s="185">
        <f>IF(OR(ISBLANK(AA15), ISBLANK(AA48), ISTEXT(AA48)), 0, AA48*AG48/AA15*AL16)</f>
        <v>0</v>
      </c>
      <c r="AM48" s="186">
        <f t="shared" si="2"/>
        <v>0</v>
      </c>
      <c r="AN48" s="187">
        <f t="shared" si="3"/>
        <v>0</v>
      </c>
      <c r="AO48" s="3">
        <v>1</v>
      </c>
      <c r="AP48" s="164"/>
      <c r="AQ48" s="164"/>
      <c r="AR48" s="181" t="str">
        <f t="shared" si="21"/>
        <v/>
      </c>
      <c r="AS48" s="166"/>
      <c r="AT48" s="167"/>
      <c r="AU48" s="182"/>
      <c r="AV48" s="3">
        <v>1</v>
      </c>
      <c r="AW48" s="540"/>
      <c r="AX48" s="111"/>
      <c r="AY48" s="3">
        <v>1</v>
      </c>
      <c r="AZ48" s="3">
        <v>1</v>
      </c>
      <c r="BA48" s="3">
        <v>1</v>
      </c>
      <c r="BB48" s="3">
        <v>1</v>
      </c>
      <c r="BC48" s="356"/>
      <c r="BD48" s="357"/>
      <c r="BE48" s="256" t="s">
        <v>205</v>
      </c>
      <c r="BF48" s="256"/>
      <c r="BG48" s="256"/>
      <c r="BH48" s="256"/>
      <c r="BI48" s="299"/>
      <c r="BJ48" s="300"/>
      <c r="BK48" s="5">
        <v>1</v>
      </c>
      <c r="BL48" s="832" t="s">
        <v>206</v>
      </c>
      <c r="BM48" s="833"/>
      <c r="BN48" s="833"/>
      <c r="BO48" s="833"/>
      <c r="BP48" s="833"/>
      <c r="BQ48" s="833"/>
      <c r="BR48" s="833"/>
      <c r="BS48" s="834"/>
      <c r="BT48" s="5">
        <v>1</v>
      </c>
      <c r="BU48" s="719" t="s">
        <v>342</v>
      </c>
      <c r="BV48" s="719"/>
      <c r="BW48" s="496">
        <v>1</v>
      </c>
      <c r="BX48" s="721" t="s">
        <v>343</v>
      </c>
      <c r="BY48" s="721"/>
      <c r="BZ48" s="496">
        <v>1</v>
      </c>
      <c r="CA48" s="723" t="s">
        <v>344</v>
      </c>
      <c r="CB48" s="723"/>
      <c r="CC48" s="496">
        <v>1</v>
      </c>
      <c r="CD48" s="699" t="s">
        <v>345</v>
      </c>
      <c r="CE48" s="699"/>
      <c r="CF48" s="493">
        <v>1</v>
      </c>
      <c r="CG48" s="5">
        <v>1</v>
      </c>
      <c r="CH48" s="5">
        <v>1</v>
      </c>
      <c r="CI48" s="496">
        <v>1</v>
      </c>
      <c r="CJ48" s="544">
        <v>1</v>
      </c>
    </row>
    <row r="49" spans="1:88" s="160" customFormat="1" ht="23.25" customHeight="1">
      <c r="A49" s="5">
        <v>1</v>
      </c>
      <c r="B49" s="657" t="str">
        <f t="shared" si="13"/>
        <v>►</v>
      </c>
      <c r="C49" s="671"/>
      <c r="D49" s="15"/>
      <c r="E49" s="140">
        <f t="shared" si="4"/>
        <v>0</v>
      </c>
      <c r="F49" s="15"/>
      <c r="G49" s="87"/>
      <c r="H49" s="141">
        <f t="shared" si="5"/>
        <v>0</v>
      </c>
      <c r="I49" s="142">
        <f t="shared" si="6"/>
        <v>0</v>
      </c>
      <c r="J49" s="109" t="str">
        <f t="shared" si="7"/>
        <v/>
      </c>
      <c r="K49" s="143" t="str">
        <f t="shared" si="8"/>
        <v/>
      </c>
      <c r="L49" s="143" t="str">
        <f t="shared" si="9"/>
        <v/>
      </c>
      <c r="M49" s="682">
        <f t="shared" si="10"/>
        <v>0</v>
      </c>
      <c r="N49" s="682"/>
      <c r="O49" s="162" t="str">
        <f t="shared" si="11"/>
        <v/>
      </c>
      <c r="P49" s="747"/>
      <c r="Q49" s="5">
        <v>1</v>
      </c>
      <c r="R49" s="596"/>
      <c r="S49" s="632"/>
      <c r="T49" s="598"/>
      <c r="U49" s="636" t="str">
        <f t="shared" si="22"/>
        <v/>
      </c>
      <c r="V49" s="640"/>
      <c r="W49" s="182" t="str">
        <f t="shared" si="23"/>
        <v/>
      </c>
      <c r="X49" s="639" t="str">
        <f>IF(OR(ISBLANK(V49), ISTEXT(V49)), "", "0  "&amp;V24)</f>
        <v/>
      </c>
      <c r="Y49" s="5">
        <v>1</v>
      </c>
      <c r="Z49" s="180" t="str">
        <f t="shared" si="12"/>
        <v>►</v>
      </c>
      <c r="AA49" s="163"/>
      <c r="AB49" s="164"/>
      <c r="AC49" s="165" t="str">
        <f t="shared" si="1"/>
        <v/>
      </c>
      <c r="AD49" s="166"/>
      <c r="AE49" s="167"/>
      <c r="AF49" s="182"/>
      <c r="AG49" s="491">
        <v>1</v>
      </c>
      <c r="AH49" s="169">
        <f>IFERROR(SUMIF(AA93:AF93, AE49, AA94:AF94)*AD49*IF(ISBLANK(AA49),1,AA49)+SUMIF(AA95:AF95, AE49, AA96:AF96)*AD49*IF(ISBLANK(AA49),1,AA49), 0)</f>
        <v>0</v>
      </c>
      <c r="AI49" s="170">
        <f>IF(ISBLANK(AA15),0,(AH49*AG49)/AA15*AL16)</f>
        <v>0</v>
      </c>
      <c r="AJ49" s="171">
        <f>IF(AI51=0,0,(AI49/AI51)*AK20*1000)</f>
        <v>0</v>
      </c>
      <c r="AK49" s="193">
        <f>IF(AH51=0, 0, (AA49*AG49)/(AH51*AK20))</f>
        <v>0</v>
      </c>
      <c r="AL49" s="173">
        <f>IF(OR(ISBLANK(AA15), ISBLANK(AA49), ISTEXT(AA49)), 0, AA49*AG49/AA15*AL16)</f>
        <v>0</v>
      </c>
      <c r="AM49" s="174">
        <f t="shared" si="2"/>
        <v>0</v>
      </c>
      <c r="AN49" s="175">
        <f t="shared" si="3"/>
        <v>0</v>
      </c>
      <c r="AO49" s="3">
        <v>1</v>
      </c>
      <c r="AP49" s="164"/>
      <c r="AQ49" s="164"/>
      <c r="AR49" s="181" t="str">
        <f t="shared" si="21"/>
        <v/>
      </c>
      <c r="AS49" s="166"/>
      <c r="AT49" s="167"/>
      <c r="AU49" s="182"/>
      <c r="AV49" s="3">
        <v>1</v>
      </c>
      <c r="AW49" s="540"/>
      <c r="AX49" s="111"/>
      <c r="AY49" s="3">
        <v>1</v>
      </c>
      <c r="AZ49" s="3">
        <v>1</v>
      </c>
      <c r="BA49" s="3">
        <v>1</v>
      </c>
      <c r="BB49" s="3">
        <v>1</v>
      </c>
      <c r="BC49" s="334"/>
      <c r="BD49" s="256"/>
      <c r="BE49" s="256"/>
      <c r="BF49" s="256"/>
      <c r="BG49" s="256"/>
      <c r="BH49" s="256"/>
      <c r="BI49" s="299"/>
      <c r="BJ49" s="300"/>
      <c r="BK49" s="5">
        <v>1</v>
      </c>
      <c r="BL49" s="832"/>
      <c r="BM49" s="833"/>
      <c r="BN49" s="833"/>
      <c r="BO49" s="833"/>
      <c r="BP49" s="833"/>
      <c r="BQ49" s="833"/>
      <c r="BR49" s="833"/>
      <c r="BS49" s="834"/>
      <c r="BT49" s="5">
        <v>1</v>
      </c>
      <c r="BU49" s="720"/>
      <c r="BV49" s="720"/>
      <c r="BW49" s="496">
        <v>1</v>
      </c>
      <c r="BX49" s="722"/>
      <c r="BY49" s="722"/>
      <c r="BZ49" s="496">
        <v>1</v>
      </c>
      <c r="CA49" s="724"/>
      <c r="CB49" s="724"/>
      <c r="CC49" s="496">
        <v>1</v>
      </c>
      <c r="CD49" s="700"/>
      <c r="CE49" s="700"/>
      <c r="CF49" s="493">
        <v>1</v>
      </c>
      <c r="CG49" s="5">
        <v>1</v>
      </c>
      <c r="CH49" s="5">
        <v>1</v>
      </c>
      <c r="CI49" s="5">
        <v>1</v>
      </c>
      <c r="CJ49" s="544">
        <v>1</v>
      </c>
    </row>
    <row r="50" spans="1:88" s="160" customFormat="1" ht="23.25" customHeight="1" thickBot="1">
      <c r="A50" s="5">
        <v>1</v>
      </c>
      <c r="B50" s="657" t="str">
        <f t="shared" si="13"/>
        <v>►</v>
      </c>
      <c r="C50" s="671"/>
      <c r="D50" s="15"/>
      <c r="E50" s="140">
        <f t="shared" si="4"/>
        <v>0</v>
      </c>
      <c r="F50" s="15"/>
      <c r="G50" s="87"/>
      <c r="H50" s="141">
        <f t="shared" si="5"/>
        <v>0</v>
      </c>
      <c r="I50" s="142">
        <f t="shared" si="6"/>
        <v>0</v>
      </c>
      <c r="J50" s="109" t="str">
        <f t="shared" si="7"/>
        <v/>
      </c>
      <c r="K50" s="143" t="str">
        <f t="shared" si="8"/>
        <v/>
      </c>
      <c r="L50" s="143" t="str">
        <f t="shared" si="9"/>
        <v/>
      </c>
      <c r="M50" s="682">
        <f t="shared" si="10"/>
        <v>0</v>
      </c>
      <c r="N50" s="682"/>
      <c r="O50" s="162" t="str">
        <f t="shared" si="11"/>
        <v/>
      </c>
      <c r="P50" s="747"/>
      <c r="Q50" s="5">
        <v>1</v>
      </c>
      <c r="R50" s="596"/>
      <c r="S50" s="632"/>
      <c r="T50" s="598"/>
      <c r="U50" s="636" t="str">
        <f t="shared" si="22"/>
        <v/>
      </c>
      <c r="V50" s="640"/>
      <c r="W50" s="182" t="str">
        <f t="shared" si="23"/>
        <v/>
      </c>
      <c r="X50" s="639" t="str">
        <f>IF(OR(ISBLANK(V50), ISTEXT(V50)), "", "0  "&amp;V24)</f>
        <v/>
      </c>
      <c r="Y50" s="5">
        <v>1</v>
      </c>
      <c r="Z50" s="62" t="s">
        <v>21</v>
      </c>
      <c r="AA50" s="163"/>
      <c r="AB50" s="164"/>
      <c r="AC50" s="181" t="str">
        <f t="shared" si="1"/>
        <v/>
      </c>
      <c r="AD50" s="166"/>
      <c r="AE50" s="167"/>
      <c r="AF50" s="286"/>
      <c r="AG50" s="491">
        <v>1</v>
      </c>
      <c r="AH50" s="169">
        <f>IFERROR(SUMIF(AA93:AF93, AE50, AA94:AF94)*AD50*IF(ISBLANK(AA50),1,AA50)+SUMIF(AA95:AF95, AE50, AA96:AF96)*AD50*IF(ISBLANK(AA50),1,AA50), 0)</f>
        <v>0</v>
      </c>
      <c r="AI50" s="170">
        <f>IF(ISBLANK(AA15),0,(AH50*AG50)/AA15*AL16)</f>
        <v>0</v>
      </c>
      <c r="AJ50" s="183">
        <f>IF(AI51=0,0,(AI50/AI51)*AK20*1000)</f>
        <v>0</v>
      </c>
      <c r="AK50" s="184">
        <f>IF(AH51=0, 0, (AA50*AG50)/(AH51*AK20))</f>
        <v>0</v>
      </c>
      <c r="AL50" s="185">
        <f>IF(OR(ISBLANK(AA15), ISBLANK(AA50), ISTEXT(AA50)), 0, AA50*AG50/AA15*AL16)</f>
        <v>0</v>
      </c>
      <c r="AM50" s="186">
        <f t="shared" si="2"/>
        <v>0</v>
      </c>
      <c r="AN50" s="187">
        <f t="shared" si="3"/>
        <v>0</v>
      </c>
      <c r="AO50" s="3">
        <v>1</v>
      </c>
      <c r="AP50" s="164"/>
      <c r="AQ50" s="164"/>
      <c r="AR50" s="181" t="str">
        <f t="shared" si="21"/>
        <v/>
      </c>
      <c r="AS50" s="166"/>
      <c r="AT50" s="167"/>
      <c r="AU50" s="182"/>
      <c r="AV50" s="3">
        <v>1</v>
      </c>
      <c r="AW50" s="540"/>
      <c r="AX50" s="111"/>
      <c r="AY50" s="3">
        <v>1</v>
      </c>
      <c r="AZ50" s="3">
        <v>1</v>
      </c>
      <c r="BA50" s="3">
        <v>1</v>
      </c>
      <c r="BB50" s="3">
        <v>1</v>
      </c>
      <c r="BC50" s="358" t="s">
        <v>91</v>
      </c>
      <c r="BD50" s="359"/>
      <c r="BE50" s="256" t="s">
        <v>208</v>
      </c>
      <c r="BF50" s="256"/>
      <c r="BG50" s="256"/>
      <c r="BH50" s="256"/>
      <c r="BI50" s="299"/>
      <c r="BJ50" s="300"/>
      <c r="BK50" s="5">
        <v>1</v>
      </c>
      <c r="BL50" s="360" t="s">
        <v>209</v>
      </c>
      <c r="BM50" s="267"/>
      <c r="BN50" s="267"/>
      <c r="BO50" s="267"/>
      <c r="BP50" s="267"/>
      <c r="BQ50" s="267"/>
      <c r="BR50" s="267"/>
      <c r="BS50" s="361"/>
      <c r="BT50" s="5">
        <v>1</v>
      </c>
      <c r="BU50" s="495">
        <v>1</v>
      </c>
      <c r="BV50" s="495">
        <v>1</v>
      </c>
      <c r="BW50" s="5">
        <v>1</v>
      </c>
      <c r="BX50" s="495">
        <v>1</v>
      </c>
      <c r="BY50" s="495">
        <v>1</v>
      </c>
      <c r="BZ50" s="5">
        <v>1</v>
      </c>
      <c r="CA50" s="495">
        <v>1</v>
      </c>
      <c r="CB50" s="495">
        <v>1</v>
      </c>
      <c r="CC50" s="5">
        <v>1</v>
      </c>
      <c r="CD50" s="495">
        <v>1</v>
      </c>
      <c r="CE50" s="495">
        <v>1</v>
      </c>
      <c r="CF50" s="493">
        <v>1</v>
      </c>
      <c r="CG50" s="5">
        <v>1</v>
      </c>
      <c r="CH50" s="5">
        <v>1</v>
      </c>
      <c r="CI50" s="496">
        <v>1</v>
      </c>
      <c r="CJ50" s="544">
        <v>1</v>
      </c>
    </row>
    <row r="51" spans="1:88" s="160" customFormat="1" ht="23.25" customHeight="1">
      <c r="A51" s="5">
        <v>1</v>
      </c>
      <c r="B51" s="60" t="s">
        <v>21</v>
      </c>
      <c r="C51" s="671"/>
      <c r="D51" s="274">
        <f>COUNTIF(B23:B50,"A")</f>
        <v>0</v>
      </c>
      <c r="E51" s="140">
        <f t="shared" si="4"/>
        <v>0</v>
      </c>
      <c r="F51" s="15"/>
      <c r="G51" s="87"/>
      <c r="H51" s="141">
        <f t="shared" si="5"/>
        <v>0</v>
      </c>
      <c r="I51" s="142">
        <f t="shared" si="6"/>
        <v>0</v>
      </c>
      <c r="J51" s="109" t="str">
        <f t="shared" si="7"/>
        <v/>
      </c>
      <c r="K51" s="143" t="str">
        <f t="shared" si="8"/>
        <v/>
      </c>
      <c r="L51" s="143" t="str">
        <f t="shared" si="9"/>
        <v/>
      </c>
      <c r="M51" s="682">
        <f t="shared" si="10"/>
        <v>0</v>
      </c>
      <c r="N51" s="682"/>
      <c r="O51" s="162" t="str">
        <f t="shared" si="11"/>
        <v/>
      </c>
      <c r="P51" s="748"/>
      <c r="Q51" s="5">
        <v>1</v>
      </c>
      <c r="R51" s="596"/>
      <c r="S51" s="632"/>
      <c r="T51" s="598"/>
      <c r="U51" s="636" t="str">
        <f t="shared" si="22"/>
        <v/>
      </c>
      <c r="V51" s="640"/>
      <c r="W51" s="182" t="str">
        <f t="shared" si="23"/>
        <v/>
      </c>
      <c r="X51" s="639" t="str">
        <f>IF(OR(ISBLANK(V51), ISTEXT(V51)), "", "0  "&amp;V24)</f>
        <v/>
      </c>
      <c r="Y51" s="5">
        <v>1</v>
      </c>
      <c r="Z51" s="280" t="s">
        <v>21</v>
      </c>
      <c r="AA51" s="291"/>
      <c r="AB51" s="292"/>
      <c r="AC51" s="292"/>
      <c r="AD51" s="292"/>
      <c r="AE51" s="292"/>
      <c r="AF51" s="292"/>
      <c r="AG51" s="292"/>
      <c r="AH51" s="293">
        <f>SUM(AH21:AH50)</f>
        <v>0.4</v>
      </c>
      <c r="AI51" s="170">
        <f>SUM(AI21:AI50)</f>
        <v>0.2</v>
      </c>
      <c r="AJ51" s="294">
        <f>SUM(AJ21:AJ50)/1000</f>
        <v>1</v>
      </c>
      <c r="AK51" s="295"/>
      <c r="AL51" s="295"/>
      <c r="AM51" s="295"/>
      <c r="AN51" s="296"/>
      <c r="AO51" s="3">
        <v>1</v>
      </c>
      <c r="AP51" s="164"/>
      <c r="AQ51" s="164"/>
      <c r="AR51" s="181" t="str">
        <f t="shared" si="21"/>
        <v/>
      </c>
      <c r="AS51" s="166"/>
      <c r="AT51" s="167"/>
      <c r="AU51" s="182"/>
      <c r="AV51" s="3">
        <v>1</v>
      </c>
      <c r="AW51" s="540"/>
      <c r="AX51" s="111"/>
      <c r="AY51" s="3">
        <v>1</v>
      </c>
      <c r="AZ51" s="3">
        <v>1</v>
      </c>
      <c r="BA51" s="3">
        <v>1</v>
      </c>
      <c r="BB51" s="3">
        <v>1</v>
      </c>
      <c r="BC51" s="334"/>
      <c r="BD51" s="256"/>
      <c r="BE51" s="256" t="s">
        <v>210</v>
      </c>
      <c r="BF51" s="256"/>
      <c r="BG51" s="256"/>
      <c r="BH51" s="256"/>
      <c r="BI51" s="299"/>
      <c r="BJ51" s="300"/>
      <c r="BK51" s="5">
        <v>1</v>
      </c>
      <c r="BL51" s="362"/>
      <c r="BM51" s="267"/>
      <c r="BN51" s="267"/>
      <c r="BO51" s="267"/>
      <c r="BP51" s="267"/>
      <c r="BQ51" s="267"/>
      <c r="BR51" s="267"/>
      <c r="BS51" s="361"/>
      <c r="BT51" s="5">
        <v>1</v>
      </c>
      <c r="BU51" s="769" t="s">
        <v>158</v>
      </c>
      <c r="BV51" s="769"/>
      <c r="BW51" s="496">
        <v>1</v>
      </c>
      <c r="BX51" s="721" t="s">
        <v>346</v>
      </c>
      <c r="BY51" s="721"/>
      <c r="BZ51" s="496">
        <v>1</v>
      </c>
      <c r="CA51" s="723" t="s">
        <v>347</v>
      </c>
      <c r="CB51" s="723"/>
      <c r="CC51" s="496">
        <v>1</v>
      </c>
      <c r="CD51" s="699" t="s">
        <v>348</v>
      </c>
      <c r="CE51" s="699"/>
      <c r="CF51" s="5">
        <v>1</v>
      </c>
      <c r="CG51" s="5">
        <v>1</v>
      </c>
      <c r="CH51" s="5">
        <v>1</v>
      </c>
      <c r="CI51" s="496">
        <v>1</v>
      </c>
      <c r="CJ51" s="544">
        <v>1</v>
      </c>
    </row>
    <row r="52" spans="1:88" s="160" customFormat="1" ht="23.25" customHeight="1" thickBot="1">
      <c r="A52" s="5">
        <v>1</v>
      </c>
      <c r="B52" s="280" t="s">
        <v>21</v>
      </c>
      <c r="C52" s="671"/>
      <c r="D52" s="281">
        <v>0</v>
      </c>
      <c r="E52" s="282" t="s">
        <v>178</v>
      </c>
      <c r="F52" s="283"/>
      <c r="G52" s="283"/>
      <c r="H52" s="283"/>
      <c r="I52" s="283"/>
      <c r="J52" s="283"/>
      <c r="K52" s="283"/>
      <c r="L52" s="284"/>
      <c r="M52" s="285"/>
      <c r="N52" s="283"/>
      <c r="O52" s="828"/>
      <c r="P52" s="829"/>
      <c r="Q52" s="5">
        <v>1</v>
      </c>
      <c r="R52" s="596"/>
      <c r="S52" s="632"/>
      <c r="T52" s="598"/>
      <c r="U52" s="636" t="str">
        <f t="shared" si="22"/>
        <v/>
      </c>
      <c r="V52" s="640"/>
      <c r="W52" s="182" t="str">
        <f t="shared" si="23"/>
        <v/>
      </c>
      <c r="X52" s="639" t="str">
        <f>IF(OR(ISBLANK(V52), ISTEXT(V52)), "", "0  "&amp;V24)</f>
        <v/>
      </c>
      <c r="Y52" s="5">
        <v>1</v>
      </c>
      <c r="Z52" s="62" t="s">
        <v>21</v>
      </c>
      <c r="AA52" s="302">
        <v>0</v>
      </c>
      <c r="AB52" s="303" t="s">
        <v>181</v>
      </c>
      <c r="AC52" s="303"/>
      <c r="AD52" s="303"/>
      <c r="AE52" s="303"/>
      <c r="AF52" s="303"/>
      <c r="AG52" s="303"/>
      <c r="AH52" s="304" t="s">
        <v>183</v>
      </c>
      <c r="AI52" s="303"/>
      <c r="AJ52" s="303"/>
      <c r="AK52" s="303"/>
      <c r="AL52" s="303"/>
      <c r="AM52" s="303"/>
      <c r="AN52" s="305"/>
      <c r="AO52" s="3">
        <v>1</v>
      </c>
      <c r="AP52" s="164"/>
      <c r="AQ52" s="164"/>
      <c r="AR52" s="181" t="str">
        <f t="shared" si="21"/>
        <v/>
      </c>
      <c r="AS52" s="166"/>
      <c r="AT52" s="167"/>
      <c r="AU52" s="182"/>
      <c r="AV52" s="3">
        <v>1</v>
      </c>
      <c r="AW52" s="540"/>
      <c r="AX52" s="111"/>
      <c r="AY52" s="3">
        <v>1</v>
      </c>
      <c r="AZ52" s="3">
        <v>1</v>
      </c>
      <c r="BA52" s="3">
        <v>1</v>
      </c>
      <c r="BB52" s="3">
        <v>1</v>
      </c>
      <c r="BC52" s="230"/>
      <c r="BD52" s="84"/>
      <c r="BE52" s="84"/>
      <c r="BF52" s="84"/>
      <c r="BG52" s="84"/>
      <c r="BH52" s="84"/>
      <c r="BI52" s="84"/>
      <c r="BJ52" s="85"/>
      <c r="BK52" s="5">
        <v>1</v>
      </c>
      <c r="BL52" s="363">
        <v>13</v>
      </c>
      <c r="BM52" s="364">
        <v>13</v>
      </c>
      <c r="BN52" s="364">
        <v>13</v>
      </c>
      <c r="BO52" s="364">
        <v>13</v>
      </c>
      <c r="BP52" s="364">
        <v>13</v>
      </c>
      <c r="BQ52" s="365">
        <v>20</v>
      </c>
      <c r="BR52" s="364">
        <v>13</v>
      </c>
      <c r="BS52" s="366">
        <v>13</v>
      </c>
      <c r="BT52" s="5">
        <v>1</v>
      </c>
      <c r="BU52" s="770"/>
      <c r="BV52" s="770"/>
      <c r="BW52" s="496">
        <v>1</v>
      </c>
      <c r="BX52" s="722"/>
      <c r="BY52" s="722"/>
      <c r="BZ52" s="496">
        <v>1</v>
      </c>
      <c r="CA52" s="724"/>
      <c r="CB52" s="724"/>
      <c r="CC52" s="496">
        <v>1</v>
      </c>
      <c r="CD52" s="700"/>
      <c r="CE52" s="700"/>
      <c r="CF52" s="5">
        <v>1</v>
      </c>
      <c r="CG52" s="5">
        <v>1</v>
      </c>
      <c r="CH52" s="5">
        <v>1</v>
      </c>
      <c r="CI52" s="5">
        <v>1</v>
      </c>
      <c r="CJ52" s="544">
        <v>1</v>
      </c>
    </row>
    <row r="53" spans="1:88" s="160" customFormat="1" ht="23.25" customHeight="1" thickBot="1">
      <c r="A53" s="5">
        <v>1</v>
      </c>
      <c r="B53" s="62" t="s">
        <v>21</v>
      </c>
      <c r="C53" s="671"/>
      <c r="D53" s="289" t="str">
        <f>IF(ISBLANK(E53),"",LARGE(D52:D52,1)+1)</f>
        <v/>
      </c>
      <c r="E53" s="290"/>
      <c r="F53" s="290" t="s">
        <v>181</v>
      </c>
      <c r="G53" s="290"/>
      <c r="H53" s="290"/>
      <c r="I53" s="290"/>
      <c r="J53" s="290"/>
      <c r="K53" s="290"/>
      <c r="L53" s="290"/>
      <c r="M53" s="290"/>
      <c r="N53" s="290"/>
      <c r="O53" s="290"/>
      <c r="P53" s="830" t="str">
        <f>I13</f>
        <v>Vous</v>
      </c>
      <c r="Q53" s="5">
        <v>1</v>
      </c>
      <c r="R53" s="596"/>
      <c r="S53" s="632"/>
      <c r="T53" s="598"/>
      <c r="U53" s="636" t="str">
        <f t="shared" si="22"/>
        <v/>
      </c>
      <c r="V53" s="640"/>
      <c r="W53" s="182" t="str">
        <f t="shared" si="23"/>
        <v/>
      </c>
      <c r="X53" s="639" t="str">
        <f>IF(OR(ISBLANK(V53), ISTEXT(V53)), "", "0  "&amp;V24)</f>
        <v/>
      </c>
      <c r="Y53" s="5">
        <v>1</v>
      </c>
      <c r="Z53" s="314" t="str">
        <f t="shared" ref="Z53:Z90" si="24">IF(AB53&lt;&gt;"","A",IF(AC53&lt;&gt;"","A",IF(AD53&lt;&gt;"","A",IF(AE53&lt;&gt;"","A",IF(AF53&lt;&gt;"","A","►")))))</f>
        <v>A</v>
      </c>
      <c r="AA53" s="315">
        <f>IF(ISBLANK(AB53),"",LARGE(AA52:AA52,1)+1)</f>
        <v>1</v>
      </c>
      <c r="AB53" s="316" t="s">
        <v>365</v>
      </c>
      <c r="AC53" s="317"/>
      <c r="AD53" s="317"/>
      <c r="AE53" s="317"/>
      <c r="AF53" s="317"/>
      <c r="AG53" s="317"/>
      <c r="AH53" s="317"/>
      <c r="AI53" s="317"/>
      <c r="AJ53" s="317"/>
      <c r="AK53" s="317"/>
      <c r="AL53" s="317"/>
      <c r="AM53" s="317"/>
      <c r="AN53" s="318"/>
      <c r="AO53" s="3">
        <v>1</v>
      </c>
      <c r="AP53" s="164"/>
      <c r="AQ53" s="164"/>
      <c r="AR53" s="181" t="str">
        <f t="shared" si="21"/>
        <v/>
      </c>
      <c r="AS53" s="166"/>
      <c r="AT53" s="167"/>
      <c r="AU53" s="182"/>
      <c r="AV53" s="3">
        <v>1</v>
      </c>
      <c r="AW53" s="540"/>
      <c r="AX53" s="111"/>
      <c r="AY53" s="3">
        <v>1</v>
      </c>
      <c r="AZ53" s="3">
        <v>1</v>
      </c>
      <c r="BA53" s="3">
        <v>1</v>
      </c>
      <c r="BB53" s="3">
        <v>1</v>
      </c>
      <c r="BC53" s="176" t="s">
        <v>211</v>
      </c>
      <c r="BD53" s="367" t="s">
        <v>107</v>
      </c>
      <c r="BE53" s="368"/>
      <c r="BF53" s="368"/>
      <c r="BG53" s="368"/>
      <c r="BH53" s="368"/>
      <c r="BI53" s="368"/>
      <c r="BJ53" s="369"/>
      <c r="BK53" s="5">
        <v>1</v>
      </c>
      <c r="BL53" s="5">
        <v>1</v>
      </c>
      <c r="BM53" s="5">
        <v>1</v>
      </c>
      <c r="BN53" s="5">
        <v>1</v>
      </c>
      <c r="BO53" s="5">
        <v>1</v>
      </c>
      <c r="BP53" s="5">
        <v>1</v>
      </c>
      <c r="BQ53" s="5">
        <v>1</v>
      </c>
      <c r="BR53" s="5">
        <v>1</v>
      </c>
      <c r="BS53" s="5">
        <v>1</v>
      </c>
      <c r="BT53" s="5">
        <v>1</v>
      </c>
      <c r="BU53" s="495">
        <v>1</v>
      </c>
      <c r="BV53" s="495">
        <v>1</v>
      </c>
      <c r="BW53" s="5">
        <v>1</v>
      </c>
      <c r="BX53" s="495">
        <v>1</v>
      </c>
      <c r="BY53" s="495">
        <v>1</v>
      </c>
      <c r="BZ53" s="5">
        <v>1</v>
      </c>
      <c r="CA53" s="495">
        <v>1</v>
      </c>
      <c r="CB53" s="495">
        <v>1</v>
      </c>
      <c r="CC53" s="5">
        <v>1</v>
      </c>
      <c r="CD53" s="495">
        <v>1</v>
      </c>
      <c r="CE53" s="495">
        <v>1</v>
      </c>
      <c r="CF53" s="5">
        <v>1</v>
      </c>
      <c r="CG53" s="5">
        <v>1</v>
      </c>
      <c r="CH53" s="5">
        <v>1</v>
      </c>
      <c r="CI53" s="496">
        <v>1</v>
      </c>
      <c r="CJ53" s="544">
        <v>1</v>
      </c>
    </row>
    <row r="54" spans="1:88" s="160" customFormat="1" ht="23.25" customHeight="1">
      <c r="A54" s="5">
        <v>1</v>
      </c>
      <c r="B54" s="657" t="str">
        <f t="shared" ref="B54:B73" si="25">Z53</f>
        <v>A</v>
      </c>
      <c r="C54" s="671"/>
      <c r="D54" s="289">
        <f t="shared" ref="D54:D73" si="26">AA53</f>
        <v>1</v>
      </c>
      <c r="E54" s="141"/>
      <c r="F54" s="290"/>
      <c r="G54" s="141"/>
      <c r="H54" s="290"/>
      <c r="I54" s="290"/>
      <c r="J54" s="290"/>
      <c r="K54" s="290"/>
      <c r="L54" s="290"/>
      <c r="M54" s="290"/>
      <c r="N54" s="290"/>
      <c r="O54" s="290"/>
      <c r="P54" s="830"/>
      <c r="Q54" s="5">
        <v>1</v>
      </c>
      <c r="R54" s="596"/>
      <c r="S54" s="632"/>
      <c r="T54" s="598"/>
      <c r="U54" s="636" t="str">
        <f t="shared" si="22"/>
        <v/>
      </c>
      <c r="V54" s="640"/>
      <c r="W54" s="182" t="str">
        <f t="shared" si="23"/>
        <v/>
      </c>
      <c r="X54" s="639" t="str">
        <f>IF(OR(ISBLANK(V54), ISTEXT(V54)), "", "0  "&amp;V24)</f>
        <v/>
      </c>
      <c r="Y54" s="5">
        <v>1</v>
      </c>
      <c r="Z54" s="314" t="str">
        <f t="shared" si="24"/>
        <v>A</v>
      </c>
      <c r="AA54" s="315" t="str">
        <f>IF(ISBLANK(AB54),"",LARGE(AA52:AA53,1)+1)</f>
        <v/>
      </c>
      <c r="AB54" s="316"/>
      <c r="AC54" s="317" t="s">
        <v>366</v>
      </c>
      <c r="AD54" s="317"/>
      <c r="AE54" s="502"/>
      <c r="AF54" s="502"/>
      <c r="AG54" s="502"/>
      <c r="AH54" s="323"/>
      <c r="AI54" s="323"/>
      <c r="AJ54" s="323"/>
      <c r="AK54" s="323"/>
      <c r="AL54" s="323"/>
      <c r="AM54" s="323"/>
      <c r="AN54" s="324"/>
      <c r="AO54" s="3">
        <v>1</v>
      </c>
      <c r="AP54" s="164"/>
      <c r="AQ54" s="164"/>
      <c r="AR54" s="181" t="str">
        <f t="shared" si="21"/>
        <v/>
      </c>
      <c r="AS54" s="166"/>
      <c r="AT54" s="167"/>
      <c r="AU54" s="182"/>
      <c r="AV54" s="3">
        <v>1</v>
      </c>
      <c r="AW54" s="540"/>
      <c r="AX54" s="111"/>
      <c r="AY54" s="3">
        <v>1</v>
      </c>
      <c r="AZ54" s="3">
        <v>1</v>
      </c>
      <c r="BA54" s="3">
        <v>1</v>
      </c>
      <c r="BB54" s="3">
        <v>1</v>
      </c>
      <c r="BC54" s="188" t="s">
        <v>111</v>
      </c>
      <c r="BD54" s="367"/>
      <c r="BE54" s="368"/>
      <c r="BF54" s="368"/>
      <c r="BG54" s="368"/>
      <c r="BH54" s="368"/>
      <c r="BI54" s="368"/>
      <c r="BJ54" s="369"/>
      <c r="BK54" s="5">
        <v>1</v>
      </c>
      <c r="BL54" s="370" t="s">
        <v>26</v>
      </c>
      <c r="BM54" s="855" t="s">
        <v>212</v>
      </c>
      <c r="BN54" s="855"/>
      <c r="BO54" s="855"/>
      <c r="BP54" s="855"/>
      <c r="BQ54" s="371" t="s">
        <v>213</v>
      </c>
      <c r="BR54" s="5">
        <v>1</v>
      </c>
      <c r="BS54" s="5">
        <v>1</v>
      </c>
      <c r="BT54" s="5">
        <v>1</v>
      </c>
      <c r="BU54" s="864" t="s">
        <v>169</v>
      </c>
      <c r="BV54" s="864"/>
      <c r="BW54" s="496">
        <v>1</v>
      </c>
      <c r="BX54" s="721" t="s">
        <v>356</v>
      </c>
      <c r="BY54" s="721"/>
      <c r="BZ54" s="496">
        <v>1</v>
      </c>
      <c r="CA54" s="723" t="s">
        <v>357</v>
      </c>
      <c r="CB54" s="723"/>
      <c r="CC54" s="496">
        <v>1</v>
      </c>
      <c r="CD54" s="699" t="s">
        <v>358</v>
      </c>
      <c r="CE54" s="699"/>
      <c r="CF54" s="5">
        <v>1</v>
      </c>
      <c r="CG54" s="5">
        <v>1</v>
      </c>
      <c r="CH54" s="5">
        <v>1</v>
      </c>
      <c r="CI54" s="496">
        <v>1</v>
      </c>
      <c r="CJ54" s="544">
        <v>1</v>
      </c>
    </row>
    <row r="55" spans="1:88" s="160" customFormat="1" ht="23.25" customHeight="1">
      <c r="A55" s="5">
        <v>1</v>
      </c>
      <c r="B55" s="657" t="str">
        <f t="shared" si="25"/>
        <v>A</v>
      </c>
      <c r="C55" s="671"/>
      <c r="D55" s="289" t="str">
        <f t="shared" si="26"/>
        <v/>
      </c>
      <c r="E55" s="141">
        <f t="shared" ref="E55:E73" si="27">AB54</f>
        <v>0</v>
      </c>
      <c r="F55" s="141"/>
      <c r="G55" s="141"/>
      <c r="H55" s="141"/>
      <c r="I55" s="141"/>
      <c r="J55" s="141"/>
      <c r="K55" s="141"/>
      <c r="L55" s="141"/>
      <c r="M55" s="141"/>
      <c r="N55" s="141"/>
      <c r="O55" s="141"/>
      <c r="P55" s="830"/>
      <c r="Q55" s="5">
        <v>1</v>
      </c>
      <c r="R55" s="596"/>
      <c r="S55" s="632"/>
      <c r="T55" s="598"/>
      <c r="U55" s="636" t="str">
        <f t="shared" si="22"/>
        <v/>
      </c>
      <c r="V55" s="640"/>
      <c r="W55" s="182" t="str">
        <f t="shared" si="23"/>
        <v/>
      </c>
      <c r="X55" s="639" t="str">
        <f>IF(OR(ISBLANK(V55), ISTEXT(V55)), "", "0  "&amp;V24)</f>
        <v/>
      </c>
      <c r="Y55" s="5">
        <v>1</v>
      </c>
      <c r="Z55" s="314" t="str">
        <f t="shared" si="24"/>
        <v>►</v>
      </c>
      <c r="AA55" s="315" t="str">
        <f>IF(ISBLANK(AB55),"",LARGE(AA52:AA54,1)+1)</f>
        <v/>
      </c>
      <c r="AB55" s="316"/>
      <c r="AC55" s="317"/>
      <c r="AD55" s="317"/>
      <c r="AE55" s="317"/>
      <c r="AF55" s="317"/>
      <c r="AG55" s="317"/>
      <c r="AH55" s="317"/>
      <c r="AI55" s="317"/>
      <c r="AJ55" s="317"/>
      <c r="AK55" s="317"/>
      <c r="AL55" s="317"/>
      <c r="AM55" s="317"/>
      <c r="AN55" s="318"/>
      <c r="AO55" s="3">
        <v>1</v>
      </c>
      <c r="AP55" s="164"/>
      <c r="AQ55" s="164"/>
      <c r="AR55" s="181" t="str">
        <f t="shared" si="21"/>
        <v/>
      </c>
      <c r="AS55" s="166"/>
      <c r="AT55" s="167"/>
      <c r="AU55" s="182"/>
      <c r="AV55" s="3">
        <v>1</v>
      </c>
      <c r="AW55" s="540"/>
      <c r="AX55" s="111"/>
      <c r="AY55" s="3">
        <v>1</v>
      </c>
      <c r="AZ55" s="3">
        <v>1</v>
      </c>
      <c r="BA55" s="3">
        <v>1</v>
      </c>
      <c r="BB55" s="3">
        <v>1</v>
      </c>
      <c r="BC55" s="372" t="s">
        <v>215</v>
      </c>
      <c r="BD55" s="373"/>
      <c r="BE55" s="368"/>
      <c r="BF55" s="368"/>
      <c r="BG55" s="368"/>
      <c r="BH55" s="368"/>
      <c r="BI55" s="368"/>
      <c r="BJ55" s="369"/>
      <c r="BK55" s="5">
        <v>1</v>
      </c>
      <c r="BL55" s="856" t="str">
        <f>BM54</f>
        <v>Nombre de contenants</v>
      </c>
      <c r="BM55" s="374"/>
      <c r="BN55" s="375" t="s">
        <v>216</v>
      </c>
      <c r="BO55" s="376">
        <v>125</v>
      </c>
      <c r="BP55" s="377" t="s">
        <v>217</v>
      </c>
      <c r="BQ55" s="378" t="s">
        <v>218</v>
      </c>
      <c r="BR55" s="5">
        <v>1</v>
      </c>
      <c r="BS55" s="5">
        <v>1</v>
      </c>
      <c r="BT55" s="5">
        <v>1</v>
      </c>
      <c r="BU55" s="865"/>
      <c r="BV55" s="865"/>
      <c r="BW55" s="496">
        <v>1</v>
      </c>
      <c r="BX55" s="722"/>
      <c r="BY55" s="722"/>
      <c r="BZ55" s="496">
        <v>1</v>
      </c>
      <c r="CA55" s="724"/>
      <c r="CB55" s="724"/>
      <c r="CC55" s="496">
        <v>1</v>
      </c>
      <c r="CD55" s="700"/>
      <c r="CE55" s="700"/>
      <c r="CF55" s="5">
        <v>1</v>
      </c>
      <c r="CG55" s="5">
        <v>1</v>
      </c>
      <c r="CH55" s="5">
        <v>1</v>
      </c>
      <c r="CI55" s="5">
        <v>1</v>
      </c>
      <c r="CJ55" s="544">
        <v>1</v>
      </c>
    </row>
    <row r="56" spans="1:88" s="160" customFormat="1" ht="23.25" customHeight="1" thickBot="1">
      <c r="A56" s="5">
        <v>1</v>
      </c>
      <c r="B56" s="657" t="str">
        <f t="shared" si="25"/>
        <v>►</v>
      </c>
      <c r="C56" s="671"/>
      <c r="D56" s="289" t="str">
        <f t="shared" si="26"/>
        <v/>
      </c>
      <c r="E56" s="141">
        <f t="shared" si="27"/>
        <v>0</v>
      </c>
      <c r="F56" s="141"/>
      <c r="G56" s="141"/>
      <c r="H56" s="141"/>
      <c r="I56" s="141"/>
      <c r="J56" s="141"/>
      <c r="K56" s="141"/>
      <c r="L56" s="141"/>
      <c r="M56" s="141"/>
      <c r="N56" s="141"/>
      <c r="O56" s="141"/>
      <c r="P56" s="830"/>
      <c r="Q56" s="5">
        <v>1</v>
      </c>
      <c r="R56" s="596"/>
      <c r="S56" s="632"/>
      <c r="T56" s="598"/>
      <c r="U56" s="636" t="str">
        <f t="shared" si="22"/>
        <v/>
      </c>
      <c r="V56" s="640"/>
      <c r="W56" s="182" t="str">
        <f t="shared" si="23"/>
        <v/>
      </c>
      <c r="X56" s="639" t="str">
        <f>IF(OR(ISBLANK(V56), ISTEXT(V56)), "", "0  "&amp;V24)</f>
        <v/>
      </c>
      <c r="Y56" s="5">
        <v>1</v>
      </c>
      <c r="Z56" s="314" t="str">
        <f t="shared" si="24"/>
        <v>►</v>
      </c>
      <c r="AA56" s="315" t="str">
        <f>IF(ISBLANK(AB56),"",LARGE(AA52:AA55,1)+1)</f>
        <v/>
      </c>
      <c r="AB56" s="316"/>
      <c r="AC56" s="317"/>
      <c r="AD56" s="317"/>
      <c r="AE56" s="317"/>
      <c r="AF56" s="317"/>
      <c r="AG56" s="317"/>
      <c r="AH56" s="317"/>
      <c r="AI56" s="317"/>
      <c r="AJ56" s="317"/>
      <c r="AK56" s="317"/>
      <c r="AL56" s="317"/>
      <c r="AM56" s="317"/>
      <c r="AN56" s="318"/>
      <c r="AO56" s="3">
        <v>1</v>
      </c>
      <c r="AP56" s="164"/>
      <c r="AQ56" s="164"/>
      <c r="AR56" s="181" t="str">
        <f t="shared" si="21"/>
        <v/>
      </c>
      <c r="AS56" s="166"/>
      <c r="AT56" s="167"/>
      <c r="AU56" s="182"/>
      <c r="AV56" s="3">
        <v>1</v>
      </c>
      <c r="AW56" s="540"/>
      <c r="AX56" s="111"/>
      <c r="AY56" s="3">
        <v>1</v>
      </c>
      <c r="AZ56" s="3">
        <v>1</v>
      </c>
      <c r="BA56" s="3">
        <v>1</v>
      </c>
      <c r="BB56" s="3">
        <v>1</v>
      </c>
      <c r="BC56" s="379" t="s">
        <v>220</v>
      </c>
      <c r="BD56" s="373"/>
      <c r="BE56" s="368"/>
      <c r="BF56" s="368"/>
      <c r="BG56" s="368"/>
      <c r="BH56" s="368"/>
      <c r="BI56" s="368"/>
      <c r="BJ56" s="369"/>
      <c r="BK56" s="5">
        <v>1</v>
      </c>
      <c r="BL56" s="856"/>
      <c r="BM56" s="380"/>
      <c r="BN56" s="381" t="s">
        <v>221</v>
      </c>
      <c r="BO56" s="382">
        <v>2.6</v>
      </c>
      <c r="BP56" s="383" t="str">
        <f>BP55</f>
        <v>cuisses</v>
      </c>
      <c r="BQ56" s="384">
        <f>BO58*BM58</f>
        <v>124.80000000000001</v>
      </c>
      <c r="BR56" s="5">
        <v>1</v>
      </c>
      <c r="BS56" s="5">
        <v>1</v>
      </c>
      <c r="BT56" s="5">
        <v>1</v>
      </c>
      <c r="BU56" s="495">
        <v>1</v>
      </c>
      <c r="BV56" s="495">
        <v>1</v>
      </c>
      <c r="BW56" s="5">
        <v>1</v>
      </c>
      <c r="BX56" s="495">
        <v>1</v>
      </c>
      <c r="BY56" s="495">
        <v>1</v>
      </c>
      <c r="BZ56" s="5">
        <v>1</v>
      </c>
      <c r="CA56" s="495">
        <v>1</v>
      </c>
      <c r="CB56" s="495">
        <v>1</v>
      </c>
      <c r="CC56" s="5">
        <v>1</v>
      </c>
      <c r="CD56" s="495">
        <v>1</v>
      </c>
      <c r="CE56" s="495">
        <v>1</v>
      </c>
      <c r="CF56" s="5">
        <v>1</v>
      </c>
      <c r="CG56" s="5">
        <v>1</v>
      </c>
      <c r="CH56" s="5">
        <v>1</v>
      </c>
      <c r="CI56" s="496">
        <v>1</v>
      </c>
      <c r="CJ56" s="544">
        <v>1</v>
      </c>
    </row>
    <row r="57" spans="1:88" s="160" customFormat="1" ht="23.25" customHeight="1">
      <c r="A57" s="5">
        <v>1</v>
      </c>
      <c r="B57" s="657" t="str">
        <f t="shared" si="25"/>
        <v>►</v>
      </c>
      <c r="C57" s="671"/>
      <c r="D57" s="289" t="str">
        <f t="shared" si="26"/>
        <v/>
      </c>
      <c r="E57" s="141">
        <f t="shared" si="27"/>
        <v>0</v>
      </c>
      <c r="F57" s="141"/>
      <c r="G57" s="141"/>
      <c r="H57" s="141"/>
      <c r="I57" s="141"/>
      <c r="J57" s="141"/>
      <c r="K57" s="141"/>
      <c r="L57" s="141"/>
      <c r="M57" s="141"/>
      <c r="N57" s="141"/>
      <c r="O57" s="141"/>
      <c r="P57" s="830"/>
      <c r="Q57" s="5">
        <v>1</v>
      </c>
      <c r="R57" s="596"/>
      <c r="S57" s="632"/>
      <c r="T57" s="598"/>
      <c r="U57" s="636" t="str">
        <f t="shared" ref="U57:U93" si="28">SUBSTITUTE(SUBSTITUTE(SUBSTITUTE(SUBSTITUTE(SUBSTITUTE(SUBSTITUTE(SUBSTITUTE(SUBSTITUTE(SUBSTITUTE(SUBSTITUTE(S57,"0",""),"1",""),"2",""),"3",""),"4",""),"5",""),"6",""),"7",""),"8",""),"9","")</f>
        <v/>
      </c>
      <c r="V57" s="640"/>
      <c r="W57" s="182" t="str">
        <f t="shared" ref="W57:W93" si="29">IF(ISBLANK(V57),U57,V57)</f>
        <v/>
      </c>
      <c r="X57" s="639" t="str">
        <f t="shared" ref="X57:X93" si="30">IF(OR(ISBLANK(V57), ISTEXT(V57)), "", "0  "&amp;V25)</f>
        <v/>
      </c>
      <c r="Y57" s="5">
        <v>1</v>
      </c>
      <c r="Z57" s="314" t="str">
        <f t="shared" si="24"/>
        <v>►</v>
      </c>
      <c r="AA57" s="315" t="str">
        <f>IF(ISBLANK(AB57),"",LARGE(AA52:AA56,1)+1)</f>
        <v/>
      </c>
      <c r="AB57" s="316"/>
      <c r="AC57" s="317"/>
      <c r="AD57" s="317"/>
      <c r="AE57" s="317"/>
      <c r="AF57" s="317"/>
      <c r="AG57" s="317"/>
      <c r="AH57" s="317"/>
      <c r="AI57" s="317"/>
      <c r="AJ57" s="317"/>
      <c r="AK57" s="317"/>
      <c r="AL57" s="317"/>
      <c r="AM57" s="317"/>
      <c r="AN57" s="318"/>
      <c r="AO57" s="3">
        <v>1</v>
      </c>
      <c r="AP57" s="164"/>
      <c r="AQ57" s="164"/>
      <c r="AR57" s="181" t="str">
        <f t="shared" si="21"/>
        <v/>
      </c>
      <c r="AS57" s="166"/>
      <c r="AT57" s="167"/>
      <c r="AU57" s="182"/>
      <c r="AV57" s="3">
        <v>1</v>
      </c>
      <c r="AW57" s="540"/>
      <c r="AX57" s="111"/>
      <c r="AY57" s="3">
        <v>1</v>
      </c>
      <c r="AZ57" s="3">
        <v>1</v>
      </c>
      <c r="BA57" s="3">
        <v>1</v>
      </c>
      <c r="BB57" s="3">
        <v>1</v>
      </c>
      <c r="BC57" s="372" t="s">
        <v>222</v>
      </c>
      <c r="BD57" s="373"/>
      <c r="BE57" s="368"/>
      <c r="BF57" s="368"/>
      <c r="BG57" s="368"/>
      <c r="BH57" s="368"/>
      <c r="BI57" s="368"/>
      <c r="BJ57" s="369"/>
      <c r="BK57" s="5">
        <v>1</v>
      </c>
      <c r="BL57" s="856"/>
      <c r="BM57" s="385">
        <f>IF(MOD(BO55,BO56)&gt;MOD(BO55,BO56)/2,INT(BO55/BO56)+1,INT(BO55/BO56))</f>
        <v>49</v>
      </c>
      <c r="BN57" s="386" t="s">
        <v>223</v>
      </c>
      <c r="BO57" s="387"/>
      <c r="BP57" s="388"/>
      <c r="BQ57" s="384">
        <f>IF(BQ56=BO55,"",BQ56+BO59)</f>
        <v>125</v>
      </c>
      <c r="BR57" s="5">
        <v>1</v>
      </c>
      <c r="BS57" s="5">
        <v>1</v>
      </c>
      <c r="BT57" s="5">
        <v>1</v>
      </c>
      <c r="BU57" s="701" t="s">
        <v>180</v>
      </c>
      <c r="BV57" s="701"/>
      <c r="BW57" s="496">
        <v>1</v>
      </c>
      <c r="BX57" s="721" t="s">
        <v>349</v>
      </c>
      <c r="BY57" s="721"/>
      <c r="BZ57" s="496">
        <v>1</v>
      </c>
      <c r="CA57" s="723" t="s">
        <v>350</v>
      </c>
      <c r="CB57" s="723"/>
      <c r="CC57" s="496">
        <v>1</v>
      </c>
      <c r="CD57" s="699" t="s">
        <v>351</v>
      </c>
      <c r="CE57" s="699"/>
      <c r="CF57" s="5">
        <v>1</v>
      </c>
      <c r="CG57" s="5">
        <v>1</v>
      </c>
      <c r="CH57" s="5">
        <v>1</v>
      </c>
      <c r="CI57" s="496">
        <v>1</v>
      </c>
      <c r="CJ57" s="544">
        <v>1</v>
      </c>
    </row>
    <row r="58" spans="1:88" s="160" customFormat="1" ht="23.25" customHeight="1">
      <c r="A58" s="5">
        <v>1</v>
      </c>
      <c r="B58" s="657" t="str">
        <f t="shared" si="25"/>
        <v>►</v>
      </c>
      <c r="C58" s="671"/>
      <c r="D58" s="289" t="str">
        <f t="shared" si="26"/>
        <v/>
      </c>
      <c r="E58" s="141">
        <f t="shared" si="27"/>
        <v>0</v>
      </c>
      <c r="F58" s="141"/>
      <c r="G58" s="141"/>
      <c r="H58" s="141"/>
      <c r="I58" s="141"/>
      <c r="J58" s="141"/>
      <c r="K58" s="141"/>
      <c r="L58" s="141"/>
      <c r="M58" s="141"/>
      <c r="N58" s="141"/>
      <c r="O58" s="141"/>
      <c r="P58" s="830"/>
      <c r="Q58" s="5">
        <v>1</v>
      </c>
      <c r="R58" s="596"/>
      <c r="S58" s="632"/>
      <c r="T58" s="598"/>
      <c r="U58" s="636" t="str">
        <f t="shared" si="28"/>
        <v/>
      </c>
      <c r="V58" s="640"/>
      <c r="W58" s="182" t="str">
        <f t="shared" si="29"/>
        <v/>
      </c>
      <c r="X58" s="639" t="str">
        <f t="shared" si="30"/>
        <v/>
      </c>
      <c r="Y58" s="5">
        <v>1</v>
      </c>
      <c r="Z58" s="314" t="str">
        <f t="shared" si="24"/>
        <v>►</v>
      </c>
      <c r="AA58" s="315" t="str">
        <f>IF(ISBLANK(AB58),"",LARGE(AA52:AA57,1)+1)</f>
        <v/>
      </c>
      <c r="AB58" s="316"/>
      <c r="AC58" s="317"/>
      <c r="AD58" s="317"/>
      <c r="AE58" s="317"/>
      <c r="AF58" s="317"/>
      <c r="AG58" s="317"/>
      <c r="AH58" s="317"/>
      <c r="AI58" s="317"/>
      <c r="AJ58" s="317"/>
      <c r="AK58" s="317"/>
      <c r="AL58" s="317"/>
      <c r="AM58" s="317"/>
      <c r="AN58" s="318"/>
      <c r="AO58" s="3">
        <v>1</v>
      </c>
      <c r="AP58" s="164"/>
      <c r="AQ58" s="164"/>
      <c r="AR58" s="181" t="str">
        <f t="shared" si="21"/>
        <v/>
      </c>
      <c r="AS58" s="166"/>
      <c r="AT58" s="167"/>
      <c r="AU58" s="182"/>
      <c r="AV58" s="3">
        <v>1</v>
      </c>
      <c r="AW58" s="540"/>
      <c r="AX58" s="111"/>
      <c r="AY58" s="3">
        <v>1</v>
      </c>
      <c r="AZ58" s="3">
        <v>1</v>
      </c>
      <c r="BA58" s="3">
        <v>1</v>
      </c>
      <c r="BB58" s="3">
        <v>1</v>
      </c>
      <c r="BC58" s="379" t="s">
        <v>147</v>
      </c>
      <c r="BD58" s="373"/>
      <c r="BE58" s="368"/>
      <c r="BF58" s="368"/>
      <c r="BG58" s="368"/>
      <c r="BH58" s="368"/>
      <c r="BI58" s="368"/>
      <c r="BJ58" s="369"/>
      <c r="BK58" s="5">
        <v>1</v>
      </c>
      <c r="BL58" s="856"/>
      <c r="BM58" s="385">
        <f>INT(BO55/BO56)</f>
        <v>48</v>
      </c>
      <c r="BN58" s="389" t="s">
        <v>84</v>
      </c>
      <c r="BO58" s="390">
        <f>BO56</f>
        <v>2.6</v>
      </c>
      <c r="BP58" s="383" t="str">
        <f>BP56</f>
        <v>cuisses</v>
      </c>
      <c r="BQ58" s="391" t="str">
        <f>CONCATENATE(BQ56," ",BP55)</f>
        <v>124.8 cuisses</v>
      </c>
      <c r="BR58" s="5">
        <v>1</v>
      </c>
      <c r="BS58" s="5">
        <v>1</v>
      </c>
      <c r="BT58" s="5">
        <v>1</v>
      </c>
      <c r="BU58" s="702"/>
      <c r="BV58" s="702"/>
      <c r="BW58" s="496">
        <v>1</v>
      </c>
      <c r="BX58" s="722"/>
      <c r="BY58" s="722"/>
      <c r="BZ58" s="496">
        <v>1</v>
      </c>
      <c r="CA58" s="724"/>
      <c r="CB58" s="724"/>
      <c r="CC58" s="496">
        <v>1</v>
      </c>
      <c r="CD58" s="700"/>
      <c r="CE58" s="700"/>
      <c r="CF58" s="5">
        <v>1</v>
      </c>
      <c r="CG58" s="5">
        <v>1</v>
      </c>
      <c r="CH58" s="5">
        <v>1</v>
      </c>
      <c r="CI58" s="5">
        <v>1</v>
      </c>
      <c r="CJ58" s="544">
        <v>1</v>
      </c>
    </row>
    <row r="59" spans="1:88" s="160" customFormat="1" ht="23.25" customHeight="1" thickBot="1">
      <c r="A59" s="5">
        <v>1</v>
      </c>
      <c r="B59" s="657" t="str">
        <f t="shared" si="25"/>
        <v>►</v>
      </c>
      <c r="C59" s="671"/>
      <c r="D59" s="289" t="str">
        <f t="shared" si="26"/>
        <v/>
      </c>
      <c r="E59" s="141">
        <f t="shared" si="27"/>
        <v>0</v>
      </c>
      <c r="F59" s="141"/>
      <c r="G59" s="141"/>
      <c r="H59" s="141"/>
      <c r="I59" s="141"/>
      <c r="J59" s="141"/>
      <c r="K59" s="141"/>
      <c r="L59" s="141"/>
      <c r="M59" s="141"/>
      <c r="N59" s="141"/>
      <c r="O59" s="141"/>
      <c r="P59" s="830"/>
      <c r="Q59" s="5">
        <v>1</v>
      </c>
      <c r="R59" s="596"/>
      <c r="S59" s="632"/>
      <c r="T59" s="598"/>
      <c r="U59" s="636" t="str">
        <f t="shared" si="28"/>
        <v/>
      </c>
      <c r="V59" s="640"/>
      <c r="W59" s="182" t="str">
        <f t="shared" si="29"/>
        <v/>
      </c>
      <c r="X59" s="639" t="str">
        <f t="shared" si="30"/>
        <v/>
      </c>
      <c r="Y59" s="5">
        <v>1</v>
      </c>
      <c r="Z59" s="314" t="str">
        <f t="shared" si="24"/>
        <v>►</v>
      </c>
      <c r="AA59" s="315" t="str">
        <f>IF(ISBLANK(AB59),"",LARGE(AA52:AA58,1)+1)</f>
        <v/>
      </c>
      <c r="AB59" s="316"/>
      <c r="AC59" s="317"/>
      <c r="AD59" s="317"/>
      <c r="AE59" s="317"/>
      <c r="AF59" s="317"/>
      <c r="AG59" s="317"/>
      <c r="AH59" s="317"/>
      <c r="AI59" s="317"/>
      <c r="AJ59" s="317"/>
      <c r="AK59" s="317"/>
      <c r="AL59" s="317"/>
      <c r="AM59" s="317"/>
      <c r="AN59" s="318"/>
      <c r="AO59" s="3">
        <v>1</v>
      </c>
      <c r="AP59" s="164"/>
      <c r="AQ59" s="164"/>
      <c r="AR59" s="181" t="str">
        <f t="shared" si="21"/>
        <v/>
      </c>
      <c r="AS59" s="166"/>
      <c r="AT59" s="167"/>
      <c r="AU59" s="182"/>
      <c r="AV59" s="3">
        <v>1</v>
      </c>
      <c r="AW59" s="540"/>
      <c r="AX59" s="111"/>
      <c r="AY59" s="3">
        <v>1</v>
      </c>
      <c r="AZ59" s="5">
        <v>1</v>
      </c>
      <c r="BA59" s="5">
        <v>1</v>
      </c>
      <c r="BB59" s="5">
        <v>1</v>
      </c>
      <c r="BC59" s="392"/>
      <c r="BD59" s="368"/>
      <c r="BE59" s="368"/>
      <c r="BF59" s="368"/>
      <c r="BG59" s="368"/>
      <c r="BH59" s="368"/>
      <c r="BI59" s="368"/>
      <c r="BJ59" s="369"/>
      <c r="BK59" s="5">
        <v>1</v>
      </c>
      <c r="BL59" s="856"/>
      <c r="BM59" s="393"/>
      <c r="BN59" s="385" t="str">
        <f>IF(BQ56=BO55,"",IF(BO59&gt;0,"Plus 1 de"))</f>
        <v>Plus 1 de</v>
      </c>
      <c r="BO59" s="390">
        <f>IF(BQ56=BO55,"",MOD(BO55,BO56))</f>
        <v>0.19999999999999574</v>
      </c>
      <c r="BP59" s="383" t="str">
        <f>IF(BQ56=BO55,"",BP58)</f>
        <v>cuisses</v>
      </c>
      <c r="BQ59" s="394" t="str">
        <f>CONCATENATE(BQ57," ",BP55)</f>
        <v>125 cuisses</v>
      </c>
      <c r="BR59" s="5">
        <v>1</v>
      </c>
      <c r="BS59" s="5">
        <v>1</v>
      </c>
      <c r="BT59" s="5">
        <v>1</v>
      </c>
      <c r="BU59" s="495">
        <v>1</v>
      </c>
      <c r="BV59" s="495">
        <v>1</v>
      </c>
      <c r="BW59" s="5">
        <v>1</v>
      </c>
      <c r="BX59" s="495">
        <v>1</v>
      </c>
      <c r="BY59" s="495">
        <v>1</v>
      </c>
      <c r="BZ59" s="5">
        <v>1</v>
      </c>
      <c r="CA59" s="495">
        <v>1</v>
      </c>
      <c r="CB59" s="495">
        <v>1</v>
      </c>
      <c r="CC59" s="5">
        <v>1</v>
      </c>
      <c r="CD59" s="495">
        <v>1</v>
      </c>
      <c r="CE59" s="495">
        <v>1</v>
      </c>
      <c r="CF59" s="5">
        <v>1</v>
      </c>
      <c r="CG59" s="5">
        <v>1</v>
      </c>
      <c r="CH59" s="5">
        <v>1</v>
      </c>
      <c r="CI59" s="496">
        <v>1</v>
      </c>
      <c r="CJ59" s="544">
        <v>1</v>
      </c>
    </row>
    <row r="60" spans="1:88" s="160" customFormat="1" ht="23.25" customHeight="1">
      <c r="A60" s="5">
        <v>1</v>
      </c>
      <c r="B60" s="657" t="str">
        <f t="shared" si="25"/>
        <v>►</v>
      </c>
      <c r="C60" s="671"/>
      <c r="D60" s="289" t="str">
        <f t="shared" si="26"/>
        <v/>
      </c>
      <c r="E60" s="141">
        <f t="shared" si="27"/>
        <v>0</v>
      </c>
      <c r="F60" s="141"/>
      <c r="G60" s="141" t="s">
        <v>198</v>
      </c>
      <c r="H60" s="141"/>
      <c r="I60" s="141"/>
      <c r="J60" s="141"/>
      <c r="K60" s="141"/>
      <c r="L60" s="141"/>
      <c r="M60" s="141"/>
      <c r="N60" s="141"/>
      <c r="O60" s="141"/>
      <c r="P60" s="830"/>
      <c r="Q60" s="5">
        <v>1</v>
      </c>
      <c r="R60" s="596"/>
      <c r="S60" s="632"/>
      <c r="T60" s="598"/>
      <c r="U60" s="636" t="str">
        <f t="shared" si="28"/>
        <v/>
      </c>
      <c r="V60" s="640"/>
      <c r="W60" s="182" t="str">
        <f t="shared" si="29"/>
        <v/>
      </c>
      <c r="X60" s="639" t="str">
        <f t="shared" si="30"/>
        <v/>
      </c>
      <c r="Y60" s="5">
        <v>1</v>
      </c>
      <c r="Z60" s="314" t="str">
        <f t="shared" si="24"/>
        <v>►</v>
      </c>
      <c r="AA60" s="315" t="str">
        <f>IF(ISBLANK(AB60),"",LARGE(AA52:AA59,1)+1)</f>
        <v/>
      </c>
      <c r="AB60" s="316"/>
      <c r="AC60" s="317"/>
      <c r="AD60" s="317"/>
      <c r="AE60" s="317"/>
      <c r="AF60" s="317"/>
      <c r="AG60" s="317"/>
      <c r="AH60" s="317"/>
      <c r="AI60" s="317"/>
      <c r="AJ60" s="317"/>
      <c r="AK60" s="317"/>
      <c r="AL60" s="317"/>
      <c r="AM60" s="317"/>
      <c r="AN60" s="318"/>
      <c r="AO60" s="3">
        <v>1</v>
      </c>
      <c r="AP60" s="164"/>
      <c r="AQ60" s="164"/>
      <c r="AR60" s="181" t="str">
        <f t="shared" si="21"/>
        <v/>
      </c>
      <c r="AS60" s="166"/>
      <c r="AT60" s="167"/>
      <c r="AU60" s="182"/>
      <c r="AV60" s="3">
        <v>1</v>
      </c>
      <c r="AW60" s="540"/>
      <c r="AX60" s="111"/>
      <c r="AY60" s="3">
        <v>1</v>
      </c>
      <c r="AZ60" s="5">
        <v>1</v>
      </c>
      <c r="BA60" s="3">
        <v>1</v>
      </c>
      <c r="BB60" s="5">
        <v>1</v>
      </c>
      <c r="BC60" s="395"/>
      <c r="BD60" s="199"/>
      <c r="BE60" s="396" t="s">
        <v>53</v>
      </c>
      <c r="BF60" s="397">
        <v>8</v>
      </c>
      <c r="BG60" s="398" t="s">
        <v>43</v>
      </c>
      <c r="BH60" s="106"/>
      <c r="BI60" s="106"/>
      <c r="BJ60" s="257"/>
      <c r="BK60" s="5">
        <v>1</v>
      </c>
      <c r="BL60" s="856"/>
      <c r="BM60" s="852" t="s">
        <v>224</v>
      </c>
      <c r="BN60" s="852"/>
      <c r="BO60" s="852"/>
      <c r="BP60" s="852"/>
      <c r="BQ60" s="809"/>
      <c r="BR60" s="5">
        <v>1</v>
      </c>
      <c r="BS60" s="5">
        <v>1</v>
      </c>
      <c r="BT60" s="5">
        <v>1</v>
      </c>
      <c r="BU60" s="858" t="s">
        <v>152</v>
      </c>
      <c r="BV60" s="858"/>
      <c r="BW60" s="496">
        <v>1</v>
      </c>
      <c r="BX60" s="721" t="s">
        <v>359</v>
      </c>
      <c r="BY60" s="721"/>
      <c r="BZ60" s="496">
        <v>1</v>
      </c>
      <c r="CA60" s="723" t="s">
        <v>360</v>
      </c>
      <c r="CB60" s="723"/>
      <c r="CC60" s="496">
        <v>1</v>
      </c>
      <c r="CD60" s="699" t="s">
        <v>361</v>
      </c>
      <c r="CE60" s="699"/>
      <c r="CF60" s="5">
        <v>1</v>
      </c>
      <c r="CG60" s="5">
        <v>1</v>
      </c>
      <c r="CH60" s="5">
        <v>1</v>
      </c>
      <c r="CI60" s="496">
        <v>1</v>
      </c>
      <c r="CJ60" s="544">
        <v>1</v>
      </c>
    </row>
    <row r="61" spans="1:88" s="160" customFormat="1" ht="23.25" customHeight="1">
      <c r="A61" s="5">
        <v>1</v>
      </c>
      <c r="B61" s="657" t="str">
        <f t="shared" si="25"/>
        <v>►</v>
      </c>
      <c r="C61" s="671"/>
      <c r="D61" s="289" t="str">
        <f t="shared" si="26"/>
        <v/>
      </c>
      <c r="E61" s="141">
        <f t="shared" si="27"/>
        <v>0</v>
      </c>
      <c r="F61" s="141"/>
      <c r="G61" s="141"/>
      <c r="H61" s="141"/>
      <c r="I61" s="141"/>
      <c r="J61" s="141"/>
      <c r="K61" s="141"/>
      <c r="L61" s="141"/>
      <c r="M61" s="141"/>
      <c r="N61" s="141"/>
      <c r="O61" s="141"/>
      <c r="P61" s="830"/>
      <c r="Q61" s="5">
        <v>1</v>
      </c>
      <c r="R61" s="596"/>
      <c r="S61" s="632"/>
      <c r="T61" s="598"/>
      <c r="U61" s="636" t="str">
        <f t="shared" si="28"/>
        <v/>
      </c>
      <c r="V61" s="640"/>
      <c r="W61" s="182" t="str">
        <f t="shared" si="29"/>
        <v/>
      </c>
      <c r="X61" s="639" t="str">
        <f t="shared" si="30"/>
        <v/>
      </c>
      <c r="Y61" s="5">
        <v>1</v>
      </c>
      <c r="Z61" s="314" t="str">
        <f t="shared" si="24"/>
        <v>►</v>
      </c>
      <c r="AA61" s="315" t="str">
        <f>IF(ISBLANK(AB61),"",LARGE(AA52:AA60,1)+1)</f>
        <v/>
      </c>
      <c r="AB61" s="316"/>
      <c r="AC61" s="317"/>
      <c r="AD61" s="317"/>
      <c r="AE61" s="317"/>
      <c r="AF61" s="317"/>
      <c r="AG61" s="317"/>
      <c r="AH61" s="317"/>
      <c r="AI61" s="317"/>
      <c r="AJ61" s="317"/>
      <c r="AK61" s="317"/>
      <c r="AL61" s="317"/>
      <c r="AM61" s="317"/>
      <c r="AN61" s="318"/>
      <c r="AO61" s="3">
        <v>1</v>
      </c>
      <c r="AP61" s="164"/>
      <c r="AQ61" s="164"/>
      <c r="AR61" s="181" t="str">
        <f t="shared" si="21"/>
        <v/>
      </c>
      <c r="AS61" s="166"/>
      <c r="AT61" s="167"/>
      <c r="AU61" s="182"/>
      <c r="AV61" s="3">
        <v>1</v>
      </c>
      <c r="AW61" s="540"/>
      <c r="AX61" s="111"/>
      <c r="AY61" s="3">
        <v>1</v>
      </c>
      <c r="AZ61" s="5">
        <v>1</v>
      </c>
      <c r="BA61" s="3">
        <v>1</v>
      </c>
      <c r="BB61" s="5">
        <v>1</v>
      </c>
      <c r="BC61" s="197"/>
      <c r="BD61" s="106"/>
      <c r="BE61" s="106"/>
      <c r="BF61" s="397">
        <v>3</v>
      </c>
      <c r="BG61" s="398" t="s">
        <v>225</v>
      </c>
      <c r="BH61" s="106"/>
      <c r="BI61" s="106"/>
      <c r="BJ61" s="85"/>
      <c r="BK61" s="5">
        <v>1</v>
      </c>
      <c r="BL61" s="856"/>
      <c r="BM61" s="852"/>
      <c r="BN61" s="852"/>
      <c r="BO61" s="852"/>
      <c r="BP61" s="852"/>
      <c r="BQ61" s="809"/>
      <c r="BR61" s="5">
        <v>1</v>
      </c>
      <c r="BS61" s="5">
        <v>1</v>
      </c>
      <c r="BT61" s="5">
        <v>1</v>
      </c>
      <c r="BU61" s="859"/>
      <c r="BV61" s="859"/>
      <c r="BW61" s="496">
        <v>1</v>
      </c>
      <c r="BX61" s="722"/>
      <c r="BY61" s="722"/>
      <c r="BZ61" s="496">
        <v>1</v>
      </c>
      <c r="CA61" s="724"/>
      <c r="CB61" s="724"/>
      <c r="CC61" s="496">
        <v>1</v>
      </c>
      <c r="CD61" s="700"/>
      <c r="CE61" s="700"/>
      <c r="CF61" s="5">
        <v>1</v>
      </c>
      <c r="CG61" s="5">
        <v>1</v>
      </c>
      <c r="CH61" s="5">
        <v>1</v>
      </c>
      <c r="CI61" s="5">
        <v>1</v>
      </c>
      <c r="CJ61" s="544">
        <v>1</v>
      </c>
    </row>
    <row r="62" spans="1:88" s="160" customFormat="1" ht="23.25" customHeight="1" thickBot="1">
      <c r="A62" s="5">
        <v>1</v>
      </c>
      <c r="B62" s="657" t="str">
        <f t="shared" si="25"/>
        <v>►</v>
      </c>
      <c r="C62" s="671"/>
      <c r="D62" s="289" t="str">
        <f t="shared" si="26"/>
        <v/>
      </c>
      <c r="E62" s="141">
        <f t="shared" si="27"/>
        <v>0</v>
      </c>
      <c r="F62" s="141"/>
      <c r="G62" s="141"/>
      <c r="H62" s="141"/>
      <c r="I62" s="141"/>
      <c r="J62" s="141"/>
      <c r="K62" s="141"/>
      <c r="L62" s="141"/>
      <c r="M62" s="141"/>
      <c r="N62" s="141"/>
      <c r="O62" s="141"/>
      <c r="P62" s="830"/>
      <c r="Q62" s="5">
        <v>1</v>
      </c>
      <c r="R62" s="596"/>
      <c r="S62" s="632"/>
      <c r="T62" s="598"/>
      <c r="U62" s="636" t="str">
        <f t="shared" si="28"/>
        <v/>
      </c>
      <c r="V62" s="640"/>
      <c r="W62" s="182" t="str">
        <f t="shared" si="29"/>
        <v/>
      </c>
      <c r="X62" s="639" t="str">
        <f t="shared" si="30"/>
        <v/>
      </c>
      <c r="Y62" s="5">
        <v>1</v>
      </c>
      <c r="Z62" s="314" t="str">
        <f t="shared" si="24"/>
        <v>►</v>
      </c>
      <c r="AA62" s="315" t="str">
        <f>IF(ISBLANK(AB62),"",LARGE(AA52:AA61,1)+1)</f>
        <v/>
      </c>
      <c r="AB62" s="316"/>
      <c r="AC62" s="317"/>
      <c r="AD62" s="317"/>
      <c r="AE62" s="317"/>
      <c r="AF62" s="317"/>
      <c r="AG62" s="317"/>
      <c r="AH62" s="317"/>
      <c r="AI62" s="317"/>
      <c r="AJ62" s="317"/>
      <c r="AK62" s="317"/>
      <c r="AL62" s="317"/>
      <c r="AM62" s="317"/>
      <c r="AN62" s="318"/>
      <c r="AO62" s="3">
        <v>1</v>
      </c>
      <c r="AP62" s="835" t="s">
        <v>207</v>
      </c>
      <c r="AQ62" s="836"/>
      <c r="AR62" s="836"/>
      <c r="AS62" s="836"/>
      <c r="AT62" s="836"/>
      <c r="AU62" s="837"/>
      <c r="AV62" s="3">
        <v>1</v>
      </c>
      <c r="AW62" s="543">
        <f>ROW()</f>
        <v>62</v>
      </c>
      <c r="AX62" s="402"/>
      <c r="AY62" s="3">
        <v>1</v>
      </c>
      <c r="AZ62" s="5">
        <v>1</v>
      </c>
      <c r="BA62" s="3">
        <v>1</v>
      </c>
      <c r="BB62" s="5">
        <v>1</v>
      </c>
      <c r="BC62" s="334" t="s">
        <v>226</v>
      </c>
      <c r="BD62" s="256"/>
      <c r="BE62" s="256"/>
      <c r="BF62" s="256"/>
      <c r="BG62" s="256"/>
      <c r="BH62" s="256"/>
      <c r="BI62" s="256"/>
      <c r="BJ62" s="300"/>
      <c r="BK62" s="5">
        <v>1</v>
      </c>
      <c r="BL62" s="857"/>
      <c r="BM62" s="403" t="s">
        <v>227</v>
      </c>
      <c r="BN62" s="403"/>
      <c r="BO62" s="403"/>
      <c r="BP62" s="403"/>
      <c r="BQ62" s="404"/>
      <c r="BR62" s="5">
        <v>1</v>
      </c>
      <c r="BS62" s="5">
        <v>1</v>
      </c>
      <c r="BT62" s="5">
        <v>1</v>
      </c>
      <c r="BU62" s="495">
        <v>1</v>
      </c>
      <c r="BV62" s="495">
        <v>1</v>
      </c>
      <c r="BW62" s="5">
        <v>1</v>
      </c>
      <c r="BX62" s="495">
        <v>1</v>
      </c>
      <c r="BY62" s="495">
        <v>1</v>
      </c>
      <c r="BZ62" s="5">
        <v>1</v>
      </c>
      <c r="CA62" s="495">
        <v>1</v>
      </c>
      <c r="CB62" s="495">
        <v>1</v>
      </c>
      <c r="CC62" s="5">
        <v>1</v>
      </c>
      <c r="CD62" s="5">
        <v>1</v>
      </c>
      <c r="CE62" s="5">
        <v>1</v>
      </c>
      <c r="CF62" s="5">
        <v>1</v>
      </c>
      <c r="CG62" s="5">
        <v>1</v>
      </c>
      <c r="CH62" s="5">
        <v>1</v>
      </c>
      <c r="CI62" s="496">
        <v>1</v>
      </c>
      <c r="CJ62" s="544">
        <v>1</v>
      </c>
    </row>
    <row r="63" spans="1:88" s="160" customFormat="1" ht="23.25" customHeight="1" thickBot="1">
      <c r="A63" s="5">
        <v>1</v>
      </c>
      <c r="B63" s="657" t="str">
        <f t="shared" si="25"/>
        <v>►</v>
      </c>
      <c r="C63" s="671"/>
      <c r="D63" s="289" t="str">
        <f t="shared" si="26"/>
        <v/>
      </c>
      <c r="E63" s="141">
        <f t="shared" si="27"/>
        <v>0</v>
      </c>
      <c r="F63" s="141"/>
      <c r="G63" s="141"/>
      <c r="H63" s="141"/>
      <c r="I63" s="141"/>
      <c r="J63" s="141"/>
      <c r="K63" s="141"/>
      <c r="L63" s="141"/>
      <c r="M63" s="141"/>
      <c r="N63" s="141"/>
      <c r="O63" s="141"/>
      <c r="P63" s="830"/>
      <c r="Q63" s="5">
        <v>1</v>
      </c>
      <c r="R63" s="596"/>
      <c r="S63" s="632"/>
      <c r="T63" s="598"/>
      <c r="U63" s="636" t="str">
        <f t="shared" si="28"/>
        <v/>
      </c>
      <c r="V63" s="640"/>
      <c r="W63" s="182" t="str">
        <f t="shared" si="29"/>
        <v/>
      </c>
      <c r="X63" s="639" t="str">
        <f t="shared" si="30"/>
        <v/>
      </c>
      <c r="Y63" s="5">
        <v>1</v>
      </c>
      <c r="Z63" s="314" t="str">
        <f t="shared" si="24"/>
        <v>►</v>
      </c>
      <c r="AA63" s="315" t="str">
        <f>IF(ISBLANK(AB63),"",LARGE(AA52:AA62,1)+1)</f>
        <v/>
      </c>
      <c r="AB63" s="316"/>
      <c r="AC63" s="317"/>
      <c r="AD63" s="317"/>
      <c r="AE63" s="317"/>
      <c r="AF63" s="317"/>
      <c r="AG63" s="317"/>
      <c r="AH63" s="317"/>
      <c r="AI63" s="317"/>
      <c r="AJ63" s="317"/>
      <c r="AK63" s="317"/>
      <c r="AL63" s="317"/>
      <c r="AM63" s="317"/>
      <c r="AN63" s="318"/>
      <c r="AO63" s="3">
        <v>1</v>
      </c>
      <c r="AP63" s="302">
        <v>0</v>
      </c>
      <c r="AQ63" s="303" t="s">
        <v>181</v>
      </c>
      <c r="AR63" s="303"/>
      <c r="AS63" s="303"/>
      <c r="AT63" s="303"/>
      <c r="AU63" s="303"/>
      <c r="AV63" s="3">
        <v>1</v>
      </c>
      <c r="AW63" s="405"/>
      <c r="AX63" s="3">
        <v>1</v>
      </c>
      <c r="AY63" s="3">
        <v>1</v>
      </c>
      <c r="AZ63" s="5">
        <v>1</v>
      </c>
      <c r="BA63" s="3">
        <v>1</v>
      </c>
      <c r="BB63" s="5">
        <v>1</v>
      </c>
      <c r="BC63" s="334"/>
      <c r="BD63" s="256"/>
      <c r="BE63" s="256"/>
      <c r="BF63" s="256"/>
      <c r="BG63" s="256"/>
      <c r="BH63" s="256"/>
      <c r="BI63" s="256"/>
      <c r="BJ63" s="300"/>
      <c r="BK63" s="5">
        <v>1</v>
      </c>
      <c r="BL63" s="5">
        <v>1</v>
      </c>
      <c r="BM63" s="5">
        <v>1</v>
      </c>
      <c r="BN63" s="5">
        <v>1</v>
      </c>
      <c r="BO63" s="5">
        <v>1</v>
      </c>
      <c r="BP63" s="5">
        <v>1</v>
      </c>
      <c r="BQ63" s="5">
        <v>1</v>
      </c>
      <c r="BR63" s="5">
        <v>1</v>
      </c>
      <c r="BS63" s="5">
        <v>1</v>
      </c>
      <c r="BT63" s="5">
        <v>1</v>
      </c>
      <c r="BU63" s="866" t="s">
        <v>352</v>
      </c>
      <c r="BV63" s="866"/>
      <c r="BW63" s="496">
        <v>1</v>
      </c>
      <c r="BX63" s="721" t="s">
        <v>353</v>
      </c>
      <c r="BY63" s="721"/>
      <c r="BZ63" s="496">
        <v>1</v>
      </c>
      <c r="CA63" s="723" t="s">
        <v>354</v>
      </c>
      <c r="CB63" s="723"/>
      <c r="CC63" s="5">
        <v>1</v>
      </c>
      <c r="CD63" s="5">
        <v>1</v>
      </c>
      <c r="CE63" s="5">
        <v>1</v>
      </c>
      <c r="CF63" s="5">
        <v>1</v>
      </c>
      <c r="CG63" s="5">
        <v>1</v>
      </c>
      <c r="CH63" s="5">
        <v>1</v>
      </c>
      <c r="CI63" s="496">
        <v>1</v>
      </c>
      <c r="CJ63" s="544">
        <v>1</v>
      </c>
    </row>
    <row r="64" spans="1:88" s="160" customFormat="1" ht="23.25" customHeight="1">
      <c r="A64" s="5">
        <v>1</v>
      </c>
      <c r="B64" s="657" t="str">
        <f t="shared" si="25"/>
        <v>►</v>
      </c>
      <c r="C64" s="671"/>
      <c r="D64" s="289" t="str">
        <f t="shared" si="26"/>
        <v/>
      </c>
      <c r="E64" s="141">
        <f t="shared" si="27"/>
        <v>0</v>
      </c>
      <c r="F64" s="141"/>
      <c r="G64" s="141"/>
      <c r="H64" s="141"/>
      <c r="I64" s="141"/>
      <c r="J64" s="141"/>
      <c r="K64" s="141"/>
      <c r="L64" s="141"/>
      <c r="M64" s="141"/>
      <c r="N64" s="141"/>
      <c r="O64" s="141"/>
      <c r="P64" s="830"/>
      <c r="Q64" s="5">
        <v>1</v>
      </c>
      <c r="R64" s="596"/>
      <c r="S64" s="632"/>
      <c r="T64" s="598"/>
      <c r="U64" s="636" t="str">
        <f t="shared" si="28"/>
        <v/>
      </c>
      <c r="V64" s="640"/>
      <c r="W64" s="182" t="str">
        <f t="shared" si="29"/>
        <v/>
      </c>
      <c r="X64" s="639" t="str">
        <f t="shared" si="30"/>
        <v/>
      </c>
      <c r="Y64" s="5">
        <v>1</v>
      </c>
      <c r="Z64" s="314" t="str">
        <f t="shared" si="24"/>
        <v>►</v>
      </c>
      <c r="AA64" s="315" t="str">
        <f>IF(ISBLANK(AB64),"",LARGE(AA52:AA63,1)+1)</f>
        <v/>
      </c>
      <c r="AB64" s="316"/>
      <c r="AC64" s="317"/>
      <c r="AD64" s="317"/>
      <c r="AE64" s="317"/>
      <c r="AF64" s="317"/>
      <c r="AG64" s="317"/>
      <c r="AH64" s="317"/>
      <c r="AI64" s="317"/>
      <c r="AJ64" s="317"/>
      <c r="AK64" s="317"/>
      <c r="AL64" s="317"/>
      <c r="AM64" s="317"/>
      <c r="AN64" s="318"/>
      <c r="AO64" s="3">
        <v>1</v>
      </c>
      <c r="AP64" s="315" t="str">
        <f>IF(ISBLANK(AQ64),"",LARGE(AP63:AP63,1)+1)</f>
        <v/>
      </c>
      <c r="AQ64" s="316"/>
      <c r="AR64" s="317"/>
      <c r="AS64" s="317"/>
      <c r="AT64" s="317"/>
      <c r="AU64" s="317"/>
      <c r="AV64" s="3">
        <v>1</v>
      </c>
      <c r="AW64" s="3">
        <v>1</v>
      </c>
      <c r="AX64" s="3">
        <v>1</v>
      </c>
      <c r="AY64" s="3">
        <v>1</v>
      </c>
      <c r="AZ64" s="5">
        <v>1</v>
      </c>
      <c r="BA64" s="3">
        <v>1</v>
      </c>
      <c r="BB64" s="5">
        <v>1</v>
      </c>
      <c r="BC64" s="334" t="s">
        <v>228</v>
      </c>
      <c r="BD64" s="256"/>
      <c r="BE64" s="256"/>
      <c r="BF64" s="256"/>
      <c r="BG64" s="256"/>
      <c r="BH64" s="256"/>
      <c r="BI64" s="256"/>
      <c r="BJ64" s="300"/>
      <c r="BK64" s="5">
        <v>1</v>
      </c>
      <c r="BL64" s="370" t="s">
        <v>26</v>
      </c>
      <c r="BM64" s="855" t="s">
        <v>212</v>
      </c>
      <c r="BN64" s="855"/>
      <c r="BO64" s="855"/>
      <c r="BP64" s="855"/>
      <c r="BQ64" s="371" t="s">
        <v>87</v>
      </c>
      <c r="BR64" s="5">
        <v>1</v>
      </c>
      <c r="BS64" s="5">
        <v>1</v>
      </c>
      <c r="BT64" s="5">
        <v>1</v>
      </c>
      <c r="BU64" s="867"/>
      <c r="BV64" s="867"/>
      <c r="BW64" s="496">
        <v>1</v>
      </c>
      <c r="BX64" s="722"/>
      <c r="BY64" s="722"/>
      <c r="BZ64" s="496">
        <v>1</v>
      </c>
      <c r="CA64" s="724"/>
      <c r="CB64" s="724"/>
      <c r="CC64" s="5">
        <v>1</v>
      </c>
      <c r="CD64" s="5">
        <v>1</v>
      </c>
      <c r="CE64" s="5">
        <v>1</v>
      </c>
      <c r="CF64" s="5">
        <v>1</v>
      </c>
      <c r="CG64" s="5">
        <v>1</v>
      </c>
      <c r="CH64" s="5">
        <v>1</v>
      </c>
      <c r="CI64" s="5">
        <v>1</v>
      </c>
      <c r="CJ64" s="544">
        <v>1</v>
      </c>
    </row>
    <row r="65" spans="1:88" s="160" customFormat="1" ht="23.25" customHeight="1" thickBot="1">
      <c r="A65" s="5">
        <v>1</v>
      </c>
      <c r="B65" s="657" t="str">
        <f t="shared" si="25"/>
        <v>►</v>
      </c>
      <c r="C65" s="671"/>
      <c r="D65" s="289" t="str">
        <f t="shared" si="26"/>
        <v/>
      </c>
      <c r="E65" s="141">
        <f t="shared" si="27"/>
        <v>0</v>
      </c>
      <c r="F65" s="141"/>
      <c r="G65" s="141"/>
      <c r="H65" s="141"/>
      <c r="I65" s="141"/>
      <c r="J65" s="141"/>
      <c r="K65" s="141"/>
      <c r="L65" s="141"/>
      <c r="M65" s="141"/>
      <c r="N65" s="141"/>
      <c r="O65" s="141"/>
      <c r="P65" s="830"/>
      <c r="Q65" s="5">
        <v>1</v>
      </c>
      <c r="R65" s="596"/>
      <c r="S65" s="632"/>
      <c r="T65" s="598"/>
      <c r="U65" s="636" t="str">
        <f t="shared" si="28"/>
        <v/>
      </c>
      <c r="V65" s="640"/>
      <c r="W65" s="182" t="str">
        <f t="shared" si="29"/>
        <v/>
      </c>
      <c r="X65" s="639" t="str">
        <f t="shared" si="30"/>
        <v/>
      </c>
      <c r="Y65" s="5">
        <v>1</v>
      </c>
      <c r="Z65" s="314" t="str">
        <f t="shared" si="24"/>
        <v>►</v>
      </c>
      <c r="AA65" s="315" t="str">
        <f>IF(ISBLANK(AB65),"",LARGE(AA52:AA64,1)+1)</f>
        <v/>
      </c>
      <c r="AB65" s="316"/>
      <c r="AC65" s="317"/>
      <c r="AD65" s="317"/>
      <c r="AE65" s="317"/>
      <c r="AF65" s="317"/>
      <c r="AG65" s="317"/>
      <c r="AH65" s="317"/>
      <c r="AI65" s="317"/>
      <c r="AJ65" s="317"/>
      <c r="AK65" s="317"/>
      <c r="AL65" s="317"/>
      <c r="AM65" s="317"/>
      <c r="AN65" s="318"/>
      <c r="AO65" s="3">
        <v>1</v>
      </c>
      <c r="AP65" s="315" t="str">
        <f>IF(ISBLANK(AQ65),"",LARGE(AP63:AP64,1)+1)</f>
        <v/>
      </c>
      <c r="AQ65" s="316"/>
      <c r="AR65" s="317"/>
      <c r="AS65" s="317"/>
      <c r="AT65" s="317"/>
      <c r="AU65" s="317"/>
      <c r="AV65" s="5">
        <v>1</v>
      </c>
      <c r="AW65" s="5">
        <v>1</v>
      </c>
      <c r="AX65" s="5">
        <v>1</v>
      </c>
      <c r="AY65" s="5">
        <v>1</v>
      </c>
      <c r="AZ65" s="5">
        <v>1</v>
      </c>
      <c r="BA65" s="3">
        <v>1</v>
      </c>
      <c r="BB65" s="5">
        <v>1</v>
      </c>
      <c r="BC65" s="334"/>
      <c r="BD65" s="256"/>
      <c r="BE65" s="414" t="s">
        <v>44</v>
      </c>
      <c r="BF65" s="415">
        <v>10</v>
      </c>
      <c r="BG65" s="416" t="s">
        <v>43</v>
      </c>
      <c r="BH65" s="256"/>
      <c r="BI65" s="256"/>
      <c r="BJ65" s="300"/>
      <c r="BK65" s="5">
        <v>1</v>
      </c>
      <c r="BL65" s="856" t="str">
        <f>BM64</f>
        <v>Nombre de contenants</v>
      </c>
      <c r="BM65" s="374"/>
      <c r="BN65" s="375" t="s">
        <v>216</v>
      </c>
      <c r="BO65" s="376">
        <v>17</v>
      </c>
      <c r="BP65" s="377" t="s">
        <v>11</v>
      </c>
      <c r="BQ65" s="378" t="s">
        <v>218</v>
      </c>
      <c r="BR65" s="5">
        <v>1</v>
      </c>
      <c r="BS65" s="5">
        <v>1</v>
      </c>
      <c r="BT65" s="5">
        <v>1</v>
      </c>
      <c r="BU65" s="495">
        <v>1</v>
      </c>
      <c r="BV65" s="495">
        <v>1</v>
      </c>
      <c r="BW65" s="5">
        <v>1</v>
      </c>
      <c r="BX65" s="495">
        <v>1</v>
      </c>
      <c r="BY65" s="495">
        <v>1</v>
      </c>
      <c r="BZ65" s="5">
        <v>1</v>
      </c>
      <c r="CA65" s="5">
        <v>1</v>
      </c>
      <c r="CB65" s="5">
        <v>1</v>
      </c>
      <c r="CC65" s="5">
        <v>1</v>
      </c>
      <c r="CD65" s="5">
        <v>1</v>
      </c>
      <c r="CE65" s="5">
        <v>1</v>
      </c>
      <c r="CF65" s="5">
        <v>1</v>
      </c>
      <c r="CG65" s="5">
        <v>1</v>
      </c>
      <c r="CH65" s="5">
        <v>1</v>
      </c>
      <c r="CI65" s="5">
        <v>1</v>
      </c>
      <c r="CJ65" s="544">
        <v>1</v>
      </c>
    </row>
    <row r="66" spans="1:88" s="160" customFormat="1" ht="23.25" customHeight="1">
      <c r="A66" s="5">
        <v>1</v>
      </c>
      <c r="B66" s="657" t="str">
        <f t="shared" si="25"/>
        <v>►</v>
      </c>
      <c r="C66" s="671"/>
      <c r="D66" s="289" t="str">
        <f t="shared" si="26"/>
        <v/>
      </c>
      <c r="E66" s="141">
        <f t="shared" si="27"/>
        <v>0</v>
      </c>
      <c r="F66" s="141"/>
      <c r="G66" s="141"/>
      <c r="H66" s="141"/>
      <c r="I66" s="141"/>
      <c r="J66" s="141"/>
      <c r="K66" s="141"/>
      <c r="L66" s="141"/>
      <c r="M66" s="141"/>
      <c r="N66" s="141"/>
      <c r="O66" s="141"/>
      <c r="P66" s="830"/>
      <c r="Q66" s="5">
        <v>1</v>
      </c>
      <c r="R66" s="596"/>
      <c r="S66" s="632"/>
      <c r="T66" s="598"/>
      <c r="U66" s="636" t="str">
        <f t="shared" si="28"/>
        <v/>
      </c>
      <c r="V66" s="640"/>
      <c r="W66" s="182" t="str">
        <f t="shared" si="29"/>
        <v/>
      </c>
      <c r="X66" s="639" t="str">
        <f t="shared" si="30"/>
        <v/>
      </c>
      <c r="Y66" s="5">
        <v>1</v>
      </c>
      <c r="Z66" s="314" t="str">
        <f t="shared" si="24"/>
        <v>►</v>
      </c>
      <c r="AA66" s="315" t="str">
        <f>IF(ISBLANK(AB66),"",LARGE(AA52:AA65,1)+1)</f>
        <v/>
      </c>
      <c r="AB66" s="316"/>
      <c r="AC66" s="317"/>
      <c r="AD66" s="317"/>
      <c r="AE66" s="317"/>
      <c r="AF66" s="317"/>
      <c r="AG66" s="317"/>
      <c r="AH66" s="317"/>
      <c r="AI66" s="317"/>
      <c r="AJ66" s="317"/>
      <c r="AK66" s="317"/>
      <c r="AL66" s="317"/>
      <c r="AM66" s="317"/>
      <c r="AN66" s="318"/>
      <c r="AO66" s="3">
        <v>1</v>
      </c>
      <c r="AP66" s="315" t="str">
        <f>IF(ISBLANK(AQ66),"",LARGE(AP63:AP65,1)+1)</f>
        <v/>
      </c>
      <c r="AQ66" s="316"/>
      <c r="AR66" s="317"/>
      <c r="AS66" s="317"/>
      <c r="AT66" s="317"/>
      <c r="AU66" s="317"/>
      <c r="AV66" s="5">
        <v>1</v>
      </c>
      <c r="AW66" s="5">
        <v>1</v>
      </c>
      <c r="AX66" s="5">
        <v>1</v>
      </c>
      <c r="AY66" s="5">
        <v>1</v>
      </c>
      <c r="AZ66" s="5">
        <v>1</v>
      </c>
      <c r="BA66" s="3">
        <v>1</v>
      </c>
      <c r="BB66" s="5">
        <v>1</v>
      </c>
      <c r="BC66" s="334"/>
      <c r="BD66" s="256"/>
      <c r="BE66" s="256"/>
      <c r="BF66" s="256"/>
      <c r="BG66" s="256"/>
      <c r="BH66" s="256"/>
      <c r="BI66" s="256"/>
      <c r="BJ66" s="300"/>
      <c r="BK66" s="5">
        <v>1</v>
      </c>
      <c r="BL66" s="856"/>
      <c r="BM66" s="380"/>
      <c r="BN66" s="381" t="s">
        <v>221</v>
      </c>
      <c r="BO66" s="382">
        <v>2.6</v>
      </c>
      <c r="BP66" s="383" t="str">
        <f>BP65</f>
        <v>Kg</v>
      </c>
      <c r="BQ66" s="384">
        <f>BO68*BM68</f>
        <v>15.600000000000001</v>
      </c>
      <c r="BR66" s="5">
        <v>1</v>
      </c>
      <c r="BS66" s="5">
        <v>1</v>
      </c>
      <c r="BT66" s="5">
        <v>1</v>
      </c>
      <c r="BU66" s="868" t="s">
        <v>188</v>
      </c>
      <c r="BV66" s="868"/>
      <c r="BW66" s="496">
        <v>1</v>
      </c>
      <c r="BX66" s="721" t="s">
        <v>355</v>
      </c>
      <c r="BY66" s="721"/>
      <c r="BZ66" s="5">
        <v>1</v>
      </c>
      <c r="CA66" s="5">
        <v>1</v>
      </c>
      <c r="CB66" s="5">
        <v>1</v>
      </c>
      <c r="CC66" s="5">
        <v>1</v>
      </c>
      <c r="CD66" s="5">
        <v>1</v>
      </c>
      <c r="CE66" s="5">
        <v>1</v>
      </c>
      <c r="CF66" s="5">
        <v>1</v>
      </c>
      <c r="CG66" s="5">
        <v>1</v>
      </c>
      <c r="CH66" s="5">
        <v>1</v>
      </c>
      <c r="CI66" s="5">
        <v>1</v>
      </c>
      <c r="CJ66" s="544">
        <v>1</v>
      </c>
    </row>
    <row r="67" spans="1:88" s="160" customFormat="1" ht="23.25" customHeight="1">
      <c r="A67" s="5">
        <v>1</v>
      </c>
      <c r="B67" s="657" t="str">
        <f t="shared" si="25"/>
        <v>►</v>
      </c>
      <c r="C67" s="671"/>
      <c r="D67" s="289" t="str">
        <f t="shared" si="26"/>
        <v/>
      </c>
      <c r="E67" s="141">
        <f t="shared" si="27"/>
        <v>0</v>
      </c>
      <c r="F67" s="141"/>
      <c r="G67" s="141"/>
      <c r="H67" s="141"/>
      <c r="I67" s="141"/>
      <c r="J67" s="141"/>
      <c r="K67" s="141"/>
      <c r="L67" s="141"/>
      <c r="M67" s="141"/>
      <c r="N67" s="141"/>
      <c r="O67" s="141"/>
      <c r="P67" s="830"/>
      <c r="Q67" s="5">
        <v>1</v>
      </c>
      <c r="R67" s="596"/>
      <c r="S67" s="632"/>
      <c r="T67" s="598"/>
      <c r="U67" s="636" t="str">
        <f t="shared" si="28"/>
        <v/>
      </c>
      <c r="V67" s="640"/>
      <c r="W67" s="182" t="str">
        <f t="shared" si="29"/>
        <v/>
      </c>
      <c r="X67" s="639" t="str">
        <f t="shared" si="30"/>
        <v/>
      </c>
      <c r="Y67" s="5">
        <v>1</v>
      </c>
      <c r="Z67" s="314" t="str">
        <f t="shared" si="24"/>
        <v>►</v>
      </c>
      <c r="AA67" s="315" t="str">
        <f>IF(ISBLANK(AB67),"",LARGE(AA52:AA66,1)+1)</f>
        <v/>
      </c>
      <c r="AB67" s="316"/>
      <c r="AC67" s="317"/>
      <c r="AD67" s="317"/>
      <c r="AE67" s="317"/>
      <c r="AF67" s="317"/>
      <c r="AG67" s="317"/>
      <c r="AH67" s="317"/>
      <c r="AI67" s="317"/>
      <c r="AJ67" s="317"/>
      <c r="AK67" s="317"/>
      <c r="AL67" s="317"/>
      <c r="AM67" s="317"/>
      <c r="AN67" s="318"/>
      <c r="AO67" s="3">
        <v>1</v>
      </c>
      <c r="AP67" s="315" t="str">
        <f>IF(ISBLANK(AQ67),"",LARGE(AP63:AP66,1)+1)</f>
        <v/>
      </c>
      <c r="AQ67" s="316"/>
      <c r="AR67" s="317"/>
      <c r="AS67" s="317"/>
      <c r="AT67" s="317"/>
      <c r="AU67" s="317"/>
      <c r="AV67" s="5">
        <v>1</v>
      </c>
      <c r="AW67" s="5">
        <v>1</v>
      </c>
      <c r="AX67" s="5">
        <v>1</v>
      </c>
      <c r="AY67" s="5">
        <v>1</v>
      </c>
      <c r="AZ67" s="5">
        <v>1</v>
      </c>
      <c r="BA67" s="3">
        <v>1</v>
      </c>
      <c r="BB67" s="5">
        <v>1</v>
      </c>
      <c r="BC67" s="334" t="s">
        <v>236</v>
      </c>
      <c r="BD67" s="256"/>
      <c r="BE67" s="256"/>
      <c r="BF67" s="256"/>
      <c r="BG67" s="256"/>
      <c r="BH67" s="256"/>
      <c r="BI67" s="256"/>
      <c r="BJ67" s="425"/>
      <c r="BK67" s="5">
        <v>1</v>
      </c>
      <c r="BL67" s="856"/>
      <c r="BM67" s="385">
        <f>IF(MOD(BO65,BO66)&gt;MOD(BO65,BO66)/2,INT(BO65/BO66)+1,INT(BO65/BO66))</f>
        <v>7</v>
      </c>
      <c r="BN67" s="386" t="s">
        <v>223</v>
      </c>
      <c r="BO67" s="388"/>
      <c r="BP67" s="388"/>
      <c r="BQ67" s="384">
        <f>IF(BQ66=BO65,"",BQ66+BO69)</f>
        <v>17</v>
      </c>
      <c r="BR67" s="5">
        <v>1</v>
      </c>
      <c r="BS67" s="5">
        <v>1</v>
      </c>
      <c r="BT67" s="5">
        <v>1</v>
      </c>
      <c r="BU67" s="869"/>
      <c r="BV67" s="869"/>
      <c r="BW67" s="496">
        <v>1</v>
      </c>
      <c r="BX67" s="722"/>
      <c r="BY67" s="722"/>
      <c r="BZ67" s="5">
        <v>1</v>
      </c>
      <c r="CA67" s="5">
        <v>1</v>
      </c>
      <c r="CB67" s="5">
        <v>1</v>
      </c>
      <c r="CC67" s="5">
        <v>1</v>
      </c>
      <c r="CD67" s="5">
        <v>1</v>
      </c>
      <c r="CE67" s="5">
        <v>1</v>
      </c>
      <c r="CF67" s="5">
        <v>1</v>
      </c>
      <c r="CG67" s="5">
        <v>1</v>
      </c>
      <c r="CH67" s="5">
        <v>1</v>
      </c>
      <c r="CI67" s="5">
        <v>1</v>
      </c>
      <c r="CJ67" s="544">
        <v>1</v>
      </c>
    </row>
    <row r="68" spans="1:88" s="160" customFormat="1" ht="23.25" customHeight="1">
      <c r="A68" s="5">
        <v>1</v>
      </c>
      <c r="B68" s="657" t="str">
        <f t="shared" si="25"/>
        <v>►</v>
      </c>
      <c r="C68" s="671"/>
      <c r="D68" s="289" t="str">
        <f t="shared" si="26"/>
        <v/>
      </c>
      <c r="E68" s="141">
        <f t="shared" si="27"/>
        <v>0</v>
      </c>
      <c r="F68" s="141"/>
      <c r="G68" s="141"/>
      <c r="H68" s="141"/>
      <c r="I68" s="141"/>
      <c r="J68" s="141"/>
      <c r="K68" s="141"/>
      <c r="L68" s="141"/>
      <c r="M68" s="141"/>
      <c r="N68" s="141"/>
      <c r="O68" s="141"/>
      <c r="P68" s="830"/>
      <c r="Q68" s="5">
        <v>1</v>
      </c>
      <c r="R68" s="596"/>
      <c r="S68" s="632"/>
      <c r="T68" s="598"/>
      <c r="U68" s="636" t="str">
        <f t="shared" si="28"/>
        <v/>
      </c>
      <c r="V68" s="640"/>
      <c r="W68" s="182" t="str">
        <f t="shared" si="29"/>
        <v/>
      </c>
      <c r="X68" s="639" t="str">
        <f t="shared" si="30"/>
        <v/>
      </c>
      <c r="Y68" s="5">
        <v>1</v>
      </c>
      <c r="Z68" s="314" t="str">
        <f t="shared" si="24"/>
        <v>►</v>
      </c>
      <c r="AA68" s="315" t="str">
        <f>IF(ISBLANK(AB68),"",LARGE(AA52:AA67,1)+1)</f>
        <v/>
      </c>
      <c r="AB68" s="316"/>
      <c r="AC68" s="317"/>
      <c r="AD68" s="317"/>
      <c r="AE68" s="317"/>
      <c r="AF68" s="317"/>
      <c r="AG68" s="317"/>
      <c r="AH68" s="317"/>
      <c r="AI68" s="317"/>
      <c r="AJ68" s="317"/>
      <c r="AK68" s="317"/>
      <c r="AL68" s="317"/>
      <c r="AM68" s="317"/>
      <c r="AN68" s="318"/>
      <c r="AO68" s="3">
        <v>1</v>
      </c>
      <c r="AP68" s="315" t="str">
        <f>IF(ISBLANK(AQ68),"",LARGE(AP63:AP67,1)+1)</f>
        <v/>
      </c>
      <c r="AQ68" s="316"/>
      <c r="AR68" s="317"/>
      <c r="AS68" s="317"/>
      <c r="AT68" s="317"/>
      <c r="AU68" s="317"/>
      <c r="AV68" s="5">
        <v>1</v>
      </c>
      <c r="AW68" s="5">
        <v>1</v>
      </c>
      <c r="AX68" s="5">
        <v>1</v>
      </c>
      <c r="AY68" s="5">
        <v>1</v>
      </c>
      <c r="AZ68" s="5">
        <v>1</v>
      </c>
      <c r="BA68" s="3">
        <v>1</v>
      </c>
      <c r="BB68" s="5">
        <v>1</v>
      </c>
      <c r="BC68" s="197"/>
      <c r="BD68" s="106"/>
      <c r="BE68" s="106"/>
      <c r="BF68" s="415">
        <v>5</v>
      </c>
      <c r="BG68" s="416" t="s">
        <v>160</v>
      </c>
      <c r="BH68" s="106"/>
      <c r="BI68" s="106"/>
      <c r="BJ68" s="85"/>
      <c r="BK68" s="5">
        <v>1</v>
      </c>
      <c r="BL68" s="856"/>
      <c r="BM68" s="385">
        <f>INT(BO65/BO66)</f>
        <v>6</v>
      </c>
      <c r="BN68" s="389" t="s">
        <v>84</v>
      </c>
      <c r="BO68" s="390">
        <f>BO66</f>
        <v>2.6</v>
      </c>
      <c r="BP68" s="383" t="str">
        <f>BP66</f>
        <v>Kg</v>
      </c>
      <c r="BQ68" s="391" t="str">
        <f>CONCATENATE(BQ66," ",BP65)</f>
        <v>15.6 Kg</v>
      </c>
      <c r="BR68" s="5">
        <v>1</v>
      </c>
      <c r="BS68" s="5">
        <v>1</v>
      </c>
      <c r="BT68" s="5">
        <v>1</v>
      </c>
      <c r="BU68" s="5">
        <v>1</v>
      </c>
      <c r="BV68" s="5">
        <v>1</v>
      </c>
      <c r="BW68" s="5">
        <v>1</v>
      </c>
      <c r="BX68" s="5">
        <v>1</v>
      </c>
      <c r="BY68" s="5">
        <v>1</v>
      </c>
      <c r="BZ68" s="5">
        <v>1</v>
      </c>
      <c r="CA68" s="5">
        <v>1</v>
      </c>
      <c r="CB68" s="5">
        <v>1</v>
      </c>
      <c r="CC68" s="5">
        <v>1</v>
      </c>
      <c r="CD68" s="5">
        <v>1</v>
      </c>
      <c r="CE68" s="5">
        <v>1</v>
      </c>
      <c r="CF68" s="5">
        <v>1</v>
      </c>
      <c r="CG68" s="5">
        <v>1</v>
      </c>
      <c r="CH68" s="5">
        <v>1</v>
      </c>
      <c r="CI68" s="5">
        <v>1</v>
      </c>
      <c r="CJ68" s="544">
        <v>1</v>
      </c>
    </row>
    <row r="69" spans="1:88" s="160" customFormat="1" ht="23.25" customHeight="1">
      <c r="A69" s="5">
        <v>1</v>
      </c>
      <c r="B69" s="657" t="str">
        <f t="shared" si="25"/>
        <v>►</v>
      </c>
      <c r="C69" s="671"/>
      <c r="D69" s="289" t="str">
        <f t="shared" si="26"/>
        <v/>
      </c>
      <c r="E69" s="141">
        <f t="shared" si="27"/>
        <v>0</v>
      </c>
      <c r="F69" s="141"/>
      <c r="G69" s="141"/>
      <c r="H69" s="141"/>
      <c r="I69" s="141"/>
      <c r="J69" s="141"/>
      <c r="K69" s="141"/>
      <c r="L69" s="141"/>
      <c r="M69" s="141"/>
      <c r="N69" s="141"/>
      <c r="O69" s="141"/>
      <c r="P69" s="830"/>
      <c r="Q69" s="5">
        <v>1</v>
      </c>
      <c r="R69" s="596"/>
      <c r="S69" s="632"/>
      <c r="T69" s="598"/>
      <c r="U69" s="636" t="str">
        <f t="shared" si="28"/>
        <v/>
      </c>
      <c r="V69" s="640"/>
      <c r="W69" s="182" t="str">
        <f t="shared" si="29"/>
        <v/>
      </c>
      <c r="X69" s="639" t="str">
        <f t="shared" si="30"/>
        <v/>
      </c>
      <c r="Y69" s="5">
        <v>1</v>
      </c>
      <c r="Z69" s="314" t="str">
        <f t="shared" si="24"/>
        <v>►</v>
      </c>
      <c r="AA69" s="315" t="str">
        <f>IF(ISBLANK(AB69),"",LARGE(AA52:AA68,1)+1)</f>
        <v/>
      </c>
      <c r="AB69" s="316"/>
      <c r="AC69" s="317"/>
      <c r="AD69" s="317"/>
      <c r="AE69" s="317"/>
      <c r="AF69" s="317"/>
      <c r="AG69" s="317"/>
      <c r="AH69" s="317"/>
      <c r="AI69" s="317"/>
      <c r="AJ69" s="317"/>
      <c r="AK69" s="317"/>
      <c r="AL69" s="317"/>
      <c r="AM69" s="317"/>
      <c r="AN69" s="318"/>
      <c r="AO69" s="3">
        <v>1</v>
      </c>
      <c r="AP69" s="315" t="str">
        <f>IF(ISBLANK(AQ69),"",LARGE(AP63:AP68,1)+1)</f>
        <v/>
      </c>
      <c r="AQ69" s="316"/>
      <c r="AR69" s="317"/>
      <c r="AS69" s="317"/>
      <c r="AT69" s="317"/>
      <c r="AU69" s="317"/>
      <c r="AV69" s="5">
        <v>1</v>
      </c>
      <c r="AW69" s="5">
        <v>1</v>
      </c>
      <c r="AX69" s="5">
        <v>1</v>
      </c>
      <c r="AY69" s="5">
        <v>1</v>
      </c>
      <c r="AZ69" s="5">
        <v>1</v>
      </c>
      <c r="BA69" s="5">
        <v>1</v>
      </c>
      <c r="BB69" s="5">
        <v>1</v>
      </c>
      <c r="BC69" s="334"/>
      <c r="BD69" s="256"/>
      <c r="BE69" s="256"/>
      <c r="BF69" s="256"/>
      <c r="BG69" s="256"/>
      <c r="BH69" s="256"/>
      <c r="BI69" s="256"/>
      <c r="BJ69" s="300"/>
      <c r="BK69" s="5">
        <v>1</v>
      </c>
      <c r="BL69" s="856"/>
      <c r="BM69" s="393"/>
      <c r="BN69" s="385" t="str">
        <f>IF(BQ66=BO65,"",IF(BO69&gt;0,"Plus 1 de"))</f>
        <v>Plus 1 de</v>
      </c>
      <c r="BO69" s="390">
        <f>IF(BQ66=BO65,"",MOD(BO65,BO66))</f>
        <v>1.3999999999999995</v>
      </c>
      <c r="BP69" s="383" t="str">
        <f>IF(BQ66=BO65,"",BP68)</f>
        <v>Kg</v>
      </c>
      <c r="BQ69" s="394" t="str">
        <f>CONCATENATE(BQ67," ",BP65)</f>
        <v>17 Kg</v>
      </c>
      <c r="BR69" s="5">
        <v>1</v>
      </c>
      <c r="BS69" s="5">
        <v>1</v>
      </c>
      <c r="BT69" s="5">
        <v>1</v>
      </c>
      <c r="BU69" s="5">
        <v>1</v>
      </c>
      <c r="BV69" s="5">
        <v>1</v>
      </c>
      <c r="BW69" s="5">
        <v>1</v>
      </c>
      <c r="BX69" s="5">
        <v>1</v>
      </c>
      <c r="BY69" s="5">
        <v>1</v>
      </c>
      <c r="BZ69" s="5">
        <v>1</v>
      </c>
      <c r="CA69" s="5">
        <v>1</v>
      </c>
      <c r="CB69" s="5">
        <v>1</v>
      </c>
      <c r="CC69" s="5">
        <v>1</v>
      </c>
      <c r="CD69" s="5">
        <v>1</v>
      </c>
      <c r="CE69" s="5">
        <v>1</v>
      </c>
      <c r="CF69" s="5">
        <v>1</v>
      </c>
      <c r="CG69" s="5">
        <v>1</v>
      </c>
      <c r="CH69" s="5">
        <v>1</v>
      </c>
      <c r="CI69" s="5">
        <v>1</v>
      </c>
      <c r="CJ69" s="544">
        <v>1</v>
      </c>
    </row>
    <row r="70" spans="1:88" s="160" customFormat="1" ht="23.25" customHeight="1">
      <c r="A70" s="5">
        <v>1</v>
      </c>
      <c r="B70" s="657" t="str">
        <f t="shared" si="25"/>
        <v>►</v>
      </c>
      <c r="C70" s="671"/>
      <c r="D70" s="289" t="str">
        <f t="shared" si="26"/>
        <v/>
      </c>
      <c r="E70" s="141">
        <f t="shared" si="27"/>
        <v>0</v>
      </c>
      <c r="F70" s="141"/>
      <c r="G70" s="141"/>
      <c r="H70" s="141"/>
      <c r="I70" s="141"/>
      <c r="J70" s="141"/>
      <c r="K70" s="141"/>
      <c r="L70" s="141"/>
      <c r="M70" s="141"/>
      <c r="N70" s="141"/>
      <c r="O70" s="141"/>
      <c r="P70" s="830"/>
      <c r="Q70" s="5">
        <v>1</v>
      </c>
      <c r="R70" s="596"/>
      <c r="S70" s="632"/>
      <c r="T70" s="598"/>
      <c r="U70" s="636" t="str">
        <f t="shared" si="28"/>
        <v/>
      </c>
      <c r="V70" s="640"/>
      <c r="W70" s="182" t="str">
        <f t="shared" si="29"/>
        <v/>
      </c>
      <c r="X70" s="639" t="str">
        <f t="shared" si="30"/>
        <v/>
      </c>
      <c r="Y70" s="5">
        <v>1</v>
      </c>
      <c r="Z70" s="314" t="str">
        <f t="shared" si="24"/>
        <v>►</v>
      </c>
      <c r="AA70" s="315" t="str">
        <f>IF(ISBLANK(AB70),"",LARGE(AA52:AA69,1)+1)</f>
        <v/>
      </c>
      <c r="AB70" s="316"/>
      <c r="AC70" s="317"/>
      <c r="AD70" s="317"/>
      <c r="AE70" s="317"/>
      <c r="AF70" s="317"/>
      <c r="AG70" s="317"/>
      <c r="AH70" s="317"/>
      <c r="AI70" s="317"/>
      <c r="AJ70" s="317"/>
      <c r="AK70" s="317"/>
      <c r="AL70" s="317"/>
      <c r="AM70" s="317"/>
      <c r="AN70" s="318"/>
      <c r="AO70" s="3">
        <v>1</v>
      </c>
      <c r="AP70" s="315" t="str">
        <f>IF(ISBLANK(AQ70),"",LARGE(AP63:AP69,1)+1)</f>
        <v/>
      </c>
      <c r="AQ70" s="316"/>
      <c r="AR70" s="317"/>
      <c r="AS70" s="317"/>
      <c r="AT70" s="317"/>
      <c r="AU70" s="317"/>
      <c r="AV70" s="5">
        <v>1</v>
      </c>
      <c r="AW70" s="5">
        <v>1</v>
      </c>
      <c r="AX70" s="5">
        <v>1</v>
      </c>
      <c r="AY70" s="5">
        <v>1</v>
      </c>
      <c r="AZ70" s="5">
        <v>1</v>
      </c>
      <c r="BA70" s="5">
        <v>1</v>
      </c>
      <c r="BB70" s="5">
        <v>1</v>
      </c>
      <c r="BC70" s="454" t="s">
        <v>246</v>
      </c>
      <c r="BD70" s="256"/>
      <c r="BE70" s="256"/>
      <c r="BF70" s="256"/>
      <c r="BG70" s="256"/>
      <c r="BH70" s="256"/>
      <c r="BI70" s="256"/>
      <c r="BJ70" s="300"/>
      <c r="BK70" s="5">
        <v>1</v>
      </c>
      <c r="BL70" s="856"/>
      <c r="BM70" s="852" t="s">
        <v>224</v>
      </c>
      <c r="BN70" s="852"/>
      <c r="BO70" s="852"/>
      <c r="BP70" s="852"/>
      <c r="BQ70" s="809"/>
      <c r="BR70" s="5">
        <v>1</v>
      </c>
      <c r="BS70" s="5">
        <v>1</v>
      </c>
      <c r="BT70" s="5">
        <v>1</v>
      </c>
      <c r="BU70" s="5">
        <v>1</v>
      </c>
      <c r="BV70" s="5">
        <v>1</v>
      </c>
      <c r="BW70" s="5">
        <v>1</v>
      </c>
      <c r="BX70" s="5">
        <v>1</v>
      </c>
      <c r="BY70" s="5">
        <v>1</v>
      </c>
      <c r="BZ70" s="5">
        <v>1</v>
      </c>
      <c r="CA70" s="5">
        <v>1</v>
      </c>
      <c r="CB70" s="5">
        <v>1</v>
      </c>
      <c r="CC70" s="5">
        <v>1</v>
      </c>
      <c r="CD70" s="5">
        <v>1</v>
      </c>
      <c r="CE70" s="5">
        <v>1</v>
      </c>
      <c r="CF70" s="5">
        <v>1</v>
      </c>
      <c r="CG70" s="5">
        <v>1</v>
      </c>
      <c r="CH70" s="5">
        <v>1</v>
      </c>
      <c r="CI70" s="5">
        <v>1</v>
      </c>
      <c r="CJ70" s="544">
        <v>1</v>
      </c>
    </row>
    <row r="71" spans="1:88" s="160" customFormat="1" ht="23.25" customHeight="1">
      <c r="A71" s="5">
        <v>1</v>
      </c>
      <c r="B71" s="657" t="str">
        <f t="shared" si="25"/>
        <v>►</v>
      </c>
      <c r="C71" s="671"/>
      <c r="D71" s="289" t="str">
        <f t="shared" si="26"/>
        <v/>
      </c>
      <c r="E71" s="141">
        <f t="shared" si="27"/>
        <v>0</v>
      </c>
      <c r="F71" s="141"/>
      <c r="G71" s="141"/>
      <c r="H71" s="141"/>
      <c r="I71" s="141"/>
      <c r="J71" s="141"/>
      <c r="K71" s="141"/>
      <c r="L71" s="141"/>
      <c r="M71" s="141"/>
      <c r="N71" s="141"/>
      <c r="O71" s="141"/>
      <c r="P71" s="830"/>
      <c r="Q71" s="5">
        <v>1</v>
      </c>
      <c r="R71" s="596"/>
      <c r="S71" s="632"/>
      <c r="T71" s="598"/>
      <c r="U71" s="636" t="str">
        <f t="shared" si="28"/>
        <v/>
      </c>
      <c r="V71" s="640"/>
      <c r="W71" s="182" t="str">
        <f t="shared" si="29"/>
        <v/>
      </c>
      <c r="X71" s="639" t="str">
        <f t="shared" si="30"/>
        <v/>
      </c>
      <c r="Y71" s="5">
        <v>1</v>
      </c>
      <c r="Z71" s="314" t="str">
        <f t="shared" si="24"/>
        <v>►</v>
      </c>
      <c r="AA71" s="315" t="str">
        <f>IF(ISBLANK(AB71),"",LARGE(AA52:AA70,1)+1)</f>
        <v/>
      </c>
      <c r="AB71" s="316"/>
      <c r="AC71" s="317"/>
      <c r="AD71" s="317"/>
      <c r="AE71" s="317"/>
      <c r="AF71" s="317"/>
      <c r="AG71" s="317"/>
      <c r="AH71" s="317"/>
      <c r="AI71" s="317"/>
      <c r="AJ71" s="317"/>
      <c r="AK71" s="317"/>
      <c r="AL71" s="317"/>
      <c r="AM71" s="317"/>
      <c r="AN71" s="318"/>
      <c r="AO71" s="3">
        <v>1</v>
      </c>
      <c r="AP71" s="315" t="str">
        <f>IF(ISBLANK(AQ71),"",LARGE(AP63:AP70,1)+1)</f>
        <v/>
      </c>
      <c r="AQ71" s="316"/>
      <c r="AR71" s="317"/>
      <c r="AS71" s="317"/>
      <c r="AT71" s="317"/>
      <c r="AU71" s="317"/>
      <c r="AV71" s="5">
        <v>1</v>
      </c>
      <c r="AW71" s="5">
        <v>1</v>
      </c>
      <c r="AX71" s="5">
        <v>1</v>
      </c>
      <c r="AY71" s="5">
        <v>1</v>
      </c>
      <c r="AZ71" s="5">
        <v>1</v>
      </c>
      <c r="BA71" s="5">
        <v>1</v>
      </c>
      <c r="BB71" s="5">
        <v>1</v>
      </c>
      <c r="BC71" s="251"/>
      <c r="BD71" s="252"/>
      <c r="BE71" s="252"/>
      <c r="BF71" s="252"/>
      <c r="BG71" s="252"/>
      <c r="BH71" s="256"/>
      <c r="BI71" s="256"/>
      <c r="BJ71" s="300"/>
      <c r="BK71" s="5">
        <v>1</v>
      </c>
      <c r="BL71" s="856"/>
      <c r="BM71" s="852"/>
      <c r="BN71" s="852"/>
      <c r="BO71" s="852"/>
      <c r="BP71" s="852"/>
      <c r="BQ71" s="809"/>
      <c r="BR71" s="5">
        <v>1</v>
      </c>
      <c r="BS71" s="5">
        <v>1</v>
      </c>
      <c r="BT71" s="5">
        <v>1</v>
      </c>
      <c r="BU71" s="5">
        <v>1</v>
      </c>
      <c r="BV71" s="5">
        <v>1</v>
      </c>
      <c r="BW71" s="5">
        <v>1</v>
      </c>
      <c r="BX71" s="5">
        <v>1</v>
      </c>
      <c r="BY71" s="5">
        <v>1</v>
      </c>
      <c r="BZ71" s="5">
        <v>1</v>
      </c>
      <c r="CA71" s="5">
        <v>1</v>
      </c>
      <c r="CB71" s="5">
        <v>1</v>
      </c>
      <c r="CC71" s="5">
        <v>1</v>
      </c>
      <c r="CD71" s="5">
        <v>1</v>
      </c>
      <c r="CE71" s="5">
        <v>1</v>
      </c>
      <c r="CF71" s="5">
        <v>1</v>
      </c>
      <c r="CG71" s="5">
        <v>1</v>
      </c>
      <c r="CH71" s="5">
        <v>1</v>
      </c>
      <c r="CI71" s="5">
        <v>1</v>
      </c>
      <c r="CJ71" s="544">
        <v>1</v>
      </c>
    </row>
    <row r="72" spans="1:88" s="160" customFormat="1" ht="23.25" customHeight="1" thickBot="1">
      <c r="A72" s="5">
        <v>1</v>
      </c>
      <c r="B72" s="657" t="str">
        <f t="shared" si="25"/>
        <v>►</v>
      </c>
      <c r="C72" s="671"/>
      <c r="D72" s="289" t="str">
        <f t="shared" si="26"/>
        <v/>
      </c>
      <c r="E72" s="141">
        <f t="shared" si="27"/>
        <v>0</v>
      </c>
      <c r="F72" s="141"/>
      <c r="G72" s="141"/>
      <c r="H72" s="141"/>
      <c r="I72" s="141"/>
      <c r="J72" s="141"/>
      <c r="K72" s="141"/>
      <c r="L72" s="141"/>
      <c r="M72" s="141"/>
      <c r="N72" s="141"/>
      <c r="O72" s="141"/>
      <c r="P72" s="830"/>
      <c r="Q72" s="5">
        <v>1</v>
      </c>
      <c r="R72" s="596"/>
      <c r="S72" s="632"/>
      <c r="T72" s="598"/>
      <c r="U72" s="636" t="str">
        <f t="shared" si="28"/>
        <v/>
      </c>
      <c r="V72" s="640"/>
      <c r="W72" s="182" t="str">
        <f t="shared" si="29"/>
        <v/>
      </c>
      <c r="X72" s="639" t="str">
        <f t="shared" si="30"/>
        <v/>
      </c>
      <c r="Y72" s="5">
        <v>1</v>
      </c>
      <c r="Z72" s="314" t="str">
        <f t="shared" si="24"/>
        <v>►</v>
      </c>
      <c r="AA72" s="315" t="str">
        <f>IF(ISBLANK(AB72),"",LARGE(AA52:AA71,1)+1)</f>
        <v/>
      </c>
      <c r="AB72" s="316"/>
      <c r="AC72" s="317"/>
      <c r="AD72" s="317"/>
      <c r="AE72" s="317"/>
      <c r="AF72" s="317"/>
      <c r="AG72" s="317"/>
      <c r="AH72" s="317"/>
      <c r="AI72" s="317"/>
      <c r="AJ72" s="317"/>
      <c r="AK72" s="317"/>
      <c r="AL72" s="317"/>
      <c r="AM72" s="317"/>
      <c r="AN72" s="318"/>
      <c r="AO72" s="5">
        <v>1</v>
      </c>
      <c r="AP72" s="315" t="str">
        <f>IF(ISBLANK(AQ72),"",LARGE(AP63:AP71,1)+1)</f>
        <v/>
      </c>
      <c r="AQ72" s="316"/>
      <c r="AR72" s="317"/>
      <c r="AS72" s="317"/>
      <c r="AT72" s="317"/>
      <c r="AU72" s="317"/>
      <c r="AV72" s="5">
        <v>1</v>
      </c>
      <c r="AW72" s="5">
        <v>1</v>
      </c>
      <c r="AX72" s="5">
        <v>1</v>
      </c>
      <c r="AY72" s="5">
        <v>1</v>
      </c>
      <c r="AZ72" s="5">
        <v>1</v>
      </c>
      <c r="BA72" s="5">
        <v>1</v>
      </c>
      <c r="BB72" s="5">
        <v>1</v>
      </c>
      <c r="BC72" s="462" t="s">
        <v>254</v>
      </c>
      <c r="BD72" s="256"/>
      <c r="BE72" s="256"/>
      <c r="BF72" s="256"/>
      <c r="BG72" s="256"/>
      <c r="BH72" s="106"/>
      <c r="BI72" s="106"/>
      <c r="BJ72" s="85"/>
      <c r="BK72" s="5">
        <v>1</v>
      </c>
      <c r="BL72" s="857"/>
      <c r="BM72" s="403" t="s">
        <v>227</v>
      </c>
      <c r="BN72" s="403"/>
      <c r="BO72" s="403"/>
      <c r="BP72" s="403"/>
      <c r="BQ72" s="404"/>
      <c r="BR72" s="5">
        <v>1</v>
      </c>
      <c r="BS72" s="5">
        <v>1</v>
      </c>
      <c r="BT72" s="5">
        <v>1</v>
      </c>
      <c r="BU72" s="5">
        <v>1</v>
      </c>
      <c r="BV72" s="5">
        <v>1</v>
      </c>
      <c r="BW72" s="5">
        <v>1</v>
      </c>
      <c r="BX72" s="5">
        <v>1</v>
      </c>
      <c r="BY72" s="5">
        <v>1</v>
      </c>
      <c r="BZ72" s="5">
        <v>1</v>
      </c>
      <c r="CA72" s="5">
        <v>1</v>
      </c>
      <c r="CB72" s="5">
        <v>1</v>
      </c>
      <c r="CC72" s="5">
        <v>1</v>
      </c>
      <c r="CD72" s="5">
        <v>1</v>
      </c>
      <c r="CE72" s="5">
        <v>1</v>
      </c>
      <c r="CF72" s="5">
        <v>1</v>
      </c>
      <c r="CG72" s="5">
        <v>1</v>
      </c>
      <c r="CH72" s="5">
        <v>1</v>
      </c>
      <c r="CI72" s="5">
        <v>1</v>
      </c>
      <c r="CJ72" s="544">
        <v>1</v>
      </c>
    </row>
    <row r="73" spans="1:88" s="160" customFormat="1" ht="23.25" customHeight="1" thickBot="1">
      <c r="A73" s="5">
        <v>1</v>
      </c>
      <c r="B73" s="657" t="str">
        <f t="shared" si="25"/>
        <v>►</v>
      </c>
      <c r="C73" s="671"/>
      <c r="D73" s="289" t="str">
        <f t="shared" si="26"/>
        <v/>
      </c>
      <c r="E73" s="141">
        <f t="shared" si="27"/>
        <v>0</v>
      </c>
      <c r="F73" s="141"/>
      <c r="G73" s="141"/>
      <c r="H73" s="141"/>
      <c r="I73" s="141"/>
      <c r="J73" s="141"/>
      <c r="K73" s="141"/>
      <c r="L73" s="141"/>
      <c r="M73" s="141"/>
      <c r="N73" s="141"/>
      <c r="O73" s="141"/>
      <c r="P73" s="830"/>
      <c r="Q73" s="5">
        <v>1</v>
      </c>
      <c r="R73" s="596"/>
      <c r="S73" s="632"/>
      <c r="T73" s="598"/>
      <c r="U73" s="636" t="str">
        <f t="shared" si="28"/>
        <v/>
      </c>
      <c r="V73" s="640"/>
      <c r="W73" s="182" t="str">
        <f t="shared" si="29"/>
        <v/>
      </c>
      <c r="X73" s="639" t="str">
        <f t="shared" si="30"/>
        <v/>
      </c>
      <c r="Y73" s="5">
        <v>1</v>
      </c>
      <c r="Z73" s="314" t="str">
        <f>IF(AB73&lt;&gt;"","A",IF(AC73&lt;&gt;"","A",IF(AD73&lt;&gt;"","A",IF(AE73&lt;&gt;"","A",IF(AF73&lt;&gt;"","A","►")))))</f>
        <v>►</v>
      </c>
      <c r="AA73" s="315" t="str">
        <f>IF(ISBLANK(AB73),"",LARGE(AA52:AA72,1)+1)</f>
        <v/>
      </c>
      <c r="AB73" s="316"/>
      <c r="AC73" s="317"/>
      <c r="AD73" s="317"/>
      <c r="AE73" s="317"/>
      <c r="AF73" s="317"/>
      <c r="AG73" s="317"/>
      <c r="AH73" s="317"/>
      <c r="AI73" s="317"/>
      <c r="AJ73" s="317"/>
      <c r="AK73" s="317"/>
      <c r="AL73" s="317"/>
      <c r="AM73" s="317"/>
      <c r="AN73" s="318"/>
      <c r="AO73" s="5">
        <v>1</v>
      </c>
      <c r="AP73" s="315" t="str">
        <f>IF(ISBLANK(AQ73),"",LARGE(AP63:AP72,1)+1)</f>
        <v/>
      </c>
      <c r="AQ73" s="316"/>
      <c r="AR73" s="317"/>
      <c r="AS73" s="317"/>
      <c r="AT73" s="317"/>
      <c r="AU73" s="317"/>
      <c r="AV73" s="5">
        <v>1</v>
      </c>
      <c r="AW73" s="5">
        <v>1</v>
      </c>
      <c r="AX73" s="5">
        <v>1</v>
      </c>
      <c r="AY73" s="5">
        <v>1</v>
      </c>
      <c r="AZ73" s="5">
        <v>1</v>
      </c>
      <c r="BA73" s="3">
        <v>1</v>
      </c>
      <c r="BB73" s="3">
        <v>1</v>
      </c>
      <c r="BC73" s="251"/>
      <c r="BD73" s="252"/>
      <c r="BE73" s="252"/>
      <c r="BF73" s="252"/>
      <c r="BG73" s="252"/>
      <c r="BH73" s="106"/>
      <c r="BI73" s="106"/>
      <c r="BJ73" s="85"/>
      <c r="BK73" s="5">
        <v>1</v>
      </c>
      <c r="BL73" s="5">
        <v>1</v>
      </c>
      <c r="BM73" s="5">
        <v>1</v>
      </c>
      <c r="BN73" s="5">
        <v>1</v>
      </c>
      <c r="BO73" s="5">
        <v>1</v>
      </c>
      <c r="BP73" s="5">
        <v>1</v>
      </c>
      <c r="BQ73" s="5">
        <v>1</v>
      </c>
      <c r="BR73" s="5">
        <v>1</v>
      </c>
      <c r="BS73" s="5">
        <v>1</v>
      </c>
      <c r="BT73" s="5">
        <v>1</v>
      </c>
      <c r="BU73" s="5">
        <v>1</v>
      </c>
      <c r="BV73" s="5">
        <v>1</v>
      </c>
      <c r="BW73" s="5">
        <v>1</v>
      </c>
      <c r="BX73" s="5">
        <v>1</v>
      </c>
      <c r="BY73" s="5">
        <v>1</v>
      </c>
      <c r="BZ73" s="5">
        <v>1</v>
      </c>
      <c r="CA73" s="5">
        <v>1</v>
      </c>
      <c r="CB73" s="5">
        <v>1</v>
      </c>
      <c r="CC73" s="5">
        <v>1</v>
      </c>
      <c r="CD73" s="5">
        <v>1</v>
      </c>
      <c r="CE73" s="5">
        <v>1</v>
      </c>
      <c r="CF73" s="5">
        <v>1</v>
      </c>
      <c r="CG73" s="5">
        <v>1</v>
      </c>
      <c r="CH73" s="5">
        <v>1</v>
      </c>
      <c r="CI73" s="5">
        <v>1</v>
      </c>
      <c r="CJ73" s="544">
        <v>1</v>
      </c>
    </row>
    <row r="74" spans="1:88" s="160" customFormat="1" ht="23.25" customHeight="1">
      <c r="A74" s="5">
        <v>1</v>
      </c>
      <c r="B74" s="657" t="str">
        <f t="shared" ref="B74:B88" si="31">Z73</f>
        <v>►</v>
      </c>
      <c r="C74" s="671"/>
      <c r="D74" s="289" t="str">
        <f t="shared" ref="D74:D90" si="32">AA73</f>
        <v/>
      </c>
      <c r="E74" s="141">
        <f t="shared" ref="E74:E90" si="33">AB73</f>
        <v>0</v>
      </c>
      <c r="F74" s="141"/>
      <c r="G74" s="141"/>
      <c r="H74" s="141"/>
      <c r="I74" s="141"/>
      <c r="J74" s="141"/>
      <c r="K74" s="141"/>
      <c r="L74" s="141"/>
      <c r="M74" s="141"/>
      <c r="N74" s="141"/>
      <c r="O74" s="141"/>
      <c r="P74" s="830"/>
      <c r="Q74" s="5">
        <v>1</v>
      </c>
      <c r="R74" s="596"/>
      <c r="S74" s="632"/>
      <c r="T74" s="598"/>
      <c r="U74" s="636" t="str">
        <f t="shared" si="28"/>
        <v/>
      </c>
      <c r="V74" s="640"/>
      <c r="W74" s="182" t="str">
        <f t="shared" si="29"/>
        <v/>
      </c>
      <c r="X74" s="639" t="str">
        <f t="shared" si="30"/>
        <v/>
      </c>
      <c r="Y74" s="5"/>
      <c r="Z74" s="314" t="str">
        <f t="shared" ref="Z74:Z89" si="34">IF(AB74&lt;&gt;"","A",IF(AC74&lt;&gt;"","A",IF(AD74&lt;&gt;"","A",IF(AE74&lt;&gt;"","A",IF(AF74&lt;&gt;"","A","►")))))</f>
        <v>►</v>
      </c>
      <c r="AA74" s="315" t="str">
        <f>IF(ISBLANK(AB74),"",LARGE(AA52:AA73,1)+1)</f>
        <v/>
      </c>
      <c r="AB74" s="316"/>
      <c r="AC74" s="317"/>
      <c r="AD74" s="317"/>
      <c r="AE74" s="317"/>
      <c r="AF74" s="317"/>
      <c r="AG74" s="317"/>
      <c r="AH74" s="317"/>
      <c r="AI74" s="317"/>
      <c r="AJ74" s="317"/>
      <c r="AK74" s="317"/>
      <c r="AL74" s="317"/>
      <c r="AM74" s="317"/>
      <c r="AN74" s="318"/>
      <c r="AO74" s="5"/>
      <c r="AP74" s="315" t="str">
        <f>IF(ISBLANK(AQ74),"",LARGE(AP63:AP73,1)+1)</f>
        <v/>
      </c>
      <c r="AQ74" s="316"/>
      <c r="AR74" s="317"/>
      <c r="AS74" s="317"/>
      <c r="AT74" s="317"/>
      <c r="AU74" s="317"/>
      <c r="AV74" s="5"/>
      <c r="AW74" s="5"/>
      <c r="AX74" s="5"/>
      <c r="AY74" s="5">
        <v>1</v>
      </c>
      <c r="AZ74" s="5">
        <v>1</v>
      </c>
      <c r="BA74" s="3">
        <v>1</v>
      </c>
      <c r="BB74" s="3">
        <v>1</v>
      </c>
      <c r="BC74" s="197"/>
      <c r="BD74" s="106"/>
      <c r="BE74" s="466" t="s">
        <v>261</v>
      </c>
      <c r="BF74" s="467">
        <v>40</v>
      </c>
      <c r="BG74" s="468" t="str">
        <f>BG65</f>
        <v>couverts</v>
      </c>
      <c r="BH74" s="252"/>
      <c r="BI74" s="252"/>
      <c r="BJ74" s="69"/>
      <c r="BK74" s="3">
        <v>1</v>
      </c>
      <c r="BL74" s="370" t="s">
        <v>26</v>
      </c>
      <c r="BM74" s="855" t="s">
        <v>212</v>
      </c>
      <c r="BN74" s="855"/>
      <c r="BO74" s="855"/>
      <c r="BP74" s="855"/>
      <c r="BQ74" s="371" t="s">
        <v>214</v>
      </c>
      <c r="BR74" s="5">
        <v>1</v>
      </c>
      <c r="BS74" s="5">
        <v>1</v>
      </c>
      <c r="BT74" s="5">
        <v>1</v>
      </c>
      <c r="BU74" s="5">
        <v>1</v>
      </c>
      <c r="BV74" s="5">
        <v>1</v>
      </c>
      <c r="BW74" s="5">
        <v>1</v>
      </c>
      <c r="BX74" s="5">
        <v>1</v>
      </c>
      <c r="BY74" s="5">
        <v>1</v>
      </c>
      <c r="BZ74" s="5">
        <v>1</v>
      </c>
      <c r="CA74" s="5">
        <v>1</v>
      </c>
      <c r="CB74" s="5">
        <v>1</v>
      </c>
      <c r="CC74" s="5">
        <v>1</v>
      </c>
      <c r="CD74" s="5">
        <v>1</v>
      </c>
      <c r="CE74" s="5">
        <v>1</v>
      </c>
      <c r="CF74" s="5">
        <v>1</v>
      </c>
      <c r="CG74" s="5">
        <v>1</v>
      </c>
      <c r="CH74" s="5">
        <v>1</v>
      </c>
      <c r="CI74" s="5">
        <v>1</v>
      </c>
      <c r="CJ74" s="544">
        <v>1</v>
      </c>
    </row>
    <row r="75" spans="1:88" s="160" customFormat="1" ht="23.25" customHeight="1">
      <c r="A75" s="5">
        <v>1</v>
      </c>
      <c r="B75" s="657" t="str">
        <f t="shared" si="31"/>
        <v>►</v>
      </c>
      <c r="C75" s="671"/>
      <c r="D75" s="289" t="str">
        <f t="shared" si="32"/>
        <v/>
      </c>
      <c r="E75" s="141">
        <f t="shared" si="33"/>
        <v>0</v>
      </c>
      <c r="F75" s="141"/>
      <c r="G75" s="141"/>
      <c r="H75" s="141"/>
      <c r="I75" s="141"/>
      <c r="J75" s="141"/>
      <c r="K75" s="141"/>
      <c r="L75" s="141"/>
      <c r="M75" s="141"/>
      <c r="N75" s="141"/>
      <c r="O75" s="141"/>
      <c r="P75" s="830"/>
      <c r="Q75" s="5">
        <v>1</v>
      </c>
      <c r="R75" s="596"/>
      <c r="S75" s="632"/>
      <c r="T75" s="598"/>
      <c r="U75" s="636" t="str">
        <f t="shared" si="28"/>
        <v/>
      </c>
      <c r="V75" s="640"/>
      <c r="W75" s="182" t="str">
        <f t="shared" si="29"/>
        <v/>
      </c>
      <c r="X75" s="639" t="str">
        <f t="shared" si="30"/>
        <v/>
      </c>
      <c r="Y75" s="5"/>
      <c r="Z75" s="314" t="str">
        <f t="shared" si="34"/>
        <v>►</v>
      </c>
      <c r="AA75" s="315" t="str">
        <f>IF(ISBLANK(AB75),"",LARGE(AA52:AA74,1)+1)</f>
        <v/>
      </c>
      <c r="AB75" s="316"/>
      <c r="AC75" s="317"/>
      <c r="AD75" s="317"/>
      <c r="AE75" s="317"/>
      <c r="AF75" s="317"/>
      <c r="AG75" s="317"/>
      <c r="AH75" s="317"/>
      <c r="AI75" s="317"/>
      <c r="AJ75" s="317"/>
      <c r="AK75" s="317"/>
      <c r="AL75" s="317"/>
      <c r="AM75" s="317"/>
      <c r="AN75" s="318"/>
      <c r="AO75" s="5"/>
      <c r="AP75" s="315" t="str">
        <f>IF(ISBLANK(AQ75),"",LARGE(AP63:AP74,1)+1)</f>
        <v/>
      </c>
      <c r="AQ75" s="316"/>
      <c r="AR75" s="317"/>
      <c r="AS75" s="317"/>
      <c r="AT75" s="317"/>
      <c r="AU75" s="317"/>
      <c r="AV75" s="5"/>
      <c r="AW75" s="5"/>
      <c r="AX75" s="5"/>
      <c r="AY75" s="5">
        <v>1</v>
      </c>
      <c r="AZ75" s="5">
        <v>1</v>
      </c>
      <c r="BA75" s="5">
        <v>1</v>
      </c>
      <c r="BB75" s="5">
        <v>1</v>
      </c>
      <c r="BC75" s="197"/>
      <c r="BD75" s="106"/>
      <c r="BE75" s="466"/>
      <c r="BF75" s="475"/>
      <c r="BG75" s="475"/>
      <c r="BH75" s="252"/>
      <c r="BI75" s="252"/>
      <c r="BJ75" s="69"/>
      <c r="BK75" s="3">
        <v>1</v>
      </c>
      <c r="BL75" s="856" t="str">
        <f>BM74</f>
        <v>Nombre de contenants</v>
      </c>
      <c r="BM75" s="374"/>
      <c r="BN75" s="375" t="s">
        <v>216</v>
      </c>
      <c r="BO75" s="376">
        <v>275</v>
      </c>
      <c r="BP75" s="377" t="s">
        <v>219</v>
      </c>
      <c r="BQ75" s="378" t="s">
        <v>218</v>
      </c>
      <c r="BR75" s="5">
        <v>1</v>
      </c>
      <c r="BS75" s="5">
        <v>1</v>
      </c>
      <c r="BT75" s="5">
        <v>1</v>
      </c>
      <c r="BU75" s="5">
        <v>1</v>
      </c>
      <c r="BV75" s="5">
        <v>1</v>
      </c>
      <c r="BW75" s="5">
        <v>1</v>
      </c>
      <c r="BX75" s="5">
        <v>1</v>
      </c>
      <c r="BY75" s="5">
        <v>1</v>
      </c>
      <c r="BZ75" s="5">
        <v>1</v>
      </c>
      <c r="CA75" s="5">
        <v>1</v>
      </c>
      <c r="CB75" s="5">
        <v>1</v>
      </c>
      <c r="CC75" s="5">
        <v>1</v>
      </c>
      <c r="CD75" s="5">
        <v>1</v>
      </c>
      <c r="CE75" s="5">
        <v>1</v>
      </c>
      <c r="CF75" s="5">
        <v>1</v>
      </c>
      <c r="CG75" s="5">
        <v>1</v>
      </c>
      <c r="CH75" s="5">
        <v>1</v>
      </c>
      <c r="CI75" s="5">
        <v>1</v>
      </c>
      <c r="CJ75" s="544">
        <v>1</v>
      </c>
    </row>
    <row r="76" spans="1:88" s="160" customFormat="1" ht="23.25" customHeight="1">
      <c r="A76" s="5">
        <v>1</v>
      </c>
      <c r="B76" s="657" t="str">
        <f t="shared" si="31"/>
        <v>►</v>
      </c>
      <c r="C76" s="671"/>
      <c r="D76" s="289" t="str">
        <f t="shared" si="32"/>
        <v/>
      </c>
      <c r="E76" s="141">
        <f t="shared" si="33"/>
        <v>0</v>
      </c>
      <c r="F76" s="141"/>
      <c r="G76" s="141"/>
      <c r="H76" s="141"/>
      <c r="I76" s="141"/>
      <c r="J76" s="141"/>
      <c r="K76" s="141"/>
      <c r="L76" s="141"/>
      <c r="M76" s="141"/>
      <c r="N76" s="141"/>
      <c r="O76" s="141"/>
      <c r="P76" s="830"/>
      <c r="Q76" s="5">
        <v>1</v>
      </c>
      <c r="R76" s="596"/>
      <c r="S76" s="632"/>
      <c r="T76" s="598"/>
      <c r="U76" s="636" t="str">
        <f t="shared" si="28"/>
        <v/>
      </c>
      <c r="V76" s="640"/>
      <c r="W76" s="182" t="str">
        <f t="shared" si="29"/>
        <v/>
      </c>
      <c r="X76" s="639" t="str">
        <f t="shared" si="30"/>
        <v/>
      </c>
      <c r="Y76" s="5"/>
      <c r="Z76" s="314" t="str">
        <f t="shared" si="34"/>
        <v>►</v>
      </c>
      <c r="AA76" s="315" t="str">
        <f>IF(ISBLANK(AB76),"",LARGE(AA52:AA75,1)+1)</f>
        <v/>
      </c>
      <c r="AB76" s="316"/>
      <c r="AC76" s="317"/>
      <c r="AD76" s="317"/>
      <c r="AE76" s="317"/>
      <c r="AF76" s="317"/>
      <c r="AG76" s="317"/>
      <c r="AH76" s="317"/>
      <c r="AI76" s="317"/>
      <c r="AJ76" s="317"/>
      <c r="AK76" s="317"/>
      <c r="AL76" s="317"/>
      <c r="AM76" s="317"/>
      <c r="AN76" s="318"/>
      <c r="AO76" s="5"/>
      <c r="AP76" s="315" t="str">
        <f>IF(ISBLANK(AQ76),"",LARGE(AP63:AP75,1)+1)</f>
        <v/>
      </c>
      <c r="AQ76" s="316"/>
      <c r="AR76" s="317"/>
      <c r="AS76" s="317"/>
      <c r="AT76" s="317"/>
      <c r="AU76" s="317"/>
      <c r="AV76" s="5"/>
      <c r="AW76" s="5"/>
      <c r="AX76" s="5"/>
      <c r="AY76" s="5">
        <v>1</v>
      </c>
      <c r="AZ76" s="5">
        <v>1</v>
      </c>
      <c r="BA76" s="5">
        <v>1</v>
      </c>
      <c r="BB76" s="5">
        <v>1</v>
      </c>
      <c r="BC76" s="251"/>
      <c r="BD76" s="252"/>
      <c r="BE76" s="252"/>
      <c r="BF76" s="467">
        <v>16</v>
      </c>
      <c r="BG76" s="468" t="str">
        <f>BG68</f>
        <v>poulets</v>
      </c>
      <c r="BH76" s="252"/>
      <c r="BI76" s="252"/>
      <c r="BJ76" s="69"/>
      <c r="BK76" s="3">
        <v>1</v>
      </c>
      <c r="BL76" s="856"/>
      <c r="BM76" s="380"/>
      <c r="BN76" s="381" t="s">
        <v>221</v>
      </c>
      <c r="BO76" s="382">
        <v>18</v>
      </c>
      <c r="BP76" s="383" t="str">
        <f>BP75</f>
        <v>Morceaux</v>
      </c>
      <c r="BQ76" s="384">
        <f>BO78*BM78</f>
        <v>270</v>
      </c>
      <c r="BR76" s="5">
        <v>1</v>
      </c>
      <c r="BS76" s="5">
        <v>1</v>
      </c>
      <c r="BT76" s="5">
        <v>1</v>
      </c>
      <c r="BU76" s="5">
        <v>1</v>
      </c>
      <c r="BV76" s="5">
        <v>1</v>
      </c>
      <c r="BW76" s="5">
        <v>1</v>
      </c>
      <c r="BX76" s="5">
        <v>1</v>
      </c>
      <c r="BY76" s="5">
        <v>1</v>
      </c>
      <c r="BZ76" s="5">
        <v>1</v>
      </c>
      <c r="CA76" s="5">
        <v>1</v>
      </c>
      <c r="CB76" s="5">
        <v>1</v>
      </c>
      <c r="CC76" s="5">
        <v>1</v>
      </c>
      <c r="CD76" s="5">
        <v>1</v>
      </c>
      <c r="CE76" s="5">
        <v>1</v>
      </c>
      <c r="CF76" s="5">
        <v>1</v>
      </c>
      <c r="CG76" s="5">
        <v>1</v>
      </c>
      <c r="CH76" s="5">
        <v>1</v>
      </c>
      <c r="CI76" s="5">
        <v>1</v>
      </c>
      <c r="CJ76" s="544">
        <v>1</v>
      </c>
    </row>
    <row r="77" spans="1:88" s="160" customFormat="1" ht="23.25" customHeight="1">
      <c r="A77" s="5">
        <v>1</v>
      </c>
      <c r="B77" s="657" t="str">
        <f t="shared" si="31"/>
        <v>►</v>
      </c>
      <c r="C77" s="671"/>
      <c r="D77" s="289" t="str">
        <f t="shared" si="32"/>
        <v/>
      </c>
      <c r="E77" s="141">
        <f t="shared" si="33"/>
        <v>0</v>
      </c>
      <c r="F77" s="141"/>
      <c r="G77" s="141"/>
      <c r="H77" s="141"/>
      <c r="I77" s="141"/>
      <c r="J77" s="141"/>
      <c r="K77" s="141"/>
      <c r="L77" s="141"/>
      <c r="M77" s="141"/>
      <c r="N77" s="141"/>
      <c r="O77" s="141"/>
      <c r="P77" s="830"/>
      <c r="Q77" s="5">
        <v>1</v>
      </c>
      <c r="R77" s="596"/>
      <c r="S77" s="632"/>
      <c r="T77" s="598"/>
      <c r="U77" s="636" t="str">
        <f t="shared" si="28"/>
        <v/>
      </c>
      <c r="V77" s="640"/>
      <c r="W77" s="182" t="str">
        <f t="shared" si="29"/>
        <v/>
      </c>
      <c r="X77" s="639" t="str">
        <f t="shared" si="30"/>
        <v/>
      </c>
      <c r="Y77" s="5"/>
      <c r="Z77" s="314" t="str">
        <f t="shared" si="34"/>
        <v>►</v>
      </c>
      <c r="AA77" s="315" t="str">
        <f>IF(ISBLANK(AB77),"",LARGE(AA52:AA76,1)+1)</f>
        <v/>
      </c>
      <c r="AB77" s="316"/>
      <c r="AC77" s="317"/>
      <c r="AD77" s="317"/>
      <c r="AE77" s="317"/>
      <c r="AF77" s="317"/>
      <c r="AG77" s="317"/>
      <c r="AH77" s="317"/>
      <c r="AI77" s="317"/>
      <c r="AJ77" s="317"/>
      <c r="AK77" s="317"/>
      <c r="AL77" s="317"/>
      <c r="AM77" s="317"/>
      <c r="AN77" s="318"/>
      <c r="AO77" s="5"/>
      <c r="AP77" s="315" t="str">
        <f>IF(ISBLANK(AQ77),"",LARGE(AP63:AP76,1)+1)</f>
        <v/>
      </c>
      <c r="AQ77" s="316"/>
      <c r="AR77" s="317"/>
      <c r="AS77" s="317"/>
      <c r="AT77" s="317"/>
      <c r="AU77" s="317"/>
      <c r="AV77" s="5"/>
      <c r="AW77" s="5"/>
      <c r="AX77" s="5"/>
      <c r="AY77" s="5">
        <v>1</v>
      </c>
      <c r="AZ77" s="5">
        <v>1</v>
      </c>
      <c r="BA77" s="5">
        <v>1</v>
      </c>
      <c r="BB77" s="5">
        <v>1</v>
      </c>
      <c r="BC77" s="68"/>
      <c r="BD77" s="36"/>
      <c r="BE77" s="36"/>
      <c r="BF77" s="36"/>
      <c r="BG77" s="36"/>
      <c r="BH77" s="36"/>
      <c r="BI77" s="36"/>
      <c r="BJ77" s="69"/>
      <c r="BK77" s="3">
        <v>1</v>
      </c>
      <c r="BL77" s="856"/>
      <c r="BM77" s="385">
        <f>IF(MOD(BO75,BO76)&gt;MOD(BO75,BO76)/2,INT(BO75/BO76)+1,INT(BO75/BO76))</f>
        <v>16</v>
      </c>
      <c r="BN77" s="386" t="s">
        <v>223</v>
      </c>
      <c r="BO77" s="388"/>
      <c r="BP77" s="388"/>
      <c r="BQ77" s="384">
        <f>IF(BQ76=BO75,"",BQ76+BO79)</f>
        <v>275</v>
      </c>
      <c r="BR77" s="5">
        <v>1</v>
      </c>
      <c r="BS77" s="5">
        <v>1</v>
      </c>
      <c r="BT77" s="5">
        <v>1</v>
      </c>
      <c r="BU77" s="5">
        <v>1</v>
      </c>
      <c r="BV77" s="5">
        <v>1</v>
      </c>
      <c r="BW77" s="5">
        <v>1</v>
      </c>
      <c r="BX77" s="5">
        <v>1</v>
      </c>
      <c r="BY77" s="5">
        <v>1</v>
      </c>
      <c r="BZ77" s="5">
        <v>1</v>
      </c>
      <c r="CA77" s="5">
        <v>1</v>
      </c>
      <c r="CB77" s="5">
        <v>1</v>
      </c>
      <c r="CC77" s="5">
        <v>1</v>
      </c>
      <c r="CD77" s="5">
        <v>1</v>
      </c>
      <c r="CE77" s="5">
        <v>1</v>
      </c>
      <c r="CF77" s="5">
        <v>1</v>
      </c>
      <c r="CG77" s="5">
        <v>1</v>
      </c>
      <c r="CH77" s="5">
        <v>1</v>
      </c>
      <c r="CI77" s="5">
        <v>1</v>
      </c>
      <c r="CJ77" s="544">
        <v>1</v>
      </c>
    </row>
    <row r="78" spans="1:88" s="160" customFormat="1" ht="23.25" customHeight="1">
      <c r="A78" s="5">
        <v>1</v>
      </c>
      <c r="B78" s="657" t="str">
        <f t="shared" si="31"/>
        <v>►</v>
      </c>
      <c r="C78" s="671"/>
      <c r="D78" s="289" t="str">
        <f t="shared" si="32"/>
        <v/>
      </c>
      <c r="E78" s="141">
        <f t="shared" si="33"/>
        <v>0</v>
      </c>
      <c r="F78" s="141"/>
      <c r="G78" s="141"/>
      <c r="H78" s="141"/>
      <c r="I78" s="141"/>
      <c r="J78" s="141"/>
      <c r="K78" s="141"/>
      <c r="L78" s="141"/>
      <c r="M78" s="141"/>
      <c r="N78" s="141"/>
      <c r="O78" s="141"/>
      <c r="P78" s="830"/>
      <c r="Q78" s="5">
        <v>1</v>
      </c>
      <c r="R78" s="596"/>
      <c r="S78" s="632"/>
      <c r="T78" s="598"/>
      <c r="U78" s="636" t="str">
        <f t="shared" si="28"/>
        <v/>
      </c>
      <c r="V78" s="640"/>
      <c r="W78" s="182" t="str">
        <f t="shared" si="29"/>
        <v/>
      </c>
      <c r="X78" s="639" t="str">
        <f t="shared" si="30"/>
        <v/>
      </c>
      <c r="Y78" s="5"/>
      <c r="Z78" s="314" t="str">
        <f t="shared" si="34"/>
        <v>►</v>
      </c>
      <c r="AA78" s="315" t="str">
        <f>IF(ISBLANK(AB78),"",LARGE(AA52:AA77,1)+1)</f>
        <v/>
      </c>
      <c r="AB78" s="316"/>
      <c r="AC78" s="317"/>
      <c r="AD78" s="317"/>
      <c r="AE78" s="317"/>
      <c r="AF78" s="317"/>
      <c r="AG78" s="317"/>
      <c r="AH78" s="317"/>
      <c r="AI78" s="317"/>
      <c r="AJ78" s="317"/>
      <c r="AK78" s="317"/>
      <c r="AL78" s="317"/>
      <c r="AM78" s="317"/>
      <c r="AN78" s="318"/>
      <c r="AO78" s="5"/>
      <c r="AP78" s="315" t="str">
        <f>IF(ISBLANK(AQ78),"",LARGE(AP63:AP77,1)+1)</f>
        <v/>
      </c>
      <c r="AQ78" s="316"/>
      <c r="AR78" s="317"/>
      <c r="AS78" s="317"/>
      <c r="AT78" s="317"/>
      <c r="AU78" s="317"/>
      <c r="AV78" s="5"/>
      <c r="AW78" s="5"/>
      <c r="AX78" s="5"/>
      <c r="AY78" s="5">
        <v>1</v>
      </c>
      <c r="AZ78" s="5">
        <v>1</v>
      </c>
      <c r="BA78" s="5">
        <v>1</v>
      </c>
      <c r="BB78" s="5">
        <v>1</v>
      </c>
      <c r="BC78" s="68"/>
      <c r="BD78" s="36"/>
      <c r="BE78" s="36"/>
      <c r="BF78" s="36"/>
      <c r="BG78" s="36"/>
      <c r="BH78" s="36"/>
      <c r="BI78" s="36"/>
      <c r="BJ78" s="69"/>
      <c r="BK78" s="3">
        <v>1</v>
      </c>
      <c r="BL78" s="856"/>
      <c r="BM78" s="385">
        <f>INT(BO75/BO76)</f>
        <v>15</v>
      </c>
      <c r="BN78" s="389" t="s">
        <v>84</v>
      </c>
      <c r="BO78" s="390">
        <f>BO76</f>
        <v>18</v>
      </c>
      <c r="BP78" s="383" t="str">
        <f>BP76</f>
        <v>Morceaux</v>
      </c>
      <c r="BQ78" s="391" t="str">
        <f>CONCATENATE(BQ76," ",BP75)</f>
        <v>270 Morceaux</v>
      </c>
      <c r="BR78" s="5">
        <v>1</v>
      </c>
      <c r="BS78" s="5">
        <v>1</v>
      </c>
      <c r="BT78" s="5">
        <v>1</v>
      </c>
      <c r="BU78" s="5">
        <v>1</v>
      </c>
      <c r="BV78" s="5">
        <v>1</v>
      </c>
      <c r="BW78" s="5">
        <v>1</v>
      </c>
      <c r="BX78" s="5">
        <v>1</v>
      </c>
      <c r="BY78" s="5">
        <v>1</v>
      </c>
      <c r="BZ78" s="5">
        <v>1</v>
      </c>
      <c r="CA78" s="5">
        <v>1</v>
      </c>
      <c r="CB78" s="5">
        <v>1</v>
      </c>
      <c r="CC78" s="5">
        <v>1</v>
      </c>
      <c r="CD78" s="5">
        <v>1</v>
      </c>
      <c r="CE78" s="5">
        <v>1</v>
      </c>
      <c r="CF78" s="5">
        <v>1</v>
      </c>
      <c r="CG78" s="5">
        <v>1</v>
      </c>
      <c r="CH78" s="5">
        <v>1</v>
      </c>
      <c r="CI78" s="5">
        <v>1</v>
      </c>
      <c r="CJ78" s="544">
        <v>1</v>
      </c>
    </row>
    <row r="79" spans="1:88" s="160" customFormat="1" ht="23.25" customHeight="1" thickBot="1">
      <c r="A79" s="5">
        <v>1</v>
      </c>
      <c r="B79" s="657" t="str">
        <f t="shared" si="31"/>
        <v>►</v>
      </c>
      <c r="C79" s="671"/>
      <c r="D79" s="289" t="str">
        <f t="shared" si="32"/>
        <v/>
      </c>
      <c r="E79" s="141">
        <f t="shared" si="33"/>
        <v>0</v>
      </c>
      <c r="F79" s="141"/>
      <c r="G79" s="141"/>
      <c r="H79" s="141"/>
      <c r="I79" s="141"/>
      <c r="J79" s="141"/>
      <c r="K79" s="141"/>
      <c r="L79" s="141"/>
      <c r="M79" s="141"/>
      <c r="N79" s="141"/>
      <c r="O79" s="141"/>
      <c r="P79" s="830"/>
      <c r="Q79" s="5">
        <v>1</v>
      </c>
      <c r="R79" s="596"/>
      <c r="S79" s="632"/>
      <c r="T79" s="598"/>
      <c r="U79" s="636" t="str">
        <f t="shared" si="28"/>
        <v/>
      </c>
      <c r="V79" s="640"/>
      <c r="W79" s="182" t="str">
        <f t="shared" si="29"/>
        <v/>
      </c>
      <c r="X79" s="639" t="str">
        <f t="shared" si="30"/>
        <v/>
      </c>
      <c r="Y79" s="5"/>
      <c r="Z79" s="314" t="str">
        <f t="shared" si="34"/>
        <v>►</v>
      </c>
      <c r="AA79" s="315" t="str">
        <f>IF(ISBLANK(AB79),"",LARGE(AA52:AA78,1)+1)</f>
        <v/>
      </c>
      <c r="AB79" s="316"/>
      <c r="AC79" s="317"/>
      <c r="AD79" s="317"/>
      <c r="AE79" s="317"/>
      <c r="AF79" s="317"/>
      <c r="AG79" s="317"/>
      <c r="AH79" s="317"/>
      <c r="AI79" s="317"/>
      <c r="AJ79" s="317"/>
      <c r="AK79" s="317"/>
      <c r="AL79" s="317"/>
      <c r="AM79" s="317"/>
      <c r="AN79" s="318"/>
      <c r="AO79" s="5"/>
      <c r="AP79" s="315" t="str">
        <f>IF(ISBLANK(AQ79),"",LARGE(AP63:AP78,1)+1)</f>
        <v/>
      </c>
      <c r="AQ79" s="316"/>
      <c r="AR79" s="317"/>
      <c r="AS79" s="317"/>
      <c r="AT79" s="317"/>
      <c r="AU79" s="317"/>
      <c r="AV79" s="5"/>
      <c r="AW79" s="5"/>
      <c r="AX79" s="5"/>
      <c r="AY79" s="5">
        <v>1</v>
      </c>
      <c r="AZ79" s="5">
        <v>1</v>
      </c>
      <c r="BA79" s="5">
        <v>1</v>
      </c>
      <c r="BB79" s="5">
        <v>1</v>
      </c>
      <c r="BC79" s="479">
        <v>13</v>
      </c>
      <c r="BD79" s="480">
        <v>13</v>
      </c>
      <c r="BE79" s="480">
        <v>13</v>
      </c>
      <c r="BF79" s="480">
        <v>13</v>
      </c>
      <c r="BG79" s="480">
        <v>13</v>
      </c>
      <c r="BH79" s="481">
        <v>20</v>
      </c>
      <c r="BI79" s="480">
        <v>13</v>
      </c>
      <c r="BJ79" s="482">
        <v>13</v>
      </c>
      <c r="BK79" s="3">
        <v>1</v>
      </c>
      <c r="BL79" s="856"/>
      <c r="BM79" s="393"/>
      <c r="BN79" s="385" t="str">
        <f>IF(BQ76=BO75,"",IF(BO79&gt;0,"Plus 1 de"))</f>
        <v>Plus 1 de</v>
      </c>
      <c r="BO79" s="390">
        <f>IF(BQ76=BO75,"",MOD(BO75,BO76))</f>
        <v>5</v>
      </c>
      <c r="BP79" s="383" t="str">
        <f>IF(BQ76=BO75,"",BP78)</f>
        <v>Morceaux</v>
      </c>
      <c r="BQ79" s="394" t="str">
        <f>CONCATENATE(BQ77," ",BP75)</f>
        <v>275 Morceaux</v>
      </c>
      <c r="BR79" s="5">
        <v>1</v>
      </c>
      <c r="BS79" s="5">
        <v>1</v>
      </c>
      <c r="BT79" s="5">
        <v>1</v>
      </c>
      <c r="BU79" s="5">
        <v>1</v>
      </c>
      <c r="BV79" s="5">
        <v>1</v>
      </c>
      <c r="BW79" s="5">
        <v>1</v>
      </c>
      <c r="BX79" s="5">
        <v>1</v>
      </c>
      <c r="BY79" s="5">
        <v>1</v>
      </c>
      <c r="BZ79" s="5">
        <v>1</v>
      </c>
      <c r="CA79" s="5">
        <v>1</v>
      </c>
      <c r="CB79" s="5">
        <v>1</v>
      </c>
      <c r="CC79" s="5">
        <v>1</v>
      </c>
      <c r="CD79" s="5">
        <v>1</v>
      </c>
      <c r="CE79" s="5">
        <v>1</v>
      </c>
      <c r="CF79" s="5">
        <v>1</v>
      </c>
      <c r="CG79" s="5">
        <v>1</v>
      </c>
      <c r="CH79" s="5">
        <v>1</v>
      </c>
      <c r="CI79" s="5">
        <v>1</v>
      </c>
      <c r="CJ79" s="544">
        <v>1</v>
      </c>
    </row>
    <row r="80" spans="1:88" s="160" customFormat="1" ht="23.25" customHeight="1">
      <c r="A80" s="5">
        <v>1</v>
      </c>
      <c r="B80" s="657" t="str">
        <f t="shared" si="31"/>
        <v>►</v>
      </c>
      <c r="C80" s="671"/>
      <c r="D80" s="289" t="str">
        <f t="shared" si="32"/>
        <v/>
      </c>
      <c r="E80" s="141">
        <f t="shared" si="33"/>
        <v>0</v>
      </c>
      <c r="F80" s="141"/>
      <c r="G80" s="141"/>
      <c r="H80" s="141"/>
      <c r="I80" s="141"/>
      <c r="J80" s="141"/>
      <c r="K80" s="141"/>
      <c r="L80" s="141"/>
      <c r="M80" s="141"/>
      <c r="N80" s="141"/>
      <c r="O80" s="141"/>
      <c r="P80" s="830"/>
      <c r="Q80" s="5">
        <v>1</v>
      </c>
      <c r="R80" s="596"/>
      <c r="S80" s="632"/>
      <c r="T80" s="598"/>
      <c r="U80" s="636" t="str">
        <f t="shared" si="28"/>
        <v/>
      </c>
      <c r="V80" s="640"/>
      <c r="W80" s="182" t="str">
        <f t="shared" si="29"/>
        <v/>
      </c>
      <c r="X80" s="639" t="str">
        <f t="shared" si="30"/>
        <v/>
      </c>
      <c r="Y80" s="5"/>
      <c r="Z80" s="314" t="str">
        <f t="shared" si="34"/>
        <v>►</v>
      </c>
      <c r="AA80" s="315" t="str">
        <f>IF(ISBLANK(AB80),"",LARGE(AA52:AA79,1)+1)</f>
        <v/>
      </c>
      <c r="AB80" s="316"/>
      <c r="AC80" s="317"/>
      <c r="AD80" s="317"/>
      <c r="AE80" s="317"/>
      <c r="AF80" s="317"/>
      <c r="AG80" s="317"/>
      <c r="AH80" s="317"/>
      <c r="AI80" s="317"/>
      <c r="AJ80" s="317"/>
      <c r="AK80" s="317"/>
      <c r="AL80" s="317"/>
      <c r="AM80" s="317"/>
      <c r="AN80" s="318"/>
      <c r="AO80" s="5"/>
      <c r="AP80" s="315" t="str">
        <f>IF(ISBLANK(AQ80),"",LARGE(AP63:AP79,1)+1)</f>
        <v/>
      </c>
      <c r="AQ80" s="316"/>
      <c r="AR80" s="317"/>
      <c r="AS80" s="317"/>
      <c r="AT80" s="317"/>
      <c r="AU80" s="317"/>
      <c r="AV80" s="5"/>
      <c r="AW80" s="5"/>
      <c r="AX80" s="5"/>
      <c r="AY80" s="5">
        <v>1</v>
      </c>
      <c r="AZ80" s="5">
        <v>1</v>
      </c>
      <c r="BA80" s="5">
        <v>1</v>
      </c>
      <c r="BB80" s="5">
        <v>1</v>
      </c>
      <c r="BC80" s="5">
        <v>1</v>
      </c>
      <c r="BD80" s="5">
        <v>1</v>
      </c>
      <c r="BE80" s="5">
        <v>1</v>
      </c>
      <c r="BF80" s="5">
        <v>1</v>
      </c>
      <c r="BG80" s="5">
        <v>1</v>
      </c>
      <c r="BH80" s="5">
        <v>1</v>
      </c>
      <c r="BI80" s="5">
        <v>1</v>
      </c>
      <c r="BJ80" s="5">
        <v>1</v>
      </c>
      <c r="BK80" s="5">
        <v>1</v>
      </c>
      <c r="BL80" s="856"/>
      <c r="BM80" s="852" t="s">
        <v>224</v>
      </c>
      <c r="BN80" s="852"/>
      <c r="BO80" s="852"/>
      <c r="BP80" s="852"/>
      <c r="BQ80" s="809"/>
      <c r="BR80" s="5">
        <v>1</v>
      </c>
      <c r="BS80" s="5">
        <v>1</v>
      </c>
      <c r="BT80" s="5">
        <v>1</v>
      </c>
      <c r="BU80" s="5">
        <v>1</v>
      </c>
      <c r="BV80" s="5">
        <v>1</v>
      </c>
      <c r="BW80" s="5">
        <v>1</v>
      </c>
      <c r="BX80" s="5">
        <v>1</v>
      </c>
      <c r="BY80" s="5">
        <v>1</v>
      </c>
      <c r="BZ80" s="5">
        <v>1</v>
      </c>
      <c r="CA80" s="5">
        <v>1</v>
      </c>
      <c r="CB80" s="5">
        <v>1</v>
      </c>
      <c r="CC80" s="5">
        <v>1</v>
      </c>
      <c r="CD80" s="5">
        <v>1</v>
      </c>
      <c r="CE80" s="5">
        <v>1</v>
      </c>
      <c r="CF80" s="5">
        <v>1</v>
      </c>
      <c r="CG80" s="5">
        <v>1</v>
      </c>
      <c r="CH80" s="5">
        <v>1</v>
      </c>
      <c r="CI80" s="5">
        <v>1</v>
      </c>
      <c r="CJ80" s="544">
        <v>1</v>
      </c>
    </row>
    <row r="81" spans="1:88" s="160" customFormat="1" ht="23.25" customHeight="1">
      <c r="A81" s="5">
        <v>1</v>
      </c>
      <c r="B81" s="657" t="str">
        <f t="shared" si="31"/>
        <v>►</v>
      </c>
      <c r="C81" s="671"/>
      <c r="D81" s="289" t="str">
        <f t="shared" si="32"/>
        <v/>
      </c>
      <c r="E81" s="141">
        <f t="shared" si="33"/>
        <v>0</v>
      </c>
      <c r="F81" s="141"/>
      <c r="G81" s="141"/>
      <c r="H81" s="141"/>
      <c r="I81" s="141"/>
      <c r="J81" s="141"/>
      <c r="K81" s="141"/>
      <c r="L81" s="141"/>
      <c r="M81" s="141"/>
      <c r="N81" s="141"/>
      <c r="O81" s="141"/>
      <c r="P81" s="830"/>
      <c r="Q81" s="5">
        <v>1</v>
      </c>
      <c r="R81" s="596"/>
      <c r="S81" s="632"/>
      <c r="T81" s="598"/>
      <c r="U81" s="636" t="str">
        <f t="shared" si="28"/>
        <v/>
      </c>
      <c r="V81" s="640"/>
      <c r="W81" s="182" t="str">
        <f t="shared" si="29"/>
        <v/>
      </c>
      <c r="X81" s="639" t="str">
        <f t="shared" si="30"/>
        <v/>
      </c>
      <c r="Y81" s="5"/>
      <c r="Z81" s="314" t="str">
        <f t="shared" si="34"/>
        <v>►</v>
      </c>
      <c r="AA81" s="315" t="str">
        <f>IF(ISBLANK(AB81),"",LARGE(AA52:AA80,1)+1)</f>
        <v/>
      </c>
      <c r="AB81" s="316"/>
      <c r="AC81" s="317"/>
      <c r="AD81" s="317"/>
      <c r="AE81" s="317"/>
      <c r="AF81" s="317"/>
      <c r="AG81" s="317"/>
      <c r="AH81" s="317"/>
      <c r="AI81" s="317"/>
      <c r="AJ81" s="317"/>
      <c r="AK81" s="317"/>
      <c r="AL81" s="317"/>
      <c r="AM81" s="317"/>
      <c r="AN81" s="318"/>
      <c r="AO81" s="5"/>
      <c r="AP81" s="315" t="str">
        <f>IF(ISBLANK(AQ81),"",LARGE(AP63:AP80,1)+1)</f>
        <v/>
      </c>
      <c r="AQ81" s="316"/>
      <c r="AR81" s="317"/>
      <c r="AS81" s="317"/>
      <c r="AT81" s="317"/>
      <c r="AU81" s="317"/>
      <c r="AV81" s="5"/>
      <c r="AW81" s="5"/>
      <c r="AX81" s="5"/>
      <c r="AY81" s="5">
        <v>1</v>
      </c>
      <c r="AZ81" s="5">
        <v>1</v>
      </c>
      <c r="BA81" s="5">
        <v>1</v>
      </c>
      <c r="BB81" s="5">
        <v>1</v>
      </c>
      <c r="BC81" s="5">
        <v>1</v>
      </c>
      <c r="BD81" s="5">
        <v>1</v>
      </c>
      <c r="BE81" s="5">
        <v>1</v>
      </c>
      <c r="BF81" s="5">
        <v>1</v>
      </c>
      <c r="BG81" s="5">
        <v>1</v>
      </c>
      <c r="BH81" s="5">
        <v>1</v>
      </c>
      <c r="BI81" s="5">
        <v>1</v>
      </c>
      <c r="BJ81" s="5">
        <v>1</v>
      </c>
      <c r="BK81" s="5">
        <v>1</v>
      </c>
      <c r="BL81" s="856"/>
      <c r="BM81" s="852"/>
      <c r="BN81" s="852"/>
      <c r="BO81" s="852"/>
      <c r="BP81" s="852"/>
      <c r="BQ81" s="809"/>
      <c r="BR81" s="5">
        <v>1</v>
      </c>
      <c r="BS81" s="5">
        <v>1</v>
      </c>
      <c r="BT81" s="5">
        <v>1</v>
      </c>
      <c r="BU81" s="5">
        <v>1</v>
      </c>
      <c r="BV81" s="5">
        <v>1</v>
      </c>
      <c r="BW81" s="5">
        <v>1</v>
      </c>
      <c r="BX81" s="5">
        <v>1</v>
      </c>
      <c r="BY81" s="5">
        <v>1</v>
      </c>
      <c r="BZ81" s="5">
        <v>1</v>
      </c>
      <c r="CA81" s="5">
        <v>1</v>
      </c>
      <c r="CB81" s="5">
        <v>1</v>
      </c>
      <c r="CC81" s="5">
        <v>1</v>
      </c>
      <c r="CD81" s="5">
        <v>1</v>
      </c>
      <c r="CE81" s="5">
        <v>1</v>
      </c>
      <c r="CF81" s="5">
        <v>1</v>
      </c>
      <c r="CG81" s="5">
        <v>1</v>
      </c>
      <c r="CH81" s="5">
        <v>1</v>
      </c>
      <c r="CI81" s="5">
        <v>1</v>
      </c>
      <c r="CJ81" s="544">
        <v>1</v>
      </c>
    </row>
    <row r="82" spans="1:88" s="160" customFormat="1" ht="23.25" customHeight="1" thickBot="1">
      <c r="A82" s="5">
        <v>1</v>
      </c>
      <c r="B82" s="657" t="str">
        <f t="shared" si="31"/>
        <v>►</v>
      </c>
      <c r="C82" s="671"/>
      <c r="D82" s="289" t="str">
        <f t="shared" si="32"/>
        <v/>
      </c>
      <c r="E82" s="141">
        <f t="shared" si="33"/>
        <v>0</v>
      </c>
      <c r="F82" s="141"/>
      <c r="G82" s="141"/>
      <c r="H82" s="141"/>
      <c r="I82" s="141"/>
      <c r="J82" s="141"/>
      <c r="K82" s="141"/>
      <c r="L82" s="141"/>
      <c r="M82" s="141"/>
      <c r="N82" s="141"/>
      <c r="O82" s="141"/>
      <c r="P82" s="830"/>
      <c r="Q82" s="5">
        <v>1</v>
      </c>
      <c r="R82" s="596"/>
      <c r="S82" s="632"/>
      <c r="T82" s="598"/>
      <c r="U82" s="636" t="str">
        <f t="shared" si="28"/>
        <v/>
      </c>
      <c r="V82" s="640"/>
      <c r="W82" s="182" t="str">
        <f t="shared" si="29"/>
        <v/>
      </c>
      <c r="X82" s="639" t="str">
        <f t="shared" si="30"/>
        <v/>
      </c>
      <c r="Y82" s="5"/>
      <c r="Z82" s="314" t="str">
        <f t="shared" si="34"/>
        <v>►</v>
      </c>
      <c r="AA82" s="315" t="str">
        <f>IF(ISBLANK(AB82),"",LARGE(AA52:AA81,1)+1)</f>
        <v/>
      </c>
      <c r="AB82" s="316"/>
      <c r="AC82" s="317"/>
      <c r="AD82" s="317"/>
      <c r="AE82" s="317"/>
      <c r="AF82" s="317"/>
      <c r="AG82" s="317"/>
      <c r="AH82" s="317"/>
      <c r="AI82" s="317"/>
      <c r="AJ82" s="317"/>
      <c r="AK82" s="317"/>
      <c r="AL82" s="317"/>
      <c r="AM82" s="317"/>
      <c r="AN82" s="318"/>
      <c r="AO82" s="5"/>
      <c r="AP82" s="315" t="str">
        <f>IF(ISBLANK(AQ82),"",LARGE(AP63:AP81,1)+1)</f>
        <v/>
      </c>
      <c r="AQ82" s="316"/>
      <c r="AR82" s="317"/>
      <c r="AS82" s="317"/>
      <c r="AT82" s="317"/>
      <c r="AU82" s="317"/>
      <c r="AV82" s="5"/>
      <c r="AW82" s="5"/>
      <c r="AX82" s="5"/>
      <c r="AY82" s="5">
        <v>1</v>
      </c>
      <c r="AZ82" s="5">
        <v>1</v>
      </c>
      <c r="BA82" s="5">
        <v>1</v>
      </c>
      <c r="BB82" s="5">
        <v>1</v>
      </c>
      <c r="BC82" s="5">
        <v>1</v>
      </c>
      <c r="BD82" s="5">
        <v>1</v>
      </c>
      <c r="BE82" s="5">
        <v>1</v>
      </c>
      <c r="BF82" s="5">
        <v>1</v>
      </c>
      <c r="BG82" s="5">
        <v>1</v>
      </c>
      <c r="BH82" s="5">
        <v>1</v>
      </c>
      <c r="BI82" s="5">
        <v>1</v>
      </c>
      <c r="BJ82" s="5">
        <v>1</v>
      </c>
      <c r="BK82" s="5">
        <v>1</v>
      </c>
      <c r="BL82" s="857"/>
      <c r="BM82" s="403" t="s">
        <v>227</v>
      </c>
      <c r="BN82" s="403"/>
      <c r="BO82" s="403"/>
      <c r="BP82" s="403"/>
      <c r="BQ82" s="404"/>
      <c r="BR82" s="5">
        <v>1</v>
      </c>
      <c r="BS82" s="5">
        <v>1</v>
      </c>
      <c r="BT82" s="5">
        <v>1</v>
      </c>
      <c r="BU82" s="5">
        <v>1</v>
      </c>
      <c r="BV82" s="5">
        <v>1</v>
      </c>
      <c r="BW82" s="5">
        <v>1</v>
      </c>
      <c r="BX82" s="5">
        <v>1</v>
      </c>
      <c r="BY82" s="5">
        <v>1</v>
      </c>
      <c r="BZ82" s="5">
        <v>1</v>
      </c>
      <c r="CA82" s="5">
        <v>1</v>
      </c>
      <c r="CB82" s="5">
        <v>1</v>
      </c>
      <c r="CC82" s="5">
        <v>1</v>
      </c>
      <c r="CD82" s="5">
        <v>1</v>
      </c>
      <c r="CE82" s="5">
        <v>1</v>
      </c>
      <c r="CF82" s="5">
        <v>1</v>
      </c>
      <c r="CG82" s="5">
        <v>1</v>
      </c>
      <c r="CH82" s="5">
        <v>1</v>
      </c>
      <c r="CI82" s="5">
        <v>1</v>
      </c>
      <c r="CJ82" s="544">
        <v>1</v>
      </c>
    </row>
    <row r="83" spans="1:88" s="160" customFormat="1" ht="23.25" customHeight="1" thickBot="1">
      <c r="A83" s="5">
        <v>1</v>
      </c>
      <c r="B83" s="657" t="str">
        <f t="shared" si="31"/>
        <v>►</v>
      </c>
      <c r="C83" s="671"/>
      <c r="D83" s="289" t="str">
        <f t="shared" si="32"/>
        <v/>
      </c>
      <c r="E83" s="141">
        <f t="shared" si="33"/>
        <v>0</v>
      </c>
      <c r="F83" s="141"/>
      <c r="G83" s="141"/>
      <c r="H83" s="141"/>
      <c r="I83" s="141"/>
      <c r="J83" s="141"/>
      <c r="K83" s="141"/>
      <c r="L83" s="141"/>
      <c r="M83" s="141"/>
      <c r="N83" s="141"/>
      <c r="O83" s="141"/>
      <c r="P83" s="830"/>
      <c r="Q83" s="5">
        <v>1</v>
      </c>
      <c r="R83" s="596"/>
      <c r="S83" s="632"/>
      <c r="T83" s="598"/>
      <c r="U83" s="636" t="str">
        <f t="shared" si="28"/>
        <v/>
      </c>
      <c r="V83" s="640"/>
      <c r="W83" s="182" t="str">
        <f t="shared" si="29"/>
        <v/>
      </c>
      <c r="X83" s="639" t="str">
        <f t="shared" si="30"/>
        <v/>
      </c>
      <c r="Y83" s="5"/>
      <c r="Z83" s="314" t="str">
        <f t="shared" si="34"/>
        <v>►</v>
      </c>
      <c r="AA83" s="315" t="str">
        <f>IF(ISBLANK(AB83),"",LARGE(AA52:AA82,1)+1)</f>
        <v/>
      </c>
      <c r="AB83" s="316"/>
      <c r="AC83" s="317"/>
      <c r="AD83" s="317"/>
      <c r="AE83" s="317"/>
      <c r="AF83" s="317"/>
      <c r="AG83" s="317"/>
      <c r="AH83" s="317"/>
      <c r="AI83" s="317"/>
      <c r="AJ83" s="317"/>
      <c r="AK83" s="317"/>
      <c r="AL83" s="317"/>
      <c r="AM83" s="317"/>
      <c r="AN83" s="318"/>
      <c r="AO83" s="5"/>
      <c r="AP83" s="315" t="str">
        <f>IF(ISBLANK(AQ83),"",LARGE(AP63:AP82,1)+1)</f>
        <v/>
      </c>
      <c r="AQ83" s="316"/>
      <c r="AR83" s="317"/>
      <c r="AS83" s="317"/>
      <c r="AT83" s="317"/>
      <c r="AU83" s="317"/>
      <c r="AV83" s="5"/>
      <c r="AW83" s="5"/>
      <c r="AX83" s="5"/>
      <c r="AY83" s="5">
        <v>1</v>
      </c>
      <c r="AZ83" s="5">
        <v>1</v>
      </c>
      <c r="BA83" s="5">
        <v>1</v>
      </c>
      <c r="BB83" s="5">
        <v>1</v>
      </c>
      <c r="BC83" s="5">
        <v>1</v>
      </c>
      <c r="BD83" s="5">
        <v>1</v>
      </c>
      <c r="BE83" s="5">
        <v>1</v>
      </c>
      <c r="BF83" s="5">
        <v>1</v>
      </c>
      <c r="BG83" s="5">
        <v>1</v>
      </c>
      <c r="BH83" s="5">
        <v>1</v>
      </c>
      <c r="BI83" s="5">
        <v>1</v>
      </c>
      <c r="BJ83" s="5">
        <v>1</v>
      </c>
      <c r="BK83" s="5">
        <v>1</v>
      </c>
      <c r="BL83" s="5">
        <v>1</v>
      </c>
      <c r="BM83" s="5">
        <v>1</v>
      </c>
      <c r="BN83" s="5">
        <v>1</v>
      </c>
      <c r="BO83" s="5">
        <v>1</v>
      </c>
      <c r="BP83" s="5">
        <v>1</v>
      </c>
      <c r="BQ83" s="5">
        <v>1</v>
      </c>
      <c r="BR83" s="5">
        <v>1</v>
      </c>
      <c r="BS83" s="5">
        <v>1</v>
      </c>
      <c r="BT83" s="5">
        <v>1</v>
      </c>
      <c r="BU83" s="5">
        <v>1</v>
      </c>
      <c r="BV83" s="5">
        <v>1</v>
      </c>
      <c r="BW83" s="5">
        <v>1</v>
      </c>
      <c r="BX83" s="5">
        <v>1</v>
      </c>
      <c r="BY83" s="5">
        <v>1</v>
      </c>
      <c r="BZ83" s="5">
        <v>1</v>
      </c>
      <c r="CA83" s="5">
        <v>1</v>
      </c>
      <c r="CB83" s="5">
        <v>1</v>
      </c>
      <c r="CC83" s="5">
        <v>1</v>
      </c>
      <c r="CD83" s="5">
        <v>1</v>
      </c>
      <c r="CE83" s="5">
        <v>1</v>
      </c>
      <c r="CF83" s="5">
        <v>1</v>
      </c>
      <c r="CG83" s="5">
        <v>1</v>
      </c>
      <c r="CH83" s="5">
        <v>1</v>
      </c>
      <c r="CI83" s="5">
        <v>1</v>
      </c>
      <c r="CJ83" s="544">
        <v>1</v>
      </c>
    </row>
    <row r="84" spans="1:88" s="160" customFormat="1" ht="23.25" customHeight="1">
      <c r="A84" s="5">
        <v>1</v>
      </c>
      <c r="B84" s="657" t="str">
        <f t="shared" si="31"/>
        <v>►</v>
      </c>
      <c r="C84" s="671"/>
      <c r="D84" s="289" t="str">
        <f t="shared" si="32"/>
        <v/>
      </c>
      <c r="E84" s="141">
        <f t="shared" si="33"/>
        <v>0</v>
      </c>
      <c r="F84" s="141"/>
      <c r="G84" s="141"/>
      <c r="H84" s="141"/>
      <c r="I84" s="141"/>
      <c r="J84" s="141"/>
      <c r="K84" s="141"/>
      <c r="L84" s="141"/>
      <c r="M84" s="141"/>
      <c r="N84" s="141"/>
      <c r="O84" s="141"/>
      <c r="P84" s="830"/>
      <c r="Q84" s="5">
        <v>1</v>
      </c>
      <c r="R84" s="596"/>
      <c r="S84" s="632"/>
      <c r="T84" s="598"/>
      <c r="U84" s="636" t="str">
        <f t="shared" si="28"/>
        <v/>
      </c>
      <c r="V84" s="640"/>
      <c r="W84" s="182" t="str">
        <f t="shared" si="29"/>
        <v/>
      </c>
      <c r="X84" s="639" t="str">
        <f t="shared" si="30"/>
        <v/>
      </c>
      <c r="Y84" s="5"/>
      <c r="Z84" s="314" t="str">
        <f t="shared" si="34"/>
        <v>►</v>
      </c>
      <c r="AA84" s="315" t="str">
        <f>IF(ISBLANK(AB84),"",LARGE(AA52:AA83,1)+1)</f>
        <v/>
      </c>
      <c r="AB84" s="316"/>
      <c r="AC84" s="317"/>
      <c r="AD84" s="317"/>
      <c r="AE84" s="317"/>
      <c r="AF84" s="317"/>
      <c r="AG84" s="317"/>
      <c r="AH84" s="317"/>
      <c r="AI84" s="317"/>
      <c r="AJ84" s="317"/>
      <c r="AK84" s="317"/>
      <c r="AL84" s="317"/>
      <c r="AM84" s="317"/>
      <c r="AN84" s="318"/>
      <c r="AO84" s="5"/>
      <c r="AP84" s="315" t="str">
        <f>IF(ISBLANK(AQ84),"",LARGE(AP63:AP83,1)+1)</f>
        <v/>
      </c>
      <c r="AQ84" s="316"/>
      <c r="AR84" s="317"/>
      <c r="AS84" s="317"/>
      <c r="AT84" s="317"/>
      <c r="AU84" s="317"/>
      <c r="AV84" s="5"/>
      <c r="AW84" s="5"/>
      <c r="AX84" s="5"/>
      <c r="AY84" s="5">
        <v>1</v>
      </c>
      <c r="AZ84" s="5">
        <v>1</v>
      </c>
      <c r="BA84" s="5">
        <v>1</v>
      </c>
      <c r="BB84" s="5">
        <v>1</v>
      </c>
      <c r="BC84" s="5">
        <v>1</v>
      </c>
      <c r="BD84" s="5">
        <v>1</v>
      </c>
      <c r="BE84" s="5">
        <v>1</v>
      </c>
      <c r="BF84" s="5">
        <v>1</v>
      </c>
      <c r="BG84" s="5">
        <v>1</v>
      </c>
      <c r="BH84" s="5">
        <v>1</v>
      </c>
      <c r="BI84" s="5">
        <v>1</v>
      </c>
      <c r="BJ84" s="5">
        <v>1</v>
      </c>
      <c r="BK84" s="5">
        <v>1</v>
      </c>
      <c r="BL84" s="370" t="s">
        <v>26</v>
      </c>
      <c r="BM84" s="855" t="s">
        <v>212</v>
      </c>
      <c r="BN84" s="855"/>
      <c r="BO84" s="855"/>
      <c r="BP84" s="855"/>
      <c r="BQ84" s="371" t="s">
        <v>229</v>
      </c>
      <c r="BR84" s="5">
        <v>1</v>
      </c>
      <c r="BS84" s="5">
        <v>1</v>
      </c>
      <c r="BT84" s="5">
        <v>1</v>
      </c>
      <c r="BU84" s="5">
        <v>1</v>
      </c>
      <c r="BV84" s="5">
        <v>1</v>
      </c>
      <c r="BW84" s="5">
        <v>1</v>
      </c>
      <c r="BX84" s="5">
        <v>1</v>
      </c>
      <c r="BY84" s="5">
        <v>1</v>
      </c>
      <c r="BZ84" s="5">
        <v>1</v>
      </c>
      <c r="CA84" s="5">
        <v>1</v>
      </c>
      <c r="CB84" s="5">
        <v>1</v>
      </c>
      <c r="CC84" s="5">
        <v>1</v>
      </c>
      <c r="CD84" s="5">
        <v>1</v>
      </c>
      <c r="CE84" s="5">
        <v>1</v>
      </c>
      <c r="CF84" s="5">
        <v>1</v>
      </c>
      <c r="CG84" s="5">
        <v>1</v>
      </c>
      <c r="CH84" s="5">
        <v>1</v>
      </c>
      <c r="CI84" s="5">
        <v>1</v>
      </c>
      <c r="CJ84" s="544">
        <v>1</v>
      </c>
    </row>
    <row r="85" spans="1:88" s="160" customFormat="1" ht="23.25" customHeight="1">
      <c r="A85" s="5">
        <v>1</v>
      </c>
      <c r="B85" s="657" t="str">
        <f t="shared" si="31"/>
        <v>►</v>
      </c>
      <c r="C85" s="671"/>
      <c r="D85" s="289" t="str">
        <f t="shared" si="32"/>
        <v/>
      </c>
      <c r="E85" s="141">
        <f t="shared" si="33"/>
        <v>0</v>
      </c>
      <c r="F85" s="141"/>
      <c r="G85" s="141"/>
      <c r="H85" s="141"/>
      <c r="I85" s="141"/>
      <c r="J85" s="141"/>
      <c r="K85" s="141"/>
      <c r="L85" s="141"/>
      <c r="M85" s="141"/>
      <c r="N85" s="141"/>
      <c r="O85" s="141"/>
      <c r="P85" s="830"/>
      <c r="Q85" s="5">
        <v>1</v>
      </c>
      <c r="R85" s="596"/>
      <c r="S85" s="632"/>
      <c r="T85" s="598"/>
      <c r="U85" s="636" t="str">
        <f t="shared" si="28"/>
        <v/>
      </c>
      <c r="V85" s="640"/>
      <c r="W85" s="182" t="str">
        <f t="shared" si="29"/>
        <v/>
      </c>
      <c r="X85" s="639" t="str">
        <f t="shared" si="30"/>
        <v/>
      </c>
      <c r="Y85" s="5"/>
      <c r="Z85" s="314" t="str">
        <f t="shared" si="34"/>
        <v>►</v>
      </c>
      <c r="AA85" s="315" t="str">
        <f>IF(ISBLANK(AB85),"",LARGE(AA52:AA84,1)+1)</f>
        <v/>
      </c>
      <c r="AB85" s="316"/>
      <c r="AC85" s="317"/>
      <c r="AD85" s="317"/>
      <c r="AE85" s="317"/>
      <c r="AF85" s="317"/>
      <c r="AG85" s="317"/>
      <c r="AH85" s="317"/>
      <c r="AI85" s="317"/>
      <c r="AJ85" s="317"/>
      <c r="AK85" s="317"/>
      <c r="AL85" s="317"/>
      <c r="AM85" s="317"/>
      <c r="AN85" s="318"/>
      <c r="AO85" s="5"/>
      <c r="AP85" s="315" t="str">
        <f>IF(ISBLANK(AQ85),"",LARGE(AP63:AP84,1)+1)</f>
        <v/>
      </c>
      <c r="AQ85" s="316"/>
      <c r="AR85" s="317"/>
      <c r="AS85" s="317"/>
      <c r="AT85" s="317"/>
      <c r="AU85" s="317"/>
      <c r="AV85" s="5"/>
      <c r="AW85" s="5"/>
      <c r="AX85" s="5"/>
      <c r="AY85" s="5">
        <v>1</v>
      </c>
      <c r="AZ85" s="5">
        <v>1</v>
      </c>
      <c r="BA85" s="5">
        <v>1</v>
      </c>
      <c r="BB85" s="5">
        <v>1</v>
      </c>
      <c r="BC85" s="5">
        <v>1</v>
      </c>
      <c r="BD85" s="5">
        <v>1</v>
      </c>
      <c r="BE85" s="5">
        <v>1</v>
      </c>
      <c r="BF85" s="5">
        <v>1</v>
      </c>
      <c r="BG85" s="5">
        <v>1</v>
      </c>
      <c r="BH85" s="5">
        <v>1</v>
      </c>
      <c r="BI85" s="5">
        <v>1</v>
      </c>
      <c r="BJ85" s="5">
        <v>1</v>
      </c>
      <c r="BK85" s="5">
        <v>1</v>
      </c>
      <c r="BL85" s="856" t="str">
        <f>BM84</f>
        <v>Nombre de contenants</v>
      </c>
      <c r="BM85" s="374"/>
      <c r="BN85" s="375" t="s">
        <v>216</v>
      </c>
      <c r="BO85" s="376">
        <v>12.5</v>
      </c>
      <c r="BP85" s="377" t="s">
        <v>231</v>
      </c>
      <c r="BQ85" s="378" t="s">
        <v>218</v>
      </c>
      <c r="BR85" s="5">
        <v>1</v>
      </c>
      <c r="BS85" s="5">
        <v>1</v>
      </c>
      <c r="BT85" s="5">
        <v>1</v>
      </c>
      <c r="BU85" s="5">
        <v>1</v>
      </c>
      <c r="BV85" s="5">
        <v>1</v>
      </c>
      <c r="BW85" s="5">
        <v>1</v>
      </c>
      <c r="BX85" s="5">
        <v>1</v>
      </c>
      <c r="BY85" s="5">
        <v>1</v>
      </c>
      <c r="BZ85" s="5">
        <v>1</v>
      </c>
      <c r="CA85" s="5">
        <v>1</v>
      </c>
      <c r="CB85" s="5">
        <v>1</v>
      </c>
      <c r="CC85" s="5">
        <v>1</v>
      </c>
      <c r="CD85" s="5">
        <v>1</v>
      </c>
      <c r="CE85" s="5">
        <v>1</v>
      </c>
      <c r="CF85" s="5">
        <v>1</v>
      </c>
      <c r="CG85" s="5">
        <v>1</v>
      </c>
      <c r="CH85" s="5">
        <v>1</v>
      </c>
      <c r="CI85" s="5">
        <v>1</v>
      </c>
      <c r="CJ85" s="544">
        <v>1</v>
      </c>
    </row>
    <row r="86" spans="1:88" s="160" customFormat="1" ht="23.25" customHeight="1">
      <c r="A86" s="5">
        <v>1</v>
      </c>
      <c r="B86" s="657" t="str">
        <f t="shared" si="31"/>
        <v>►</v>
      </c>
      <c r="C86" s="671"/>
      <c r="D86" s="289" t="str">
        <f t="shared" si="32"/>
        <v/>
      </c>
      <c r="E86" s="141">
        <f t="shared" si="33"/>
        <v>0</v>
      </c>
      <c r="F86" s="141"/>
      <c r="G86" s="141"/>
      <c r="H86" s="141"/>
      <c r="I86" s="141"/>
      <c r="J86" s="141"/>
      <c r="K86" s="141"/>
      <c r="L86" s="141"/>
      <c r="M86" s="141"/>
      <c r="N86" s="141"/>
      <c r="O86" s="141"/>
      <c r="P86" s="830"/>
      <c r="Q86" s="5">
        <v>1</v>
      </c>
      <c r="R86" s="596"/>
      <c r="S86" s="632"/>
      <c r="T86" s="598"/>
      <c r="U86" s="636" t="str">
        <f t="shared" si="28"/>
        <v/>
      </c>
      <c r="V86" s="640"/>
      <c r="W86" s="182" t="str">
        <f t="shared" si="29"/>
        <v/>
      </c>
      <c r="X86" s="639" t="str">
        <f t="shared" si="30"/>
        <v/>
      </c>
      <c r="Y86" s="5"/>
      <c r="Z86" s="314" t="str">
        <f t="shared" si="34"/>
        <v>►</v>
      </c>
      <c r="AA86" s="315" t="str">
        <f>IF(ISBLANK(AB86),"",LARGE(AA52:AA85,1)+1)</f>
        <v/>
      </c>
      <c r="AB86" s="316"/>
      <c r="AC86" s="317"/>
      <c r="AD86" s="317"/>
      <c r="AE86" s="317"/>
      <c r="AF86" s="317"/>
      <c r="AG86" s="317"/>
      <c r="AH86" s="317"/>
      <c r="AI86" s="317"/>
      <c r="AJ86" s="317"/>
      <c r="AK86" s="317"/>
      <c r="AL86" s="317"/>
      <c r="AM86" s="317"/>
      <c r="AN86" s="318"/>
      <c r="AO86" s="5"/>
      <c r="AP86" s="315" t="str">
        <f>IF(ISBLANK(AQ86),"",LARGE(AP63:AP85,1)+1)</f>
        <v/>
      </c>
      <c r="AQ86" s="316"/>
      <c r="AR86" s="317"/>
      <c r="AS86" s="317"/>
      <c r="AT86" s="317"/>
      <c r="AU86" s="317"/>
      <c r="AV86" s="5"/>
      <c r="AW86" s="5"/>
      <c r="AX86" s="5"/>
      <c r="AY86" s="5">
        <v>1</v>
      </c>
      <c r="AZ86" s="5">
        <v>1</v>
      </c>
      <c r="BA86" s="5">
        <v>1</v>
      </c>
      <c r="BB86" s="5">
        <v>1</v>
      </c>
      <c r="BC86" s="5">
        <v>1</v>
      </c>
      <c r="BD86" s="5">
        <v>1</v>
      </c>
      <c r="BE86" s="5">
        <v>1</v>
      </c>
      <c r="BF86" s="5">
        <v>1</v>
      </c>
      <c r="BG86" s="5">
        <v>1</v>
      </c>
      <c r="BH86" s="5">
        <v>1</v>
      </c>
      <c r="BI86" s="5">
        <v>1</v>
      </c>
      <c r="BJ86" s="5">
        <v>1</v>
      </c>
      <c r="BK86" s="5">
        <v>1</v>
      </c>
      <c r="BL86" s="856"/>
      <c r="BM86" s="380"/>
      <c r="BN86" s="381" t="s">
        <v>221</v>
      </c>
      <c r="BO86" s="382">
        <v>0.75</v>
      </c>
      <c r="BP86" s="383" t="str">
        <f>BP85</f>
        <v>Litres</v>
      </c>
      <c r="BQ86" s="384">
        <f>BO88*BM88</f>
        <v>12</v>
      </c>
      <c r="BR86" s="5">
        <v>1</v>
      </c>
      <c r="BS86" s="5">
        <v>1</v>
      </c>
      <c r="BT86" s="5">
        <v>1</v>
      </c>
      <c r="BU86" s="5">
        <v>1</v>
      </c>
      <c r="BV86" s="5">
        <v>1</v>
      </c>
      <c r="BW86" s="5">
        <v>1</v>
      </c>
      <c r="BX86" s="5">
        <v>1</v>
      </c>
      <c r="BY86" s="5">
        <v>1</v>
      </c>
      <c r="BZ86" s="5">
        <v>1</v>
      </c>
      <c r="CA86" s="5">
        <v>1</v>
      </c>
      <c r="CB86" s="5">
        <v>1</v>
      </c>
      <c r="CC86" s="5">
        <v>1</v>
      </c>
      <c r="CD86" s="5">
        <v>1</v>
      </c>
      <c r="CE86" s="5">
        <v>1</v>
      </c>
      <c r="CF86" s="5">
        <v>1</v>
      </c>
      <c r="CG86" s="5">
        <v>1</v>
      </c>
      <c r="CH86" s="5">
        <v>1</v>
      </c>
      <c r="CI86" s="5">
        <v>1</v>
      </c>
      <c r="CJ86" s="544">
        <v>1</v>
      </c>
    </row>
    <row r="87" spans="1:88" s="160" customFormat="1" ht="23.25" customHeight="1">
      <c r="A87" s="5">
        <v>1</v>
      </c>
      <c r="B87" s="657" t="str">
        <f t="shared" si="31"/>
        <v>►</v>
      </c>
      <c r="C87" s="671"/>
      <c r="D87" s="289" t="str">
        <f t="shared" si="32"/>
        <v/>
      </c>
      <c r="E87" s="141">
        <f t="shared" si="33"/>
        <v>0</v>
      </c>
      <c r="F87" s="141"/>
      <c r="G87" s="141"/>
      <c r="H87" s="141"/>
      <c r="I87" s="141"/>
      <c r="J87" s="141"/>
      <c r="K87" s="141"/>
      <c r="L87" s="141"/>
      <c r="M87" s="141"/>
      <c r="N87" s="141"/>
      <c r="O87" s="141"/>
      <c r="P87" s="830"/>
      <c r="Q87" s="5">
        <v>1</v>
      </c>
      <c r="R87" s="596"/>
      <c r="S87" s="632"/>
      <c r="T87" s="598"/>
      <c r="U87" s="636" t="str">
        <f t="shared" si="28"/>
        <v/>
      </c>
      <c r="V87" s="640"/>
      <c r="W87" s="182" t="str">
        <f t="shared" si="29"/>
        <v/>
      </c>
      <c r="X87" s="639" t="str">
        <f t="shared" si="30"/>
        <v/>
      </c>
      <c r="Y87" s="5"/>
      <c r="Z87" s="314" t="str">
        <f t="shared" si="34"/>
        <v>►</v>
      </c>
      <c r="AA87" s="315" t="str">
        <f>IF(ISBLANK(AB87),"",LARGE(AA52:AA86,1)+1)</f>
        <v/>
      </c>
      <c r="AB87" s="316"/>
      <c r="AC87" s="317"/>
      <c r="AD87" s="317"/>
      <c r="AE87" s="317"/>
      <c r="AF87" s="317"/>
      <c r="AG87" s="317"/>
      <c r="AH87" s="317"/>
      <c r="AI87" s="317"/>
      <c r="AJ87" s="317"/>
      <c r="AK87" s="317"/>
      <c r="AL87" s="317"/>
      <c r="AM87" s="317"/>
      <c r="AN87" s="318"/>
      <c r="AO87" s="5"/>
      <c r="AP87" s="315" t="str">
        <f>IF(ISBLANK(AQ87),"",LARGE(AP63:AP86,1)+1)</f>
        <v/>
      </c>
      <c r="AQ87" s="316"/>
      <c r="AR87" s="317"/>
      <c r="AS87" s="317"/>
      <c r="AT87" s="317"/>
      <c r="AU87" s="317"/>
      <c r="AV87" s="5"/>
      <c r="AW87" s="5"/>
      <c r="AX87" s="5"/>
      <c r="AY87" s="5">
        <v>1</v>
      </c>
      <c r="AZ87" s="5">
        <v>1</v>
      </c>
      <c r="BA87" s="5">
        <v>1</v>
      </c>
      <c r="BB87" s="5">
        <v>1</v>
      </c>
      <c r="BC87" s="5">
        <v>1</v>
      </c>
      <c r="BD87" s="5">
        <v>1</v>
      </c>
      <c r="BE87" s="5">
        <v>1</v>
      </c>
      <c r="BF87" s="5">
        <v>1</v>
      </c>
      <c r="BG87" s="5">
        <v>1</v>
      </c>
      <c r="BH87" s="5">
        <v>1</v>
      </c>
      <c r="BI87" s="5">
        <v>1</v>
      </c>
      <c r="BJ87" s="5">
        <v>1</v>
      </c>
      <c r="BK87" s="5">
        <v>1</v>
      </c>
      <c r="BL87" s="856"/>
      <c r="BM87" s="385">
        <f>IF(MOD(BO85,BO86)&gt;MOD(BO85,BO86)/2,INT(BO85/BO86)+1,INT(BO85/BO86))</f>
        <v>17</v>
      </c>
      <c r="BN87" s="386" t="s">
        <v>223</v>
      </c>
      <c r="BO87" s="388"/>
      <c r="BP87" s="388"/>
      <c r="BQ87" s="384">
        <f>IF(BQ86=BO85,"",BQ86+BO89)</f>
        <v>12.5</v>
      </c>
      <c r="BR87" s="5">
        <v>1</v>
      </c>
      <c r="BS87" s="5">
        <v>1</v>
      </c>
      <c r="BT87" s="5">
        <v>1</v>
      </c>
      <c r="BU87" s="5">
        <v>1</v>
      </c>
      <c r="BV87" s="5">
        <v>1</v>
      </c>
      <c r="BW87" s="5">
        <v>1</v>
      </c>
      <c r="BX87" s="5">
        <v>1</v>
      </c>
      <c r="BY87" s="5">
        <v>1</v>
      </c>
      <c r="BZ87" s="5">
        <v>1</v>
      </c>
      <c r="CA87" s="5">
        <v>1</v>
      </c>
      <c r="CB87" s="5">
        <v>1</v>
      </c>
      <c r="CC87" s="5">
        <v>1</v>
      </c>
      <c r="CD87" s="5">
        <v>1</v>
      </c>
      <c r="CE87" s="5">
        <v>1</v>
      </c>
      <c r="CF87" s="5">
        <v>1</v>
      </c>
      <c r="CG87" s="5">
        <v>1</v>
      </c>
      <c r="CH87" s="5">
        <v>1</v>
      </c>
      <c r="CI87" s="5">
        <v>1</v>
      </c>
      <c r="CJ87" s="544">
        <v>1</v>
      </c>
    </row>
    <row r="88" spans="1:88" s="160" customFormat="1" ht="23.25" customHeight="1">
      <c r="A88" s="5">
        <v>1</v>
      </c>
      <c r="B88" s="657" t="str">
        <f t="shared" si="31"/>
        <v>►</v>
      </c>
      <c r="C88" s="671"/>
      <c r="D88" s="289" t="str">
        <f t="shared" si="32"/>
        <v/>
      </c>
      <c r="E88" s="141">
        <f t="shared" si="33"/>
        <v>0</v>
      </c>
      <c r="F88" s="141"/>
      <c r="G88" s="141"/>
      <c r="H88" s="141"/>
      <c r="I88" s="141"/>
      <c r="J88" s="141"/>
      <c r="K88" s="141"/>
      <c r="L88" s="141"/>
      <c r="M88" s="141"/>
      <c r="N88" s="141"/>
      <c r="O88" s="141"/>
      <c r="P88" s="830"/>
      <c r="Q88" s="5">
        <v>1</v>
      </c>
      <c r="R88" s="596"/>
      <c r="S88" s="632"/>
      <c r="T88" s="598"/>
      <c r="U88" s="636" t="str">
        <f t="shared" si="28"/>
        <v/>
      </c>
      <c r="V88" s="640"/>
      <c r="W88" s="182" t="str">
        <f t="shared" si="29"/>
        <v/>
      </c>
      <c r="X88" s="639" t="str">
        <f t="shared" si="30"/>
        <v/>
      </c>
      <c r="Y88" s="5"/>
      <c r="Z88" s="314" t="str">
        <f t="shared" si="34"/>
        <v>►</v>
      </c>
      <c r="AA88" s="315" t="str">
        <f>IF(ISBLANK(AB88),"",LARGE(AA52:AA87,1)+1)</f>
        <v/>
      </c>
      <c r="AB88" s="316"/>
      <c r="AC88" s="317"/>
      <c r="AD88" s="317"/>
      <c r="AE88" s="317"/>
      <c r="AF88" s="317"/>
      <c r="AG88" s="317"/>
      <c r="AH88" s="317"/>
      <c r="AI88" s="317"/>
      <c r="AJ88" s="317"/>
      <c r="AK88" s="317"/>
      <c r="AL88" s="317"/>
      <c r="AM88" s="317"/>
      <c r="AN88" s="318"/>
      <c r="AO88" s="5"/>
      <c r="AP88" s="315" t="str">
        <f>IF(ISBLANK(AQ88),"",LARGE(AP63:AP87,1)+1)</f>
        <v/>
      </c>
      <c r="AQ88" s="316"/>
      <c r="AR88" s="317"/>
      <c r="AS88" s="317"/>
      <c r="AT88" s="317"/>
      <c r="AU88" s="317"/>
      <c r="AV88" s="5"/>
      <c r="AW88" s="5"/>
      <c r="AX88" s="5"/>
      <c r="AY88" s="5">
        <v>1</v>
      </c>
      <c r="AZ88" s="5">
        <v>1</v>
      </c>
      <c r="BA88" s="5">
        <v>1</v>
      </c>
      <c r="BB88" s="5">
        <v>1</v>
      </c>
      <c r="BC88" s="5">
        <v>1</v>
      </c>
      <c r="BD88" s="5">
        <v>1</v>
      </c>
      <c r="BE88" s="5">
        <v>1</v>
      </c>
      <c r="BF88" s="5">
        <v>1</v>
      </c>
      <c r="BG88" s="5">
        <v>1</v>
      </c>
      <c r="BH88" s="5">
        <v>1</v>
      </c>
      <c r="BI88" s="5">
        <v>1</v>
      </c>
      <c r="BJ88" s="5">
        <v>1</v>
      </c>
      <c r="BK88" s="5">
        <v>1</v>
      </c>
      <c r="BL88" s="856"/>
      <c r="BM88" s="385">
        <f>INT(BO85/BO86)</f>
        <v>16</v>
      </c>
      <c r="BN88" s="389" t="s">
        <v>84</v>
      </c>
      <c r="BO88" s="390">
        <f>BO86</f>
        <v>0.75</v>
      </c>
      <c r="BP88" s="383" t="str">
        <f>BP86</f>
        <v>Litres</v>
      </c>
      <c r="BQ88" s="391" t="str">
        <f>CONCATENATE(BQ86," ",BP85)</f>
        <v>12 Litres</v>
      </c>
      <c r="BR88" s="5">
        <v>1</v>
      </c>
      <c r="BS88" s="5">
        <v>1</v>
      </c>
      <c r="BT88" s="5">
        <v>1</v>
      </c>
      <c r="BU88" s="5">
        <v>1</v>
      </c>
      <c r="BV88" s="5">
        <v>1</v>
      </c>
      <c r="BW88" s="5">
        <v>1</v>
      </c>
      <c r="BX88" s="5">
        <v>1</v>
      </c>
      <c r="BY88" s="5">
        <v>1</v>
      </c>
      <c r="BZ88" s="5">
        <v>1</v>
      </c>
      <c r="CA88" s="5">
        <v>1</v>
      </c>
      <c r="CB88" s="5">
        <v>1</v>
      </c>
      <c r="CC88" s="5">
        <v>1</v>
      </c>
      <c r="CD88" s="5">
        <v>1</v>
      </c>
      <c r="CE88" s="5">
        <v>1</v>
      </c>
      <c r="CF88" s="5">
        <v>1</v>
      </c>
      <c r="CG88" s="5">
        <v>1</v>
      </c>
      <c r="CH88" s="5">
        <v>1</v>
      </c>
      <c r="CI88" s="5">
        <v>1</v>
      </c>
      <c r="CJ88" s="544">
        <v>1</v>
      </c>
    </row>
    <row r="89" spans="1:88" s="160" customFormat="1" ht="23.25" customHeight="1">
      <c r="A89" s="5">
        <v>1</v>
      </c>
      <c r="B89" s="657" t="str">
        <f>Z73</f>
        <v>►</v>
      </c>
      <c r="C89" s="671"/>
      <c r="D89" s="289" t="str">
        <f t="shared" si="32"/>
        <v/>
      </c>
      <c r="E89" s="141">
        <f t="shared" si="33"/>
        <v>0</v>
      </c>
      <c r="F89" s="141"/>
      <c r="G89" s="141"/>
      <c r="H89" s="141"/>
      <c r="I89" s="141"/>
      <c r="J89" s="141"/>
      <c r="K89" s="141"/>
      <c r="L89" s="141"/>
      <c r="M89" s="141"/>
      <c r="N89" s="141"/>
      <c r="O89" s="141"/>
      <c r="P89" s="830"/>
      <c r="Q89" s="5">
        <v>1</v>
      </c>
      <c r="R89" s="596"/>
      <c r="S89" s="632"/>
      <c r="T89" s="598"/>
      <c r="U89" s="636" t="str">
        <f t="shared" si="28"/>
        <v/>
      </c>
      <c r="V89" s="640"/>
      <c r="W89" s="182" t="str">
        <f t="shared" si="29"/>
        <v/>
      </c>
      <c r="X89" s="639" t="str">
        <f t="shared" si="30"/>
        <v/>
      </c>
      <c r="Y89" s="5">
        <v>1</v>
      </c>
      <c r="Z89" s="314" t="str">
        <f t="shared" si="34"/>
        <v>►</v>
      </c>
      <c r="AA89" s="315" t="str">
        <f>IF(ISBLANK(AB89),"",LARGE(AA52:AA88,1)+1)</f>
        <v/>
      </c>
      <c r="AB89" s="316"/>
      <c r="AC89" s="317"/>
      <c r="AD89" s="317"/>
      <c r="AE89" s="317"/>
      <c r="AF89" s="317"/>
      <c r="AG89" s="317"/>
      <c r="AH89" s="317"/>
      <c r="AI89" s="317"/>
      <c r="AJ89" s="317"/>
      <c r="AK89" s="317"/>
      <c r="AL89" s="317"/>
      <c r="AM89" s="317"/>
      <c r="AN89" s="318"/>
      <c r="AO89" s="5">
        <v>1</v>
      </c>
      <c r="AP89" s="315" t="str">
        <f>IF(ISBLANK(AQ89),"",LARGE(AP63:AP88,1)+1)</f>
        <v/>
      </c>
      <c r="AQ89" s="316"/>
      <c r="AR89" s="317"/>
      <c r="AS89" s="317"/>
      <c r="AT89" s="317"/>
      <c r="AU89" s="317"/>
      <c r="AV89" s="5">
        <v>1</v>
      </c>
      <c r="AW89" s="5">
        <v>1</v>
      </c>
      <c r="AX89" s="5">
        <v>1</v>
      </c>
      <c r="AY89" s="5">
        <v>1</v>
      </c>
      <c r="AZ89" s="5">
        <v>1</v>
      </c>
      <c r="BA89" s="5">
        <v>1</v>
      </c>
      <c r="BB89" s="5">
        <v>1</v>
      </c>
      <c r="BC89" s="5">
        <v>1</v>
      </c>
      <c r="BD89" s="5">
        <v>1</v>
      </c>
      <c r="BE89" s="5">
        <v>1</v>
      </c>
      <c r="BF89" s="5">
        <v>1</v>
      </c>
      <c r="BG89" s="5">
        <v>1</v>
      </c>
      <c r="BH89" s="5">
        <v>1</v>
      </c>
      <c r="BI89" s="5">
        <v>1</v>
      </c>
      <c r="BJ89" s="5">
        <v>1</v>
      </c>
      <c r="BK89" s="5">
        <v>1</v>
      </c>
      <c r="BL89" s="856"/>
      <c r="BM89" s="393"/>
      <c r="BN89" s="385" t="str">
        <f>IF(BQ86=BO85,"",IF(BO89&gt;0,"Plus 1 de"))</f>
        <v>Plus 1 de</v>
      </c>
      <c r="BO89" s="390">
        <f>IF(BQ86=BO85,"",MOD(BO85,BO86))</f>
        <v>0.5</v>
      </c>
      <c r="BP89" s="383" t="str">
        <f>IF(BQ86=BO85,"",BP88)</f>
        <v>Litres</v>
      </c>
      <c r="BQ89" s="394" t="str">
        <f>CONCATENATE(BQ87," ",BP85)</f>
        <v>12.5 Litres</v>
      </c>
      <c r="BR89" s="5">
        <v>1</v>
      </c>
      <c r="BS89" s="5">
        <v>1</v>
      </c>
      <c r="BT89" s="5">
        <v>1</v>
      </c>
      <c r="BU89" s="5">
        <v>1</v>
      </c>
      <c r="BV89" s="5">
        <v>1</v>
      </c>
      <c r="BW89" s="5">
        <v>1</v>
      </c>
      <c r="BX89" s="5">
        <v>1</v>
      </c>
      <c r="BY89" s="5">
        <v>1</v>
      </c>
      <c r="BZ89" s="5">
        <v>1</v>
      </c>
      <c r="CA89" s="5">
        <v>1</v>
      </c>
      <c r="CB89" s="5">
        <v>1</v>
      </c>
      <c r="CC89" s="5">
        <v>1</v>
      </c>
      <c r="CD89" s="5">
        <v>1</v>
      </c>
      <c r="CE89" s="5">
        <v>1</v>
      </c>
      <c r="CF89" s="5">
        <v>1</v>
      </c>
      <c r="CG89" s="5">
        <v>1</v>
      </c>
      <c r="CH89" s="5">
        <v>1</v>
      </c>
      <c r="CI89" s="5">
        <v>1</v>
      </c>
      <c r="CJ89" s="544">
        <v>1</v>
      </c>
    </row>
    <row r="90" spans="1:88" s="160" customFormat="1" ht="23.25" customHeight="1">
      <c r="A90" s="5">
        <v>1</v>
      </c>
      <c r="B90" s="657" t="str">
        <f>Z89</f>
        <v>►</v>
      </c>
      <c r="C90" s="671"/>
      <c r="D90" s="289" t="str">
        <f t="shared" si="32"/>
        <v/>
      </c>
      <c r="E90" s="141">
        <f t="shared" si="33"/>
        <v>0</v>
      </c>
      <c r="F90" s="141"/>
      <c r="G90" s="141"/>
      <c r="H90" s="141"/>
      <c r="I90" s="141"/>
      <c r="J90" s="141"/>
      <c r="K90" s="141"/>
      <c r="L90" s="141"/>
      <c r="M90" s="141"/>
      <c r="N90" s="141"/>
      <c r="O90" s="141"/>
      <c r="P90" s="830"/>
      <c r="Q90" s="5">
        <v>1</v>
      </c>
      <c r="R90" s="596"/>
      <c r="S90" s="632"/>
      <c r="T90" s="598"/>
      <c r="U90" s="636" t="str">
        <f t="shared" si="28"/>
        <v/>
      </c>
      <c r="V90" s="640"/>
      <c r="W90" s="182" t="str">
        <f t="shared" si="29"/>
        <v/>
      </c>
      <c r="X90" s="639" t="str">
        <f t="shared" si="30"/>
        <v/>
      </c>
      <c r="Y90" s="5">
        <v>1</v>
      </c>
      <c r="Z90" s="314" t="str">
        <f t="shared" si="24"/>
        <v>►</v>
      </c>
      <c r="AA90" s="315" t="str">
        <f>IF(ISBLANK(AB90),"",LARGE(AA52:AA89,1)+1)</f>
        <v/>
      </c>
      <c r="AB90" s="316"/>
      <c r="AC90" s="317"/>
      <c r="AD90" s="317"/>
      <c r="AE90" s="317"/>
      <c r="AF90" s="317"/>
      <c r="AG90" s="317"/>
      <c r="AH90" s="317"/>
      <c r="AI90" s="317"/>
      <c r="AJ90" s="317"/>
      <c r="AK90" s="317"/>
      <c r="AL90" s="317"/>
      <c r="AM90" s="317"/>
      <c r="AN90" s="318"/>
      <c r="AO90" s="5">
        <v>1</v>
      </c>
      <c r="AP90" s="315" t="str">
        <f>IF(ISBLANK(AQ90),"",LARGE(AP63:AP89,1)+1)</f>
        <v/>
      </c>
      <c r="AQ90" s="316"/>
      <c r="AR90" s="317"/>
      <c r="AS90" s="317"/>
      <c r="AT90" s="317"/>
      <c r="AU90" s="317"/>
      <c r="AV90" s="5">
        <v>1</v>
      </c>
      <c r="AW90" s="5">
        <v>1</v>
      </c>
      <c r="AX90" s="5">
        <v>1</v>
      </c>
      <c r="AY90" s="5">
        <v>1</v>
      </c>
      <c r="AZ90" s="5">
        <v>1</v>
      </c>
      <c r="BA90" s="5">
        <v>1</v>
      </c>
      <c r="BB90" s="5">
        <v>1</v>
      </c>
      <c r="BC90" s="5">
        <v>1</v>
      </c>
      <c r="BD90" s="5">
        <v>1</v>
      </c>
      <c r="BE90" s="5">
        <v>1</v>
      </c>
      <c r="BF90" s="5">
        <v>1</v>
      </c>
      <c r="BG90" s="5">
        <v>1</v>
      </c>
      <c r="BH90" s="5">
        <v>1</v>
      </c>
      <c r="BI90" s="5">
        <v>1</v>
      </c>
      <c r="BJ90" s="5">
        <v>1</v>
      </c>
      <c r="BK90" s="5">
        <v>1</v>
      </c>
      <c r="BL90" s="856"/>
      <c r="BM90" s="852" t="s">
        <v>224</v>
      </c>
      <c r="BN90" s="852"/>
      <c r="BO90" s="852"/>
      <c r="BP90" s="852"/>
      <c r="BQ90" s="809"/>
      <c r="BR90" s="5">
        <v>1</v>
      </c>
      <c r="BS90" s="5">
        <v>1</v>
      </c>
      <c r="BT90" s="5">
        <v>1</v>
      </c>
      <c r="BU90" s="5">
        <v>1</v>
      </c>
      <c r="BV90" s="5">
        <v>1</v>
      </c>
      <c r="BW90" s="5">
        <v>1</v>
      </c>
      <c r="BX90" s="5">
        <v>1</v>
      </c>
      <c r="BY90" s="5">
        <v>1</v>
      </c>
      <c r="BZ90" s="5">
        <v>1</v>
      </c>
      <c r="CA90" s="5">
        <v>1</v>
      </c>
      <c r="CB90" s="5">
        <v>1</v>
      </c>
      <c r="CC90" s="5">
        <v>1</v>
      </c>
      <c r="CD90" s="5">
        <v>1</v>
      </c>
      <c r="CE90" s="5">
        <v>1</v>
      </c>
      <c r="CF90" s="5">
        <v>1</v>
      </c>
      <c r="CG90" s="5">
        <v>1</v>
      </c>
      <c r="CH90" s="5">
        <v>1</v>
      </c>
      <c r="CI90" s="5">
        <v>1</v>
      </c>
      <c r="CJ90" s="544">
        <v>1</v>
      </c>
    </row>
    <row r="91" spans="1:88" s="160" customFormat="1" ht="23.25" customHeight="1">
      <c r="A91" s="5">
        <v>1</v>
      </c>
      <c r="B91" s="657" t="str">
        <f>Z90</f>
        <v>►</v>
      </c>
      <c r="C91" s="671"/>
      <c r="D91" s="289" t="str">
        <f>AA90</f>
        <v/>
      </c>
      <c r="E91" s="141">
        <f>AB90</f>
        <v>0</v>
      </c>
      <c r="F91" s="141"/>
      <c r="G91" s="141"/>
      <c r="H91" s="141"/>
      <c r="I91" s="141"/>
      <c r="J91" s="141"/>
      <c r="K91" s="141"/>
      <c r="L91" s="141"/>
      <c r="M91" s="141"/>
      <c r="N91" s="141"/>
      <c r="O91" s="141"/>
      <c r="P91" s="830"/>
      <c r="Q91" s="5">
        <v>1</v>
      </c>
      <c r="R91" s="596"/>
      <c r="S91" s="632"/>
      <c r="T91" s="598"/>
      <c r="U91" s="636" t="str">
        <f t="shared" si="28"/>
        <v/>
      </c>
      <c r="V91" s="640"/>
      <c r="W91" s="182" t="str">
        <f t="shared" si="29"/>
        <v/>
      </c>
      <c r="X91" s="639" t="str">
        <f t="shared" si="30"/>
        <v/>
      </c>
      <c r="Y91" s="5">
        <v>1</v>
      </c>
      <c r="Z91" s="60" t="s">
        <v>21</v>
      </c>
      <c r="AA91" s="315" t="str">
        <f>IF(ISBLANK(AB91),"",LARGE(AA52:AA90,1)+1)</f>
        <v/>
      </c>
      <c r="AB91" s="316"/>
      <c r="AC91" s="317"/>
      <c r="AD91" s="317"/>
      <c r="AE91" s="317"/>
      <c r="AF91" s="317"/>
      <c r="AG91" s="317"/>
      <c r="AH91" s="317"/>
      <c r="AI91" s="317"/>
      <c r="AJ91" s="317"/>
      <c r="AK91" s="317"/>
      <c r="AL91" s="317"/>
      <c r="AM91" s="317"/>
      <c r="AN91" s="318"/>
      <c r="AO91" s="5">
        <v>1</v>
      </c>
      <c r="AP91" s="315" t="str">
        <f>IF(ISBLANK(AQ91),"",LARGE(AP63:AP90,1)+1)</f>
        <v/>
      </c>
      <c r="AQ91" s="316"/>
      <c r="AR91" s="317"/>
      <c r="AS91" s="317"/>
      <c r="AT91" s="317"/>
      <c r="AU91" s="317"/>
      <c r="AV91" s="5">
        <v>1</v>
      </c>
      <c r="AW91" s="5">
        <v>1</v>
      </c>
      <c r="AX91" s="5">
        <v>1</v>
      </c>
      <c r="AY91" s="5">
        <v>1</v>
      </c>
      <c r="AZ91" s="5">
        <v>1</v>
      </c>
      <c r="BA91" s="5">
        <v>1</v>
      </c>
      <c r="BB91" s="5">
        <v>1</v>
      </c>
      <c r="BC91" s="5">
        <v>1</v>
      </c>
      <c r="BD91" s="5">
        <v>1</v>
      </c>
      <c r="BE91" s="5">
        <v>1</v>
      </c>
      <c r="BF91" s="5">
        <v>1</v>
      </c>
      <c r="BG91" s="5">
        <v>1</v>
      </c>
      <c r="BH91" s="5">
        <v>1</v>
      </c>
      <c r="BI91" s="5">
        <v>1</v>
      </c>
      <c r="BJ91" s="5">
        <v>1</v>
      </c>
      <c r="BK91" s="5">
        <v>1</v>
      </c>
      <c r="BL91" s="856"/>
      <c r="BM91" s="852"/>
      <c r="BN91" s="852"/>
      <c r="BO91" s="852"/>
      <c r="BP91" s="852"/>
      <c r="BQ91" s="809"/>
      <c r="BR91" s="5">
        <v>1</v>
      </c>
      <c r="BS91" s="5">
        <v>1</v>
      </c>
      <c r="BT91" s="5">
        <v>1</v>
      </c>
      <c r="BU91" s="5">
        <v>1</v>
      </c>
      <c r="BV91" s="5">
        <v>1</v>
      </c>
      <c r="BW91" s="5">
        <v>1</v>
      </c>
      <c r="BX91" s="5">
        <v>1</v>
      </c>
      <c r="BY91" s="5">
        <v>1</v>
      </c>
      <c r="BZ91" s="5">
        <v>1</v>
      </c>
      <c r="CA91" s="5">
        <v>1</v>
      </c>
      <c r="CB91" s="5">
        <v>1</v>
      </c>
      <c r="CC91" s="5">
        <v>1</v>
      </c>
      <c r="CD91" s="5">
        <v>1</v>
      </c>
      <c r="CE91" s="5">
        <v>1</v>
      </c>
      <c r="CF91" s="5">
        <v>1</v>
      </c>
      <c r="CG91" s="5">
        <v>1</v>
      </c>
      <c r="CH91" s="5">
        <v>1</v>
      </c>
      <c r="CI91" s="5">
        <v>1</v>
      </c>
      <c r="CJ91" s="544">
        <v>1</v>
      </c>
    </row>
    <row r="92" spans="1:88" s="160" customFormat="1" ht="23.25" customHeight="1" thickBot="1">
      <c r="A92" s="5">
        <v>1</v>
      </c>
      <c r="B92" s="60" t="s">
        <v>21</v>
      </c>
      <c r="C92" s="671"/>
      <c r="D92" s="289" t="str">
        <f t="shared" ref="D92" si="35">AA91</f>
        <v/>
      </c>
      <c r="E92" s="141">
        <f t="shared" ref="E92" si="36">AB91</f>
        <v>0</v>
      </c>
      <c r="F92" s="141"/>
      <c r="G92" s="141"/>
      <c r="H92" s="141"/>
      <c r="I92" s="141"/>
      <c r="J92" s="141"/>
      <c r="K92" s="141"/>
      <c r="L92" s="141"/>
      <c r="M92" s="141"/>
      <c r="N92" s="141"/>
      <c r="O92" s="141"/>
      <c r="P92" s="830"/>
      <c r="Q92" s="5">
        <v>1</v>
      </c>
      <c r="R92" s="596"/>
      <c r="S92" s="632"/>
      <c r="T92" s="598"/>
      <c r="U92" s="636" t="str">
        <f t="shared" si="28"/>
        <v/>
      </c>
      <c r="V92" s="640"/>
      <c r="W92" s="182" t="str">
        <f t="shared" si="29"/>
        <v/>
      </c>
      <c r="X92" s="639" t="str">
        <f t="shared" si="30"/>
        <v/>
      </c>
      <c r="Y92" s="5">
        <v>1</v>
      </c>
      <c r="Z92" s="60" t="s">
        <v>21</v>
      </c>
      <c r="AA92" s="406"/>
      <c r="AB92" s="406"/>
      <c r="AC92" s="406"/>
      <c r="AD92" s="406"/>
      <c r="AE92" s="406"/>
      <c r="AF92" s="406"/>
      <c r="AG92" s="406"/>
      <c r="AH92" s="406"/>
      <c r="AI92" s="406"/>
      <c r="AJ92" s="406"/>
      <c r="AK92" s="406"/>
      <c r="AL92" s="890">
        <f ca="1">COUNTIF(Z17:Z104,AN92)</f>
        <v>68</v>
      </c>
      <c r="AM92" s="890"/>
      <c r="AN92" s="407" t="s">
        <v>22</v>
      </c>
      <c r="AO92" s="5">
        <v>1</v>
      </c>
      <c r="AP92" s="315" t="str">
        <f>IF(ISBLANK(AQ92),"",LARGE(AP63:AP91,1)+1)</f>
        <v/>
      </c>
      <c r="AQ92" s="316"/>
      <c r="AR92" s="317"/>
      <c r="AS92" s="317"/>
      <c r="AT92" s="317"/>
      <c r="AU92" s="317"/>
      <c r="AV92" s="5">
        <v>1</v>
      </c>
      <c r="AW92" s="5">
        <v>1</v>
      </c>
      <c r="AX92" s="5">
        <v>1</v>
      </c>
      <c r="AY92" s="5">
        <v>1</v>
      </c>
      <c r="AZ92" s="5">
        <v>1</v>
      </c>
      <c r="BA92" s="5">
        <v>1</v>
      </c>
      <c r="BB92" s="5">
        <v>1</v>
      </c>
      <c r="BC92" s="5">
        <v>1</v>
      </c>
      <c r="BD92" s="5">
        <v>1</v>
      </c>
      <c r="BE92" s="5">
        <v>1</v>
      </c>
      <c r="BF92" s="5">
        <v>1</v>
      </c>
      <c r="BG92" s="5">
        <v>1</v>
      </c>
      <c r="BH92" s="5">
        <v>1</v>
      </c>
      <c r="BI92" s="5">
        <v>1</v>
      </c>
      <c r="BJ92" s="5">
        <v>1</v>
      </c>
      <c r="BK92" s="5">
        <v>1</v>
      </c>
      <c r="BL92" s="857"/>
      <c r="BM92" s="403" t="s">
        <v>227</v>
      </c>
      <c r="BN92" s="403"/>
      <c r="BO92" s="403"/>
      <c r="BP92" s="403"/>
      <c r="BQ92" s="404"/>
      <c r="BR92" s="5">
        <v>1</v>
      </c>
      <c r="BS92" s="5">
        <v>1</v>
      </c>
      <c r="BT92" s="5">
        <v>1</v>
      </c>
      <c r="BU92" s="5">
        <v>1</v>
      </c>
      <c r="BV92" s="5">
        <v>1</v>
      </c>
      <c r="BW92" s="5">
        <v>1</v>
      </c>
      <c r="BX92" s="5">
        <v>1</v>
      </c>
      <c r="BY92" s="5">
        <v>1</v>
      </c>
      <c r="BZ92" s="5">
        <v>1</v>
      </c>
      <c r="CA92" s="5">
        <v>1</v>
      </c>
      <c r="CB92" s="5">
        <v>1</v>
      </c>
      <c r="CC92" s="5">
        <v>1</v>
      </c>
      <c r="CD92" s="5">
        <v>1</v>
      </c>
      <c r="CE92" s="5">
        <v>1</v>
      </c>
      <c r="CF92" s="5">
        <v>1</v>
      </c>
      <c r="CG92" s="5">
        <v>1</v>
      </c>
      <c r="CH92" s="5">
        <v>1</v>
      </c>
      <c r="CI92" s="5">
        <v>1</v>
      </c>
      <c r="CJ92" s="544">
        <v>1</v>
      </c>
    </row>
    <row r="93" spans="1:88" s="160" customFormat="1" ht="23.25" customHeight="1">
      <c r="A93" s="5">
        <v>1</v>
      </c>
      <c r="B93" s="60" t="s">
        <v>21</v>
      </c>
      <c r="C93" s="2">
        <v>3</v>
      </c>
      <c r="D93" s="2">
        <v>9</v>
      </c>
      <c r="E93" s="2">
        <v>14</v>
      </c>
      <c r="F93" s="2">
        <v>14</v>
      </c>
      <c r="G93" s="2">
        <v>14</v>
      </c>
      <c r="H93" s="2">
        <v>14</v>
      </c>
      <c r="I93" s="2">
        <v>14</v>
      </c>
      <c r="J93" s="2">
        <v>10</v>
      </c>
      <c r="K93" s="2">
        <v>10</v>
      </c>
      <c r="L93" s="2">
        <v>10</v>
      </c>
      <c r="M93" s="2">
        <v>12</v>
      </c>
      <c r="N93" s="2">
        <v>12</v>
      </c>
      <c r="O93" s="2">
        <v>12</v>
      </c>
      <c r="P93" s="2">
        <v>10</v>
      </c>
      <c r="Q93" s="5">
        <v>1</v>
      </c>
      <c r="R93" s="596"/>
      <c r="S93" s="632"/>
      <c r="T93" s="598"/>
      <c r="U93" s="636" t="str">
        <f t="shared" si="28"/>
        <v/>
      </c>
      <c r="V93" s="640"/>
      <c r="W93" s="182" t="str">
        <f t="shared" si="29"/>
        <v/>
      </c>
      <c r="X93" s="639" t="str">
        <f t="shared" si="30"/>
        <v/>
      </c>
      <c r="Y93" s="5">
        <v>1</v>
      </c>
      <c r="Z93" s="408" t="s">
        <v>22</v>
      </c>
      <c r="AA93" s="409" t="s">
        <v>4</v>
      </c>
      <c r="AB93" s="332" t="s">
        <v>10</v>
      </c>
      <c r="AC93" s="332" t="s">
        <v>16</v>
      </c>
      <c r="AD93" s="332" t="s">
        <v>5</v>
      </c>
      <c r="AE93" s="332" t="s">
        <v>17</v>
      </c>
      <c r="AF93" s="410" t="s">
        <v>37</v>
      </c>
      <c r="AG93" s="411" t="s">
        <v>230</v>
      </c>
      <c r="AH93" s="412"/>
      <c r="AI93" s="412"/>
      <c r="AJ93" s="412"/>
      <c r="AK93" s="412"/>
      <c r="AL93" s="412"/>
      <c r="AM93" s="412"/>
      <c r="AN93" s="413"/>
      <c r="AO93" s="5">
        <v>1</v>
      </c>
      <c r="AP93" s="315" t="str">
        <f>IF(ISBLANK(AQ93),"",LARGE(AP63:AP92,1)+1)</f>
        <v/>
      </c>
      <c r="AQ93" s="316"/>
      <c r="AR93" s="317"/>
      <c r="AS93" s="317"/>
      <c r="AT93" s="317"/>
      <c r="AU93" s="317"/>
      <c r="AV93" s="3">
        <v>1</v>
      </c>
      <c r="AW93" s="3">
        <v>1</v>
      </c>
      <c r="AX93" s="5">
        <v>1</v>
      </c>
      <c r="AY93" s="5">
        <v>1</v>
      </c>
      <c r="AZ93" s="5">
        <v>1</v>
      </c>
      <c r="BA93" s="5">
        <v>1</v>
      </c>
      <c r="BB93" s="5">
        <v>1</v>
      </c>
      <c r="BC93" s="5">
        <v>1</v>
      </c>
      <c r="BD93" s="5">
        <v>1</v>
      </c>
      <c r="BE93" s="5">
        <v>1</v>
      </c>
      <c r="BF93" s="5">
        <v>1</v>
      </c>
      <c r="BG93" s="5">
        <v>1</v>
      </c>
      <c r="BH93" s="5">
        <v>1</v>
      </c>
      <c r="BI93" s="5">
        <v>1</v>
      </c>
      <c r="BJ93" s="5">
        <v>1</v>
      </c>
      <c r="BK93" s="5">
        <v>1</v>
      </c>
      <c r="BL93" s="5">
        <v>1</v>
      </c>
      <c r="BM93" s="5">
        <v>1</v>
      </c>
      <c r="BN93" s="5">
        <v>1</v>
      </c>
      <c r="BO93" s="5">
        <v>1</v>
      </c>
      <c r="BP93" s="5">
        <v>1</v>
      </c>
      <c r="BQ93" s="5">
        <v>1</v>
      </c>
      <c r="BR93" s="5">
        <v>1</v>
      </c>
      <c r="BS93" s="5">
        <v>1</v>
      </c>
      <c r="BT93" s="5">
        <v>1</v>
      </c>
      <c r="BU93" s="5">
        <v>1</v>
      </c>
      <c r="BV93" s="5">
        <v>1</v>
      </c>
      <c r="BW93" s="5">
        <v>1</v>
      </c>
      <c r="BX93" s="5">
        <v>1</v>
      </c>
      <c r="BY93" s="5">
        <v>1</v>
      </c>
      <c r="BZ93" s="5">
        <v>1</v>
      </c>
      <c r="CA93" s="5">
        <v>1</v>
      </c>
      <c r="CB93" s="5">
        <v>1</v>
      </c>
      <c r="CC93" s="5">
        <v>1</v>
      </c>
      <c r="CD93" s="5">
        <v>1</v>
      </c>
      <c r="CE93" s="5">
        <v>1</v>
      </c>
      <c r="CF93" s="5">
        <v>1</v>
      </c>
      <c r="CG93" s="5">
        <v>1</v>
      </c>
      <c r="CH93" s="5">
        <v>1</v>
      </c>
      <c r="CI93" s="5">
        <v>1</v>
      </c>
      <c r="CJ93" s="544">
        <v>1</v>
      </c>
    </row>
    <row r="94" spans="1:88" s="160" customFormat="1" ht="23.25" customHeight="1">
      <c r="A94" s="5">
        <v>1</v>
      </c>
      <c r="B94" s="533" t="s">
        <v>22</v>
      </c>
      <c r="C94" s="297">
        <f t="shared" ref="C94:P94" ca="1" si="37">CELL("largeur",C94)</f>
        <v>3</v>
      </c>
      <c r="D94" s="297">
        <f t="shared" ca="1" si="37"/>
        <v>9</v>
      </c>
      <c r="E94" s="297">
        <f t="shared" ca="1" si="37"/>
        <v>14</v>
      </c>
      <c r="F94" s="297">
        <f t="shared" ca="1" si="37"/>
        <v>14</v>
      </c>
      <c r="G94" s="297">
        <f t="shared" ca="1" si="37"/>
        <v>14</v>
      </c>
      <c r="H94" s="297">
        <f t="shared" ca="1" si="37"/>
        <v>14</v>
      </c>
      <c r="I94" s="297">
        <f t="shared" ca="1" si="37"/>
        <v>14</v>
      </c>
      <c r="J94" s="297">
        <f t="shared" ca="1" si="37"/>
        <v>10</v>
      </c>
      <c r="K94" s="297">
        <f t="shared" ca="1" si="37"/>
        <v>10</v>
      </c>
      <c r="L94" s="297">
        <f t="shared" ca="1" si="37"/>
        <v>10</v>
      </c>
      <c r="M94" s="297">
        <f t="shared" ca="1" si="37"/>
        <v>12</v>
      </c>
      <c r="N94" s="297">
        <f t="shared" ca="1" si="37"/>
        <v>12</v>
      </c>
      <c r="O94" s="297">
        <f t="shared" ca="1" si="37"/>
        <v>12</v>
      </c>
      <c r="P94" s="297">
        <f t="shared" ca="1" si="37"/>
        <v>10</v>
      </c>
      <c r="Q94" s="5">
        <v>1</v>
      </c>
      <c r="R94" s="596"/>
      <c r="S94" s="606"/>
      <c r="T94" s="598"/>
      <c r="U94" s="636" t="str">
        <f t="shared" si="22"/>
        <v/>
      </c>
      <c r="V94" s="640"/>
      <c r="W94" s="182" t="str">
        <f t="shared" si="23"/>
        <v/>
      </c>
      <c r="X94" s="639" t="str">
        <f>IF(OR(ISBLANK(V94), ISTEXT(V94)), "", "0  "&amp;V24)</f>
        <v/>
      </c>
      <c r="Y94" s="5">
        <v>1</v>
      </c>
      <c r="Z94" s="408" t="s">
        <v>22</v>
      </c>
      <c r="AA94" s="417">
        <v>1</v>
      </c>
      <c r="AB94" s="326">
        <v>0.1</v>
      </c>
      <c r="AC94" s="418">
        <v>0.01</v>
      </c>
      <c r="AD94" s="326">
        <v>1E-3</v>
      </c>
      <c r="AE94" s="326">
        <v>1E-3</v>
      </c>
      <c r="AF94" s="327">
        <v>1</v>
      </c>
      <c r="AG94" s="419" t="s">
        <v>232</v>
      </c>
      <c r="AH94" s="420"/>
      <c r="AI94" s="420"/>
      <c r="AJ94" s="420"/>
      <c r="AK94" s="420"/>
      <c r="AL94" s="420"/>
      <c r="AM94" s="420"/>
      <c r="AN94" s="421"/>
      <c r="AO94" s="5">
        <v>1</v>
      </c>
      <c r="AP94" s="315" t="str">
        <f>IF(ISBLANK(AQ94),"",LARGE(AP63:AP93,1)+1)</f>
        <v/>
      </c>
      <c r="AQ94" s="316"/>
      <c r="AR94" s="317"/>
      <c r="AS94" s="317"/>
      <c r="AT94" s="317"/>
      <c r="AU94" s="317"/>
      <c r="AV94" s="3">
        <v>1</v>
      </c>
      <c r="AW94" s="3">
        <v>1</v>
      </c>
      <c r="AX94" s="5">
        <v>1</v>
      </c>
      <c r="AY94" s="5">
        <v>1</v>
      </c>
      <c r="AZ94" s="5">
        <v>1</v>
      </c>
      <c r="BA94" s="5">
        <v>1</v>
      </c>
      <c r="BB94" s="5">
        <v>1</v>
      </c>
      <c r="BC94" s="5">
        <v>1</v>
      </c>
      <c r="BD94" s="5">
        <v>1</v>
      </c>
      <c r="BE94" s="5">
        <v>1</v>
      </c>
      <c r="BF94" s="5">
        <v>1</v>
      </c>
      <c r="BG94" s="5">
        <v>1</v>
      </c>
      <c r="BH94" s="5">
        <v>1</v>
      </c>
      <c r="BI94" s="5">
        <v>1</v>
      </c>
      <c r="BJ94" s="5">
        <v>1</v>
      </c>
      <c r="BK94" s="5">
        <v>1</v>
      </c>
      <c r="BL94" s="5">
        <v>1</v>
      </c>
      <c r="BM94" s="5">
        <v>1</v>
      </c>
      <c r="BN94" s="5">
        <v>1</v>
      </c>
      <c r="BO94" s="5">
        <v>1</v>
      </c>
      <c r="BP94" s="5">
        <v>1</v>
      </c>
      <c r="BQ94" s="5">
        <v>1</v>
      </c>
      <c r="BR94" s="5">
        <v>1</v>
      </c>
      <c r="BS94" s="5">
        <v>1</v>
      </c>
      <c r="BT94" s="5">
        <v>1</v>
      </c>
      <c r="BU94" s="5">
        <v>1</v>
      </c>
      <c r="BV94" s="5">
        <v>1</v>
      </c>
      <c r="BW94" s="5">
        <v>1</v>
      </c>
      <c r="BX94" s="5">
        <v>1</v>
      </c>
      <c r="BY94" s="5">
        <v>1</v>
      </c>
      <c r="BZ94" s="5">
        <v>1</v>
      </c>
      <c r="CA94" s="5">
        <v>1</v>
      </c>
      <c r="CB94" s="5">
        <v>1</v>
      </c>
      <c r="CC94" s="5">
        <v>1</v>
      </c>
      <c r="CD94" s="5">
        <v>1</v>
      </c>
      <c r="CE94" s="5">
        <v>1</v>
      </c>
      <c r="CF94" s="5">
        <v>1</v>
      </c>
      <c r="CG94" s="5">
        <v>1</v>
      </c>
      <c r="CH94" s="5">
        <v>1</v>
      </c>
      <c r="CI94" s="5">
        <v>1</v>
      </c>
      <c r="CJ94" s="544">
        <v>1</v>
      </c>
    </row>
    <row r="95" spans="1:88" s="160" customFormat="1" ht="23.25" customHeight="1">
      <c r="A95" s="5">
        <v>1</v>
      </c>
      <c r="B95" s="533" t="s">
        <v>22</v>
      </c>
      <c r="C95" s="406"/>
      <c r="D95" s="406"/>
      <c r="E95" s="406"/>
      <c r="F95" s="406"/>
      <c r="G95" s="406"/>
      <c r="H95" s="406"/>
      <c r="I95" s="406"/>
      <c r="J95" s="406"/>
      <c r="K95" s="406"/>
      <c r="L95" s="406"/>
      <c r="M95" s="406"/>
      <c r="N95" s="406"/>
      <c r="O95" s="406"/>
      <c r="P95" s="406"/>
      <c r="Q95" s="5">
        <v>1</v>
      </c>
      <c r="R95" s="620"/>
      <c r="S95" s="406"/>
      <c r="T95" s="406"/>
      <c r="U95" s="406"/>
      <c r="V95" s="406"/>
      <c r="W95" s="406"/>
      <c r="X95" s="652"/>
      <c r="Y95" s="5">
        <v>1</v>
      </c>
      <c r="Z95" s="408" t="s">
        <v>22</v>
      </c>
      <c r="AA95" s="422" t="s">
        <v>6</v>
      </c>
      <c r="AB95" s="331" t="s">
        <v>12</v>
      </c>
      <c r="AC95" s="331" t="s">
        <v>18</v>
      </c>
      <c r="AD95" s="332" t="s">
        <v>7</v>
      </c>
      <c r="AE95" s="331" t="s">
        <v>13</v>
      </c>
      <c r="AF95" s="333" t="s">
        <v>19</v>
      </c>
      <c r="AG95" s="419" t="s">
        <v>233</v>
      </c>
      <c r="AH95" s="420"/>
      <c r="AI95" s="420"/>
      <c r="AJ95" s="420"/>
      <c r="AK95" s="420"/>
      <c r="AL95" s="420"/>
      <c r="AM95" s="423" t="s">
        <v>234</v>
      </c>
      <c r="AN95" s="424" t="s">
        <v>235</v>
      </c>
      <c r="AO95" s="5">
        <v>1</v>
      </c>
      <c r="AP95" s="315" t="str">
        <f>IF(ISBLANK(AQ95),"",LARGE(AP63:AP94,1)+1)</f>
        <v/>
      </c>
      <c r="AQ95" s="316"/>
      <c r="AR95" s="317"/>
      <c r="AS95" s="317"/>
      <c r="AT95" s="317"/>
      <c r="AU95" s="317"/>
      <c r="AV95" s="3">
        <v>1</v>
      </c>
      <c r="AW95" s="3">
        <v>1</v>
      </c>
      <c r="AX95" s="5">
        <v>1</v>
      </c>
      <c r="AY95" s="5">
        <v>1</v>
      </c>
      <c r="AZ95" s="5">
        <v>1</v>
      </c>
      <c r="BA95" s="5">
        <v>1</v>
      </c>
      <c r="BB95" s="5">
        <v>1</v>
      </c>
      <c r="BC95" s="5">
        <v>1</v>
      </c>
      <c r="BD95" s="5">
        <v>1</v>
      </c>
      <c r="BE95" s="5">
        <v>1</v>
      </c>
      <c r="BF95" s="5">
        <v>1</v>
      </c>
      <c r="BG95" s="5">
        <v>1</v>
      </c>
      <c r="BH95" s="5">
        <v>1</v>
      </c>
      <c r="BI95" s="5">
        <v>1</v>
      </c>
      <c r="BJ95" s="5">
        <v>1</v>
      </c>
      <c r="BK95" s="5">
        <v>1</v>
      </c>
      <c r="BL95" s="5">
        <v>1</v>
      </c>
      <c r="BM95" s="5">
        <v>1</v>
      </c>
      <c r="BN95" s="5">
        <v>1</v>
      </c>
      <c r="BO95" s="5">
        <v>1</v>
      </c>
      <c r="BP95" s="5">
        <v>1</v>
      </c>
      <c r="BQ95" s="5">
        <v>1</v>
      </c>
      <c r="BR95" s="5">
        <v>1</v>
      </c>
      <c r="BS95" s="5">
        <v>1</v>
      </c>
      <c r="BT95" s="5">
        <v>1</v>
      </c>
      <c r="BU95" s="5">
        <v>1</v>
      </c>
      <c r="BV95" s="5">
        <v>1</v>
      </c>
      <c r="BW95" s="5">
        <v>1</v>
      </c>
      <c r="BX95" s="5">
        <v>1</v>
      </c>
      <c r="BY95" s="5">
        <v>1</v>
      </c>
      <c r="BZ95" s="5">
        <v>1</v>
      </c>
      <c r="CA95" s="5">
        <v>1</v>
      </c>
      <c r="CB95" s="5">
        <v>1</v>
      </c>
      <c r="CC95" s="5">
        <v>1</v>
      </c>
      <c r="CD95" s="5">
        <v>1</v>
      </c>
      <c r="CE95" s="5">
        <v>1</v>
      </c>
      <c r="CF95" s="5">
        <v>1</v>
      </c>
      <c r="CG95" s="5">
        <v>1</v>
      </c>
      <c r="CH95" s="5">
        <v>1</v>
      </c>
      <c r="CI95" s="5">
        <v>1</v>
      </c>
      <c r="CJ95" s="544">
        <v>1</v>
      </c>
    </row>
    <row r="96" spans="1:88" s="160" customFormat="1" ht="23.25" customHeight="1">
      <c r="A96" s="5">
        <v>1</v>
      </c>
      <c r="B96" s="533" t="s">
        <v>22</v>
      </c>
      <c r="C96" s="297"/>
      <c r="D96" s="297"/>
      <c r="E96" s="297"/>
      <c r="F96" s="297"/>
      <c r="G96" s="297"/>
      <c r="H96" s="297"/>
      <c r="I96" s="297"/>
      <c r="J96" s="297"/>
      <c r="K96" s="297"/>
      <c r="L96" s="297"/>
      <c r="M96" s="297"/>
      <c r="N96" s="297"/>
      <c r="O96" s="297"/>
      <c r="P96" s="297"/>
      <c r="Q96" s="5">
        <v>1</v>
      </c>
      <c r="R96" s="621"/>
      <c r="S96" s="297"/>
      <c r="T96" s="297"/>
      <c r="U96" s="297"/>
      <c r="V96" s="297"/>
      <c r="W96" s="297"/>
      <c r="X96" s="653"/>
      <c r="Y96" s="5">
        <v>1</v>
      </c>
      <c r="Z96" s="408" t="s">
        <v>22</v>
      </c>
      <c r="AA96" s="429">
        <v>0.5</v>
      </c>
      <c r="AB96" s="338">
        <v>0.25</v>
      </c>
      <c r="AC96" s="338">
        <v>0.1</v>
      </c>
      <c r="AD96" s="338">
        <v>0.01</v>
      </c>
      <c r="AE96" s="338">
        <v>0.22500000000000001</v>
      </c>
      <c r="AF96" s="339">
        <v>0.35</v>
      </c>
      <c r="AG96" s="419" t="s">
        <v>238</v>
      </c>
      <c r="AH96" s="420"/>
      <c r="AI96" s="420"/>
      <c r="AJ96" s="420"/>
      <c r="AK96" s="420"/>
      <c r="AL96" s="420"/>
      <c r="AM96" s="430" t="s">
        <v>239</v>
      </c>
      <c r="AN96" s="431" t="s">
        <v>235</v>
      </c>
      <c r="AO96" s="5">
        <v>1</v>
      </c>
      <c r="AP96" s="315" t="str">
        <f>IF(ISBLANK(AQ96),"",LARGE(AP63:AP95,1)+1)</f>
        <v/>
      </c>
      <c r="AQ96" s="316"/>
      <c r="AR96" s="317"/>
      <c r="AS96" s="317"/>
      <c r="AT96" s="317"/>
      <c r="AU96" s="317"/>
      <c r="AV96" s="5">
        <v>1</v>
      </c>
      <c r="AW96" s="5">
        <v>1</v>
      </c>
      <c r="AX96" s="5">
        <v>1</v>
      </c>
      <c r="AY96" s="5">
        <v>1</v>
      </c>
      <c r="AZ96" s="5">
        <v>1</v>
      </c>
      <c r="BA96" s="5">
        <v>1</v>
      </c>
      <c r="BB96" s="5">
        <v>1</v>
      </c>
      <c r="BC96" s="5">
        <v>1</v>
      </c>
      <c r="BD96" s="5">
        <v>1</v>
      </c>
      <c r="BE96" s="5">
        <v>1</v>
      </c>
      <c r="BF96" s="5">
        <v>1</v>
      </c>
      <c r="BG96" s="5">
        <v>1</v>
      </c>
      <c r="BH96" s="5">
        <v>1</v>
      </c>
      <c r="BI96" s="5">
        <v>1</v>
      </c>
      <c r="BJ96" s="5">
        <v>1</v>
      </c>
      <c r="BK96" s="5">
        <v>1</v>
      </c>
      <c r="BL96" s="5">
        <v>1</v>
      </c>
      <c r="BM96" s="5">
        <v>1</v>
      </c>
      <c r="BN96" s="5">
        <v>1</v>
      </c>
      <c r="BO96" s="5">
        <v>1</v>
      </c>
      <c r="BP96" s="5">
        <v>1</v>
      </c>
      <c r="BQ96" s="5">
        <v>1</v>
      </c>
      <c r="BR96" s="5">
        <v>1</v>
      </c>
      <c r="BS96" s="5">
        <v>1</v>
      </c>
      <c r="BT96" s="5">
        <v>1</v>
      </c>
      <c r="BU96" s="5">
        <v>1</v>
      </c>
      <c r="BV96" s="5">
        <v>1</v>
      </c>
      <c r="BW96" s="5">
        <v>1</v>
      </c>
      <c r="BX96" s="5">
        <v>1</v>
      </c>
      <c r="BY96" s="5">
        <v>1</v>
      </c>
      <c r="BZ96" s="5">
        <v>1</v>
      </c>
      <c r="CA96" s="5">
        <v>1</v>
      </c>
      <c r="CB96" s="5">
        <v>1</v>
      </c>
      <c r="CC96" s="5">
        <v>1</v>
      </c>
      <c r="CD96" s="5">
        <v>1</v>
      </c>
      <c r="CE96" s="5">
        <v>1</v>
      </c>
      <c r="CF96" s="5">
        <v>1</v>
      </c>
      <c r="CG96" s="5">
        <v>1</v>
      </c>
      <c r="CH96" s="5">
        <v>1</v>
      </c>
      <c r="CI96" s="5">
        <v>1</v>
      </c>
      <c r="CJ96" s="544">
        <v>1</v>
      </c>
    </row>
    <row r="97" spans="1:88" s="160" customFormat="1" ht="23.25" customHeight="1">
      <c r="A97" s="5">
        <v>1</v>
      </c>
      <c r="B97" s="533" t="s">
        <v>22</v>
      </c>
      <c r="C97" s="618"/>
      <c r="D97" s="618"/>
      <c r="E97" s="618"/>
      <c r="F97" s="618"/>
      <c r="G97" s="618"/>
      <c r="H97" s="618"/>
      <c r="I97" s="618"/>
      <c r="J97" s="618"/>
      <c r="K97" s="618"/>
      <c r="L97" s="618"/>
      <c r="M97" s="618"/>
      <c r="N97" s="618"/>
      <c r="O97" s="618"/>
      <c r="P97" s="618"/>
      <c r="Q97" s="5">
        <v>1</v>
      </c>
      <c r="R97" s="622"/>
      <c r="S97" s="619"/>
      <c r="T97" s="618"/>
      <c r="U97" s="619"/>
      <c r="V97" s="619"/>
      <c r="W97" s="619"/>
      <c r="X97" s="654"/>
      <c r="Y97" s="5">
        <v>1</v>
      </c>
      <c r="Z97" s="60" t="s">
        <v>21</v>
      </c>
      <c r="AA97" s="435" t="s">
        <v>155</v>
      </c>
      <c r="AB97" s="436"/>
      <c r="AC97" s="436"/>
      <c r="AD97" s="436"/>
      <c r="AE97" s="436"/>
      <c r="AF97" s="437"/>
      <c r="AG97" s="438"/>
      <c r="AH97" s="437" t="s">
        <v>240</v>
      </c>
      <c r="AI97" s="439"/>
      <c r="AJ97" s="440">
        <v>3.472222222222222E-3</v>
      </c>
      <c r="AK97" s="439"/>
      <c r="AL97" s="441"/>
      <c r="AM97" s="437" t="s">
        <v>241</v>
      </c>
      <c r="AN97" s="442">
        <v>2.0833333333333332E-2</v>
      </c>
      <c r="AO97" s="5">
        <v>1</v>
      </c>
      <c r="AP97" s="315" t="str">
        <f>IF(ISBLANK(AQ97),"",LARGE(AP63:AP96,1)+1)</f>
        <v/>
      </c>
      <c r="AQ97" s="316"/>
      <c r="AR97" s="317"/>
      <c r="AS97" s="317"/>
      <c r="AT97" s="317"/>
      <c r="AU97" s="317"/>
      <c r="AV97" s="5">
        <v>1</v>
      </c>
      <c r="AW97" s="5">
        <v>1</v>
      </c>
      <c r="AX97" s="5">
        <v>1</v>
      </c>
      <c r="AY97" s="5">
        <v>1</v>
      </c>
      <c r="AZ97" s="5">
        <v>1</v>
      </c>
      <c r="BA97" s="5">
        <v>1</v>
      </c>
      <c r="BB97" s="5">
        <v>1</v>
      </c>
      <c r="BC97" s="5">
        <v>1</v>
      </c>
      <c r="BD97" s="5">
        <v>1</v>
      </c>
      <c r="BE97" s="5">
        <v>1</v>
      </c>
      <c r="BF97" s="5">
        <v>1</v>
      </c>
      <c r="BG97" s="5">
        <v>1</v>
      </c>
      <c r="BH97" s="5">
        <v>1</v>
      </c>
      <c r="BI97" s="5">
        <v>1</v>
      </c>
      <c r="BJ97" s="5">
        <v>1</v>
      </c>
      <c r="BK97" s="5">
        <v>1</v>
      </c>
      <c r="BL97" s="5">
        <v>1</v>
      </c>
      <c r="BM97" s="5">
        <v>1</v>
      </c>
      <c r="BN97" s="5">
        <v>1</v>
      </c>
      <c r="BO97" s="5">
        <v>1</v>
      </c>
      <c r="BP97" s="5">
        <v>1</v>
      </c>
      <c r="BQ97" s="5">
        <v>1</v>
      </c>
      <c r="BR97" s="5">
        <v>1</v>
      </c>
      <c r="BS97" s="5">
        <v>1</v>
      </c>
      <c r="BT97" s="5">
        <v>1</v>
      </c>
      <c r="BU97" s="5">
        <v>1</v>
      </c>
      <c r="BV97" s="5">
        <v>1</v>
      </c>
      <c r="BW97" s="5">
        <v>1</v>
      </c>
      <c r="BX97" s="5">
        <v>1</v>
      </c>
      <c r="BY97" s="5">
        <v>1</v>
      </c>
      <c r="BZ97" s="5">
        <v>1</v>
      </c>
      <c r="CA97" s="5">
        <v>1</v>
      </c>
      <c r="CB97" s="5">
        <v>1</v>
      </c>
      <c r="CC97" s="5">
        <v>1</v>
      </c>
      <c r="CD97" s="5">
        <v>1</v>
      </c>
      <c r="CE97" s="5">
        <v>1</v>
      </c>
      <c r="CF97" s="5">
        <v>1</v>
      </c>
      <c r="CG97" s="5">
        <v>1</v>
      </c>
      <c r="CH97" s="5">
        <v>1</v>
      </c>
      <c r="CI97" s="5">
        <v>1</v>
      </c>
      <c r="CJ97" s="544">
        <v>1</v>
      </c>
    </row>
    <row r="98" spans="1:88" s="160" customFormat="1" ht="23.25" customHeight="1">
      <c r="A98" s="5">
        <v>1</v>
      </c>
      <c r="B98" s="533" t="s">
        <v>22</v>
      </c>
      <c r="C98" s="618"/>
      <c r="D98" s="618"/>
      <c r="E98" s="618"/>
      <c r="F98" s="618"/>
      <c r="G98" s="618"/>
      <c r="H98" s="618"/>
      <c r="I98" s="618"/>
      <c r="J98" s="618"/>
      <c r="K98" s="618"/>
      <c r="L98" s="618"/>
      <c r="M98" s="618"/>
      <c r="N98" s="618"/>
      <c r="O98" s="618"/>
      <c r="P98" s="618"/>
      <c r="Q98" s="5">
        <v>1</v>
      </c>
      <c r="R98" s="622"/>
      <c r="S98" s="619"/>
      <c r="T98" s="618"/>
      <c r="U98" s="619"/>
      <c r="V98" s="619"/>
      <c r="W98" s="619"/>
      <c r="X98" s="654"/>
      <c r="Y98" s="5">
        <v>1</v>
      </c>
      <c r="Z98" s="60" t="s">
        <v>21</v>
      </c>
      <c r="AA98" s="447" t="s">
        <v>156</v>
      </c>
      <c r="AB98" s="436"/>
      <c r="AC98" s="436"/>
      <c r="AD98" s="436"/>
      <c r="AE98" s="436"/>
      <c r="AF98" s="448"/>
      <c r="AG98" s="449"/>
      <c r="AH98" s="448" t="s">
        <v>244</v>
      </c>
      <c r="AI98" s="36"/>
      <c r="AJ98" s="450">
        <v>1.0416666666666666E-2</v>
      </c>
      <c r="AK98" s="36"/>
      <c r="AL98" s="451"/>
      <c r="AM98" s="452" t="s">
        <v>245</v>
      </c>
      <c r="AN98" s="453">
        <f>AJ97+AJ98+AN97</f>
        <v>3.4722222222222224E-2</v>
      </c>
      <c r="AO98" s="5">
        <v>1</v>
      </c>
      <c r="AP98" s="315" t="str">
        <f>IF(ISBLANK(AQ98),"",LARGE(AP63:AP97,1)+1)</f>
        <v/>
      </c>
      <c r="AQ98" s="316"/>
      <c r="AR98" s="317"/>
      <c r="AS98" s="317"/>
      <c r="AT98" s="317"/>
      <c r="AU98" s="317"/>
      <c r="AV98" s="5">
        <v>1</v>
      </c>
      <c r="AW98" s="5">
        <v>1</v>
      </c>
      <c r="AX98" s="5">
        <v>1</v>
      </c>
      <c r="AY98" s="5">
        <v>1</v>
      </c>
      <c r="AZ98" s="5">
        <v>1</v>
      </c>
      <c r="BA98" s="5">
        <v>1</v>
      </c>
      <c r="BB98" s="5">
        <v>1</v>
      </c>
      <c r="BC98" s="5">
        <v>1</v>
      </c>
      <c r="BD98" s="5">
        <v>1</v>
      </c>
      <c r="BE98" s="5">
        <v>1</v>
      </c>
      <c r="BF98" s="5">
        <v>1</v>
      </c>
      <c r="BG98" s="5">
        <v>1</v>
      </c>
      <c r="BH98" s="5">
        <v>1</v>
      </c>
      <c r="BI98" s="5">
        <v>1</v>
      </c>
      <c r="BJ98" s="5">
        <v>1</v>
      </c>
      <c r="BK98" s="5">
        <v>1</v>
      </c>
      <c r="BL98" s="5">
        <v>1</v>
      </c>
      <c r="BM98" s="5">
        <v>1</v>
      </c>
      <c r="BN98" s="5">
        <v>1</v>
      </c>
      <c r="BO98" s="5">
        <v>1</v>
      </c>
      <c r="BP98" s="5">
        <v>1</v>
      </c>
      <c r="BQ98" s="5">
        <v>1</v>
      </c>
      <c r="BR98" s="5">
        <v>1</v>
      </c>
      <c r="BS98" s="5">
        <v>1</v>
      </c>
      <c r="BT98" s="5">
        <v>1</v>
      </c>
      <c r="BU98" s="5">
        <v>1</v>
      </c>
      <c r="BV98" s="5">
        <v>1</v>
      </c>
      <c r="BW98" s="5">
        <v>1</v>
      </c>
      <c r="BX98" s="5">
        <v>1</v>
      </c>
      <c r="BY98" s="5">
        <v>1</v>
      </c>
      <c r="BZ98" s="5">
        <v>1</v>
      </c>
      <c r="CA98" s="5">
        <v>1</v>
      </c>
      <c r="CB98" s="5">
        <v>1</v>
      </c>
      <c r="CC98" s="5">
        <v>1</v>
      </c>
      <c r="CD98" s="5">
        <v>1</v>
      </c>
      <c r="CE98" s="5">
        <v>1</v>
      </c>
      <c r="CF98" s="5">
        <v>1</v>
      </c>
      <c r="CG98" s="5">
        <v>1</v>
      </c>
      <c r="CH98" s="5">
        <v>1</v>
      </c>
      <c r="CI98" s="5">
        <v>1</v>
      </c>
      <c r="CJ98" s="544">
        <v>1</v>
      </c>
    </row>
    <row r="99" spans="1:88" s="160" customFormat="1" ht="23.25" customHeight="1">
      <c r="A99" s="5">
        <v>1</v>
      </c>
      <c r="B99" s="533" t="s">
        <v>22</v>
      </c>
      <c r="C99" s="618"/>
      <c r="D99" s="618"/>
      <c r="E99" s="618"/>
      <c r="F99" s="618"/>
      <c r="G99" s="618"/>
      <c r="H99" s="618"/>
      <c r="I99" s="618"/>
      <c r="J99" s="618"/>
      <c r="K99" s="618"/>
      <c r="L99" s="618"/>
      <c r="M99" s="618"/>
      <c r="N99" s="618"/>
      <c r="O99" s="618"/>
      <c r="P99" s="618"/>
      <c r="Q99" s="5">
        <v>1</v>
      </c>
      <c r="R99" s="622"/>
      <c r="S99" s="619"/>
      <c r="T99" s="618"/>
      <c r="U99" s="619"/>
      <c r="V99" s="619"/>
      <c r="W99" s="619"/>
      <c r="X99" s="654"/>
      <c r="Y99" s="5">
        <v>1</v>
      </c>
      <c r="Z99" s="60" t="s">
        <v>21</v>
      </c>
      <c r="AA99" s="456"/>
      <c r="AB99" s="456" t="s">
        <v>249</v>
      </c>
      <c r="AC99" s="458"/>
      <c r="AD99" s="458"/>
      <c r="AE99" s="458"/>
      <c r="AF99" s="458"/>
      <c r="AG99" s="458"/>
      <c r="AH99" s="458"/>
      <c r="AI99" s="458"/>
      <c r="AJ99" s="458"/>
      <c r="AK99" s="458"/>
      <c r="AL99" s="458"/>
      <c r="AM99" s="458"/>
      <c r="AN99" s="459"/>
      <c r="AO99" s="5">
        <v>1</v>
      </c>
      <c r="AP99" s="315" t="str">
        <f>IF(ISBLANK(AQ99),"",LARGE(AP63:AP98,1)+1)</f>
        <v/>
      </c>
      <c r="AQ99" s="316"/>
      <c r="AR99" s="317"/>
      <c r="AS99" s="317"/>
      <c r="AT99" s="317"/>
      <c r="AU99" s="317"/>
      <c r="AV99" s="5">
        <v>1</v>
      </c>
      <c r="AW99" s="5">
        <v>1</v>
      </c>
      <c r="AX99" s="5">
        <v>1</v>
      </c>
      <c r="AY99" s="5">
        <v>1</v>
      </c>
      <c r="AZ99" s="5">
        <v>1</v>
      </c>
      <c r="BA99" s="5">
        <v>1</v>
      </c>
      <c r="BB99" s="5">
        <v>1</v>
      </c>
      <c r="BC99" s="5">
        <v>1</v>
      </c>
      <c r="BD99" s="5">
        <v>1</v>
      </c>
      <c r="BE99" s="5">
        <v>1</v>
      </c>
      <c r="BF99" s="5">
        <v>1</v>
      </c>
      <c r="BG99" s="5">
        <v>1</v>
      </c>
      <c r="BH99" s="5">
        <v>1</v>
      </c>
      <c r="BI99" s="5">
        <v>1</v>
      </c>
      <c r="BJ99" s="5">
        <v>1</v>
      </c>
      <c r="BK99" s="5">
        <v>1</v>
      </c>
      <c r="BL99" s="5">
        <v>1</v>
      </c>
      <c r="BM99" s="5">
        <v>1</v>
      </c>
      <c r="BN99" s="5">
        <v>1</v>
      </c>
      <c r="BO99" s="5">
        <v>1</v>
      </c>
      <c r="BP99" s="5">
        <v>1</v>
      </c>
      <c r="BQ99" s="5">
        <v>1</v>
      </c>
      <c r="BR99" s="5">
        <v>1</v>
      </c>
      <c r="BS99" s="5">
        <v>1</v>
      </c>
      <c r="BT99" s="5">
        <v>1</v>
      </c>
      <c r="BU99" s="5">
        <v>1</v>
      </c>
      <c r="BV99" s="5">
        <v>1</v>
      </c>
      <c r="BW99" s="5">
        <v>1</v>
      </c>
      <c r="BX99" s="5">
        <v>1</v>
      </c>
      <c r="BY99" s="5">
        <v>1</v>
      </c>
      <c r="BZ99" s="5">
        <v>1</v>
      </c>
      <c r="CA99" s="5">
        <v>1</v>
      </c>
      <c r="CB99" s="5">
        <v>1</v>
      </c>
      <c r="CC99" s="5">
        <v>1</v>
      </c>
      <c r="CD99" s="5">
        <v>1</v>
      </c>
      <c r="CE99" s="5">
        <v>1</v>
      </c>
      <c r="CF99" s="5">
        <v>1</v>
      </c>
      <c r="CG99" s="5">
        <v>1</v>
      </c>
      <c r="CH99" s="5">
        <v>1</v>
      </c>
      <c r="CI99" s="5">
        <v>1</v>
      </c>
      <c r="CJ99" s="544">
        <v>1</v>
      </c>
    </row>
    <row r="100" spans="1:88" s="160" customFormat="1" ht="23.25" customHeight="1">
      <c r="A100" s="5">
        <v>1</v>
      </c>
      <c r="B100" s="533" t="s">
        <v>22</v>
      </c>
      <c r="C100" s="618"/>
      <c r="D100" s="618"/>
      <c r="E100" s="618"/>
      <c r="F100" s="618"/>
      <c r="G100" s="618"/>
      <c r="H100" s="618"/>
      <c r="I100" s="618"/>
      <c r="J100" s="618"/>
      <c r="K100" s="618"/>
      <c r="L100" s="618"/>
      <c r="M100" s="618"/>
      <c r="N100" s="618"/>
      <c r="O100" s="618"/>
      <c r="P100" s="618"/>
      <c r="Q100" s="5">
        <v>1</v>
      </c>
      <c r="R100" s="622"/>
      <c r="S100" s="619"/>
      <c r="T100" s="618"/>
      <c r="U100" s="619"/>
      <c r="V100" s="619"/>
      <c r="W100" s="619"/>
      <c r="X100" s="654"/>
      <c r="Y100" s="5">
        <v>1</v>
      </c>
      <c r="Z100" s="60" t="s">
        <v>21</v>
      </c>
      <c r="AA100" s="460" t="s">
        <v>253</v>
      </c>
      <c r="AB100" s="460" t="str">
        <f ca="1">CELL("nomfichier")</f>
        <v>D:\Données\1.UPRT\0-UPRT.fait\1-UPRT.FR-SITE-WEB\ff-fiches-fabrications\ff.fiches.fabrication.2023\UPRT.23.aout\[P_Paella.Vegetarienne.version.2.xlsx]Paella.Végétarienne.de.Sand</v>
      </c>
      <c r="AC100" s="460"/>
      <c r="AD100" s="460"/>
      <c r="AE100" s="460"/>
      <c r="AF100" s="460"/>
      <c r="AG100" s="460"/>
      <c r="AH100" s="460"/>
      <c r="AI100" s="460"/>
      <c r="AJ100" s="460"/>
      <c r="AK100" s="460"/>
      <c r="AL100" s="460"/>
      <c r="AM100" s="460"/>
      <c r="AN100" s="461"/>
      <c r="AO100" s="5">
        <v>1</v>
      </c>
      <c r="AP100" s="315" t="str">
        <f>IF(ISBLANK(AQ100),"",LARGE(AP63:AP99,1)+1)</f>
        <v/>
      </c>
      <c r="AQ100" s="316"/>
      <c r="AR100" s="317"/>
      <c r="AS100" s="317"/>
      <c r="AT100" s="317"/>
      <c r="AU100" s="317"/>
      <c r="AV100" s="5">
        <v>1</v>
      </c>
      <c r="AW100" s="5">
        <v>1</v>
      </c>
      <c r="AX100" s="5">
        <v>1</v>
      </c>
      <c r="AY100" s="5">
        <v>1</v>
      </c>
      <c r="AZ100" s="5">
        <v>1</v>
      </c>
      <c r="BA100" s="5">
        <v>1</v>
      </c>
      <c r="BB100" s="5">
        <v>1</v>
      </c>
      <c r="BC100" s="5">
        <v>1</v>
      </c>
      <c r="BD100" s="5">
        <v>1</v>
      </c>
      <c r="BE100" s="5">
        <v>1</v>
      </c>
      <c r="BF100" s="5">
        <v>1</v>
      </c>
      <c r="BG100" s="5">
        <v>1</v>
      </c>
      <c r="BH100" s="5">
        <v>1</v>
      </c>
      <c r="BI100" s="5">
        <v>1</v>
      </c>
      <c r="BJ100" s="5">
        <v>1</v>
      </c>
      <c r="BK100" s="5">
        <v>1</v>
      </c>
      <c r="BL100" s="5">
        <v>1</v>
      </c>
      <c r="BM100" s="5">
        <v>1</v>
      </c>
      <c r="BN100" s="5">
        <v>1</v>
      </c>
      <c r="BO100" s="5">
        <v>1</v>
      </c>
      <c r="BP100" s="5">
        <v>1</v>
      </c>
      <c r="BQ100" s="5">
        <v>1</v>
      </c>
      <c r="BR100" s="5">
        <v>1</v>
      </c>
      <c r="BS100" s="5">
        <v>1</v>
      </c>
      <c r="BT100" s="5">
        <v>1</v>
      </c>
      <c r="BU100" s="5">
        <v>1</v>
      </c>
      <c r="BV100" s="5">
        <v>1</v>
      </c>
      <c r="BW100" s="5">
        <v>1</v>
      </c>
      <c r="BX100" s="5">
        <v>1</v>
      </c>
      <c r="BY100" s="5">
        <v>1</v>
      </c>
      <c r="BZ100" s="5">
        <v>1</v>
      </c>
      <c r="CA100" s="5">
        <v>1</v>
      </c>
      <c r="CB100" s="5">
        <v>1</v>
      </c>
      <c r="CC100" s="5">
        <v>1</v>
      </c>
      <c r="CD100" s="5">
        <v>1</v>
      </c>
      <c r="CE100" s="5">
        <v>1</v>
      </c>
      <c r="CF100" s="5">
        <v>1</v>
      </c>
      <c r="CG100" s="5">
        <v>1</v>
      </c>
      <c r="CH100" s="5">
        <v>1</v>
      </c>
      <c r="CI100" s="5">
        <v>1</v>
      </c>
      <c r="CJ100" s="544">
        <v>1</v>
      </c>
    </row>
    <row r="101" spans="1:88" s="160" customFormat="1" ht="23.25" customHeight="1">
      <c r="A101" s="5">
        <v>1</v>
      </c>
      <c r="B101" s="533" t="s">
        <v>22</v>
      </c>
      <c r="C101" s="618"/>
      <c r="D101" s="618"/>
      <c r="E101" s="618"/>
      <c r="F101" s="618"/>
      <c r="G101" s="618"/>
      <c r="H101" s="618"/>
      <c r="I101" s="618"/>
      <c r="J101" s="618"/>
      <c r="K101" s="618"/>
      <c r="L101" s="618"/>
      <c r="M101" s="618"/>
      <c r="N101" s="618"/>
      <c r="O101" s="618"/>
      <c r="P101" s="618"/>
      <c r="Q101" s="5">
        <v>1</v>
      </c>
      <c r="R101" s="622"/>
      <c r="S101" s="619"/>
      <c r="T101" s="618"/>
      <c r="U101" s="619"/>
      <c r="V101" s="619"/>
      <c r="W101" s="619"/>
      <c r="X101" s="654"/>
      <c r="Y101" s="5">
        <v>1</v>
      </c>
      <c r="Z101" s="60" t="s">
        <v>21</v>
      </c>
      <c r="AA101" s="463"/>
      <c r="AB101" s="656" t="s">
        <v>714</v>
      </c>
      <c r="AC101" s="463"/>
      <c r="AD101" s="463"/>
      <c r="AE101" s="463"/>
      <c r="AF101" s="460"/>
      <c r="AG101" s="460"/>
      <c r="AH101" s="460"/>
      <c r="AI101" s="460"/>
      <c r="AJ101" s="460"/>
      <c r="AK101" s="460"/>
      <c r="AL101" s="460"/>
      <c r="AM101" s="460"/>
      <c r="AN101" s="461"/>
      <c r="AO101" s="3">
        <v>1</v>
      </c>
      <c r="AP101" s="315" t="str">
        <f>IF(ISBLANK(AQ101),"",LARGE(AP63:AP100,1)+1)</f>
        <v/>
      </c>
      <c r="AQ101" s="316"/>
      <c r="AR101" s="317"/>
      <c r="AS101" s="317"/>
      <c r="AT101" s="317"/>
      <c r="AU101" s="317"/>
      <c r="AV101" s="5">
        <v>1</v>
      </c>
      <c r="AW101" s="5">
        <v>1</v>
      </c>
      <c r="AX101" s="5">
        <v>1</v>
      </c>
      <c r="AY101" s="5">
        <v>1</v>
      </c>
      <c r="AZ101" s="5">
        <v>1</v>
      </c>
      <c r="BA101" s="5">
        <v>1</v>
      </c>
      <c r="BB101" s="5">
        <v>1</v>
      </c>
      <c r="BC101" s="5">
        <v>1</v>
      </c>
      <c r="BD101" s="5">
        <v>1</v>
      </c>
      <c r="BE101" s="5">
        <v>1</v>
      </c>
      <c r="BF101" s="5">
        <v>1</v>
      </c>
      <c r="BG101" s="5">
        <v>1</v>
      </c>
      <c r="BH101" s="5">
        <v>1</v>
      </c>
      <c r="BI101" s="5">
        <v>1</v>
      </c>
      <c r="BJ101" s="5">
        <v>1</v>
      </c>
      <c r="BK101" s="5">
        <v>1</v>
      </c>
      <c r="BL101" s="5">
        <v>1</v>
      </c>
      <c r="BM101" s="5">
        <v>1</v>
      </c>
      <c r="BN101" s="5">
        <v>1</v>
      </c>
      <c r="BO101" s="5">
        <v>1</v>
      </c>
      <c r="BP101" s="5">
        <v>1</v>
      </c>
      <c r="BQ101" s="5">
        <v>1</v>
      </c>
      <c r="BR101" s="5">
        <v>1</v>
      </c>
      <c r="BS101" s="5">
        <v>1</v>
      </c>
      <c r="BT101" s="5">
        <v>1</v>
      </c>
      <c r="BU101" s="5">
        <v>1</v>
      </c>
      <c r="BV101" s="5">
        <v>1</v>
      </c>
      <c r="BW101" s="5">
        <v>1</v>
      </c>
      <c r="BX101" s="5">
        <v>1</v>
      </c>
      <c r="BY101" s="5">
        <v>1</v>
      </c>
      <c r="BZ101" s="5">
        <v>1</v>
      </c>
      <c r="CA101" s="5">
        <v>1</v>
      </c>
      <c r="CB101" s="5">
        <v>1</v>
      </c>
      <c r="CC101" s="5">
        <v>1</v>
      </c>
      <c r="CD101" s="5">
        <v>1</v>
      </c>
      <c r="CE101" s="5">
        <v>1</v>
      </c>
      <c r="CF101" s="5">
        <v>1</v>
      </c>
      <c r="CG101" s="5">
        <v>1</v>
      </c>
      <c r="CH101" s="5">
        <v>1</v>
      </c>
      <c r="CI101" s="5">
        <v>1</v>
      </c>
      <c r="CJ101" s="544">
        <v>1</v>
      </c>
    </row>
    <row r="102" spans="1:88" s="160" customFormat="1" ht="23.25" customHeight="1">
      <c r="A102" s="5">
        <v>1</v>
      </c>
      <c r="B102" s="533" t="s">
        <v>22</v>
      </c>
      <c r="C102" s="618"/>
      <c r="D102" s="618"/>
      <c r="E102" s="618"/>
      <c r="F102" s="618"/>
      <c r="G102" s="618"/>
      <c r="H102" s="618"/>
      <c r="I102" s="618"/>
      <c r="J102" s="618"/>
      <c r="K102" s="618"/>
      <c r="L102" s="618"/>
      <c r="M102" s="618"/>
      <c r="N102" s="618"/>
      <c r="O102" s="618"/>
      <c r="P102" s="618"/>
      <c r="Q102" s="5">
        <v>1</v>
      </c>
      <c r="R102" s="622"/>
      <c r="S102" s="619"/>
      <c r="T102" s="618"/>
      <c r="U102" s="619"/>
      <c r="V102" s="619"/>
      <c r="W102" s="619"/>
      <c r="X102" s="654"/>
      <c r="Y102" s="5">
        <v>1</v>
      </c>
      <c r="Z102" s="60" t="s">
        <v>21</v>
      </c>
      <c r="AA102" s="464" t="s">
        <v>260</v>
      </c>
      <c r="AB102" s="464"/>
      <c r="AC102" s="464"/>
      <c r="AD102" s="464"/>
      <c r="AE102" s="464"/>
      <c r="AF102" s="464"/>
      <c r="AG102" s="464"/>
      <c r="AH102" s="464"/>
      <c r="AI102" s="464"/>
      <c r="AJ102" s="464"/>
      <c r="AK102" s="464"/>
      <c r="AL102" s="464"/>
      <c r="AM102" s="464"/>
      <c r="AN102" s="465"/>
      <c r="AO102" s="3">
        <v>1</v>
      </c>
      <c r="AP102" s="315" t="str">
        <f>IF(ISBLANK(AQ102),"",LARGE(AP63:AP101,1)+1)</f>
        <v/>
      </c>
      <c r="AQ102" s="316"/>
      <c r="AR102" s="317"/>
      <c r="AS102" s="317"/>
      <c r="AT102" s="317"/>
      <c r="AU102" s="317"/>
      <c r="AV102" s="5">
        <v>1</v>
      </c>
      <c r="AW102" s="5">
        <v>1</v>
      </c>
      <c r="AX102" s="5">
        <v>1</v>
      </c>
      <c r="AY102" s="5">
        <v>1</v>
      </c>
      <c r="AZ102" s="5">
        <v>1</v>
      </c>
      <c r="BA102" s="5">
        <v>1</v>
      </c>
      <c r="BB102" s="5">
        <v>1</v>
      </c>
      <c r="BC102" s="5">
        <v>1</v>
      </c>
      <c r="BD102" s="5">
        <v>1</v>
      </c>
      <c r="BE102" s="5">
        <v>1</v>
      </c>
      <c r="BF102" s="5">
        <v>1</v>
      </c>
      <c r="BG102" s="5">
        <v>1</v>
      </c>
      <c r="BH102" s="5">
        <v>1</v>
      </c>
      <c r="BI102" s="5">
        <v>1</v>
      </c>
      <c r="BJ102" s="5">
        <v>1</v>
      </c>
      <c r="BK102" s="5">
        <v>1</v>
      </c>
      <c r="BL102" s="5">
        <v>1</v>
      </c>
      <c r="BM102" s="5">
        <v>1</v>
      </c>
      <c r="BN102" s="5">
        <v>1</v>
      </c>
      <c r="BO102" s="5">
        <v>1</v>
      </c>
      <c r="BP102" s="5">
        <v>1</v>
      </c>
      <c r="BQ102" s="5">
        <v>1</v>
      </c>
      <c r="BR102" s="5">
        <v>1</v>
      </c>
      <c r="BS102" s="5">
        <v>1</v>
      </c>
      <c r="BT102" s="5">
        <v>1</v>
      </c>
      <c r="BU102" s="5">
        <v>1</v>
      </c>
      <c r="BV102" s="5">
        <v>1</v>
      </c>
      <c r="BW102" s="5">
        <v>1</v>
      </c>
      <c r="BX102" s="5">
        <v>1</v>
      </c>
      <c r="BY102" s="5">
        <v>1</v>
      </c>
      <c r="BZ102" s="5">
        <v>1</v>
      </c>
      <c r="CA102" s="5">
        <v>1</v>
      </c>
      <c r="CB102" s="5">
        <v>1</v>
      </c>
      <c r="CC102" s="5">
        <v>1</v>
      </c>
      <c r="CD102" s="5">
        <v>1</v>
      </c>
      <c r="CE102" s="5">
        <v>1</v>
      </c>
      <c r="CF102" s="5">
        <v>1</v>
      </c>
      <c r="CG102" s="5">
        <v>1</v>
      </c>
      <c r="CH102" s="5">
        <v>1</v>
      </c>
      <c r="CI102" s="5">
        <v>1</v>
      </c>
      <c r="CJ102" s="544">
        <v>1</v>
      </c>
    </row>
    <row r="103" spans="1:88" s="160" customFormat="1" ht="19.5" customHeight="1" thickBot="1">
      <c r="A103" s="5">
        <v>1</v>
      </c>
      <c r="B103" s="533" t="s">
        <v>22</v>
      </c>
      <c r="C103" s="603">
        <v>3</v>
      </c>
      <c r="D103" s="603">
        <v>9</v>
      </c>
      <c r="E103" s="603">
        <v>14</v>
      </c>
      <c r="F103" s="603">
        <v>14</v>
      </c>
      <c r="G103" s="603">
        <v>14</v>
      </c>
      <c r="H103" s="603">
        <v>14</v>
      </c>
      <c r="I103" s="603">
        <v>14</v>
      </c>
      <c r="J103" s="603">
        <v>10</v>
      </c>
      <c r="K103" s="603">
        <v>10</v>
      </c>
      <c r="L103" s="603">
        <v>10</v>
      </c>
      <c r="M103" s="603">
        <v>12</v>
      </c>
      <c r="N103" s="603">
        <v>12</v>
      </c>
      <c r="O103" s="603">
        <v>12</v>
      </c>
      <c r="P103" s="603">
        <v>10</v>
      </c>
      <c r="Q103" s="5">
        <v>1</v>
      </c>
      <c r="R103" s="602">
        <v>5</v>
      </c>
      <c r="S103" s="603">
        <v>70</v>
      </c>
      <c r="T103" s="604">
        <v>5</v>
      </c>
      <c r="U103" s="602">
        <v>76</v>
      </c>
      <c r="V103" s="603">
        <v>35</v>
      </c>
      <c r="W103" s="623">
        <v>40</v>
      </c>
      <c r="X103" s="604">
        <v>14</v>
      </c>
      <c r="Y103" s="5">
        <v>1</v>
      </c>
      <c r="Z103" s="473" t="s">
        <v>21</v>
      </c>
      <c r="AA103" s="399">
        <v>9</v>
      </c>
      <c r="AB103" s="399">
        <v>12</v>
      </c>
      <c r="AC103" s="399">
        <v>4</v>
      </c>
      <c r="AD103" s="399">
        <v>11</v>
      </c>
      <c r="AE103" s="399">
        <v>10</v>
      </c>
      <c r="AF103" s="399">
        <v>40</v>
      </c>
      <c r="AG103" s="399">
        <v>12</v>
      </c>
      <c r="AH103" s="399">
        <v>10</v>
      </c>
      <c r="AI103" s="399">
        <v>0.2</v>
      </c>
      <c r="AJ103" s="399">
        <v>12</v>
      </c>
      <c r="AK103" s="399">
        <v>9</v>
      </c>
      <c r="AL103" s="399">
        <v>10</v>
      </c>
      <c r="AM103" s="399">
        <v>16</v>
      </c>
      <c r="AN103" s="474">
        <v>16</v>
      </c>
      <c r="AO103" s="5">
        <v>1</v>
      </c>
      <c r="AP103" s="399">
        <v>9</v>
      </c>
      <c r="AQ103" s="399">
        <v>12</v>
      </c>
      <c r="AR103" s="399">
        <v>3</v>
      </c>
      <c r="AS103" s="399">
        <v>11</v>
      </c>
      <c r="AT103" s="399">
        <v>9</v>
      </c>
      <c r="AU103" s="399">
        <v>40</v>
      </c>
      <c r="AV103" s="5">
        <v>1</v>
      </c>
      <c r="AW103" s="5">
        <v>1</v>
      </c>
      <c r="AX103" s="5">
        <v>1</v>
      </c>
      <c r="AY103" s="5">
        <v>1</v>
      </c>
      <c r="AZ103" s="5">
        <v>1</v>
      </c>
      <c r="BA103" s="5">
        <v>1</v>
      </c>
      <c r="BB103" s="5">
        <v>1</v>
      </c>
      <c r="BC103" s="5">
        <v>1</v>
      </c>
      <c r="BD103" s="5">
        <v>1</v>
      </c>
      <c r="BE103" s="5">
        <v>1</v>
      </c>
      <c r="BF103" s="5">
        <v>1</v>
      </c>
      <c r="BG103" s="5">
        <v>1</v>
      </c>
      <c r="BH103" s="5">
        <v>1</v>
      </c>
      <c r="BI103" s="5">
        <v>1</v>
      </c>
      <c r="BJ103" s="5">
        <v>1</v>
      </c>
      <c r="BK103" s="5">
        <v>1</v>
      </c>
      <c r="BL103" s="5">
        <v>1</v>
      </c>
      <c r="BM103" s="5">
        <v>1</v>
      </c>
      <c r="BN103" s="5">
        <v>1</v>
      </c>
      <c r="BO103" s="5">
        <v>1</v>
      </c>
      <c r="BP103" s="5">
        <v>1</v>
      </c>
      <c r="BQ103" s="5">
        <v>1</v>
      </c>
      <c r="BR103" s="5">
        <v>1</v>
      </c>
      <c r="BS103" s="5">
        <v>1</v>
      </c>
      <c r="BT103" s="5">
        <v>1</v>
      </c>
      <c r="BU103" s="5">
        <v>1</v>
      </c>
      <c r="BV103" s="5">
        <v>1</v>
      </c>
      <c r="BW103" s="5">
        <v>1</v>
      </c>
      <c r="BX103" s="5">
        <v>1</v>
      </c>
      <c r="BY103" s="5">
        <v>1</v>
      </c>
      <c r="BZ103" s="5">
        <v>1</v>
      </c>
      <c r="CA103" s="5">
        <v>1</v>
      </c>
      <c r="CB103" s="5">
        <v>1</v>
      </c>
      <c r="CC103" s="5">
        <v>1</v>
      </c>
      <c r="CD103" s="5">
        <v>1</v>
      </c>
      <c r="CE103" s="5">
        <v>1</v>
      </c>
      <c r="CF103" s="5">
        <v>1</v>
      </c>
      <c r="CG103" s="5">
        <v>1</v>
      </c>
      <c r="CH103" s="5">
        <v>1</v>
      </c>
      <c r="CI103" s="5">
        <v>1</v>
      </c>
      <c r="CJ103" s="544">
        <v>1</v>
      </c>
    </row>
    <row r="104" spans="1:88" s="160" customFormat="1" ht="23.25" customHeight="1" thickBot="1">
      <c r="A104" s="5">
        <v>1</v>
      </c>
      <c r="B104" s="611" t="s">
        <v>21</v>
      </c>
      <c r="C104" s="611">
        <f t="shared" ref="C104:Q104" ca="1" si="38">CELL("largeur",C104)</f>
        <v>3</v>
      </c>
      <c r="D104" s="611">
        <f t="shared" ca="1" si="38"/>
        <v>9</v>
      </c>
      <c r="E104" s="611">
        <f t="shared" ca="1" si="38"/>
        <v>14</v>
      </c>
      <c r="F104" s="611">
        <f t="shared" ca="1" si="38"/>
        <v>14</v>
      </c>
      <c r="G104" s="611">
        <f t="shared" ca="1" si="38"/>
        <v>14</v>
      </c>
      <c r="H104" s="611">
        <f t="shared" ca="1" si="38"/>
        <v>14</v>
      </c>
      <c r="I104" s="611">
        <f t="shared" ca="1" si="38"/>
        <v>14</v>
      </c>
      <c r="J104" s="611">
        <f t="shared" ca="1" si="38"/>
        <v>10</v>
      </c>
      <c r="K104" s="611">
        <f t="shared" ca="1" si="38"/>
        <v>10</v>
      </c>
      <c r="L104" s="611">
        <f t="shared" ca="1" si="38"/>
        <v>10</v>
      </c>
      <c r="M104" s="611">
        <f t="shared" ca="1" si="38"/>
        <v>12</v>
      </c>
      <c r="N104" s="611">
        <f t="shared" ca="1" si="38"/>
        <v>12</v>
      </c>
      <c r="O104" s="611">
        <f t="shared" ca="1" si="38"/>
        <v>12</v>
      </c>
      <c r="P104" s="611">
        <f t="shared" ca="1" si="38"/>
        <v>10</v>
      </c>
      <c r="Q104" s="611">
        <f t="shared" ca="1" si="38"/>
        <v>5</v>
      </c>
      <c r="R104" s="611">
        <f ca="1">CELL("largeur",R104)</f>
        <v>5</v>
      </c>
      <c r="S104" s="611">
        <f ca="1">CELL("largeur",S104)</f>
        <v>70</v>
      </c>
      <c r="T104" s="611">
        <f ca="1">CELL("largeur",T104)</f>
        <v>12</v>
      </c>
      <c r="U104" s="611">
        <f t="shared" ref="U104:X104" ca="1" si="39">CELL("largeur",U104)</f>
        <v>76</v>
      </c>
      <c r="V104" s="611">
        <f t="shared" ca="1" si="39"/>
        <v>35</v>
      </c>
      <c r="W104" s="611">
        <f t="shared" ca="1" si="39"/>
        <v>55</v>
      </c>
      <c r="X104" s="611">
        <f t="shared" ca="1" si="39"/>
        <v>14</v>
      </c>
      <c r="Y104" s="5">
        <v>1</v>
      </c>
      <c r="Z104" s="287">
        <f t="shared" ref="Z104:AU104" ca="1" si="40">CELL("largeur",Z104)</f>
        <v>5</v>
      </c>
      <c r="AA104" s="287">
        <f t="shared" ca="1" si="40"/>
        <v>9</v>
      </c>
      <c r="AB104" s="287">
        <f t="shared" ca="1" si="40"/>
        <v>12</v>
      </c>
      <c r="AC104" s="287">
        <f t="shared" ca="1" si="40"/>
        <v>4</v>
      </c>
      <c r="AD104" s="287">
        <f t="shared" ca="1" si="40"/>
        <v>11</v>
      </c>
      <c r="AE104" s="287">
        <f t="shared" ca="1" si="40"/>
        <v>10</v>
      </c>
      <c r="AF104" s="287">
        <f t="shared" ca="1" si="40"/>
        <v>40</v>
      </c>
      <c r="AG104" s="287">
        <f t="shared" ca="1" si="40"/>
        <v>12</v>
      </c>
      <c r="AH104" s="287">
        <f t="shared" ca="1" si="40"/>
        <v>12</v>
      </c>
      <c r="AI104" s="287">
        <f t="shared" ca="1" si="40"/>
        <v>0</v>
      </c>
      <c r="AJ104" s="287">
        <f t="shared" ca="1" si="40"/>
        <v>12</v>
      </c>
      <c r="AK104" s="287">
        <f t="shared" ca="1" si="40"/>
        <v>9</v>
      </c>
      <c r="AL104" s="287">
        <f t="shared" ca="1" si="40"/>
        <v>10</v>
      </c>
      <c r="AM104" s="287">
        <f t="shared" ca="1" si="40"/>
        <v>16</v>
      </c>
      <c r="AN104" s="287">
        <f t="shared" ca="1" si="40"/>
        <v>16</v>
      </c>
      <c r="AO104" s="5">
        <v>1</v>
      </c>
      <c r="AP104" s="287">
        <f t="shared" ca="1" si="40"/>
        <v>9</v>
      </c>
      <c r="AQ104" s="287">
        <f t="shared" ca="1" si="40"/>
        <v>12</v>
      </c>
      <c r="AR104" s="287">
        <f t="shared" ca="1" si="40"/>
        <v>3</v>
      </c>
      <c r="AS104" s="287">
        <f t="shared" ca="1" si="40"/>
        <v>11</v>
      </c>
      <c r="AT104" s="287">
        <f t="shared" ca="1" si="40"/>
        <v>9</v>
      </c>
      <c r="AU104" s="287">
        <f t="shared" ca="1" si="40"/>
        <v>40</v>
      </c>
      <c r="AV104" s="5">
        <v>1</v>
      </c>
      <c r="AW104" s="5">
        <v>1</v>
      </c>
      <c r="AX104" s="5">
        <v>1</v>
      </c>
      <c r="AY104" s="5">
        <v>1</v>
      </c>
      <c r="AZ104" s="5">
        <v>1</v>
      </c>
      <c r="BA104" s="5">
        <v>1</v>
      </c>
      <c r="BB104" s="5">
        <v>1</v>
      </c>
      <c r="BC104" s="5">
        <v>1</v>
      </c>
      <c r="BD104" s="5">
        <v>1</v>
      </c>
      <c r="BE104" s="5">
        <v>1</v>
      </c>
      <c r="BF104" s="5">
        <v>1</v>
      </c>
      <c r="BG104" s="5">
        <v>1</v>
      </c>
      <c r="BH104" s="5">
        <v>1</v>
      </c>
      <c r="BI104" s="5">
        <v>1</v>
      </c>
      <c r="BJ104" s="5">
        <v>1</v>
      </c>
      <c r="BK104" s="5">
        <v>1</v>
      </c>
      <c r="BL104" s="5">
        <v>1</v>
      </c>
      <c r="BM104" s="5">
        <v>1</v>
      </c>
      <c r="BN104" s="5">
        <v>1</v>
      </c>
      <c r="BO104" s="5">
        <v>1</v>
      </c>
      <c r="BP104" s="5">
        <v>1</v>
      </c>
      <c r="BQ104" s="5">
        <v>1</v>
      </c>
      <c r="BR104" s="5">
        <v>1</v>
      </c>
      <c r="BS104" s="5">
        <v>1</v>
      </c>
      <c r="BT104" s="5">
        <v>1</v>
      </c>
      <c r="BU104" s="5">
        <v>1</v>
      </c>
      <c r="BV104" s="5">
        <v>1</v>
      </c>
      <c r="BW104" s="5">
        <v>1</v>
      </c>
      <c r="BX104" s="5">
        <v>1</v>
      </c>
      <c r="BY104" s="5">
        <v>1</v>
      </c>
      <c r="BZ104" s="5">
        <v>1</v>
      </c>
      <c r="CA104" s="5">
        <v>1</v>
      </c>
      <c r="CB104" s="5">
        <v>1</v>
      </c>
      <c r="CC104" s="5">
        <v>1</v>
      </c>
      <c r="CD104" s="5">
        <v>1</v>
      </c>
      <c r="CE104" s="5">
        <v>1</v>
      </c>
      <c r="CF104" s="5">
        <v>1</v>
      </c>
      <c r="CG104" s="5">
        <v>1</v>
      </c>
      <c r="CH104" s="5">
        <v>1</v>
      </c>
      <c r="CI104" s="5">
        <v>1</v>
      </c>
      <c r="CJ104" s="544">
        <v>1</v>
      </c>
    </row>
    <row r="105" spans="1:88" ht="23.25" customHeight="1">
      <c r="A105" s="5">
        <v>1</v>
      </c>
      <c r="B105" s="54" t="s">
        <v>21</v>
      </c>
      <c r="C105" s="55" t="s">
        <v>26</v>
      </c>
      <c r="D105" s="666"/>
      <c r="E105" s="666"/>
      <c r="F105" s="666"/>
      <c r="G105" s="666"/>
      <c r="H105" s="666"/>
      <c r="I105" s="666"/>
      <c r="J105" s="666"/>
      <c r="K105" s="666"/>
      <c r="L105" s="666"/>
      <c r="M105" s="666"/>
      <c r="N105" s="666"/>
      <c r="O105" s="666"/>
      <c r="P105" s="667"/>
      <c r="Q105" s="5">
        <v>1</v>
      </c>
      <c r="R105" s="712" t="s">
        <v>46</v>
      </c>
      <c r="S105" s="713"/>
      <c r="T105" s="714"/>
      <c r="U105" s="872" t="s">
        <v>680</v>
      </c>
      <c r="V105" s="873"/>
      <c r="W105" s="873"/>
      <c r="X105" s="874"/>
      <c r="Y105" s="5">
        <v>1</v>
      </c>
      <c r="Z105" s="54" t="s">
        <v>21</v>
      </c>
      <c r="AA105" s="765" t="s">
        <v>29</v>
      </c>
      <c r="AB105" s="767" t="s">
        <v>369</v>
      </c>
      <c r="AC105" s="767"/>
      <c r="AD105" s="767"/>
      <c r="AE105" s="767"/>
      <c r="AF105" s="767"/>
      <c r="AG105" s="767"/>
      <c r="AH105" s="767"/>
      <c r="AI105" s="767"/>
      <c r="AJ105" s="767"/>
      <c r="AK105" s="767"/>
      <c r="AL105" s="737" t="s">
        <v>35</v>
      </c>
      <c r="AM105" s="737"/>
      <c r="AN105" s="771" t="str">
        <f>LEFT(AB105,1)</f>
        <v>N</v>
      </c>
      <c r="AO105" s="5">
        <v>1</v>
      </c>
      <c r="AP105" s="773" t="s">
        <v>31</v>
      </c>
      <c r="AQ105" s="773"/>
      <c r="AR105" s="773"/>
      <c r="AS105" s="773"/>
      <c r="AT105" s="773"/>
      <c r="AU105" s="773"/>
      <c r="AV105" s="5">
        <v>1</v>
      </c>
      <c r="AW105" s="5">
        <v>1</v>
      </c>
      <c r="AX105" s="5">
        <v>1</v>
      </c>
      <c r="AY105" s="5">
        <v>1</v>
      </c>
      <c r="AZ105" s="5">
        <v>1</v>
      </c>
      <c r="BA105" s="5">
        <v>1</v>
      </c>
      <c r="BB105" s="5">
        <v>1</v>
      </c>
      <c r="BC105" s="5">
        <v>1</v>
      </c>
      <c r="BD105" s="5">
        <v>1</v>
      </c>
      <c r="BE105" s="5">
        <v>1</v>
      </c>
      <c r="BF105" s="5">
        <v>1</v>
      </c>
      <c r="BG105" s="5">
        <v>1</v>
      </c>
      <c r="BH105" s="5">
        <v>1</v>
      </c>
      <c r="BI105" s="5">
        <v>1</v>
      </c>
      <c r="BJ105" s="5">
        <v>1</v>
      </c>
      <c r="BK105" s="5">
        <v>1</v>
      </c>
      <c r="BL105" s="5">
        <v>1</v>
      </c>
      <c r="BM105" s="5">
        <v>1</v>
      </c>
      <c r="BN105" s="5">
        <v>1</v>
      </c>
      <c r="BO105" s="5">
        <v>1</v>
      </c>
      <c r="BP105" s="5">
        <v>1</v>
      </c>
      <c r="BQ105" s="5">
        <v>1</v>
      </c>
      <c r="BR105" s="5">
        <v>1</v>
      </c>
      <c r="BS105" s="5">
        <v>1</v>
      </c>
      <c r="BT105" s="5">
        <v>1</v>
      </c>
      <c r="BU105" s="5">
        <v>1</v>
      </c>
      <c r="BV105" s="5">
        <v>1</v>
      </c>
      <c r="BW105" s="5">
        <v>1</v>
      </c>
      <c r="BX105" s="5">
        <v>1</v>
      </c>
      <c r="BY105" s="5">
        <v>1</v>
      </c>
      <c r="BZ105" s="5">
        <v>1</v>
      </c>
      <c r="CA105" s="5">
        <v>1</v>
      </c>
      <c r="CB105" s="5">
        <v>1</v>
      </c>
      <c r="CC105" s="5">
        <v>1</v>
      </c>
      <c r="CD105" s="5">
        <v>1</v>
      </c>
      <c r="CE105" s="5">
        <v>1</v>
      </c>
      <c r="CF105" s="5">
        <v>1</v>
      </c>
      <c r="CG105" s="5">
        <v>1</v>
      </c>
      <c r="CH105" s="5">
        <v>1</v>
      </c>
      <c r="CI105" s="5">
        <v>1</v>
      </c>
      <c r="CJ105" s="544">
        <v>1</v>
      </c>
    </row>
    <row r="106" spans="1:88" ht="23.25" customHeight="1">
      <c r="A106" s="5">
        <v>1</v>
      </c>
      <c r="B106" s="56" t="s">
        <v>21</v>
      </c>
      <c r="C106" s="671"/>
      <c r="D106" s="673" t="s">
        <v>28</v>
      </c>
      <c r="E106" s="673"/>
      <c r="F106" s="673"/>
      <c r="G106" s="673"/>
      <c r="H106" s="673"/>
      <c r="I106" s="674" t="str">
        <f>AC107</f>
        <v>Vous</v>
      </c>
      <c r="J106" s="674"/>
      <c r="K106" s="674"/>
      <c r="L106" s="674"/>
      <c r="M106" s="674"/>
      <c r="N106" s="674"/>
      <c r="O106" s="674"/>
      <c r="P106" s="783" t="str">
        <f>LEFT(I109,1)</f>
        <v>N</v>
      </c>
      <c r="Q106" s="5">
        <v>1</v>
      </c>
      <c r="R106" s="715" t="s">
        <v>54</v>
      </c>
      <c r="S106" s="677"/>
      <c r="T106" s="716"/>
      <c r="U106" s="875"/>
      <c r="V106" s="876"/>
      <c r="W106" s="876"/>
      <c r="X106" s="877"/>
      <c r="Y106" s="5">
        <v>1</v>
      </c>
      <c r="Z106" s="56" t="s">
        <v>21</v>
      </c>
      <c r="AA106" s="766"/>
      <c r="AB106" s="768"/>
      <c r="AC106" s="768"/>
      <c r="AD106" s="768"/>
      <c r="AE106" s="768"/>
      <c r="AF106" s="768"/>
      <c r="AG106" s="768"/>
      <c r="AH106" s="768"/>
      <c r="AI106" s="768"/>
      <c r="AJ106" s="768"/>
      <c r="AK106" s="768"/>
      <c r="AL106" s="738"/>
      <c r="AM106" s="738"/>
      <c r="AN106" s="772"/>
      <c r="AO106" s="5">
        <v>1</v>
      </c>
      <c r="AP106" s="773"/>
      <c r="AQ106" s="773"/>
      <c r="AR106" s="773"/>
      <c r="AS106" s="773"/>
      <c r="AT106" s="773"/>
      <c r="AU106" s="773"/>
      <c r="AV106" s="5">
        <v>1</v>
      </c>
      <c r="AW106" s="5">
        <v>1</v>
      </c>
      <c r="AX106" s="5">
        <v>1</v>
      </c>
      <c r="AY106" s="5">
        <v>1</v>
      </c>
      <c r="AZ106" s="5">
        <v>1</v>
      </c>
      <c r="BA106" s="5">
        <v>1</v>
      </c>
      <c r="BB106" s="5">
        <v>1</v>
      </c>
      <c r="BC106" s="5">
        <v>1</v>
      </c>
      <c r="BD106" s="5">
        <v>1</v>
      </c>
      <c r="BE106" s="5">
        <v>1</v>
      </c>
      <c r="BF106" s="5">
        <v>1</v>
      </c>
      <c r="BG106" s="5">
        <v>1</v>
      </c>
      <c r="BH106" s="5">
        <v>1</v>
      </c>
      <c r="BI106" s="5">
        <v>1</v>
      </c>
      <c r="BJ106" s="5">
        <v>1</v>
      </c>
      <c r="BK106" s="5">
        <v>1</v>
      </c>
      <c r="BL106" s="5">
        <v>1</v>
      </c>
      <c r="BM106" s="5">
        <v>1</v>
      </c>
      <c r="BN106" s="5">
        <v>1</v>
      </c>
      <c r="BO106" s="5">
        <v>1</v>
      </c>
      <c r="BP106" s="5">
        <v>1</v>
      </c>
      <c r="BQ106" s="5">
        <v>1</v>
      </c>
      <c r="BR106" s="5">
        <v>1</v>
      </c>
      <c r="BS106" s="5">
        <v>1</v>
      </c>
      <c r="BT106" s="5">
        <v>1</v>
      </c>
      <c r="BU106" s="5">
        <v>1</v>
      </c>
      <c r="BV106" s="5">
        <v>1</v>
      </c>
      <c r="BW106" s="5">
        <v>1</v>
      </c>
      <c r="BX106" s="5">
        <v>1</v>
      </c>
      <c r="BY106" s="5">
        <v>1</v>
      </c>
      <c r="BZ106" s="5">
        <v>1</v>
      </c>
      <c r="CA106" s="5">
        <v>1</v>
      </c>
      <c r="CB106" s="5">
        <v>1</v>
      </c>
      <c r="CC106" s="5">
        <v>1</v>
      </c>
      <c r="CD106" s="5">
        <v>1</v>
      </c>
      <c r="CE106" s="5">
        <v>1</v>
      </c>
      <c r="CF106" s="5">
        <v>1</v>
      </c>
      <c r="CG106" s="5">
        <v>1</v>
      </c>
      <c r="CH106" s="5">
        <v>1</v>
      </c>
      <c r="CI106" s="5">
        <v>1</v>
      </c>
      <c r="CJ106" s="544">
        <v>1</v>
      </c>
    </row>
    <row r="107" spans="1:88" ht="23.25" customHeight="1">
      <c r="A107" s="5">
        <v>1</v>
      </c>
      <c r="B107" s="60" t="s">
        <v>21</v>
      </c>
      <c r="C107" s="671"/>
      <c r="D107" s="673"/>
      <c r="E107" s="673"/>
      <c r="F107" s="673"/>
      <c r="G107" s="673"/>
      <c r="H107" s="673"/>
      <c r="I107" s="674"/>
      <c r="J107" s="674"/>
      <c r="K107" s="674"/>
      <c r="L107" s="674"/>
      <c r="M107" s="674"/>
      <c r="N107" s="674"/>
      <c r="O107" s="674"/>
      <c r="P107" s="783"/>
      <c r="Q107" s="5">
        <v>1</v>
      </c>
      <c r="R107" s="599"/>
      <c r="S107" s="1"/>
      <c r="T107" s="600"/>
      <c r="U107" s="884" t="s">
        <v>730</v>
      </c>
      <c r="V107" s="885"/>
      <c r="W107" s="885"/>
      <c r="X107" s="886"/>
      <c r="Y107" s="5">
        <v>1</v>
      </c>
      <c r="Z107" s="62" t="s">
        <v>21</v>
      </c>
      <c r="AA107" s="63"/>
      <c r="AB107" s="63" t="s">
        <v>40</v>
      </c>
      <c r="AC107" s="64" t="s">
        <v>364</v>
      </c>
      <c r="AD107" s="64"/>
      <c r="AE107" s="64"/>
      <c r="AF107" s="64"/>
      <c r="AG107" s="64"/>
      <c r="AH107" s="64"/>
      <c r="AI107" s="64"/>
      <c r="AJ107" s="64"/>
      <c r="AK107" s="64"/>
      <c r="AL107" s="64"/>
      <c r="AM107" s="64"/>
      <c r="AN107" s="65"/>
      <c r="AO107" s="5">
        <v>1</v>
      </c>
      <c r="AP107" s="773"/>
      <c r="AQ107" s="773"/>
      <c r="AR107" s="773"/>
      <c r="AS107" s="773"/>
      <c r="AT107" s="773"/>
      <c r="AU107" s="773"/>
      <c r="AV107" s="5">
        <v>1</v>
      </c>
      <c r="AW107" s="5">
        <v>1</v>
      </c>
      <c r="AX107" s="5">
        <v>1</v>
      </c>
      <c r="AY107" s="5">
        <v>1</v>
      </c>
      <c r="AZ107" s="5">
        <v>1</v>
      </c>
      <c r="BA107" s="5">
        <v>1</v>
      </c>
      <c r="BB107" s="5">
        <v>1</v>
      </c>
      <c r="BC107" s="5">
        <v>1</v>
      </c>
      <c r="BD107" s="5">
        <v>1</v>
      </c>
      <c r="BE107" s="5">
        <v>1</v>
      </c>
      <c r="BF107" s="5">
        <v>1</v>
      </c>
      <c r="BG107" s="5">
        <v>1</v>
      </c>
      <c r="BH107" s="5">
        <v>1</v>
      </c>
      <c r="BI107" s="5">
        <v>1</v>
      </c>
      <c r="BJ107" s="5">
        <v>1</v>
      </c>
      <c r="BK107" s="5">
        <v>1</v>
      </c>
      <c r="BL107" s="5">
        <v>1</v>
      </c>
      <c r="BM107" s="5">
        <v>1</v>
      </c>
      <c r="BN107" s="5">
        <v>1</v>
      </c>
      <c r="BO107" s="5">
        <v>1</v>
      </c>
      <c r="BP107" s="5">
        <v>1</v>
      </c>
      <c r="BQ107" s="5">
        <v>1</v>
      </c>
      <c r="BR107" s="5">
        <v>1</v>
      </c>
      <c r="BS107" s="5">
        <v>1</v>
      </c>
      <c r="BT107" s="5">
        <v>1</v>
      </c>
      <c r="BU107" s="5">
        <v>1</v>
      </c>
      <c r="BV107" s="5">
        <v>1</v>
      </c>
      <c r="BW107" s="5">
        <v>1</v>
      </c>
      <c r="BX107" s="5">
        <v>1</v>
      </c>
      <c r="BY107" s="5">
        <v>1</v>
      </c>
      <c r="BZ107" s="5">
        <v>1</v>
      </c>
      <c r="CA107" s="5">
        <v>1</v>
      </c>
      <c r="CB107" s="5">
        <v>1</v>
      </c>
      <c r="CC107" s="5">
        <v>1</v>
      </c>
      <c r="CD107" s="5">
        <v>1</v>
      </c>
      <c r="CE107" s="5">
        <v>1</v>
      </c>
      <c r="CF107" s="5">
        <v>1</v>
      </c>
      <c r="CG107" s="5">
        <v>1</v>
      </c>
      <c r="CH107" s="5">
        <v>1</v>
      </c>
      <c r="CI107" s="5">
        <v>1</v>
      </c>
      <c r="CJ107" s="544">
        <v>1</v>
      </c>
    </row>
    <row r="108" spans="1:88" ht="23.25" customHeight="1">
      <c r="A108" s="5">
        <v>1</v>
      </c>
      <c r="B108" s="60" t="s">
        <v>21</v>
      </c>
      <c r="C108" s="671"/>
      <c r="D108" s="673"/>
      <c r="E108" s="673"/>
      <c r="F108" s="673"/>
      <c r="G108" s="673"/>
      <c r="H108" s="673"/>
      <c r="I108" s="674"/>
      <c r="J108" s="674"/>
      <c r="K108" s="674"/>
      <c r="L108" s="674"/>
      <c r="M108" s="674"/>
      <c r="N108" s="674"/>
      <c r="O108" s="674"/>
      <c r="P108" s="747" t="str">
        <f>I109</f>
        <v>NOM DE LA RECETTE 2</v>
      </c>
      <c r="Q108" s="5">
        <v>1</v>
      </c>
      <c r="R108" s="599"/>
      <c r="S108" s="1"/>
      <c r="T108" s="600"/>
      <c r="U108" s="907" t="s">
        <v>731</v>
      </c>
      <c r="V108" s="908"/>
      <c r="W108" s="908"/>
      <c r="X108" s="909"/>
      <c r="Y108" s="5">
        <v>1</v>
      </c>
      <c r="Z108" s="62" t="s">
        <v>21</v>
      </c>
      <c r="AA108" s="71">
        <v>100</v>
      </c>
      <c r="AB108" s="72" t="s">
        <v>43</v>
      </c>
      <c r="AC108" s="73" t="s">
        <v>44</v>
      </c>
      <c r="AD108" s="74"/>
      <c r="AE108" s="74"/>
      <c r="AF108" s="75"/>
      <c r="AG108" s="76"/>
      <c r="AH108" s="75"/>
      <c r="AI108" s="75"/>
      <c r="AJ108" s="75"/>
      <c r="AK108" s="75"/>
      <c r="AL108" s="77" t="s">
        <v>45</v>
      </c>
      <c r="AM108" s="78"/>
      <c r="AN108" s="79"/>
      <c r="AO108" s="5">
        <v>1</v>
      </c>
      <c r="AP108" s="780" t="s">
        <v>46</v>
      </c>
      <c r="AQ108" s="781"/>
      <c r="AR108" s="781"/>
      <c r="AS108" s="781"/>
      <c r="AT108" s="781"/>
      <c r="AU108" s="782"/>
      <c r="AV108" s="5">
        <v>1</v>
      </c>
      <c r="AW108" s="5">
        <v>1</v>
      </c>
      <c r="AX108" s="5">
        <v>1</v>
      </c>
      <c r="AY108" s="5">
        <v>1</v>
      </c>
      <c r="AZ108" s="5">
        <v>1</v>
      </c>
      <c r="BA108" s="5">
        <v>1</v>
      </c>
      <c r="BB108" s="5">
        <v>1</v>
      </c>
      <c r="BC108" s="5">
        <v>1</v>
      </c>
      <c r="BD108" s="5">
        <v>1</v>
      </c>
      <c r="BE108" s="5">
        <v>1</v>
      </c>
      <c r="BF108" s="5">
        <v>1</v>
      </c>
      <c r="BG108" s="5">
        <v>1</v>
      </c>
      <c r="BH108" s="5">
        <v>1</v>
      </c>
      <c r="BI108" s="5">
        <v>1</v>
      </c>
      <c r="BJ108" s="5">
        <v>1</v>
      </c>
      <c r="BK108" s="5">
        <v>1</v>
      </c>
      <c r="BL108" s="5">
        <v>1</v>
      </c>
      <c r="BM108" s="5">
        <v>1</v>
      </c>
      <c r="BN108" s="5">
        <v>1</v>
      </c>
      <c r="BO108" s="5">
        <v>1</v>
      </c>
      <c r="BP108" s="5">
        <v>1</v>
      </c>
      <c r="BQ108" s="5">
        <v>1</v>
      </c>
      <c r="BR108" s="5">
        <v>1</v>
      </c>
      <c r="BS108" s="5">
        <v>1</v>
      </c>
      <c r="BT108" s="5">
        <v>1</v>
      </c>
      <c r="BU108" s="5">
        <v>1</v>
      </c>
      <c r="BV108" s="5">
        <v>1</v>
      </c>
      <c r="BW108" s="5">
        <v>1</v>
      </c>
      <c r="BX108" s="5">
        <v>1</v>
      </c>
      <c r="BY108" s="5">
        <v>1</v>
      </c>
      <c r="BZ108" s="5">
        <v>1</v>
      </c>
      <c r="CA108" s="5">
        <v>1</v>
      </c>
      <c r="CB108" s="5">
        <v>1</v>
      </c>
      <c r="CC108" s="5">
        <v>1</v>
      </c>
      <c r="CD108" s="5">
        <v>1</v>
      </c>
      <c r="CE108" s="5">
        <v>1</v>
      </c>
      <c r="CF108" s="5">
        <v>1</v>
      </c>
      <c r="CG108" s="5">
        <v>1</v>
      </c>
      <c r="CH108" s="5">
        <v>1</v>
      </c>
      <c r="CI108" s="5">
        <v>1</v>
      </c>
      <c r="CJ108" s="544">
        <v>1</v>
      </c>
    </row>
    <row r="109" spans="1:88" ht="23.25" customHeight="1">
      <c r="A109" s="5">
        <v>1</v>
      </c>
      <c r="B109" s="60" t="s">
        <v>21</v>
      </c>
      <c r="C109" s="671"/>
      <c r="D109" s="673" t="s">
        <v>38</v>
      </c>
      <c r="E109" s="673"/>
      <c r="F109" s="673"/>
      <c r="G109" s="673"/>
      <c r="H109" s="673"/>
      <c r="I109" s="674" t="str">
        <f>AB105</f>
        <v>NOM DE LA RECETTE 2</v>
      </c>
      <c r="J109" s="674"/>
      <c r="K109" s="674"/>
      <c r="L109" s="674"/>
      <c r="M109" s="674"/>
      <c r="N109" s="674"/>
      <c r="O109" s="674"/>
      <c r="P109" s="747"/>
      <c r="Q109" s="5">
        <v>1</v>
      </c>
      <c r="R109" s="599"/>
      <c r="S109" s="1"/>
      <c r="T109" s="600"/>
      <c r="U109" s="907"/>
      <c r="V109" s="908"/>
      <c r="W109" s="908"/>
      <c r="X109" s="909"/>
      <c r="Y109" s="5">
        <v>1</v>
      </c>
      <c r="Z109" s="62" t="s">
        <v>21</v>
      </c>
      <c r="AA109" s="89">
        <v>100</v>
      </c>
      <c r="AB109" s="90" t="s">
        <v>52</v>
      </c>
      <c r="AC109" s="91" t="s">
        <v>53</v>
      </c>
      <c r="AD109" s="92"/>
      <c r="AF109" s="76"/>
      <c r="AG109" s="76"/>
      <c r="AH109" s="76"/>
      <c r="AI109" s="76"/>
      <c r="AJ109" s="76"/>
      <c r="AK109" s="76"/>
      <c r="AL109" s="753">
        <v>50</v>
      </c>
      <c r="AM109" s="754" t="str">
        <f>AB108</f>
        <v>couverts</v>
      </c>
      <c r="AN109" s="755"/>
      <c r="AO109" s="5">
        <v>1</v>
      </c>
      <c r="AP109" s="676" t="s">
        <v>54</v>
      </c>
      <c r="AQ109" s="677"/>
      <c r="AR109" s="677"/>
      <c r="AS109" s="677"/>
      <c r="AT109" s="677"/>
      <c r="AU109" s="678"/>
      <c r="AV109" s="5">
        <v>1</v>
      </c>
      <c r="AW109" s="5">
        <v>1</v>
      </c>
      <c r="AX109" s="5">
        <v>1</v>
      </c>
      <c r="AY109" s="5">
        <v>1</v>
      </c>
      <c r="AZ109" s="5">
        <v>1</v>
      </c>
      <c r="BA109" s="5">
        <v>1</v>
      </c>
      <c r="BB109" s="5">
        <v>1</v>
      </c>
      <c r="BC109" s="5">
        <v>1</v>
      </c>
      <c r="BD109" s="5">
        <v>1</v>
      </c>
      <c r="BE109" s="5">
        <v>1</v>
      </c>
      <c r="BF109" s="5">
        <v>1</v>
      </c>
      <c r="BG109" s="5">
        <v>1</v>
      </c>
      <c r="BH109" s="5">
        <v>1</v>
      </c>
      <c r="BI109" s="5">
        <v>1</v>
      </c>
      <c r="BJ109" s="5">
        <v>1</v>
      </c>
      <c r="BK109" s="5">
        <v>1</v>
      </c>
      <c r="BL109" s="5">
        <v>1</v>
      </c>
      <c r="BM109" s="5">
        <v>1</v>
      </c>
      <c r="BN109" s="5">
        <v>1</v>
      </c>
      <c r="BO109" s="5">
        <v>1</v>
      </c>
      <c r="BP109" s="5">
        <v>1</v>
      </c>
      <c r="BQ109" s="5">
        <v>1</v>
      </c>
      <c r="BR109" s="5">
        <v>1</v>
      </c>
      <c r="BS109" s="5">
        <v>1</v>
      </c>
      <c r="BT109" s="5">
        <v>1</v>
      </c>
      <c r="BU109" s="5">
        <v>1</v>
      </c>
      <c r="BV109" s="5">
        <v>1</v>
      </c>
      <c r="BW109" s="5">
        <v>1</v>
      </c>
      <c r="BX109" s="5">
        <v>1</v>
      </c>
      <c r="BY109" s="5">
        <v>1</v>
      </c>
      <c r="BZ109" s="5">
        <v>1</v>
      </c>
      <c r="CA109" s="5">
        <v>1</v>
      </c>
      <c r="CB109" s="5">
        <v>1</v>
      </c>
      <c r="CC109" s="5">
        <v>1</v>
      </c>
      <c r="CD109" s="5">
        <v>1</v>
      </c>
      <c r="CE109" s="5">
        <v>1</v>
      </c>
      <c r="CF109" s="5">
        <v>1</v>
      </c>
      <c r="CG109" s="5">
        <v>1</v>
      </c>
      <c r="CH109" s="5">
        <v>1</v>
      </c>
      <c r="CI109" s="5">
        <v>1</v>
      </c>
      <c r="CJ109" s="544">
        <v>1</v>
      </c>
    </row>
    <row r="110" spans="1:88" ht="23.25" customHeight="1" thickBot="1">
      <c r="A110" s="5">
        <v>1</v>
      </c>
      <c r="B110" s="60" t="s">
        <v>21</v>
      </c>
      <c r="C110" s="671"/>
      <c r="D110" s="673"/>
      <c r="E110" s="673"/>
      <c r="F110" s="673"/>
      <c r="G110" s="673"/>
      <c r="H110" s="673"/>
      <c r="I110" s="674"/>
      <c r="J110" s="674"/>
      <c r="K110" s="674"/>
      <c r="L110" s="674"/>
      <c r="M110" s="674"/>
      <c r="N110" s="674"/>
      <c r="O110" s="674"/>
      <c r="P110" s="747"/>
      <c r="Q110" s="5">
        <v>1</v>
      </c>
      <c r="R110" s="599"/>
      <c r="S110" s="1"/>
      <c r="T110" s="600"/>
      <c r="U110" s="907"/>
      <c r="V110" s="908"/>
      <c r="W110" s="908"/>
      <c r="X110" s="909"/>
      <c r="Y110" s="5">
        <v>1</v>
      </c>
      <c r="Z110" s="62" t="s">
        <v>21</v>
      </c>
      <c r="AA110" s="98" t="s">
        <v>59</v>
      </c>
      <c r="AE110" s="92"/>
      <c r="AF110" s="36"/>
      <c r="AG110" s="36"/>
      <c r="AH110" s="76"/>
      <c r="AI110" s="76"/>
      <c r="AJ110" s="76"/>
      <c r="AK110" s="99" t="str">
        <f>AC107</f>
        <v>Vous</v>
      </c>
      <c r="AL110" s="753"/>
      <c r="AM110" s="754"/>
      <c r="AN110" s="755"/>
      <c r="AO110" s="5">
        <v>1</v>
      </c>
      <c r="AP110" s="100"/>
      <c r="AQ110" s="1"/>
      <c r="AR110" s="1"/>
      <c r="AS110" s="1"/>
      <c r="AT110" s="1"/>
      <c r="AU110" s="101"/>
      <c r="AV110" s="5">
        <v>1</v>
      </c>
      <c r="AW110" s="5">
        <v>1</v>
      </c>
      <c r="AX110" s="5">
        <v>1</v>
      </c>
      <c r="AY110" s="5">
        <v>1</v>
      </c>
      <c r="AZ110" s="5">
        <v>1</v>
      </c>
      <c r="BA110" s="5">
        <v>1</v>
      </c>
      <c r="BB110" s="5">
        <v>1</v>
      </c>
      <c r="BC110" s="5">
        <v>1</v>
      </c>
      <c r="BD110" s="5">
        <v>1</v>
      </c>
      <c r="BE110" s="5">
        <v>1</v>
      </c>
      <c r="BF110" s="5">
        <v>1</v>
      </c>
      <c r="BG110" s="5">
        <v>1</v>
      </c>
      <c r="BH110" s="5">
        <v>1</v>
      </c>
      <c r="BI110" s="5">
        <v>1</v>
      </c>
      <c r="BJ110" s="5">
        <v>1</v>
      </c>
      <c r="BK110" s="5">
        <v>1</v>
      </c>
      <c r="BL110" s="5">
        <v>1</v>
      </c>
      <c r="BM110" s="5">
        <v>1</v>
      </c>
      <c r="BN110" s="5">
        <v>1</v>
      </c>
      <c r="BO110" s="5">
        <v>1</v>
      </c>
      <c r="BP110" s="5">
        <v>1</v>
      </c>
      <c r="BQ110" s="5">
        <v>1</v>
      </c>
      <c r="BR110" s="5">
        <v>1</v>
      </c>
      <c r="BS110" s="5">
        <v>1</v>
      </c>
      <c r="BT110" s="5">
        <v>1</v>
      </c>
      <c r="BU110" s="5">
        <v>1</v>
      </c>
      <c r="BV110" s="5">
        <v>1</v>
      </c>
      <c r="BW110" s="5">
        <v>1</v>
      </c>
      <c r="BX110" s="5">
        <v>1</v>
      </c>
      <c r="BY110" s="5">
        <v>1</v>
      </c>
      <c r="BZ110" s="5">
        <v>1</v>
      </c>
      <c r="CA110" s="5">
        <v>1</v>
      </c>
      <c r="CB110" s="5">
        <v>1</v>
      </c>
      <c r="CC110" s="5">
        <v>1</v>
      </c>
      <c r="CD110" s="5">
        <v>1</v>
      </c>
      <c r="CE110" s="5">
        <v>1</v>
      </c>
      <c r="CF110" s="5">
        <v>1</v>
      </c>
      <c r="CG110" s="5">
        <v>1</v>
      </c>
      <c r="CH110" s="5">
        <v>1</v>
      </c>
      <c r="CI110" s="5">
        <v>1</v>
      </c>
      <c r="CJ110" s="544">
        <v>1</v>
      </c>
    </row>
    <row r="111" spans="1:88" ht="23.25" customHeight="1" thickTop="1" thickBot="1">
      <c r="A111" s="5">
        <v>1</v>
      </c>
      <c r="B111" s="60" t="s">
        <v>21</v>
      </c>
      <c r="C111" s="671"/>
      <c r="D111" s="87"/>
      <c r="E111" s="87"/>
      <c r="F111" s="87"/>
      <c r="G111" s="87"/>
      <c r="H111" s="87"/>
      <c r="I111" s="87"/>
      <c r="J111" s="15"/>
      <c r="K111" s="88"/>
      <c r="L111" s="15"/>
      <c r="M111" s="15"/>
      <c r="N111" s="15"/>
      <c r="O111" s="88"/>
      <c r="P111" s="747"/>
      <c r="Q111" s="5">
        <v>1</v>
      </c>
      <c r="R111" s="599"/>
      <c r="S111" s="1"/>
      <c r="T111" s="600"/>
      <c r="U111" s="903" t="s">
        <v>732</v>
      </c>
      <c r="V111" s="904"/>
      <c r="W111" s="904"/>
      <c r="X111" s="905"/>
      <c r="Y111" s="5">
        <v>1</v>
      </c>
      <c r="Z111" s="62" t="s">
        <v>21</v>
      </c>
      <c r="AA111" s="112" t="s">
        <v>63</v>
      </c>
      <c r="AB111" s="113" t="s">
        <v>64</v>
      </c>
      <c r="AC111" s="112" t="s">
        <v>65</v>
      </c>
      <c r="AD111" s="113" t="s">
        <v>66</v>
      </c>
      <c r="AE111" s="112" t="s">
        <v>67</v>
      </c>
      <c r="AF111" s="113" t="s">
        <v>68</v>
      </c>
      <c r="AG111" s="112" t="s">
        <v>69</v>
      </c>
      <c r="AH111" s="113" t="s">
        <v>70</v>
      </c>
      <c r="AI111" s="112" t="s">
        <v>71</v>
      </c>
      <c r="AJ111" s="113" t="s">
        <v>72</v>
      </c>
      <c r="AK111" s="112" t="s">
        <v>73</v>
      </c>
      <c r="AL111" s="113" t="s">
        <v>74</v>
      </c>
      <c r="AM111" s="112" t="s">
        <v>75</v>
      </c>
      <c r="AN111" s="114" t="s">
        <v>76</v>
      </c>
      <c r="AO111" s="5">
        <v>1</v>
      </c>
      <c r="AP111" s="100"/>
      <c r="AQ111" s="1"/>
      <c r="AR111" s="1"/>
      <c r="AS111" s="1"/>
      <c r="AT111" s="1"/>
      <c r="AU111" s="101"/>
      <c r="AV111" s="5">
        <v>1</v>
      </c>
      <c r="AW111" s="5">
        <v>1</v>
      </c>
      <c r="AX111" s="5">
        <v>1</v>
      </c>
      <c r="AY111" s="5">
        <v>1</v>
      </c>
      <c r="AZ111" s="5">
        <v>1</v>
      </c>
      <c r="BA111" s="5">
        <v>1</v>
      </c>
      <c r="BB111" s="5">
        <v>1</v>
      </c>
      <c r="BC111" s="5">
        <v>1</v>
      </c>
      <c r="BD111" s="5">
        <v>1</v>
      </c>
      <c r="BE111" s="5">
        <v>1</v>
      </c>
      <c r="BF111" s="5">
        <v>1</v>
      </c>
      <c r="BG111" s="5">
        <v>1</v>
      </c>
      <c r="BH111" s="5">
        <v>1</v>
      </c>
      <c r="BI111" s="5">
        <v>1</v>
      </c>
      <c r="BJ111" s="5">
        <v>1</v>
      </c>
      <c r="BK111" s="5">
        <v>1</v>
      </c>
      <c r="BL111" s="5">
        <v>1</v>
      </c>
      <c r="BM111" s="5">
        <v>1</v>
      </c>
      <c r="BN111" s="5">
        <v>1</v>
      </c>
      <c r="BO111" s="5">
        <v>1</v>
      </c>
      <c r="BP111" s="5">
        <v>1</v>
      </c>
      <c r="BQ111" s="5">
        <v>1</v>
      </c>
      <c r="BR111" s="5">
        <v>1</v>
      </c>
      <c r="BS111" s="5">
        <v>1</v>
      </c>
      <c r="BT111" s="5">
        <v>1</v>
      </c>
      <c r="BU111" s="5">
        <v>1</v>
      </c>
      <c r="BV111" s="5">
        <v>1</v>
      </c>
      <c r="BW111" s="5">
        <v>1</v>
      </c>
      <c r="BX111" s="5">
        <v>1</v>
      </c>
      <c r="BY111" s="5">
        <v>1</v>
      </c>
      <c r="BZ111" s="5">
        <v>1</v>
      </c>
      <c r="CA111" s="5">
        <v>1</v>
      </c>
      <c r="CB111" s="5">
        <v>1</v>
      </c>
      <c r="CC111" s="5">
        <v>1</v>
      </c>
      <c r="CD111" s="5">
        <v>1</v>
      </c>
      <c r="CE111" s="5">
        <v>1</v>
      </c>
      <c r="CF111" s="5">
        <v>1</v>
      </c>
      <c r="CG111" s="5">
        <v>1</v>
      </c>
      <c r="CH111" s="5">
        <v>1</v>
      </c>
      <c r="CI111" s="5">
        <v>1</v>
      </c>
      <c r="CJ111" s="544">
        <v>1</v>
      </c>
    </row>
    <row r="112" spans="1:88" ht="23.25" customHeight="1" thickTop="1">
      <c r="A112" s="5">
        <v>1</v>
      </c>
      <c r="B112" s="60" t="s">
        <v>21</v>
      </c>
      <c r="C112" s="671"/>
      <c r="D112" s="87"/>
      <c r="E112" s="87"/>
      <c r="F112" s="95">
        <f>AB110</f>
        <v>0</v>
      </c>
      <c r="G112" s="87">
        <f>AC110</f>
        <v>0</v>
      </c>
      <c r="H112" s="87"/>
      <c r="I112" s="87"/>
      <c r="J112" s="15"/>
      <c r="K112" s="87"/>
      <c r="L112" s="96" t="s">
        <v>58</v>
      </c>
      <c r="M112" s="97">
        <f>AL109</f>
        <v>50</v>
      </c>
      <c r="N112" s="97" t="str">
        <f>AM109</f>
        <v>couverts</v>
      </c>
      <c r="O112" s="87"/>
      <c r="P112" s="747"/>
      <c r="Q112" s="5">
        <v>1</v>
      </c>
      <c r="R112" s="599"/>
      <c r="S112" s="1"/>
      <c r="T112" s="600"/>
      <c r="U112" s="903"/>
      <c r="V112" s="904"/>
      <c r="W112" s="904"/>
      <c r="X112" s="905"/>
      <c r="Y112" s="5">
        <v>1</v>
      </c>
      <c r="Z112" s="62" t="s">
        <v>21</v>
      </c>
      <c r="AA112" s="125" t="s">
        <v>88</v>
      </c>
      <c r="AB112" s="126" t="s">
        <v>89</v>
      </c>
      <c r="AC112" s="127"/>
      <c r="AD112" s="685" t="s">
        <v>90</v>
      </c>
      <c r="AE112" s="687" t="s">
        <v>91</v>
      </c>
      <c r="AF112" s="128" t="s">
        <v>92</v>
      </c>
      <c r="AG112" s="689" t="s">
        <v>93</v>
      </c>
      <c r="AH112" s="691" t="s">
        <v>94</v>
      </c>
      <c r="AI112" s="693" t="s">
        <v>95</v>
      </c>
      <c r="AJ112" s="129" t="s">
        <v>87</v>
      </c>
      <c r="AK112" s="130" t="s">
        <v>82</v>
      </c>
      <c r="AL112" s="131" t="s">
        <v>96</v>
      </c>
      <c r="AM112" s="132">
        <f>AL109</f>
        <v>50</v>
      </c>
      <c r="AN112" s="133" t="str">
        <f>AM109</f>
        <v>couverts</v>
      </c>
      <c r="AO112" s="5">
        <v>1</v>
      </c>
      <c r="AP112" s="100"/>
      <c r="AQ112" s="1"/>
      <c r="AR112" s="1"/>
      <c r="AS112" s="1"/>
      <c r="AT112" s="1"/>
      <c r="AU112" s="101"/>
      <c r="AV112" s="5">
        <v>1</v>
      </c>
      <c r="AW112" s="5">
        <v>1</v>
      </c>
      <c r="AX112" s="5">
        <v>1</v>
      </c>
      <c r="AY112" s="5">
        <v>1</v>
      </c>
      <c r="AZ112" s="5">
        <v>1</v>
      </c>
      <c r="BA112" s="5">
        <v>1</v>
      </c>
      <c r="BB112" s="5">
        <v>1</v>
      </c>
      <c r="BC112" s="5">
        <v>1</v>
      </c>
      <c r="BD112" s="5">
        <v>1</v>
      </c>
      <c r="BE112" s="5">
        <v>1</v>
      </c>
      <c r="BF112" s="5">
        <v>1</v>
      </c>
      <c r="BG112" s="5">
        <v>1</v>
      </c>
      <c r="BH112" s="5">
        <v>1</v>
      </c>
      <c r="BI112" s="5">
        <v>1</v>
      </c>
      <c r="BJ112" s="5">
        <v>1</v>
      </c>
      <c r="BK112" s="5">
        <v>1</v>
      </c>
      <c r="BL112" s="5">
        <v>1</v>
      </c>
      <c r="BM112" s="5">
        <v>1</v>
      </c>
      <c r="BN112" s="5">
        <v>1</v>
      </c>
      <c r="BO112" s="5">
        <v>1</v>
      </c>
      <c r="BP112" s="5">
        <v>1</v>
      </c>
      <c r="BQ112" s="5">
        <v>1</v>
      </c>
      <c r="BR112" s="5">
        <v>1</v>
      </c>
      <c r="BS112" s="5">
        <v>1</v>
      </c>
      <c r="BT112" s="5">
        <v>1</v>
      </c>
      <c r="BU112" s="5">
        <v>1</v>
      </c>
      <c r="BV112" s="5">
        <v>1</v>
      </c>
      <c r="BW112" s="5">
        <v>1</v>
      </c>
      <c r="BX112" s="5">
        <v>1</v>
      </c>
      <c r="BY112" s="5">
        <v>1</v>
      </c>
      <c r="BZ112" s="5">
        <v>1</v>
      </c>
      <c r="CA112" s="5">
        <v>1</v>
      </c>
      <c r="CB112" s="5">
        <v>1</v>
      </c>
      <c r="CC112" s="5">
        <v>1</v>
      </c>
      <c r="CD112" s="5">
        <v>1</v>
      </c>
      <c r="CE112" s="5">
        <v>1</v>
      </c>
      <c r="CF112" s="5">
        <v>1</v>
      </c>
      <c r="CG112" s="5">
        <v>1</v>
      </c>
      <c r="CH112" s="5">
        <v>1</v>
      </c>
      <c r="CI112" s="5">
        <v>1</v>
      </c>
      <c r="CJ112" s="544">
        <v>1</v>
      </c>
    </row>
    <row r="113" spans="1:88" s="160" customFormat="1" ht="23.25" customHeight="1">
      <c r="A113" s="5">
        <v>1</v>
      </c>
      <c r="B113" s="60" t="s">
        <v>21</v>
      </c>
      <c r="C113" s="671"/>
      <c r="D113" s="109"/>
      <c r="E113" s="109"/>
      <c r="F113" s="109"/>
      <c r="G113" s="109"/>
      <c r="H113" s="109"/>
      <c r="I113" s="109"/>
      <c r="J113" s="109"/>
      <c r="K113" s="109"/>
      <c r="L113" s="109"/>
      <c r="M113" s="109"/>
      <c r="N113" s="109"/>
      <c r="O113" s="109"/>
      <c r="P113" s="747"/>
      <c r="Q113" s="5">
        <v>1</v>
      </c>
      <c r="R113" s="599"/>
      <c r="S113" s="1"/>
      <c r="T113" s="600"/>
      <c r="U113" s="807" t="s">
        <v>678</v>
      </c>
      <c r="V113" s="675" t="s">
        <v>724</v>
      </c>
      <c r="W113" s="634" t="s">
        <v>517</v>
      </c>
      <c r="X113" s="809" t="s">
        <v>733</v>
      </c>
      <c r="Y113" s="5">
        <v>1</v>
      </c>
      <c r="Z113" s="60" t="s">
        <v>21</v>
      </c>
      <c r="AA113" s="144" t="s">
        <v>82</v>
      </c>
      <c r="AB113" s="145" t="s">
        <v>83</v>
      </c>
      <c r="AC113" s="146" t="s">
        <v>84</v>
      </c>
      <c r="AD113" s="686"/>
      <c r="AE113" s="688"/>
      <c r="AF113" s="147" t="s">
        <v>81</v>
      </c>
      <c r="AG113" s="690"/>
      <c r="AH113" s="692"/>
      <c r="AI113" s="694"/>
      <c r="AJ113" s="148" t="s">
        <v>102</v>
      </c>
      <c r="AK113" s="149">
        <v>1</v>
      </c>
      <c r="AL113" s="150" t="s">
        <v>82</v>
      </c>
      <c r="AM113" s="151" t="s">
        <v>83</v>
      </c>
      <c r="AN113" s="152" t="s">
        <v>87</v>
      </c>
      <c r="AO113" s="5">
        <v>1</v>
      </c>
      <c r="AP113" s="100"/>
      <c r="AQ113" s="1"/>
      <c r="AR113" s="1"/>
      <c r="AS113" s="1"/>
      <c r="AT113" s="1"/>
      <c r="AU113" s="101"/>
      <c r="AV113" s="3">
        <v>1</v>
      </c>
      <c r="AW113" s="5">
        <v>1</v>
      </c>
      <c r="AX113" s="5">
        <v>1</v>
      </c>
      <c r="AY113" s="5">
        <v>1</v>
      </c>
      <c r="AZ113" s="5">
        <v>1</v>
      </c>
      <c r="BA113" s="5">
        <v>1</v>
      </c>
      <c r="BB113" s="5">
        <v>1</v>
      </c>
      <c r="BC113" s="5">
        <v>1</v>
      </c>
      <c r="BD113" s="5">
        <v>1</v>
      </c>
      <c r="BE113" s="5">
        <v>1</v>
      </c>
      <c r="BF113" s="5">
        <v>1</v>
      </c>
      <c r="BG113" s="5">
        <v>1</v>
      </c>
      <c r="BH113" s="5">
        <v>1</v>
      </c>
      <c r="BI113" s="5">
        <v>1</v>
      </c>
      <c r="BJ113" s="5">
        <v>1</v>
      </c>
      <c r="BK113" s="5">
        <v>1</v>
      </c>
      <c r="BL113" s="5">
        <v>1</v>
      </c>
      <c r="BM113" s="5">
        <v>1</v>
      </c>
      <c r="BN113" s="5">
        <v>1</v>
      </c>
      <c r="BO113" s="5">
        <v>1</v>
      </c>
      <c r="BP113" s="5">
        <v>1</v>
      </c>
      <c r="BQ113" s="5">
        <v>1</v>
      </c>
      <c r="BR113" s="5">
        <v>1</v>
      </c>
      <c r="BS113" s="5">
        <v>1</v>
      </c>
      <c r="BT113" s="5">
        <v>1</v>
      </c>
      <c r="BU113" s="5">
        <v>1</v>
      </c>
      <c r="BV113" s="5">
        <v>1</v>
      </c>
      <c r="BW113" s="5">
        <v>1</v>
      </c>
      <c r="BX113" s="5">
        <v>1</v>
      </c>
      <c r="BY113" s="5">
        <v>1</v>
      </c>
      <c r="BZ113" s="5">
        <v>1</v>
      </c>
      <c r="CA113" s="5">
        <v>1</v>
      </c>
      <c r="CB113" s="5">
        <v>1</v>
      </c>
      <c r="CC113" s="5">
        <v>1</v>
      </c>
      <c r="CD113" s="5">
        <v>1</v>
      </c>
      <c r="CE113" s="5">
        <v>1</v>
      </c>
      <c r="CF113" s="5">
        <v>1</v>
      </c>
      <c r="CG113" s="5">
        <v>1</v>
      </c>
      <c r="CH113" s="5">
        <v>1</v>
      </c>
      <c r="CI113" s="5">
        <v>1</v>
      </c>
      <c r="CJ113" s="544">
        <v>1</v>
      </c>
    </row>
    <row r="114" spans="1:88" s="160" customFormat="1" ht="23.25" customHeight="1">
      <c r="A114" s="5">
        <v>1</v>
      </c>
      <c r="B114" s="60" t="s">
        <v>21</v>
      </c>
      <c r="C114" s="671"/>
      <c r="D114" s="15"/>
      <c r="E114" s="117" t="s">
        <v>81</v>
      </c>
      <c r="F114" s="118"/>
      <c r="G114" s="118"/>
      <c r="H114" s="119" t="s">
        <v>82</v>
      </c>
      <c r="I114" s="120" t="s">
        <v>83</v>
      </c>
      <c r="J114" s="120" t="s">
        <v>84</v>
      </c>
      <c r="K114" s="121" t="s">
        <v>85</v>
      </c>
      <c r="L114" s="122" t="s">
        <v>86</v>
      </c>
      <c r="M114" s="745" t="s">
        <v>87</v>
      </c>
      <c r="N114" s="745"/>
      <c r="O114" s="123"/>
      <c r="P114" s="747"/>
      <c r="Q114" s="5">
        <v>1</v>
      </c>
      <c r="R114" s="599"/>
      <c r="S114" s="1"/>
      <c r="T114" s="600"/>
      <c r="U114" s="807"/>
      <c r="V114" s="675"/>
      <c r="W114" s="810" t="s">
        <v>519</v>
      </c>
      <c r="X114" s="809"/>
      <c r="Y114" s="5">
        <v>1</v>
      </c>
      <c r="Z114" s="62" t="s">
        <v>21</v>
      </c>
      <c r="AA114" s="163"/>
      <c r="AB114" s="164"/>
      <c r="AC114" s="165" t="str">
        <f t="shared" ref="AC114:AC143" si="41">IF(AND(AA114&gt;0,AD114&gt;0),"de","")</f>
        <v/>
      </c>
      <c r="AD114" s="485">
        <v>0.4</v>
      </c>
      <c r="AE114" s="22" t="s">
        <v>4</v>
      </c>
      <c r="AF114" s="168" t="s">
        <v>363</v>
      </c>
      <c r="AG114" s="491">
        <v>1</v>
      </c>
      <c r="AH114" s="169">
        <f>IFERROR(SUMIF(AA186:AF186, AE114, AA187:AF187)*AD114*IF(ISBLANK(AA114),1,AA114)+SUMIF(AA188:AF188, AE114, AA189:AF189)*AD114*IF(ISBLANK(AA114),1,AA114), 0)</f>
        <v>0.4</v>
      </c>
      <c r="AI114" s="170">
        <f>IF(ISBLANK(AA108),0,(AH114*AG114)/AA108*AL109)</f>
        <v>0.2</v>
      </c>
      <c r="AJ114" s="171">
        <f>IF(AI144=0,0,(AI114/AI144)*AK113*1000)</f>
        <v>1000</v>
      </c>
      <c r="AK114" s="172">
        <f>IF(AH144=0, 0, (AA114*AG114)/(AH144*AK113))</f>
        <v>0</v>
      </c>
      <c r="AL114" s="173">
        <f>IF(OR(ISBLANK(AA108), ISBLANK(AA114), ISTEXT(AA114)), 0, AA114*AG114/AA108*AL109)</f>
        <v>0</v>
      </c>
      <c r="AM114" s="174">
        <f t="shared" ref="AM114:AM143" si="42">AB114</f>
        <v>0</v>
      </c>
      <c r="AN114" s="175" t="str">
        <f t="shared" ref="AN114:AN143" si="43">IF(AI114=0,0,IF(AI114&gt;=1,ROUND(AI114,3)&amp;" Kg",INT(AI114*1000)&amp;" g"))</f>
        <v>200 g</v>
      </c>
      <c r="AO114" s="5">
        <v>1</v>
      </c>
      <c r="AP114" s="100"/>
      <c r="AQ114" s="1"/>
      <c r="AR114" s="1"/>
      <c r="AS114" s="1"/>
      <c r="AT114" s="1"/>
      <c r="AU114" s="101"/>
      <c r="AV114" s="3">
        <v>1</v>
      </c>
      <c r="AW114" s="5">
        <v>1</v>
      </c>
      <c r="AX114" s="5">
        <v>1</v>
      </c>
      <c r="AY114" s="5">
        <v>1</v>
      </c>
      <c r="AZ114" s="5">
        <v>1</v>
      </c>
      <c r="BA114" s="5">
        <v>1</v>
      </c>
      <c r="BB114" s="5">
        <v>1</v>
      </c>
      <c r="BC114" s="5">
        <v>1</v>
      </c>
      <c r="BD114" s="5">
        <v>1</v>
      </c>
      <c r="BE114" s="5">
        <v>1</v>
      </c>
      <c r="BF114" s="5">
        <v>1</v>
      </c>
      <c r="BG114" s="5">
        <v>1</v>
      </c>
      <c r="BH114" s="5">
        <v>1</v>
      </c>
      <c r="BI114" s="5">
        <v>1</v>
      </c>
      <c r="BJ114" s="5">
        <v>1</v>
      </c>
      <c r="BK114" s="5">
        <v>1</v>
      </c>
      <c r="BL114" s="5">
        <v>1</v>
      </c>
      <c r="BM114" s="5">
        <v>1</v>
      </c>
      <c r="BN114" s="5">
        <v>1</v>
      </c>
      <c r="BO114" s="5">
        <v>1</v>
      </c>
      <c r="BP114" s="5">
        <v>1</v>
      </c>
      <c r="BQ114" s="5">
        <v>1</v>
      </c>
      <c r="BR114" s="5">
        <v>1</v>
      </c>
      <c r="BS114" s="5">
        <v>1</v>
      </c>
      <c r="BT114" s="5">
        <v>1</v>
      </c>
      <c r="BU114" s="5">
        <v>1</v>
      </c>
      <c r="BV114" s="5">
        <v>1</v>
      </c>
      <c r="BW114" s="5">
        <v>1</v>
      </c>
      <c r="BX114" s="5">
        <v>1</v>
      </c>
      <c r="BY114" s="5">
        <v>1</v>
      </c>
      <c r="BZ114" s="5">
        <v>1</v>
      </c>
      <c r="CA114" s="5">
        <v>1</v>
      </c>
      <c r="CB114" s="5">
        <v>1</v>
      </c>
      <c r="CC114" s="5">
        <v>1</v>
      </c>
      <c r="CD114" s="5">
        <v>1</v>
      </c>
      <c r="CE114" s="5">
        <v>1</v>
      </c>
      <c r="CF114" s="5">
        <v>1</v>
      </c>
      <c r="CG114" s="5">
        <v>1</v>
      </c>
      <c r="CH114" s="5">
        <v>1</v>
      </c>
      <c r="CI114" s="5">
        <v>1</v>
      </c>
      <c r="CJ114" s="544">
        <v>1</v>
      </c>
    </row>
    <row r="115" spans="1:88" s="160" customFormat="1" ht="23.25" customHeight="1">
      <c r="A115" s="5">
        <v>1</v>
      </c>
      <c r="B115" s="60" t="s">
        <v>21</v>
      </c>
      <c r="C115" s="671"/>
      <c r="D115" s="15"/>
      <c r="E115" s="140" t="str">
        <f t="shared" ref="E115:E144" si="44">AF114</f>
        <v>Huile d'olive</v>
      </c>
      <c r="F115" s="15"/>
      <c r="G115" s="87"/>
      <c r="H115" s="141">
        <f t="shared" ref="H115:H144" si="45">AL114</f>
        <v>0</v>
      </c>
      <c r="I115" s="142">
        <f t="shared" ref="I115:I144" si="46">AM114</f>
        <v>0</v>
      </c>
      <c r="J115" s="109" t="str">
        <f t="shared" ref="J115:J144" si="47">AC114</f>
        <v/>
      </c>
      <c r="K115" s="143" t="str">
        <f t="shared" ref="K115:K144" si="48">IF(J115="de",AD114,"")</f>
        <v/>
      </c>
      <c r="L115" s="143" t="str">
        <f t="shared" ref="L115:L144" si="49">IF(J115="de",AE114,"")</f>
        <v/>
      </c>
      <c r="M115" s="682" t="str">
        <f t="shared" ref="M115:M144" si="50">AN114</f>
        <v>200 g</v>
      </c>
      <c r="N115" s="682"/>
      <c r="O115" s="162" t="str">
        <f t="shared" ref="O115:O144" si="51">IF(M115&gt;0,E115,"")</f>
        <v>Huile d'olive</v>
      </c>
      <c r="P115" s="747"/>
      <c r="Q115" s="5">
        <v>1</v>
      </c>
      <c r="R115" s="717" t="s">
        <v>119</v>
      </c>
      <c r="S115" s="201" t="s">
        <v>120</v>
      </c>
      <c r="T115" s="600"/>
      <c r="U115" s="807"/>
      <c r="V115" s="675"/>
      <c r="W115" s="810"/>
      <c r="X115" s="809"/>
      <c r="Y115" s="5">
        <v>1</v>
      </c>
      <c r="Z115" s="180" t="str">
        <f t="shared" ref="Z115:Z142" si="52">IF(AF115&lt;&gt;"","A","►")</f>
        <v>►</v>
      </c>
      <c r="AA115" s="164"/>
      <c r="AB115" s="164"/>
      <c r="AC115" s="181" t="str">
        <f t="shared" si="41"/>
        <v/>
      </c>
      <c r="AD115" s="166"/>
      <c r="AE115" s="167"/>
      <c r="AF115" s="182"/>
      <c r="AG115" s="491">
        <v>1</v>
      </c>
      <c r="AH115" s="169">
        <f>IFERROR(SUMIF(AA186:AF186, AE115, AA187:AF187)*AD115*IF(ISBLANK(AA115),1,AA115)+SUMIF(AA188:AF188, AE115, AA189:AF189)*AD115*IF(ISBLANK(AA115),1,AA115), 0)</f>
        <v>0</v>
      </c>
      <c r="AI115" s="170">
        <f>IF(ISBLANK(AA108),0,(AH115*AG115)/AA108*AL109)</f>
        <v>0</v>
      </c>
      <c r="AJ115" s="183">
        <f>IF(AI144=0,0,(AI115/AI144)*AK113*1000)</f>
        <v>0</v>
      </c>
      <c r="AK115" s="184">
        <f>IF(AH144=0, 0, (AA115*AG115)/(AH144*AK113))</f>
        <v>0</v>
      </c>
      <c r="AL115" s="185">
        <f>IF(OR(ISBLANK(AA108), ISBLANK(AA115), ISTEXT(AA115)), 0, AA115*AG115/AA108*AL109)</f>
        <v>0</v>
      </c>
      <c r="AM115" s="186">
        <f t="shared" si="42"/>
        <v>0</v>
      </c>
      <c r="AN115" s="187">
        <f t="shared" si="43"/>
        <v>0</v>
      </c>
      <c r="AO115" s="5">
        <v>1</v>
      </c>
      <c r="AP115" s="100"/>
      <c r="AQ115" s="1"/>
      <c r="AR115" s="1"/>
      <c r="AS115" s="1"/>
      <c r="AT115" s="1"/>
      <c r="AU115" s="101"/>
      <c r="AV115" s="3">
        <v>1</v>
      </c>
      <c r="AW115" s="5">
        <v>1</v>
      </c>
      <c r="AX115" s="5">
        <v>1</v>
      </c>
      <c r="AY115" s="5">
        <v>1</v>
      </c>
      <c r="AZ115" s="5">
        <v>1</v>
      </c>
      <c r="BA115" s="5">
        <v>1</v>
      </c>
      <c r="BB115" s="5">
        <v>1</v>
      </c>
      <c r="BC115" s="5">
        <v>1</v>
      </c>
      <c r="BD115" s="5">
        <v>1</v>
      </c>
      <c r="BE115" s="5">
        <v>1</v>
      </c>
      <c r="BF115" s="5">
        <v>1</v>
      </c>
      <c r="BG115" s="5">
        <v>1</v>
      </c>
      <c r="BH115" s="5">
        <v>1</v>
      </c>
      <c r="BI115" s="5">
        <v>1</v>
      </c>
      <c r="BJ115" s="5">
        <v>1</v>
      </c>
      <c r="BK115" s="5">
        <v>1</v>
      </c>
      <c r="BL115" s="5">
        <v>1</v>
      </c>
      <c r="BM115" s="5">
        <v>1</v>
      </c>
      <c r="BN115" s="5">
        <v>1</v>
      </c>
      <c r="BO115" s="5">
        <v>1</v>
      </c>
      <c r="BP115" s="5">
        <v>1</v>
      </c>
      <c r="BQ115" s="5">
        <v>1</v>
      </c>
      <c r="BR115" s="5">
        <v>1</v>
      </c>
      <c r="BS115" s="5">
        <v>1</v>
      </c>
      <c r="BT115" s="5">
        <v>1</v>
      </c>
      <c r="BU115" s="5">
        <v>1</v>
      </c>
      <c r="BV115" s="5">
        <v>1</v>
      </c>
      <c r="BW115" s="5">
        <v>1</v>
      </c>
      <c r="BX115" s="5">
        <v>1</v>
      </c>
      <c r="BY115" s="5">
        <v>1</v>
      </c>
      <c r="BZ115" s="5">
        <v>1</v>
      </c>
      <c r="CA115" s="5">
        <v>1</v>
      </c>
      <c r="CB115" s="5">
        <v>1</v>
      </c>
      <c r="CC115" s="5">
        <v>1</v>
      </c>
      <c r="CD115" s="5">
        <v>1</v>
      </c>
      <c r="CE115" s="5">
        <v>1</v>
      </c>
      <c r="CF115" s="5">
        <v>1</v>
      </c>
      <c r="CG115" s="5">
        <v>1</v>
      </c>
      <c r="CH115" s="5">
        <v>1</v>
      </c>
      <c r="CI115" s="5">
        <v>1</v>
      </c>
      <c r="CJ115" s="544">
        <v>1</v>
      </c>
    </row>
    <row r="116" spans="1:88" s="160" customFormat="1" ht="23.25" customHeight="1">
      <c r="A116" s="5">
        <v>1</v>
      </c>
      <c r="B116" s="657" t="str">
        <f>Z115</f>
        <v>►</v>
      </c>
      <c r="C116" s="671"/>
      <c r="D116" s="15"/>
      <c r="E116" s="140">
        <f t="shared" si="44"/>
        <v>0</v>
      </c>
      <c r="F116" s="15"/>
      <c r="G116" s="87"/>
      <c r="H116" s="141">
        <f t="shared" si="45"/>
        <v>0</v>
      </c>
      <c r="I116" s="142">
        <f t="shared" si="46"/>
        <v>0</v>
      </c>
      <c r="J116" s="109" t="str">
        <f t="shared" si="47"/>
        <v/>
      </c>
      <c r="K116" s="143" t="str">
        <f t="shared" si="48"/>
        <v/>
      </c>
      <c r="L116" s="143" t="str">
        <f t="shared" si="49"/>
        <v/>
      </c>
      <c r="M116" s="682">
        <f t="shared" si="50"/>
        <v>0</v>
      </c>
      <c r="N116" s="682"/>
      <c r="O116" s="162" t="str">
        <f t="shared" si="51"/>
        <v/>
      </c>
      <c r="P116" s="747"/>
      <c r="Q116" s="5">
        <v>1</v>
      </c>
      <c r="R116" s="718"/>
      <c r="S116" s="210" t="s">
        <v>128</v>
      </c>
      <c r="T116" s="601"/>
      <c r="U116" s="808"/>
      <c r="V116" s="629" t="str">
        <f>U117</f>
        <v>colonne.U</v>
      </c>
      <c r="W116" s="811"/>
      <c r="X116" s="906"/>
      <c r="Y116" s="5">
        <v>1</v>
      </c>
      <c r="Z116" s="180" t="str">
        <f t="shared" si="52"/>
        <v>►</v>
      </c>
      <c r="AA116" s="192"/>
      <c r="AB116" s="192"/>
      <c r="AC116" s="165" t="str">
        <f t="shared" si="41"/>
        <v/>
      </c>
      <c r="AD116" s="166"/>
      <c r="AE116" s="167"/>
      <c r="AF116" s="182"/>
      <c r="AG116" s="491">
        <v>1</v>
      </c>
      <c r="AH116" s="169">
        <f>IFERROR(SUMIF(AA186:AF186, AE116, AA187:AF187)*AD116*IF(ISBLANK(AA116),1,AA116)+SUMIF(AA188:AF188, AE116, AA189:AF189)*AD116*IF(ISBLANK(AA116),1,AA116), 0)</f>
        <v>0</v>
      </c>
      <c r="AI116" s="170">
        <f>IF(ISBLANK(AA108),0,(AH116*AG116)/AA108*AL109)</f>
        <v>0</v>
      </c>
      <c r="AJ116" s="171">
        <f>IF(AI144=0,0,(AI116/AI144)*AK113*1000)</f>
        <v>0</v>
      </c>
      <c r="AK116" s="193">
        <f>IF(AH144=0, 0, (AA116*AG116)/(AH144*AK113))</f>
        <v>0</v>
      </c>
      <c r="AL116" s="173">
        <f>IF(OR(ISBLANK(AA108), ISBLANK(AA116), ISTEXT(AA116)), 0, AA116*AG116/AA108*AL109)</f>
        <v>0</v>
      </c>
      <c r="AM116" s="174">
        <f t="shared" si="42"/>
        <v>0</v>
      </c>
      <c r="AN116" s="175">
        <f t="shared" si="43"/>
        <v>0</v>
      </c>
      <c r="AO116" s="5">
        <v>1</v>
      </c>
      <c r="AP116" s="100"/>
      <c r="AQ116" s="1"/>
      <c r="AR116" s="1"/>
      <c r="AS116" s="1"/>
      <c r="AT116" s="1"/>
      <c r="AU116" s="101"/>
      <c r="AV116" s="3">
        <v>1</v>
      </c>
      <c r="AW116" s="5">
        <v>1</v>
      </c>
      <c r="AX116" s="5">
        <v>1</v>
      </c>
      <c r="AY116" s="5">
        <v>1</v>
      </c>
      <c r="AZ116" s="5">
        <v>1</v>
      </c>
      <c r="BA116" s="5">
        <v>1</v>
      </c>
      <c r="BB116" s="5">
        <v>1</v>
      </c>
      <c r="BC116" s="5">
        <v>1</v>
      </c>
      <c r="BD116" s="5">
        <v>1</v>
      </c>
      <c r="BE116" s="5">
        <v>1</v>
      </c>
      <c r="BF116" s="5">
        <v>1</v>
      </c>
      <c r="BG116" s="5">
        <v>1</v>
      </c>
      <c r="BH116" s="5">
        <v>1</v>
      </c>
      <c r="BI116" s="5">
        <v>1</v>
      </c>
      <c r="BJ116" s="5">
        <v>1</v>
      </c>
      <c r="BK116" s="5">
        <v>1</v>
      </c>
      <c r="BL116" s="5">
        <v>1</v>
      </c>
      <c r="BM116" s="5">
        <v>1</v>
      </c>
      <c r="BN116" s="5">
        <v>1</v>
      </c>
      <c r="BO116" s="5">
        <v>1</v>
      </c>
      <c r="BP116" s="5">
        <v>1</v>
      </c>
      <c r="BQ116" s="5">
        <v>1</v>
      </c>
      <c r="BR116" s="5">
        <v>1</v>
      </c>
      <c r="BS116" s="5">
        <v>1</v>
      </c>
      <c r="BT116" s="5">
        <v>1</v>
      </c>
      <c r="BU116" s="5">
        <v>1</v>
      </c>
      <c r="BV116" s="5">
        <v>1</v>
      </c>
      <c r="BW116" s="5">
        <v>1</v>
      </c>
      <c r="BX116" s="5">
        <v>1</v>
      </c>
      <c r="BY116" s="5">
        <v>1</v>
      </c>
      <c r="BZ116" s="5">
        <v>1</v>
      </c>
      <c r="CA116" s="5">
        <v>1</v>
      </c>
      <c r="CB116" s="5">
        <v>1</v>
      </c>
      <c r="CC116" s="5">
        <v>1</v>
      </c>
      <c r="CD116" s="5">
        <v>1</v>
      </c>
      <c r="CE116" s="5">
        <v>1</v>
      </c>
      <c r="CF116" s="5">
        <v>1</v>
      </c>
      <c r="CG116" s="5">
        <v>1</v>
      </c>
      <c r="CH116" s="5">
        <v>1</v>
      </c>
      <c r="CI116" s="5">
        <v>1</v>
      </c>
      <c r="CJ116" s="544">
        <v>1</v>
      </c>
    </row>
    <row r="117" spans="1:88" s="160" customFormat="1" ht="23.25" customHeight="1">
      <c r="A117" s="5">
        <v>1</v>
      </c>
      <c r="B117" s="657" t="str">
        <f t="shared" ref="B117:B143" si="53">Z116</f>
        <v>►</v>
      </c>
      <c r="C117" s="671"/>
      <c r="D117" s="15"/>
      <c r="E117" s="140">
        <f t="shared" si="44"/>
        <v>0</v>
      </c>
      <c r="F117" s="15"/>
      <c r="G117" s="87"/>
      <c r="H117" s="141">
        <f t="shared" si="45"/>
        <v>0</v>
      </c>
      <c r="I117" s="142">
        <f t="shared" si="46"/>
        <v>0</v>
      </c>
      <c r="J117" s="109" t="str">
        <f t="shared" si="47"/>
        <v/>
      </c>
      <c r="K117" s="143" t="str">
        <f t="shared" si="48"/>
        <v/>
      </c>
      <c r="L117" s="143" t="str">
        <f t="shared" si="49"/>
        <v/>
      </c>
      <c r="M117" s="682">
        <f t="shared" si="50"/>
        <v>0</v>
      </c>
      <c r="N117" s="682"/>
      <c r="O117" s="162" t="str">
        <f t="shared" si="51"/>
        <v/>
      </c>
      <c r="P117" s="747"/>
      <c r="Q117" s="5">
        <v>1</v>
      </c>
      <c r="R117" s="614"/>
      <c r="S117" s="613" t="str">
        <f>"colonne."&amp;LEFT(ADDRESS(1,COLUMN(),4),1)</f>
        <v>colonne.S</v>
      </c>
      <c r="T117" s="615"/>
      <c r="U117" s="635" t="str">
        <f>"colonne."&amp;LEFT(ADDRESS(1,COLUMN(),4),1)</f>
        <v>colonne.U</v>
      </c>
      <c r="V117" s="613" t="str">
        <f>"colonne."&amp;LEFT(ADDRESS(1,COLUMN(),4),1)</f>
        <v>colonne.V</v>
      </c>
      <c r="W117" s="637" t="s">
        <v>684</v>
      </c>
      <c r="X117" s="638" t="str">
        <f>"colonne."&amp;LEFT(ADDRESS(1,COLUMN(),4),1)</f>
        <v>colonne.X</v>
      </c>
      <c r="Y117" s="5">
        <v>1</v>
      </c>
      <c r="Z117" s="180" t="str">
        <f t="shared" si="52"/>
        <v>►</v>
      </c>
      <c r="AA117" s="192"/>
      <c r="AB117" s="192"/>
      <c r="AC117" s="181" t="str">
        <f t="shared" si="41"/>
        <v/>
      </c>
      <c r="AD117" s="486"/>
      <c r="AE117" s="167"/>
      <c r="AF117" s="182"/>
      <c r="AG117" s="491">
        <v>1</v>
      </c>
      <c r="AH117" s="169">
        <f>IFERROR(SUMIF(AA186:AF186, AE117, AA187:AF187)*AD117*IF(ISBLANK(AA117),1,AA117)+SUMIF(AA188:AF188, AE117, AA189:AF189)*AD117*IF(ISBLANK(AA117),1,AA117), 0)</f>
        <v>0</v>
      </c>
      <c r="AI117" s="170">
        <f>IF(ISBLANK(AA108),0,(AH117*AG117)/AA108*AL109)</f>
        <v>0</v>
      </c>
      <c r="AJ117" s="183">
        <f>IF(AI144=0,0,(AI117/AI144)*AK113*1000)</f>
        <v>0</v>
      </c>
      <c r="AK117" s="184">
        <f>IF(AH144=0, 0, (AA117*AG117)/(AH144*AK113))</f>
        <v>0</v>
      </c>
      <c r="AL117" s="185">
        <f>IF(OR(ISBLANK(AA108), ISBLANK(AA117), ISTEXT(AA117)), 0, AA117*AG117/AA108*AL109)</f>
        <v>0</v>
      </c>
      <c r="AM117" s="186">
        <f t="shared" si="42"/>
        <v>0</v>
      </c>
      <c r="AN117" s="187">
        <f t="shared" si="43"/>
        <v>0</v>
      </c>
      <c r="AO117" s="5">
        <v>1</v>
      </c>
      <c r="AP117" s="796" t="s">
        <v>119</v>
      </c>
      <c r="AQ117" s="201" t="s">
        <v>120</v>
      </c>
      <c r="AR117" s="1"/>
      <c r="AS117" s="1"/>
      <c r="AT117" s="1"/>
      <c r="AU117" s="101"/>
      <c r="AV117" s="3">
        <v>1</v>
      </c>
      <c r="AW117" s="5">
        <v>1</v>
      </c>
      <c r="AX117" s="5">
        <v>1</v>
      </c>
      <c r="AY117" s="5">
        <v>1</v>
      </c>
      <c r="AZ117" s="5">
        <v>1</v>
      </c>
      <c r="BA117" s="5">
        <v>1</v>
      </c>
      <c r="BB117" s="5">
        <v>1</v>
      </c>
      <c r="BC117" s="5">
        <v>1</v>
      </c>
      <c r="BD117" s="5">
        <v>1</v>
      </c>
      <c r="BE117" s="5">
        <v>1</v>
      </c>
      <c r="BF117" s="5">
        <v>1</v>
      </c>
      <c r="BG117" s="5">
        <v>1</v>
      </c>
      <c r="BH117" s="5">
        <v>1</v>
      </c>
      <c r="BI117" s="5">
        <v>1</v>
      </c>
      <c r="BJ117" s="5">
        <v>1</v>
      </c>
      <c r="BK117" s="5">
        <v>1</v>
      </c>
      <c r="BL117" s="5">
        <v>1</v>
      </c>
      <c r="BM117" s="5">
        <v>1</v>
      </c>
      <c r="BN117" s="5">
        <v>1</v>
      </c>
      <c r="BO117" s="5">
        <v>1</v>
      </c>
      <c r="BP117" s="5">
        <v>1</v>
      </c>
      <c r="BQ117" s="5">
        <v>1</v>
      </c>
      <c r="BR117" s="5">
        <v>1</v>
      </c>
      <c r="BS117" s="5">
        <v>1</v>
      </c>
      <c r="BT117" s="5">
        <v>1</v>
      </c>
      <c r="BU117" s="5">
        <v>1</v>
      </c>
      <c r="BV117" s="5">
        <v>1</v>
      </c>
      <c r="BW117" s="5">
        <v>1</v>
      </c>
      <c r="BX117" s="5">
        <v>1</v>
      </c>
      <c r="BY117" s="5">
        <v>1</v>
      </c>
      <c r="BZ117" s="5">
        <v>1</v>
      </c>
      <c r="CA117" s="5">
        <v>1</v>
      </c>
      <c r="CB117" s="5">
        <v>1</v>
      </c>
      <c r="CC117" s="5">
        <v>1</v>
      </c>
      <c r="CD117" s="5">
        <v>1</v>
      </c>
      <c r="CE117" s="5">
        <v>1</v>
      </c>
      <c r="CF117" s="5">
        <v>1</v>
      </c>
      <c r="CG117" s="5">
        <v>1</v>
      </c>
      <c r="CH117" s="5">
        <v>1</v>
      </c>
      <c r="CI117" s="5">
        <v>1</v>
      </c>
      <c r="CJ117" s="544">
        <v>1</v>
      </c>
    </row>
    <row r="118" spans="1:88" s="160" customFormat="1" ht="23.25" customHeight="1">
      <c r="A118" s="5">
        <v>1</v>
      </c>
      <c r="B118" s="657" t="str">
        <f t="shared" si="53"/>
        <v>►</v>
      </c>
      <c r="C118" s="671"/>
      <c r="D118" s="15"/>
      <c r="E118" s="140">
        <f t="shared" si="44"/>
        <v>0</v>
      </c>
      <c r="F118" s="15"/>
      <c r="G118" s="87"/>
      <c r="H118" s="141">
        <f t="shared" si="45"/>
        <v>0</v>
      </c>
      <c r="I118" s="142">
        <f t="shared" si="46"/>
        <v>0</v>
      </c>
      <c r="J118" s="109" t="str">
        <f t="shared" si="47"/>
        <v/>
      </c>
      <c r="K118" s="143" t="str">
        <f t="shared" si="48"/>
        <v/>
      </c>
      <c r="L118" s="143" t="str">
        <f t="shared" si="49"/>
        <v/>
      </c>
      <c r="M118" s="682">
        <f t="shared" si="50"/>
        <v>0</v>
      </c>
      <c r="N118" s="682"/>
      <c r="O118" s="162" t="str">
        <f t="shared" si="51"/>
        <v/>
      </c>
      <c r="P118" s="747"/>
      <c r="Q118" s="5">
        <v>1</v>
      </c>
      <c r="R118" s="596"/>
      <c r="S118" s="631"/>
      <c r="T118" s="598"/>
      <c r="U118" s="636" t="str">
        <f t="shared" ref="U118:U129" si="54">SUBSTITUTE(SUBSTITUTE(SUBSTITUTE(SUBSTITUTE(SUBSTITUTE(SUBSTITUTE(SUBSTITUTE(SUBSTITUTE(SUBSTITUTE(SUBSTITUTE(S118,"0",""),"1",""),"2",""),"3",""),"4",""),"5",""),"6",""),"7",""),"8",""),"9","")</f>
        <v/>
      </c>
      <c r="V118" s="641"/>
      <c r="W118" s="182" t="str">
        <f t="shared" ref="W118:W124" si="55">IF(ISBLANK(V118),U118,V118)</f>
        <v/>
      </c>
      <c r="X118" s="639" t="str">
        <f>IF(OR(ISBLANK(V118), ISTEXT(V118)), "", "0  "&amp;V117)</f>
        <v/>
      </c>
      <c r="Y118" s="5">
        <v>1</v>
      </c>
      <c r="Z118" s="180" t="str">
        <f t="shared" si="52"/>
        <v>►</v>
      </c>
      <c r="AA118" s="192"/>
      <c r="AB118" s="192"/>
      <c r="AC118" s="165" t="str">
        <f t="shared" si="41"/>
        <v/>
      </c>
      <c r="AD118" s="166"/>
      <c r="AE118" s="167"/>
      <c r="AF118" s="182"/>
      <c r="AG118" s="491">
        <v>1</v>
      </c>
      <c r="AH118" s="169">
        <f>IFERROR(SUMIF(AA186:AF186, AE118, AA187:AF187)*AD118*IF(ISBLANK(AA118),1,AA118)+SUMIF(AA188:AF188, AE118, AA189:AF189)*AD118*IF(ISBLANK(AA118),1,AA118), 0)</f>
        <v>0</v>
      </c>
      <c r="AI118" s="170">
        <f>IF(ISBLANK(AA108),0,(AH118*AG118)/AA108*AL109)</f>
        <v>0</v>
      </c>
      <c r="AJ118" s="171">
        <f>IF(AI144=0,0,(AI118/AI144)*AK113*1000)</f>
        <v>0</v>
      </c>
      <c r="AK118" s="193">
        <f>IF(AH144=0, 0, (AA118*AG118)/(AH144*AK113))</f>
        <v>0</v>
      </c>
      <c r="AL118" s="173">
        <f>IF(OR(ISBLANK(AA108), ISBLANK(AA118), ISTEXT(AA118)), 0, AA118*AG118/AA108*AL109)</f>
        <v>0</v>
      </c>
      <c r="AM118" s="174">
        <f t="shared" si="42"/>
        <v>0</v>
      </c>
      <c r="AN118" s="175">
        <f t="shared" si="43"/>
        <v>0</v>
      </c>
      <c r="AO118" s="5">
        <v>1</v>
      </c>
      <c r="AP118" s="797"/>
      <c r="AQ118" s="210" t="s">
        <v>128</v>
      </c>
      <c r="AR118" s="211"/>
      <c r="AS118" s="211"/>
      <c r="AT118" s="211"/>
      <c r="AU118" s="212"/>
      <c r="AV118" s="3">
        <v>1</v>
      </c>
      <c r="AW118" s="5">
        <v>1</v>
      </c>
      <c r="AX118" s="5">
        <v>1</v>
      </c>
      <c r="AY118" s="5">
        <v>1</v>
      </c>
      <c r="AZ118" s="5">
        <v>1</v>
      </c>
      <c r="BA118" s="5">
        <v>1</v>
      </c>
      <c r="BB118" s="5">
        <v>1</v>
      </c>
      <c r="BC118" s="5">
        <v>1</v>
      </c>
      <c r="BD118" s="5">
        <v>1</v>
      </c>
      <c r="BE118" s="5">
        <v>1</v>
      </c>
      <c r="BF118" s="5">
        <v>1</v>
      </c>
      <c r="BG118" s="5">
        <v>1</v>
      </c>
      <c r="BH118" s="5">
        <v>1</v>
      </c>
      <c r="BI118" s="5">
        <v>1</v>
      </c>
      <c r="BJ118" s="5">
        <v>1</v>
      </c>
      <c r="BK118" s="5">
        <v>1</v>
      </c>
      <c r="BL118" s="5">
        <v>1</v>
      </c>
      <c r="BM118" s="5">
        <v>1</v>
      </c>
      <c r="BN118" s="5">
        <v>1</v>
      </c>
      <c r="BO118" s="5">
        <v>1</v>
      </c>
      <c r="BP118" s="5">
        <v>1</v>
      </c>
      <c r="BQ118" s="5">
        <v>1</v>
      </c>
      <c r="BR118" s="5">
        <v>1</v>
      </c>
      <c r="BS118" s="5">
        <v>1</v>
      </c>
      <c r="BT118" s="5">
        <v>1</v>
      </c>
      <c r="BU118" s="5">
        <v>1</v>
      </c>
      <c r="BV118" s="5">
        <v>1</v>
      </c>
      <c r="BW118" s="5">
        <v>1</v>
      </c>
      <c r="BX118" s="5">
        <v>1</v>
      </c>
      <c r="BY118" s="5">
        <v>1</v>
      </c>
      <c r="BZ118" s="5">
        <v>1</v>
      </c>
      <c r="CA118" s="5">
        <v>1</v>
      </c>
      <c r="CB118" s="5">
        <v>1</v>
      </c>
      <c r="CC118" s="5">
        <v>1</v>
      </c>
      <c r="CD118" s="5">
        <v>1</v>
      </c>
      <c r="CE118" s="5">
        <v>1</v>
      </c>
      <c r="CF118" s="5">
        <v>1</v>
      </c>
      <c r="CG118" s="5">
        <v>1</v>
      </c>
      <c r="CH118" s="5">
        <v>1</v>
      </c>
      <c r="CI118" s="5">
        <v>1</v>
      </c>
      <c r="CJ118" s="544">
        <v>1</v>
      </c>
    </row>
    <row r="119" spans="1:88" s="160" customFormat="1" ht="23.25" customHeight="1">
      <c r="A119" s="5">
        <v>1</v>
      </c>
      <c r="B119" s="657" t="str">
        <f t="shared" si="53"/>
        <v>►</v>
      </c>
      <c r="C119" s="671"/>
      <c r="D119" s="15"/>
      <c r="E119" s="140">
        <f t="shared" si="44"/>
        <v>0</v>
      </c>
      <c r="F119" s="15"/>
      <c r="G119" s="87"/>
      <c r="H119" s="141">
        <f t="shared" si="45"/>
        <v>0</v>
      </c>
      <c r="I119" s="142">
        <f t="shared" si="46"/>
        <v>0</v>
      </c>
      <c r="J119" s="109" t="str">
        <f t="shared" si="47"/>
        <v/>
      </c>
      <c r="K119" s="143" t="str">
        <f t="shared" si="48"/>
        <v/>
      </c>
      <c r="L119" s="143" t="str">
        <f t="shared" si="49"/>
        <v/>
      </c>
      <c r="M119" s="682">
        <f t="shared" si="50"/>
        <v>0</v>
      </c>
      <c r="N119" s="682"/>
      <c r="O119" s="162" t="str">
        <f t="shared" si="51"/>
        <v/>
      </c>
      <c r="P119" s="747"/>
      <c r="Q119" s="5">
        <v>1</v>
      </c>
      <c r="R119" s="596"/>
      <c r="S119" s="632"/>
      <c r="T119" s="598"/>
      <c r="U119" s="636" t="str">
        <f t="shared" si="54"/>
        <v/>
      </c>
      <c r="V119" s="640"/>
      <c r="W119" s="182" t="str">
        <f t="shared" si="55"/>
        <v/>
      </c>
      <c r="X119" s="639" t="str">
        <f>IF(OR(ISBLANK(V119), ISTEXT(V119)), "", "0  "&amp;V117)</f>
        <v/>
      </c>
      <c r="Y119" s="5">
        <v>1</v>
      </c>
      <c r="Z119" s="180" t="str">
        <f t="shared" si="52"/>
        <v>►</v>
      </c>
      <c r="AA119" s="163"/>
      <c r="AB119" s="164"/>
      <c r="AC119" s="181" t="str">
        <f t="shared" si="41"/>
        <v/>
      </c>
      <c r="AD119" s="166"/>
      <c r="AE119" s="167"/>
      <c r="AF119" s="182"/>
      <c r="AG119" s="491">
        <v>1</v>
      </c>
      <c r="AH119" s="169">
        <f>IFERROR(SUMIF(AA186:AF186, AE119, AA187:AF187)*AD119*IF(ISBLANK(AA119),1,AA119)+SUMIF(AA188:AF188, AE119, AA189:AF189)*AD119*IF(ISBLANK(AA119),1,AA119), 0)</f>
        <v>0</v>
      </c>
      <c r="AI119" s="170">
        <f>IF(ISBLANK(AA108),0,(AH119*AG119)/AA108*AL109)</f>
        <v>0</v>
      </c>
      <c r="AJ119" s="183">
        <f>IF(AI144=0,0,(AI119/AI144)*AK113*1000)</f>
        <v>0</v>
      </c>
      <c r="AK119" s="184">
        <f>IF(AH144=0, 0, (AA119*AG119)/(AH144*AK113))</f>
        <v>0</v>
      </c>
      <c r="AL119" s="185">
        <f>IF(OR(ISBLANK(AA108), ISBLANK(AA119), ISTEXT(AA119)), 0, AA119*AG119/AA108*AL109)</f>
        <v>0</v>
      </c>
      <c r="AM119" s="186">
        <f t="shared" si="42"/>
        <v>0</v>
      </c>
      <c r="AN119" s="187">
        <f t="shared" si="43"/>
        <v>0</v>
      </c>
      <c r="AO119" s="5">
        <v>1</v>
      </c>
      <c r="AP119" s="216"/>
      <c r="AQ119" s="216"/>
      <c r="AR119" s="216"/>
      <c r="AS119" s="216"/>
      <c r="AT119" s="216"/>
      <c r="AU119" s="216"/>
      <c r="AV119" s="3">
        <v>1</v>
      </c>
      <c r="AW119" s="5">
        <v>1</v>
      </c>
      <c r="AX119" s="5">
        <v>1</v>
      </c>
      <c r="AY119" s="5">
        <v>1</v>
      </c>
      <c r="AZ119" s="5">
        <v>1</v>
      </c>
      <c r="BA119" s="5">
        <v>1</v>
      </c>
      <c r="BB119" s="5">
        <v>1</v>
      </c>
      <c r="BC119" s="5">
        <v>1</v>
      </c>
      <c r="BD119" s="5">
        <v>1</v>
      </c>
      <c r="BE119" s="5">
        <v>1</v>
      </c>
      <c r="BF119" s="5">
        <v>1</v>
      </c>
      <c r="BG119" s="5">
        <v>1</v>
      </c>
      <c r="BH119" s="5">
        <v>1</v>
      </c>
      <c r="BI119" s="5">
        <v>1</v>
      </c>
      <c r="BJ119" s="5">
        <v>1</v>
      </c>
      <c r="BK119" s="5">
        <v>1</v>
      </c>
      <c r="BL119" s="5">
        <v>1</v>
      </c>
      <c r="BM119" s="5">
        <v>1</v>
      </c>
      <c r="BN119" s="5">
        <v>1</v>
      </c>
      <c r="BO119" s="5">
        <v>1</v>
      </c>
      <c r="BP119" s="5">
        <v>1</v>
      </c>
      <c r="BQ119" s="5">
        <v>1</v>
      </c>
      <c r="BR119" s="5">
        <v>1</v>
      </c>
      <c r="BS119" s="5">
        <v>1</v>
      </c>
      <c r="BT119" s="5">
        <v>1</v>
      </c>
      <c r="BU119" s="5">
        <v>1</v>
      </c>
      <c r="BV119" s="5">
        <v>1</v>
      </c>
      <c r="BW119" s="5">
        <v>1</v>
      </c>
      <c r="BX119" s="5">
        <v>1</v>
      </c>
      <c r="BY119" s="5">
        <v>1</v>
      </c>
      <c r="BZ119" s="5">
        <v>1</v>
      </c>
      <c r="CA119" s="5">
        <v>1</v>
      </c>
      <c r="CB119" s="5">
        <v>1</v>
      </c>
      <c r="CC119" s="5">
        <v>1</v>
      </c>
      <c r="CD119" s="5">
        <v>1</v>
      </c>
      <c r="CE119" s="5">
        <v>1</v>
      </c>
      <c r="CF119" s="5">
        <v>1</v>
      </c>
      <c r="CG119" s="5">
        <v>1</v>
      </c>
      <c r="CH119" s="5">
        <v>1</v>
      </c>
      <c r="CI119" s="5">
        <v>1</v>
      </c>
      <c r="CJ119" s="544">
        <v>1</v>
      </c>
    </row>
    <row r="120" spans="1:88" s="160" customFormat="1" ht="23.25" customHeight="1">
      <c r="A120" s="5">
        <v>1</v>
      </c>
      <c r="B120" s="657" t="str">
        <f t="shared" si="53"/>
        <v>►</v>
      </c>
      <c r="C120" s="671"/>
      <c r="D120" s="15"/>
      <c r="E120" s="140">
        <f t="shared" si="44"/>
        <v>0</v>
      </c>
      <c r="F120" s="15"/>
      <c r="G120" s="87"/>
      <c r="H120" s="141">
        <f t="shared" si="45"/>
        <v>0</v>
      </c>
      <c r="I120" s="142">
        <f t="shared" si="46"/>
        <v>0</v>
      </c>
      <c r="J120" s="109" t="str">
        <f t="shared" si="47"/>
        <v/>
      </c>
      <c r="K120" s="143" t="str">
        <f t="shared" si="48"/>
        <v/>
      </c>
      <c r="L120" s="143" t="str">
        <f t="shared" si="49"/>
        <v/>
      </c>
      <c r="M120" s="682">
        <f t="shared" si="50"/>
        <v>0</v>
      </c>
      <c r="N120" s="682"/>
      <c r="O120" s="162" t="str">
        <f t="shared" si="51"/>
        <v/>
      </c>
      <c r="P120" s="747"/>
      <c r="Q120" s="5">
        <v>1</v>
      </c>
      <c r="R120" s="596"/>
      <c r="S120" s="632"/>
      <c r="T120" s="598"/>
      <c r="U120" s="636" t="str">
        <f t="shared" si="54"/>
        <v/>
      </c>
      <c r="V120" s="640"/>
      <c r="W120" s="182" t="str">
        <f t="shared" si="55"/>
        <v/>
      </c>
      <c r="X120" s="639" t="str">
        <f>IF(OR(ISBLANK(V120), ISTEXT(V120)), "", "0  "&amp;V117)</f>
        <v/>
      </c>
      <c r="Y120" s="5">
        <v>1</v>
      </c>
      <c r="Z120" s="180" t="str">
        <f t="shared" si="52"/>
        <v>►</v>
      </c>
      <c r="AA120" s="164"/>
      <c r="AB120" s="164"/>
      <c r="AC120" s="165" t="str">
        <f t="shared" si="41"/>
        <v/>
      </c>
      <c r="AD120" s="486"/>
      <c r="AE120" s="167"/>
      <c r="AF120" s="182"/>
      <c r="AG120" s="491">
        <v>1</v>
      </c>
      <c r="AH120" s="169">
        <f>IFERROR(SUMIF(AA186:AF186, AE120, AA187:AF187)*AD120*IF(ISBLANK(AA120),1,AA120)+SUMIF(AA188:AF188, AE120, AA189:AF189)*AD120*IF(ISBLANK(AA120),1,AA120), 0)</f>
        <v>0</v>
      </c>
      <c r="AI120" s="170">
        <f>IF(ISBLANK(AA108),0,(AH120*AG120)/AA108*AL109)</f>
        <v>0</v>
      </c>
      <c r="AJ120" s="171">
        <f>IF(AI144=0,0,(AI120/AI144)*AK113*1000)</f>
        <v>0</v>
      </c>
      <c r="AK120" s="193">
        <f>IF(AH144=0, 0, (AA120*AG120)/(AH144*AK113))</f>
        <v>0</v>
      </c>
      <c r="AL120" s="173">
        <f>IF(OR(ISBLANK(AA108), ISBLANK(AA120), ISTEXT(AA120)), 0, AA120*AG120/AA108*AL109)</f>
        <v>0</v>
      </c>
      <c r="AM120" s="174">
        <f t="shared" si="42"/>
        <v>0</v>
      </c>
      <c r="AN120" s="175">
        <f t="shared" si="43"/>
        <v>0</v>
      </c>
      <c r="AO120" s="5">
        <v>1</v>
      </c>
      <c r="AP120" s="798" t="s">
        <v>138</v>
      </c>
      <c r="AQ120" s="798"/>
      <c r="AR120" s="219"/>
      <c r="AS120" s="219"/>
      <c r="AT120" s="219"/>
      <c r="AU120" s="219"/>
      <c r="AV120" s="3">
        <v>1</v>
      </c>
      <c r="AW120" s="5">
        <v>1</v>
      </c>
      <c r="AX120" s="5">
        <v>1</v>
      </c>
      <c r="AY120" s="5">
        <v>1</v>
      </c>
      <c r="AZ120" s="5">
        <v>1</v>
      </c>
      <c r="BA120" s="5">
        <v>1</v>
      </c>
      <c r="BB120" s="5">
        <v>1</v>
      </c>
      <c r="BC120" s="5">
        <v>1</v>
      </c>
      <c r="BD120" s="5">
        <v>1</v>
      </c>
      <c r="BE120" s="5">
        <v>1</v>
      </c>
      <c r="BF120" s="5">
        <v>1</v>
      </c>
      <c r="BG120" s="5">
        <v>1</v>
      </c>
      <c r="BH120" s="5">
        <v>1</v>
      </c>
      <c r="BI120" s="5">
        <v>1</v>
      </c>
      <c r="BJ120" s="5">
        <v>1</v>
      </c>
      <c r="BK120" s="5">
        <v>1</v>
      </c>
      <c r="BL120" s="5">
        <v>1</v>
      </c>
      <c r="BM120" s="5">
        <v>1</v>
      </c>
      <c r="BN120" s="5">
        <v>1</v>
      </c>
      <c r="BO120" s="5">
        <v>1</v>
      </c>
      <c r="BP120" s="5">
        <v>1</v>
      </c>
      <c r="BQ120" s="5">
        <v>1</v>
      </c>
      <c r="BR120" s="5">
        <v>1</v>
      </c>
      <c r="BS120" s="5">
        <v>1</v>
      </c>
      <c r="BT120" s="5">
        <v>1</v>
      </c>
      <c r="BU120" s="5">
        <v>1</v>
      </c>
      <c r="BV120" s="5">
        <v>1</v>
      </c>
      <c r="BW120" s="5">
        <v>1</v>
      </c>
      <c r="BX120" s="5">
        <v>1</v>
      </c>
      <c r="BY120" s="5">
        <v>1</v>
      </c>
      <c r="BZ120" s="5">
        <v>1</v>
      </c>
      <c r="CA120" s="5">
        <v>1</v>
      </c>
      <c r="CB120" s="5">
        <v>1</v>
      </c>
      <c r="CC120" s="5">
        <v>1</v>
      </c>
      <c r="CD120" s="5">
        <v>1</v>
      </c>
      <c r="CE120" s="5">
        <v>1</v>
      </c>
      <c r="CF120" s="5">
        <v>1</v>
      </c>
      <c r="CG120" s="5">
        <v>1</v>
      </c>
      <c r="CH120" s="5">
        <v>1</v>
      </c>
      <c r="CI120" s="5">
        <v>1</v>
      </c>
      <c r="CJ120" s="544">
        <v>1</v>
      </c>
    </row>
    <row r="121" spans="1:88" s="160" customFormat="1" ht="23.25" customHeight="1" thickBot="1">
      <c r="A121" s="5">
        <v>1</v>
      </c>
      <c r="B121" s="657" t="str">
        <f t="shared" si="53"/>
        <v>►</v>
      </c>
      <c r="C121" s="671"/>
      <c r="D121" s="15"/>
      <c r="E121" s="140">
        <f t="shared" si="44"/>
        <v>0</v>
      </c>
      <c r="F121" s="15"/>
      <c r="G121" s="87"/>
      <c r="H121" s="141">
        <f t="shared" si="45"/>
        <v>0</v>
      </c>
      <c r="I121" s="142">
        <f t="shared" si="46"/>
        <v>0</v>
      </c>
      <c r="J121" s="109" t="str">
        <f t="shared" si="47"/>
        <v/>
      </c>
      <c r="K121" s="143" t="str">
        <f t="shared" si="48"/>
        <v/>
      </c>
      <c r="L121" s="143" t="str">
        <f t="shared" si="49"/>
        <v/>
      </c>
      <c r="M121" s="682">
        <f t="shared" si="50"/>
        <v>0</v>
      </c>
      <c r="N121" s="682"/>
      <c r="O121" s="162" t="str">
        <f t="shared" si="51"/>
        <v/>
      </c>
      <c r="P121" s="747"/>
      <c r="Q121" s="5">
        <v>1</v>
      </c>
      <c r="R121" s="596"/>
      <c r="S121" s="632"/>
      <c r="T121" s="598"/>
      <c r="U121" s="636" t="str">
        <f t="shared" si="54"/>
        <v/>
      </c>
      <c r="V121" s="640"/>
      <c r="W121" s="182" t="str">
        <f t="shared" si="55"/>
        <v/>
      </c>
      <c r="X121" s="639" t="str">
        <f>IF(OR(ISBLANK(V121), ISTEXT(V121)), "", "0  "&amp;V117)</f>
        <v/>
      </c>
      <c r="Y121" s="5">
        <v>1</v>
      </c>
      <c r="Z121" s="180" t="str">
        <f t="shared" si="52"/>
        <v>►</v>
      </c>
      <c r="AA121" s="192"/>
      <c r="AB121" s="192"/>
      <c r="AC121" s="181" t="str">
        <f t="shared" si="41"/>
        <v/>
      </c>
      <c r="AD121" s="166"/>
      <c r="AE121" s="167"/>
      <c r="AF121" s="182"/>
      <c r="AG121" s="491">
        <v>1</v>
      </c>
      <c r="AH121" s="169">
        <f>IFERROR(SUMIF(AA186:AF186, AE121, AA187:AF187)*AD121*IF(ISBLANK(AA121),1,AA121)+SUMIF(AA188:AF188, AE121, AA189:AF189)*AD121*IF(ISBLANK(AA121),1,AA121), 0)</f>
        <v>0</v>
      </c>
      <c r="AI121" s="170">
        <f>IF(ISBLANK(AA108),0,(AH121*AG121)/AA108*AL109)</f>
        <v>0</v>
      </c>
      <c r="AJ121" s="183">
        <f>IF(AI144=0,0,(AI121/AI144)*AK113*1000)</f>
        <v>0</v>
      </c>
      <c r="AK121" s="184">
        <f>IF(AH144=0, 0, (AA121*AG121)/(AH144*AK113))</f>
        <v>0</v>
      </c>
      <c r="AL121" s="185">
        <f>IF(OR(ISBLANK(AA108), ISBLANK(AA121), ISTEXT(AA121)), 0, AA121*AG121/AA108*AL109)</f>
        <v>0</v>
      </c>
      <c r="AM121" s="186">
        <f t="shared" si="42"/>
        <v>0</v>
      </c>
      <c r="AN121" s="187">
        <f t="shared" si="43"/>
        <v>0</v>
      </c>
      <c r="AO121" s="5">
        <v>1</v>
      </c>
      <c r="AP121" s="897" t="s">
        <v>143</v>
      </c>
      <c r="AQ121" s="897"/>
      <c r="AR121" s="224"/>
      <c r="AS121" s="224"/>
      <c r="AT121" s="224"/>
      <c r="AU121" s="224"/>
      <c r="AV121" s="3">
        <v>1</v>
      </c>
      <c r="AW121" s="5">
        <v>1</v>
      </c>
      <c r="AX121" s="5">
        <v>1</v>
      </c>
      <c r="AY121" s="5">
        <v>1</v>
      </c>
      <c r="AZ121" s="5">
        <v>1</v>
      </c>
      <c r="BA121" s="5">
        <v>1</v>
      </c>
      <c r="BB121" s="5">
        <v>1</v>
      </c>
      <c r="BC121" s="5">
        <v>1</v>
      </c>
      <c r="BD121" s="5">
        <v>1</v>
      </c>
      <c r="BE121" s="5">
        <v>1</v>
      </c>
      <c r="BF121" s="5">
        <v>1</v>
      </c>
      <c r="BG121" s="5">
        <v>1</v>
      </c>
      <c r="BH121" s="5">
        <v>1</v>
      </c>
      <c r="BI121" s="5">
        <v>1</v>
      </c>
      <c r="BJ121" s="5">
        <v>1</v>
      </c>
      <c r="BK121" s="5">
        <v>1</v>
      </c>
      <c r="BL121" s="5">
        <v>1</v>
      </c>
      <c r="BM121" s="5">
        <v>1</v>
      </c>
      <c r="BN121" s="5">
        <v>1</v>
      </c>
      <c r="BO121" s="5">
        <v>1</v>
      </c>
      <c r="BP121" s="5">
        <v>1</v>
      </c>
      <c r="BQ121" s="5">
        <v>1</v>
      </c>
      <c r="BR121" s="5">
        <v>1</v>
      </c>
      <c r="BS121" s="5">
        <v>1</v>
      </c>
      <c r="BT121" s="5">
        <v>1</v>
      </c>
      <c r="BU121" s="5">
        <v>1</v>
      </c>
      <c r="BV121" s="5">
        <v>1</v>
      </c>
      <c r="BW121" s="5">
        <v>1</v>
      </c>
      <c r="BX121" s="5">
        <v>1</v>
      </c>
      <c r="BY121" s="5">
        <v>1</v>
      </c>
      <c r="BZ121" s="5">
        <v>1</v>
      </c>
      <c r="CA121" s="5">
        <v>1</v>
      </c>
      <c r="CB121" s="5">
        <v>1</v>
      </c>
      <c r="CC121" s="5">
        <v>1</v>
      </c>
      <c r="CD121" s="5">
        <v>1</v>
      </c>
      <c r="CE121" s="5">
        <v>1</v>
      </c>
      <c r="CF121" s="5">
        <v>1</v>
      </c>
      <c r="CG121" s="5">
        <v>1</v>
      </c>
      <c r="CH121" s="5">
        <v>1</v>
      </c>
      <c r="CI121" s="5">
        <v>1</v>
      </c>
      <c r="CJ121" s="544">
        <v>1</v>
      </c>
    </row>
    <row r="122" spans="1:88" s="160" customFormat="1" ht="23.25" customHeight="1" thickTop="1" thickBot="1">
      <c r="A122" s="5">
        <v>1</v>
      </c>
      <c r="B122" s="657" t="str">
        <f t="shared" si="53"/>
        <v>►</v>
      </c>
      <c r="C122" s="671"/>
      <c r="D122" s="15"/>
      <c r="E122" s="140">
        <f t="shared" si="44"/>
        <v>0</v>
      </c>
      <c r="F122" s="15"/>
      <c r="G122" s="87"/>
      <c r="H122" s="141">
        <f t="shared" si="45"/>
        <v>0</v>
      </c>
      <c r="I122" s="142">
        <f t="shared" si="46"/>
        <v>0</v>
      </c>
      <c r="J122" s="109" t="str">
        <f t="shared" si="47"/>
        <v/>
      </c>
      <c r="K122" s="143" t="str">
        <f t="shared" si="48"/>
        <v/>
      </c>
      <c r="L122" s="143" t="str">
        <f t="shared" si="49"/>
        <v/>
      </c>
      <c r="M122" s="682">
        <f t="shared" si="50"/>
        <v>0</v>
      </c>
      <c r="N122" s="682"/>
      <c r="O122" s="162" t="str">
        <f t="shared" si="51"/>
        <v/>
      </c>
      <c r="P122" s="747"/>
      <c r="Q122" s="5">
        <v>1</v>
      </c>
      <c r="R122" s="596"/>
      <c r="S122" s="632"/>
      <c r="T122" s="598"/>
      <c r="U122" s="636" t="str">
        <f t="shared" si="54"/>
        <v/>
      </c>
      <c r="V122" s="640"/>
      <c r="W122" s="182" t="str">
        <f t="shared" si="55"/>
        <v/>
      </c>
      <c r="X122" s="639" t="str">
        <f>IF(OR(ISBLANK(V122), ISTEXT(V122)), "", "0  "&amp;V117)</f>
        <v/>
      </c>
      <c r="Y122" s="5">
        <v>1</v>
      </c>
      <c r="Z122" s="180" t="str">
        <f t="shared" si="52"/>
        <v>►</v>
      </c>
      <c r="AA122" s="163"/>
      <c r="AB122" s="164"/>
      <c r="AC122" s="165" t="str">
        <f t="shared" si="41"/>
        <v/>
      </c>
      <c r="AD122" s="485"/>
      <c r="AE122" s="167"/>
      <c r="AF122" s="182"/>
      <c r="AG122" s="491">
        <v>1</v>
      </c>
      <c r="AH122" s="169">
        <f>IFERROR(SUMIF(AA186:AF186, AE122, AA187:AF187)*AD122*IF(ISBLANK(AA122),1,AA122)+SUMIF(AA188:AF188, AE122, AA189:AF189)*AD122*IF(ISBLANK(AA122),1,AA122), 0)</f>
        <v>0</v>
      </c>
      <c r="AI122" s="170">
        <f>IF(ISBLANK(AA108),0,(AH122*AG122)/AA108*AL109)</f>
        <v>0</v>
      </c>
      <c r="AJ122" s="171">
        <f>IF(AI144=0,0,(AI122/AI144)*AK113*1000)</f>
        <v>0</v>
      </c>
      <c r="AK122" s="193">
        <f>IF(AH144=0, 0, (AA122*AG122)/(AH144*AK113))</f>
        <v>0</v>
      </c>
      <c r="AL122" s="173">
        <f>IF(OR(ISBLANK(AA108), ISBLANK(AA122), ISTEXT(AA122)), 0, AA122*AG122/AA108*AL109)</f>
        <v>0</v>
      </c>
      <c r="AM122" s="174">
        <f t="shared" si="42"/>
        <v>0</v>
      </c>
      <c r="AN122" s="175">
        <f t="shared" si="43"/>
        <v>0</v>
      </c>
      <c r="AO122" s="5">
        <v>1</v>
      </c>
      <c r="AP122" s="113" t="s">
        <v>63</v>
      </c>
      <c r="AQ122" s="113" t="s">
        <v>64</v>
      </c>
      <c r="AR122" s="113" t="s">
        <v>65</v>
      </c>
      <c r="AS122" s="113" t="s">
        <v>66</v>
      </c>
      <c r="AT122" s="113" t="s">
        <v>67</v>
      </c>
      <c r="AU122" s="113" t="s">
        <v>68</v>
      </c>
      <c r="AV122" s="3">
        <v>1</v>
      </c>
      <c r="AW122" s="5">
        <v>1</v>
      </c>
      <c r="AX122" s="5">
        <v>1</v>
      </c>
      <c r="AY122" s="5">
        <v>1</v>
      </c>
      <c r="AZ122" s="5">
        <v>1</v>
      </c>
      <c r="BA122" s="5">
        <v>1</v>
      </c>
      <c r="BB122" s="5">
        <v>1</v>
      </c>
      <c r="BC122" s="5">
        <v>1</v>
      </c>
      <c r="BD122" s="5">
        <v>1</v>
      </c>
      <c r="BE122" s="5">
        <v>1</v>
      </c>
      <c r="BF122" s="5">
        <v>1</v>
      </c>
      <c r="BG122" s="5">
        <v>1</v>
      </c>
      <c r="BH122" s="5">
        <v>1</v>
      </c>
      <c r="BI122" s="5">
        <v>1</v>
      </c>
      <c r="BJ122" s="5">
        <v>1</v>
      </c>
      <c r="BK122" s="5">
        <v>1</v>
      </c>
      <c r="BL122" s="5">
        <v>1</v>
      </c>
      <c r="BM122" s="5">
        <v>1</v>
      </c>
      <c r="BN122" s="5">
        <v>1</v>
      </c>
      <c r="BO122" s="5">
        <v>1</v>
      </c>
      <c r="BP122" s="5">
        <v>1</v>
      </c>
      <c r="BQ122" s="5">
        <v>1</v>
      </c>
      <c r="BR122" s="5">
        <v>1</v>
      </c>
      <c r="BS122" s="5">
        <v>1</v>
      </c>
      <c r="BT122" s="5">
        <v>1</v>
      </c>
      <c r="BU122" s="5">
        <v>1</v>
      </c>
      <c r="BV122" s="5">
        <v>1</v>
      </c>
      <c r="BW122" s="5">
        <v>1</v>
      </c>
      <c r="BX122" s="5">
        <v>1</v>
      </c>
      <c r="BY122" s="5">
        <v>1</v>
      </c>
      <c r="BZ122" s="5">
        <v>1</v>
      </c>
      <c r="CA122" s="5">
        <v>1</v>
      </c>
      <c r="CB122" s="5">
        <v>1</v>
      </c>
      <c r="CC122" s="5">
        <v>1</v>
      </c>
      <c r="CD122" s="5">
        <v>1</v>
      </c>
      <c r="CE122" s="5">
        <v>1</v>
      </c>
      <c r="CF122" s="5">
        <v>1</v>
      </c>
      <c r="CG122" s="5">
        <v>1</v>
      </c>
      <c r="CH122" s="5">
        <v>1</v>
      </c>
      <c r="CI122" s="5">
        <v>1</v>
      </c>
      <c r="CJ122" s="544">
        <v>1</v>
      </c>
    </row>
    <row r="123" spans="1:88" s="160" customFormat="1" ht="23.25" customHeight="1" thickTop="1">
      <c r="A123" s="5">
        <v>1</v>
      </c>
      <c r="B123" s="657" t="str">
        <f t="shared" si="53"/>
        <v>►</v>
      </c>
      <c r="C123" s="671"/>
      <c r="D123" s="15"/>
      <c r="E123" s="140">
        <f t="shared" si="44"/>
        <v>0</v>
      </c>
      <c r="F123" s="15"/>
      <c r="G123" s="87"/>
      <c r="H123" s="141">
        <f t="shared" si="45"/>
        <v>0</v>
      </c>
      <c r="I123" s="142">
        <f t="shared" si="46"/>
        <v>0</v>
      </c>
      <c r="J123" s="109" t="str">
        <f t="shared" si="47"/>
        <v/>
      </c>
      <c r="K123" s="143" t="str">
        <f t="shared" si="48"/>
        <v/>
      </c>
      <c r="L123" s="143" t="str">
        <f t="shared" si="49"/>
        <v/>
      </c>
      <c r="M123" s="682">
        <f t="shared" si="50"/>
        <v>0</v>
      </c>
      <c r="N123" s="682"/>
      <c r="O123" s="162" t="str">
        <f t="shared" si="51"/>
        <v/>
      </c>
      <c r="P123" s="747"/>
      <c r="Q123" s="5">
        <v>1</v>
      </c>
      <c r="R123" s="596"/>
      <c r="S123" s="632"/>
      <c r="T123" s="598"/>
      <c r="U123" s="636" t="str">
        <f t="shared" si="54"/>
        <v/>
      </c>
      <c r="V123" s="640"/>
      <c r="W123" s="182" t="str">
        <f t="shared" si="55"/>
        <v/>
      </c>
      <c r="X123" s="639" t="str">
        <f>IF(OR(ISBLANK(V123), ISTEXT(V123)), "", "0  "&amp;V117)</f>
        <v/>
      </c>
      <c r="Y123" s="5">
        <v>1</v>
      </c>
      <c r="Z123" s="180" t="str">
        <f t="shared" si="52"/>
        <v>►</v>
      </c>
      <c r="AA123" s="163"/>
      <c r="AB123" s="164"/>
      <c r="AC123" s="181" t="str">
        <f t="shared" si="41"/>
        <v/>
      </c>
      <c r="AD123" s="166"/>
      <c r="AE123" s="167"/>
      <c r="AF123" s="182"/>
      <c r="AG123" s="491">
        <v>1</v>
      </c>
      <c r="AH123" s="169">
        <f>IFERROR(SUMIF(AA186:AF186, AE123, AA187:AF187)*AD123*IF(ISBLANK(AA123),1,AA123)+SUMIF(AA188:AF188, AE123, AA189:AF189)*AD123*IF(ISBLANK(AA123),1,AA123), 0)</f>
        <v>0</v>
      </c>
      <c r="AI123" s="170">
        <f>IF(ISBLANK(AA108),0,(AH123*AG123)/AA108*AL109)</f>
        <v>0</v>
      </c>
      <c r="AJ123" s="183">
        <f>IF(AI144=0,0,(AI123/AI144)*AK113*1000)</f>
        <v>0</v>
      </c>
      <c r="AK123" s="184">
        <f>IF(AH144=0, 0, (AA123*AG123)/(AH144*AK113))</f>
        <v>0</v>
      </c>
      <c r="AL123" s="185">
        <f>IF(OR(ISBLANK(AA108), ISBLANK(AA123), ISTEXT(AA123)), 0, AA123*AG123/AA108*AL109)</f>
        <v>0</v>
      </c>
      <c r="AM123" s="186">
        <f t="shared" si="42"/>
        <v>0</v>
      </c>
      <c r="AN123" s="187">
        <f t="shared" si="43"/>
        <v>0</v>
      </c>
      <c r="AO123" s="5">
        <v>1</v>
      </c>
      <c r="AP123" s="812" t="s">
        <v>122</v>
      </c>
      <c r="AQ123" s="814" t="s">
        <v>123</v>
      </c>
      <c r="AR123" s="816" t="s">
        <v>84</v>
      </c>
      <c r="AS123" s="814" t="s">
        <v>90</v>
      </c>
      <c r="AT123" s="818" t="s">
        <v>124</v>
      </c>
      <c r="AU123" s="128" t="s">
        <v>92</v>
      </c>
      <c r="AV123" s="3">
        <v>1</v>
      </c>
      <c r="AW123" s="5">
        <v>1</v>
      </c>
      <c r="AX123" s="5">
        <v>1</v>
      </c>
      <c r="AY123" s="5">
        <v>1</v>
      </c>
      <c r="AZ123" s="5">
        <v>1</v>
      </c>
      <c r="BA123" s="5">
        <v>1</v>
      </c>
      <c r="BB123" s="5">
        <v>1</v>
      </c>
      <c r="BC123" s="5">
        <v>1</v>
      </c>
      <c r="BD123" s="5">
        <v>1</v>
      </c>
      <c r="BE123" s="5">
        <v>1</v>
      </c>
      <c r="BF123" s="5">
        <v>1</v>
      </c>
      <c r="BG123" s="5">
        <v>1</v>
      </c>
      <c r="BH123" s="5">
        <v>1</v>
      </c>
      <c r="BI123" s="5">
        <v>1</v>
      </c>
      <c r="BJ123" s="5">
        <v>1</v>
      </c>
      <c r="BK123" s="5">
        <v>1</v>
      </c>
      <c r="BL123" s="5">
        <v>1</v>
      </c>
      <c r="BM123" s="5">
        <v>1</v>
      </c>
      <c r="BN123" s="5">
        <v>1</v>
      </c>
      <c r="BO123" s="5">
        <v>1</v>
      </c>
      <c r="BP123" s="5">
        <v>1</v>
      </c>
      <c r="BQ123" s="5">
        <v>1</v>
      </c>
      <c r="BR123" s="5">
        <v>1</v>
      </c>
      <c r="BS123" s="5">
        <v>1</v>
      </c>
      <c r="BT123" s="5">
        <v>1</v>
      </c>
      <c r="BU123" s="5">
        <v>1</v>
      </c>
      <c r="BV123" s="5">
        <v>1</v>
      </c>
      <c r="BW123" s="5">
        <v>1</v>
      </c>
      <c r="BX123" s="5">
        <v>1</v>
      </c>
      <c r="BY123" s="5">
        <v>1</v>
      </c>
      <c r="BZ123" s="5">
        <v>1</v>
      </c>
      <c r="CA123" s="5">
        <v>1</v>
      </c>
      <c r="CB123" s="5">
        <v>1</v>
      </c>
      <c r="CC123" s="5">
        <v>1</v>
      </c>
      <c r="CD123" s="5">
        <v>1</v>
      </c>
      <c r="CE123" s="5">
        <v>1</v>
      </c>
      <c r="CF123" s="5">
        <v>1</v>
      </c>
      <c r="CG123" s="5">
        <v>1</v>
      </c>
      <c r="CH123" s="5">
        <v>1</v>
      </c>
      <c r="CI123" s="5">
        <v>1</v>
      </c>
      <c r="CJ123" s="544">
        <v>1</v>
      </c>
    </row>
    <row r="124" spans="1:88" s="160" customFormat="1" ht="23.25" customHeight="1">
      <c r="A124" s="5">
        <v>1</v>
      </c>
      <c r="B124" s="657" t="str">
        <f t="shared" si="53"/>
        <v>►</v>
      </c>
      <c r="C124" s="671"/>
      <c r="D124" s="15"/>
      <c r="E124" s="140">
        <f t="shared" si="44"/>
        <v>0</v>
      </c>
      <c r="F124" s="15"/>
      <c r="G124" s="87"/>
      <c r="H124" s="141">
        <f t="shared" si="45"/>
        <v>0</v>
      </c>
      <c r="I124" s="142">
        <f t="shared" si="46"/>
        <v>0</v>
      </c>
      <c r="J124" s="109" t="str">
        <f t="shared" si="47"/>
        <v/>
      </c>
      <c r="K124" s="143" t="str">
        <f t="shared" si="48"/>
        <v/>
      </c>
      <c r="L124" s="143" t="str">
        <f t="shared" si="49"/>
        <v/>
      </c>
      <c r="M124" s="682">
        <f t="shared" si="50"/>
        <v>0</v>
      </c>
      <c r="N124" s="682"/>
      <c r="O124" s="162" t="str">
        <f t="shared" si="51"/>
        <v/>
      </c>
      <c r="P124" s="747"/>
      <c r="Q124" s="5">
        <v>1</v>
      </c>
      <c r="R124" s="596"/>
      <c r="S124" s="632"/>
      <c r="T124" s="598"/>
      <c r="U124" s="636" t="str">
        <f t="shared" si="54"/>
        <v/>
      </c>
      <c r="V124" s="640"/>
      <c r="W124" s="182" t="str">
        <f t="shared" si="55"/>
        <v/>
      </c>
      <c r="X124" s="639" t="str">
        <f>IF(OR(ISBLANK(V124), ISTEXT(V124)), "", "0  "&amp;V117)</f>
        <v/>
      </c>
      <c r="Y124" s="5">
        <v>1</v>
      </c>
      <c r="Z124" s="180" t="str">
        <f t="shared" si="52"/>
        <v>►</v>
      </c>
      <c r="AA124" s="163"/>
      <c r="AB124" s="164"/>
      <c r="AC124" s="165" t="str">
        <f t="shared" si="41"/>
        <v/>
      </c>
      <c r="AD124" s="166"/>
      <c r="AE124" s="167"/>
      <c r="AF124" s="182"/>
      <c r="AG124" s="491">
        <v>1</v>
      </c>
      <c r="AH124" s="169">
        <f>IFERROR(SUMIF(AA186:AF186, AE124, AA187:AF187)*AD124*IF(ISBLANK(AA124),1,AA124)+SUMIF(AA188:AF188, AE124, AA189:AF189)*AD124*IF(ISBLANK(AA124),1,AA124), 0)</f>
        <v>0</v>
      </c>
      <c r="AI124" s="170">
        <f>IF(ISBLANK(AA108),0,(AH124*AG124)/AA108*AL109)</f>
        <v>0</v>
      </c>
      <c r="AJ124" s="171">
        <f>IF(AI144=0,0,(AI124/AI144)*AK113*1000)</f>
        <v>0</v>
      </c>
      <c r="AK124" s="193">
        <f>IF(AH144=0, 0, (AA124*AG124)/(AH144*AK113))</f>
        <v>0</v>
      </c>
      <c r="AL124" s="173">
        <f>IF(OR(ISBLANK(AA108), ISBLANK(AA124), ISTEXT(AA124)), 0, AA124*AG124/AA108*AL109)</f>
        <v>0</v>
      </c>
      <c r="AM124" s="174">
        <f t="shared" si="42"/>
        <v>0</v>
      </c>
      <c r="AN124" s="175">
        <f t="shared" si="43"/>
        <v>0</v>
      </c>
      <c r="AO124" s="3">
        <v>1</v>
      </c>
      <c r="AP124" s="813"/>
      <c r="AQ124" s="815"/>
      <c r="AR124" s="817"/>
      <c r="AS124" s="815"/>
      <c r="AT124" s="819"/>
      <c r="AU124" s="147" t="s">
        <v>81</v>
      </c>
      <c r="AV124" s="3">
        <v>1</v>
      </c>
      <c r="AW124" s="5">
        <v>1</v>
      </c>
      <c r="AX124" s="5">
        <v>1</v>
      </c>
      <c r="AY124" s="5">
        <v>1</v>
      </c>
      <c r="AZ124" s="5">
        <v>1</v>
      </c>
      <c r="BA124" s="5">
        <v>1</v>
      </c>
      <c r="BB124" s="5">
        <v>1</v>
      </c>
      <c r="BC124" s="5">
        <v>1</v>
      </c>
      <c r="BD124" s="5">
        <v>1</v>
      </c>
      <c r="BE124" s="5">
        <v>1</v>
      </c>
      <c r="BF124" s="5">
        <v>1</v>
      </c>
      <c r="BG124" s="5">
        <v>1</v>
      </c>
      <c r="BH124" s="5">
        <v>1</v>
      </c>
      <c r="BI124" s="5">
        <v>1</v>
      </c>
      <c r="BJ124" s="5">
        <v>1</v>
      </c>
      <c r="BK124" s="5">
        <v>1</v>
      </c>
      <c r="BL124" s="5">
        <v>1</v>
      </c>
      <c r="BM124" s="5">
        <v>1</v>
      </c>
      <c r="BN124" s="5">
        <v>1</v>
      </c>
      <c r="BO124" s="5">
        <v>1</v>
      </c>
      <c r="BP124" s="5">
        <v>1</v>
      </c>
      <c r="BQ124" s="5">
        <v>1</v>
      </c>
      <c r="BR124" s="5">
        <v>1</v>
      </c>
      <c r="BS124" s="5">
        <v>1</v>
      </c>
      <c r="BT124" s="5">
        <v>1</v>
      </c>
      <c r="BU124" s="5">
        <v>1</v>
      </c>
      <c r="BV124" s="5">
        <v>1</v>
      </c>
      <c r="BW124" s="5">
        <v>1</v>
      </c>
      <c r="BX124" s="5">
        <v>1</v>
      </c>
      <c r="BY124" s="5">
        <v>1</v>
      </c>
      <c r="BZ124" s="5">
        <v>1</v>
      </c>
      <c r="CA124" s="5">
        <v>1</v>
      </c>
      <c r="CB124" s="5">
        <v>1</v>
      </c>
      <c r="CC124" s="5">
        <v>1</v>
      </c>
      <c r="CD124" s="5">
        <v>1</v>
      </c>
      <c r="CE124" s="5">
        <v>1</v>
      </c>
      <c r="CF124" s="5">
        <v>1</v>
      </c>
      <c r="CG124" s="5">
        <v>1</v>
      </c>
      <c r="CH124" s="5">
        <v>1</v>
      </c>
      <c r="CI124" s="5">
        <v>1</v>
      </c>
      <c r="CJ124" s="544">
        <v>1</v>
      </c>
    </row>
    <row r="125" spans="1:88" s="160" customFormat="1" ht="23.25" customHeight="1">
      <c r="A125" s="5">
        <v>1</v>
      </c>
      <c r="B125" s="657" t="str">
        <f t="shared" si="53"/>
        <v>►</v>
      </c>
      <c r="C125" s="671"/>
      <c r="D125" s="15"/>
      <c r="E125" s="140">
        <f t="shared" si="44"/>
        <v>0</v>
      </c>
      <c r="F125" s="15"/>
      <c r="G125" s="87"/>
      <c r="H125" s="141">
        <f t="shared" si="45"/>
        <v>0</v>
      </c>
      <c r="I125" s="142">
        <f t="shared" si="46"/>
        <v>0</v>
      </c>
      <c r="J125" s="109" t="str">
        <f t="shared" si="47"/>
        <v/>
      </c>
      <c r="K125" s="143" t="str">
        <f t="shared" si="48"/>
        <v/>
      </c>
      <c r="L125" s="143" t="str">
        <f t="shared" si="49"/>
        <v/>
      </c>
      <c r="M125" s="682">
        <f t="shared" si="50"/>
        <v>0</v>
      </c>
      <c r="N125" s="682"/>
      <c r="O125" s="162" t="str">
        <f t="shared" si="51"/>
        <v/>
      </c>
      <c r="P125" s="747"/>
      <c r="Q125" s="5">
        <v>1</v>
      </c>
      <c r="R125" s="596"/>
      <c r="S125" s="632"/>
      <c r="T125" s="598"/>
      <c r="U125" s="636" t="str">
        <f t="shared" si="54"/>
        <v/>
      </c>
      <c r="V125" s="640"/>
      <c r="W125" s="182" t="str">
        <f>IF(ISBLANK(V125),U125,V125)</f>
        <v/>
      </c>
      <c r="X125" s="639" t="str">
        <f>IF(OR(ISBLANK(V125), ISTEXT(V125)), "", "0  "&amp;V117)</f>
        <v/>
      </c>
      <c r="Y125" s="5">
        <v>1</v>
      </c>
      <c r="Z125" s="180" t="str">
        <f t="shared" si="52"/>
        <v>►</v>
      </c>
      <c r="AA125" s="163"/>
      <c r="AB125" s="164"/>
      <c r="AC125" s="181" t="str">
        <f t="shared" si="41"/>
        <v/>
      </c>
      <c r="AD125" s="166"/>
      <c r="AE125" s="167"/>
      <c r="AF125" s="182"/>
      <c r="AG125" s="491">
        <v>1</v>
      </c>
      <c r="AH125" s="169">
        <f>IFERROR(SUMIF(AA186:AF186, AE125, AA187:AF187)*AD125*IF(ISBLANK(AA125),1,AA125)+SUMIF(AA188:AF188, AE125, AA189:AF189)*AD125*IF(ISBLANK(AA125),1,AA125), 0)</f>
        <v>0</v>
      </c>
      <c r="AI125" s="170">
        <f>IF(ISBLANK(AA108),0,(AH125*AG125)/AA108*AL109)</f>
        <v>0</v>
      </c>
      <c r="AJ125" s="183">
        <f>IF(AI144=0,0,(AI125/AI144)*AK113*1000)</f>
        <v>0</v>
      </c>
      <c r="AK125" s="184">
        <f>IF(AH144=0, 0, (AA125*AG125)/(AH144*AK113))</f>
        <v>0</v>
      </c>
      <c r="AL125" s="185">
        <f>IF(OR(ISBLANK(AA108), ISBLANK(AA125), ISTEXT(AA125)), 0, AA125*AG125/AA108*AL109)</f>
        <v>0</v>
      </c>
      <c r="AM125" s="186">
        <f t="shared" si="42"/>
        <v>0</v>
      </c>
      <c r="AN125" s="187">
        <f t="shared" si="43"/>
        <v>0</v>
      </c>
      <c r="AO125" s="3">
        <v>1</v>
      </c>
      <c r="AP125" s="163"/>
      <c r="AQ125" s="164"/>
      <c r="AR125" s="165" t="str">
        <f t="shared" ref="AR125:AR154" si="56">IF(AND(AP125&gt;0,AS125&gt;0),"de","")</f>
        <v/>
      </c>
      <c r="AS125" s="166"/>
      <c r="AT125" s="167"/>
      <c r="AU125" s="168"/>
      <c r="AV125" s="3">
        <v>1</v>
      </c>
      <c r="AW125" s="5">
        <v>1</v>
      </c>
      <c r="AX125" s="5">
        <v>1</v>
      </c>
      <c r="AY125" s="5">
        <v>1</v>
      </c>
      <c r="AZ125" s="5">
        <v>1</v>
      </c>
      <c r="BA125" s="5">
        <v>1</v>
      </c>
      <c r="BB125" s="5">
        <v>1</v>
      </c>
      <c r="BC125" s="5">
        <v>1</v>
      </c>
      <c r="BD125" s="5">
        <v>1</v>
      </c>
      <c r="BE125" s="5">
        <v>1</v>
      </c>
      <c r="BF125" s="5">
        <v>1</v>
      </c>
      <c r="BG125" s="5">
        <v>1</v>
      </c>
      <c r="BH125" s="5">
        <v>1</v>
      </c>
      <c r="BI125" s="5">
        <v>1</v>
      </c>
      <c r="BJ125" s="5">
        <v>1</v>
      </c>
      <c r="BK125" s="5">
        <v>1</v>
      </c>
      <c r="BL125" s="5">
        <v>1</v>
      </c>
      <c r="BM125" s="5">
        <v>1</v>
      </c>
      <c r="BN125" s="5">
        <v>1</v>
      </c>
      <c r="BO125" s="5">
        <v>1</v>
      </c>
      <c r="BP125" s="5">
        <v>1</v>
      </c>
      <c r="BQ125" s="5">
        <v>1</v>
      </c>
      <c r="BR125" s="5">
        <v>1</v>
      </c>
      <c r="BS125" s="5">
        <v>1</v>
      </c>
      <c r="BT125" s="5">
        <v>1</v>
      </c>
      <c r="BU125" s="5">
        <v>1</v>
      </c>
      <c r="BV125" s="5">
        <v>1</v>
      </c>
      <c r="BW125" s="5">
        <v>1</v>
      </c>
      <c r="BX125" s="5">
        <v>1</v>
      </c>
      <c r="BY125" s="5">
        <v>1</v>
      </c>
      <c r="BZ125" s="5">
        <v>1</v>
      </c>
      <c r="CA125" s="5">
        <v>1</v>
      </c>
      <c r="CB125" s="5">
        <v>1</v>
      </c>
      <c r="CC125" s="5">
        <v>1</v>
      </c>
      <c r="CD125" s="5">
        <v>1</v>
      </c>
      <c r="CE125" s="5">
        <v>1</v>
      </c>
      <c r="CF125" s="5">
        <v>1</v>
      </c>
      <c r="CG125" s="5">
        <v>1</v>
      </c>
      <c r="CH125" s="5">
        <v>1</v>
      </c>
      <c r="CI125" s="5">
        <v>1</v>
      </c>
      <c r="CJ125" s="544">
        <v>1</v>
      </c>
    </row>
    <row r="126" spans="1:88" s="160" customFormat="1" ht="23.25" customHeight="1">
      <c r="A126" s="5">
        <v>1</v>
      </c>
      <c r="B126" s="657" t="str">
        <f t="shared" si="53"/>
        <v>►</v>
      </c>
      <c r="C126" s="671"/>
      <c r="D126" s="15"/>
      <c r="E126" s="140">
        <f t="shared" si="44"/>
        <v>0</v>
      </c>
      <c r="F126" s="15"/>
      <c r="G126" s="87"/>
      <c r="H126" s="141">
        <f t="shared" si="45"/>
        <v>0</v>
      </c>
      <c r="I126" s="142">
        <f t="shared" si="46"/>
        <v>0</v>
      </c>
      <c r="J126" s="109" t="str">
        <f t="shared" si="47"/>
        <v/>
      </c>
      <c r="K126" s="143" t="str">
        <f t="shared" si="48"/>
        <v/>
      </c>
      <c r="L126" s="143" t="str">
        <f t="shared" si="49"/>
        <v/>
      </c>
      <c r="M126" s="682">
        <f t="shared" si="50"/>
        <v>0</v>
      </c>
      <c r="N126" s="682"/>
      <c r="O126" s="162" t="str">
        <f t="shared" si="51"/>
        <v/>
      </c>
      <c r="P126" s="747"/>
      <c r="Q126" s="5">
        <v>1</v>
      </c>
      <c r="R126" s="596"/>
      <c r="S126" s="632"/>
      <c r="T126" s="598"/>
      <c r="U126" s="636" t="str">
        <f t="shared" si="54"/>
        <v/>
      </c>
      <c r="V126" s="640"/>
      <c r="W126" s="182" t="str">
        <f t="shared" ref="W126:W129" si="57">IF(ISBLANK(V126),U126,V126)</f>
        <v/>
      </c>
      <c r="X126" s="639" t="str">
        <f>IF(OR(ISBLANK(V126), ISTEXT(V126)), "", "0  "&amp;V117)</f>
        <v/>
      </c>
      <c r="Y126" s="5">
        <v>1</v>
      </c>
      <c r="Z126" s="180" t="str">
        <f t="shared" si="52"/>
        <v>►</v>
      </c>
      <c r="AA126" s="163"/>
      <c r="AB126" s="164"/>
      <c r="AC126" s="165" t="str">
        <f t="shared" si="41"/>
        <v/>
      </c>
      <c r="AD126" s="166"/>
      <c r="AE126" s="167"/>
      <c r="AF126" s="182"/>
      <c r="AG126" s="491">
        <v>1</v>
      </c>
      <c r="AH126" s="169">
        <f>IFERROR(SUMIF(AA186:AF186, AE126, AA187:AF187)*AD126*IF(ISBLANK(AA126),1,AA126)+SUMIF(AA188:AF188, AE126, AA189:AF189)*AD126*IF(ISBLANK(AA126),1,AA126), 0)</f>
        <v>0</v>
      </c>
      <c r="AI126" s="170">
        <f>IF(ISBLANK(AA108),0,(AH126*AG126)/AA108*AL109)</f>
        <v>0</v>
      </c>
      <c r="AJ126" s="171">
        <f>IF(AI144=0,0,(AI126/AI144)*AK113*1000)</f>
        <v>0</v>
      </c>
      <c r="AK126" s="193">
        <f>IF(AH144=0, 0, (AA126*AG126)/(AH144*AK113))</f>
        <v>0</v>
      </c>
      <c r="AL126" s="173">
        <f>IF(OR(ISBLANK(AA108), ISBLANK(AA126), ISTEXT(AA126)), 0, AA126*AG126/AA108*AL109)</f>
        <v>0</v>
      </c>
      <c r="AM126" s="174">
        <f t="shared" si="42"/>
        <v>0</v>
      </c>
      <c r="AN126" s="175">
        <f t="shared" si="43"/>
        <v>0</v>
      </c>
      <c r="AO126" s="3">
        <v>1</v>
      </c>
      <c r="AP126" s="164"/>
      <c r="AQ126" s="164"/>
      <c r="AR126" s="181" t="str">
        <f t="shared" si="56"/>
        <v/>
      </c>
      <c r="AS126" s="166"/>
      <c r="AT126" s="167"/>
      <c r="AU126" s="182"/>
      <c r="AV126" s="3">
        <v>1</v>
      </c>
      <c r="AW126" s="5">
        <v>1</v>
      </c>
      <c r="AX126" s="5">
        <v>1</v>
      </c>
      <c r="AY126" s="5">
        <v>1</v>
      </c>
      <c r="AZ126" s="5">
        <v>1</v>
      </c>
      <c r="BA126" s="5">
        <v>1</v>
      </c>
      <c r="BB126" s="5">
        <v>1</v>
      </c>
      <c r="BC126" s="5">
        <v>1</v>
      </c>
      <c r="BD126" s="5">
        <v>1</v>
      </c>
      <c r="BE126" s="5">
        <v>1</v>
      </c>
      <c r="BF126" s="5">
        <v>1</v>
      </c>
      <c r="BG126" s="5">
        <v>1</v>
      </c>
      <c r="BH126" s="5">
        <v>1</v>
      </c>
      <c r="BI126" s="5">
        <v>1</v>
      </c>
      <c r="BJ126" s="5">
        <v>1</v>
      </c>
      <c r="BK126" s="5">
        <v>1</v>
      </c>
      <c r="BL126" s="5">
        <v>1</v>
      </c>
      <c r="BM126" s="5">
        <v>1</v>
      </c>
      <c r="BN126" s="5">
        <v>1</v>
      </c>
      <c r="BO126" s="5">
        <v>1</v>
      </c>
      <c r="BP126" s="5">
        <v>1</v>
      </c>
      <c r="BQ126" s="5">
        <v>1</v>
      </c>
      <c r="BR126" s="5">
        <v>1</v>
      </c>
      <c r="BS126" s="5">
        <v>1</v>
      </c>
      <c r="BT126" s="5">
        <v>1</v>
      </c>
      <c r="BU126" s="5">
        <v>1</v>
      </c>
      <c r="BV126" s="5">
        <v>1</v>
      </c>
      <c r="BW126" s="5">
        <v>1</v>
      </c>
      <c r="BX126" s="5">
        <v>1</v>
      </c>
      <c r="BY126" s="5">
        <v>1</v>
      </c>
      <c r="BZ126" s="5">
        <v>1</v>
      </c>
      <c r="CA126" s="5">
        <v>1</v>
      </c>
      <c r="CB126" s="5">
        <v>1</v>
      </c>
      <c r="CC126" s="5">
        <v>1</v>
      </c>
      <c r="CD126" s="5">
        <v>1</v>
      </c>
      <c r="CE126" s="5">
        <v>1</v>
      </c>
      <c r="CF126" s="5">
        <v>1</v>
      </c>
      <c r="CG126" s="5">
        <v>1</v>
      </c>
      <c r="CH126" s="5">
        <v>1</v>
      </c>
      <c r="CI126" s="5">
        <v>1</v>
      </c>
      <c r="CJ126" s="544">
        <v>1</v>
      </c>
    </row>
    <row r="127" spans="1:88" s="160" customFormat="1" ht="23.25" customHeight="1">
      <c r="A127" s="5">
        <v>1</v>
      </c>
      <c r="B127" s="657" t="str">
        <f t="shared" si="53"/>
        <v>►</v>
      </c>
      <c r="C127" s="671"/>
      <c r="D127" s="15"/>
      <c r="E127" s="140">
        <f t="shared" si="44"/>
        <v>0</v>
      </c>
      <c r="F127" s="15"/>
      <c r="G127" s="87"/>
      <c r="H127" s="141">
        <f t="shared" si="45"/>
        <v>0</v>
      </c>
      <c r="I127" s="142">
        <f t="shared" si="46"/>
        <v>0</v>
      </c>
      <c r="J127" s="109" t="str">
        <f t="shared" si="47"/>
        <v/>
      </c>
      <c r="K127" s="143" t="str">
        <f t="shared" si="48"/>
        <v/>
      </c>
      <c r="L127" s="143" t="str">
        <f t="shared" si="49"/>
        <v/>
      </c>
      <c r="M127" s="682">
        <f t="shared" si="50"/>
        <v>0</v>
      </c>
      <c r="N127" s="682"/>
      <c r="O127" s="162" t="str">
        <f t="shared" si="51"/>
        <v/>
      </c>
      <c r="P127" s="747"/>
      <c r="Q127" s="5">
        <v>1</v>
      </c>
      <c r="R127" s="596"/>
      <c r="S127" s="632"/>
      <c r="T127" s="598"/>
      <c r="U127" s="636" t="str">
        <f t="shared" si="54"/>
        <v/>
      </c>
      <c r="V127" s="640"/>
      <c r="W127" s="182" t="str">
        <f t="shared" si="57"/>
        <v/>
      </c>
      <c r="X127" s="639" t="str">
        <f>IF(OR(ISBLANK(V127), ISTEXT(V127)), "", "0  "&amp;V117)</f>
        <v/>
      </c>
      <c r="Y127" s="5">
        <v>1</v>
      </c>
      <c r="Z127" s="180" t="str">
        <f t="shared" si="52"/>
        <v>►</v>
      </c>
      <c r="AA127" s="163"/>
      <c r="AB127" s="164"/>
      <c r="AC127" s="181" t="str">
        <f t="shared" si="41"/>
        <v/>
      </c>
      <c r="AD127" s="166"/>
      <c r="AE127" s="167"/>
      <c r="AF127" s="182"/>
      <c r="AG127" s="491">
        <v>1</v>
      </c>
      <c r="AH127" s="169">
        <f>IFERROR(SUMIF(AA186:AF186, AE127, AA187:AF187)*AD127*IF(ISBLANK(AA127),1,AA127)+SUMIF(AA188:AF188, AE127, AA189:AF189)*AD127*IF(ISBLANK(AA127),1,AA127), 0)</f>
        <v>0</v>
      </c>
      <c r="AI127" s="170">
        <f>IF(ISBLANK(AA108),0,(AH127*AG127)/AA108*AL109)</f>
        <v>0</v>
      </c>
      <c r="AJ127" s="183">
        <f>IF(AI144=0,0,(AI127/AI144)*AK113*1000)</f>
        <v>0</v>
      </c>
      <c r="AK127" s="184">
        <f>IF(AH144=0, 0, (AA127*AG127)/(AH144*AK113))</f>
        <v>0</v>
      </c>
      <c r="AL127" s="185">
        <f>IF(OR(ISBLANK(AA108), ISBLANK(AA127), ISTEXT(AA127)), 0, AA127*AG127/AA108*AL109)</f>
        <v>0</v>
      </c>
      <c r="AM127" s="186">
        <f t="shared" si="42"/>
        <v>0</v>
      </c>
      <c r="AN127" s="187">
        <f t="shared" si="43"/>
        <v>0</v>
      </c>
      <c r="AO127" s="3">
        <v>1</v>
      </c>
      <c r="AP127" s="164"/>
      <c r="AQ127" s="164"/>
      <c r="AR127" s="181" t="str">
        <f t="shared" si="56"/>
        <v/>
      </c>
      <c r="AS127" s="166"/>
      <c r="AT127" s="167"/>
      <c r="AU127" s="182"/>
      <c r="AV127" s="3"/>
      <c r="AW127" s="5">
        <v>1</v>
      </c>
      <c r="AX127" s="5">
        <v>1</v>
      </c>
      <c r="AY127" s="5">
        <v>1</v>
      </c>
      <c r="AZ127" s="5">
        <v>1</v>
      </c>
      <c r="BA127" s="5">
        <v>1</v>
      </c>
      <c r="BB127" s="5">
        <v>1</v>
      </c>
      <c r="BC127" s="5">
        <v>1</v>
      </c>
      <c r="BD127" s="5">
        <v>1</v>
      </c>
      <c r="BE127" s="5">
        <v>1</v>
      </c>
      <c r="BF127" s="5">
        <v>1</v>
      </c>
      <c r="BG127" s="5">
        <v>1</v>
      </c>
      <c r="BH127" s="5">
        <v>1</v>
      </c>
      <c r="BI127" s="5">
        <v>1</v>
      </c>
      <c r="BJ127" s="5">
        <v>1</v>
      </c>
      <c r="BK127" s="5">
        <v>1</v>
      </c>
      <c r="BL127" s="5">
        <v>1</v>
      </c>
      <c r="BM127" s="5">
        <v>1</v>
      </c>
      <c r="BN127" s="5">
        <v>1</v>
      </c>
      <c r="BO127" s="5">
        <v>1</v>
      </c>
      <c r="BP127" s="5">
        <v>1</v>
      </c>
      <c r="BQ127" s="5">
        <v>1</v>
      </c>
      <c r="BR127" s="5">
        <v>1</v>
      </c>
      <c r="BS127" s="5">
        <v>1</v>
      </c>
      <c r="BT127" s="5">
        <v>1</v>
      </c>
      <c r="BU127" s="5">
        <v>1</v>
      </c>
      <c r="BV127" s="5">
        <v>1</v>
      </c>
      <c r="BW127" s="5">
        <v>1</v>
      </c>
      <c r="BX127" s="5">
        <v>1</v>
      </c>
      <c r="BY127" s="5">
        <v>1</v>
      </c>
      <c r="BZ127" s="5">
        <v>1</v>
      </c>
      <c r="CA127" s="5">
        <v>1</v>
      </c>
      <c r="CB127" s="5">
        <v>1</v>
      </c>
      <c r="CC127" s="5">
        <v>1</v>
      </c>
      <c r="CD127" s="5">
        <v>1</v>
      </c>
      <c r="CE127" s="5">
        <v>1</v>
      </c>
      <c r="CF127" s="5">
        <v>1</v>
      </c>
      <c r="CG127" s="5">
        <v>1</v>
      </c>
      <c r="CH127" s="5">
        <v>1</v>
      </c>
      <c r="CI127" s="5">
        <v>1</v>
      </c>
      <c r="CJ127" s="544">
        <v>1</v>
      </c>
    </row>
    <row r="128" spans="1:88" s="160" customFormat="1" ht="23.25" customHeight="1">
      <c r="A128" s="5">
        <v>1</v>
      </c>
      <c r="B128" s="657" t="str">
        <f t="shared" si="53"/>
        <v>►</v>
      </c>
      <c r="C128" s="671"/>
      <c r="D128" s="15"/>
      <c r="E128" s="140">
        <f t="shared" si="44"/>
        <v>0</v>
      </c>
      <c r="F128" s="15"/>
      <c r="G128" s="87"/>
      <c r="H128" s="141">
        <f t="shared" si="45"/>
        <v>0</v>
      </c>
      <c r="I128" s="142">
        <f t="shared" si="46"/>
        <v>0</v>
      </c>
      <c r="J128" s="109" t="str">
        <f t="shared" si="47"/>
        <v/>
      </c>
      <c r="K128" s="143" t="str">
        <f t="shared" si="48"/>
        <v/>
      </c>
      <c r="L128" s="143" t="str">
        <f t="shared" si="49"/>
        <v/>
      </c>
      <c r="M128" s="682">
        <f t="shared" si="50"/>
        <v>0</v>
      </c>
      <c r="N128" s="682"/>
      <c r="O128" s="162" t="str">
        <f t="shared" si="51"/>
        <v/>
      </c>
      <c r="P128" s="747"/>
      <c r="Q128" s="5">
        <v>1</v>
      </c>
      <c r="R128" s="596"/>
      <c r="S128" s="632"/>
      <c r="T128" s="598"/>
      <c r="U128" s="636" t="str">
        <f t="shared" si="54"/>
        <v/>
      </c>
      <c r="V128" s="640"/>
      <c r="W128" s="182" t="str">
        <f t="shared" si="57"/>
        <v/>
      </c>
      <c r="X128" s="639" t="str">
        <f>IF(OR(ISBLANK(V128), ISTEXT(V128)), "", "0  "&amp;V117)</f>
        <v/>
      </c>
      <c r="Y128" s="5">
        <v>1</v>
      </c>
      <c r="Z128" s="180" t="str">
        <f t="shared" si="52"/>
        <v>►</v>
      </c>
      <c r="AA128" s="163"/>
      <c r="AB128" s="164"/>
      <c r="AC128" s="165" t="str">
        <f t="shared" si="41"/>
        <v/>
      </c>
      <c r="AD128" s="166"/>
      <c r="AE128" s="167"/>
      <c r="AF128" s="182"/>
      <c r="AG128" s="491">
        <v>1</v>
      </c>
      <c r="AH128" s="169">
        <f>IFERROR(SUMIF(AA186:AF186, AE128, AA187:AF187)*AD128*IF(ISBLANK(AA128),1,AA128)+SUMIF(AA188:AF188, AE128, AA189:AF189)*AD128*IF(ISBLANK(AA128),1,AA128), 0)</f>
        <v>0</v>
      </c>
      <c r="AI128" s="170">
        <f>IF(ISBLANK(AA108),0,(AH128*AG128)/AA108*AL109)</f>
        <v>0</v>
      </c>
      <c r="AJ128" s="171">
        <f>IF(AI144=0,0,(AI128/AI144)*AK113*1000)</f>
        <v>0</v>
      </c>
      <c r="AK128" s="193">
        <f>IF(AH144=0, 0, (AA128*AG128)/(AH144*AK113))</f>
        <v>0</v>
      </c>
      <c r="AL128" s="173">
        <f>IF(OR(ISBLANK(AA108), ISBLANK(AA128), ISTEXT(AA128)), 0, AA128*AG128/AA108*AL109)</f>
        <v>0</v>
      </c>
      <c r="AM128" s="174">
        <f t="shared" si="42"/>
        <v>0</v>
      </c>
      <c r="AN128" s="175">
        <f t="shared" si="43"/>
        <v>0</v>
      </c>
      <c r="AO128" s="3">
        <v>1</v>
      </c>
      <c r="AP128" s="164"/>
      <c r="AQ128" s="164"/>
      <c r="AR128" s="181" t="str">
        <f t="shared" si="56"/>
        <v/>
      </c>
      <c r="AS128" s="166"/>
      <c r="AT128" s="167"/>
      <c r="AU128" s="182"/>
      <c r="AV128" s="3">
        <v>1</v>
      </c>
      <c r="AW128" s="5">
        <v>1</v>
      </c>
      <c r="AX128" s="5">
        <v>1</v>
      </c>
      <c r="AY128" s="5">
        <v>1</v>
      </c>
      <c r="AZ128" s="5">
        <v>1</v>
      </c>
      <c r="BA128" s="5">
        <v>1</v>
      </c>
      <c r="BB128" s="5">
        <v>1</v>
      </c>
      <c r="BC128" s="5">
        <v>1</v>
      </c>
      <c r="BD128" s="5">
        <v>1</v>
      </c>
      <c r="BE128" s="5">
        <v>1</v>
      </c>
      <c r="BF128" s="5">
        <v>1</v>
      </c>
      <c r="BG128" s="5">
        <v>1</v>
      </c>
      <c r="BH128" s="5">
        <v>1</v>
      </c>
      <c r="BI128" s="5">
        <v>1</v>
      </c>
      <c r="BJ128" s="5">
        <v>1</v>
      </c>
      <c r="BK128" s="5">
        <v>1</v>
      </c>
      <c r="BL128" s="5">
        <v>1</v>
      </c>
      <c r="BM128" s="5">
        <v>1</v>
      </c>
      <c r="BN128" s="5">
        <v>1</v>
      </c>
      <c r="BO128" s="5">
        <v>1</v>
      </c>
      <c r="BP128" s="5">
        <v>1</v>
      </c>
      <c r="BQ128" s="5">
        <v>1</v>
      </c>
      <c r="BR128" s="5">
        <v>1</v>
      </c>
      <c r="BS128" s="5">
        <v>1</v>
      </c>
      <c r="BT128" s="5">
        <v>1</v>
      </c>
      <c r="BU128" s="5">
        <v>1</v>
      </c>
      <c r="BV128" s="5">
        <v>1</v>
      </c>
      <c r="BW128" s="5">
        <v>1</v>
      </c>
      <c r="BX128" s="5">
        <v>1</v>
      </c>
      <c r="BY128" s="5">
        <v>1</v>
      </c>
      <c r="BZ128" s="5">
        <v>1</v>
      </c>
      <c r="CA128" s="5">
        <v>1</v>
      </c>
      <c r="CB128" s="5">
        <v>1</v>
      </c>
      <c r="CC128" s="5">
        <v>1</v>
      </c>
      <c r="CD128" s="5">
        <v>1</v>
      </c>
      <c r="CE128" s="5">
        <v>1</v>
      </c>
      <c r="CF128" s="5">
        <v>1</v>
      </c>
      <c r="CG128" s="5">
        <v>1</v>
      </c>
      <c r="CH128" s="5">
        <v>1</v>
      </c>
      <c r="CI128" s="5">
        <v>1</v>
      </c>
      <c r="CJ128" s="544">
        <v>1</v>
      </c>
    </row>
    <row r="129" spans="1:88" s="160" customFormat="1" ht="23.25" customHeight="1">
      <c r="A129" s="5">
        <v>1</v>
      </c>
      <c r="B129" s="657" t="str">
        <f t="shared" si="53"/>
        <v>►</v>
      </c>
      <c r="C129" s="671"/>
      <c r="D129" s="15"/>
      <c r="E129" s="140">
        <f t="shared" si="44"/>
        <v>0</v>
      </c>
      <c r="F129" s="15"/>
      <c r="G129" s="87"/>
      <c r="H129" s="141">
        <f t="shared" si="45"/>
        <v>0</v>
      </c>
      <c r="I129" s="142">
        <f t="shared" si="46"/>
        <v>0</v>
      </c>
      <c r="J129" s="109" t="str">
        <f t="shared" si="47"/>
        <v/>
      </c>
      <c r="K129" s="143" t="str">
        <f t="shared" si="48"/>
        <v/>
      </c>
      <c r="L129" s="143" t="str">
        <f t="shared" si="49"/>
        <v/>
      </c>
      <c r="M129" s="682">
        <f t="shared" si="50"/>
        <v>0</v>
      </c>
      <c r="N129" s="682"/>
      <c r="O129" s="162" t="str">
        <f t="shared" si="51"/>
        <v/>
      </c>
      <c r="P129" s="747"/>
      <c r="Q129" s="5">
        <v>1</v>
      </c>
      <c r="R129" s="596"/>
      <c r="S129" s="632"/>
      <c r="T129" s="598"/>
      <c r="U129" s="636" t="str">
        <f t="shared" si="54"/>
        <v/>
      </c>
      <c r="V129" s="640"/>
      <c r="W129" s="182" t="str">
        <f t="shared" si="57"/>
        <v/>
      </c>
      <c r="X129" s="639" t="str">
        <f>IF(OR(ISBLANK(V129), ISTEXT(V129)), "", "0  "&amp;V117)</f>
        <v/>
      </c>
      <c r="Y129" s="5">
        <v>1</v>
      </c>
      <c r="Z129" s="180" t="str">
        <f t="shared" si="52"/>
        <v>►</v>
      </c>
      <c r="AA129" s="163"/>
      <c r="AB129" s="164"/>
      <c r="AC129" s="165" t="str">
        <f t="shared" si="41"/>
        <v/>
      </c>
      <c r="AD129" s="166"/>
      <c r="AE129" s="167"/>
      <c r="AF129" s="182"/>
      <c r="AG129" s="491">
        <v>1</v>
      </c>
      <c r="AH129" s="169">
        <f>IFERROR(SUMIF(AA186:AF186, AE129, AA187:AF187)*AD129*IF(ISBLANK(AA129),1,AA129)+SUMIF(AA188:AF188, AE129, AA189:AF189)*AD129*IF(ISBLANK(AA129),1,AA129), 0)</f>
        <v>0</v>
      </c>
      <c r="AI129" s="170">
        <f>IF(ISBLANK(AA108),0,(AH129*AG129)/AA108*AL109)</f>
        <v>0</v>
      </c>
      <c r="AJ129" s="183">
        <f>IF(AI144=0,0,(AI129/AI144)*AK113*1000)</f>
        <v>0</v>
      </c>
      <c r="AK129" s="184">
        <f>IF(AH144=0, 0, (AA129*AG129)/(AH144*AK113))</f>
        <v>0</v>
      </c>
      <c r="AL129" s="185">
        <f>IF(OR(ISBLANK(AA108), ISBLANK(AA129), ISTEXT(AA129)), 0, AA129*AG129/AA108*AL109)</f>
        <v>0</v>
      </c>
      <c r="AM129" s="186">
        <f t="shared" si="42"/>
        <v>0</v>
      </c>
      <c r="AN129" s="187">
        <f t="shared" si="43"/>
        <v>0</v>
      </c>
      <c r="AO129" s="3">
        <v>1</v>
      </c>
      <c r="AP129" s="164"/>
      <c r="AQ129" s="164"/>
      <c r="AR129" s="181" t="str">
        <f t="shared" si="56"/>
        <v/>
      </c>
      <c r="AS129" s="166"/>
      <c r="AT129" s="167"/>
      <c r="AU129" s="182"/>
      <c r="AV129" s="3">
        <v>1</v>
      </c>
      <c r="AW129" s="5">
        <v>1</v>
      </c>
      <c r="AX129" s="5">
        <v>1</v>
      </c>
      <c r="AY129" s="5">
        <v>1</v>
      </c>
      <c r="AZ129" s="5">
        <v>1</v>
      </c>
      <c r="BA129" s="5">
        <v>1</v>
      </c>
      <c r="BB129" s="5">
        <v>1</v>
      </c>
      <c r="BC129" s="5">
        <v>1</v>
      </c>
      <c r="BD129" s="5">
        <v>1</v>
      </c>
      <c r="BE129" s="5">
        <v>1</v>
      </c>
      <c r="BF129" s="5">
        <v>1</v>
      </c>
      <c r="BG129" s="5">
        <v>1</v>
      </c>
      <c r="BH129" s="5">
        <v>1</v>
      </c>
      <c r="BI129" s="5">
        <v>1</v>
      </c>
      <c r="BJ129" s="5">
        <v>1</v>
      </c>
      <c r="BK129" s="5">
        <v>1</v>
      </c>
      <c r="BL129" s="5">
        <v>1</v>
      </c>
      <c r="BM129" s="5">
        <v>1</v>
      </c>
      <c r="BN129" s="5">
        <v>1</v>
      </c>
      <c r="BO129" s="5">
        <v>1</v>
      </c>
      <c r="BP129" s="5">
        <v>1</v>
      </c>
      <c r="BQ129" s="5">
        <v>1</v>
      </c>
      <c r="BR129" s="5">
        <v>1</v>
      </c>
      <c r="BS129" s="5">
        <v>1</v>
      </c>
      <c r="BT129" s="5">
        <v>1</v>
      </c>
      <c r="BU129" s="5">
        <v>1</v>
      </c>
      <c r="BV129" s="5">
        <v>1</v>
      </c>
      <c r="BW129" s="5">
        <v>1</v>
      </c>
      <c r="BX129" s="5">
        <v>1</v>
      </c>
      <c r="BY129" s="5">
        <v>1</v>
      </c>
      <c r="BZ129" s="5">
        <v>1</v>
      </c>
      <c r="CA129" s="5">
        <v>1</v>
      </c>
      <c r="CB129" s="5">
        <v>1</v>
      </c>
      <c r="CC129" s="5">
        <v>1</v>
      </c>
      <c r="CD129" s="5">
        <v>1</v>
      </c>
      <c r="CE129" s="5">
        <v>1</v>
      </c>
      <c r="CF129" s="5">
        <v>1</v>
      </c>
      <c r="CG129" s="5">
        <v>1</v>
      </c>
      <c r="CH129" s="5">
        <v>1</v>
      </c>
      <c r="CI129" s="5">
        <v>1</v>
      </c>
      <c r="CJ129" s="544">
        <v>1</v>
      </c>
    </row>
    <row r="130" spans="1:88" s="160" customFormat="1" ht="23.25" customHeight="1">
      <c r="A130" s="5">
        <v>1</v>
      </c>
      <c r="B130" s="657" t="str">
        <f t="shared" si="53"/>
        <v>►</v>
      </c>
      <c r="C130" s="671"/>
      <c r="D130" s="15"/>
      <c r="E130" s="140">
        <f t="shared" si="44"/>
        <v>0</v>
      </c>
      <c r="F130" s="15"/>
      <c r="G130" s="87"/>
      <c r="H130" s="141">
        <f t="shared" si="45"/>
        <v>0</v>
      </c>
      <c r="I130" s="142">
        <f t="shared" si="46"/>
        <v>0</v>
      </c>
      <c r="J130" s="109" t="str">
        <f t="shared" si="47"/>
        <v/>
      </c>
      <c r="K130" s="143" t="str">
        <f t="shared" si="48"/>
        <v/>
      </c>
      <c r="L130" s="143" t="str">
        <f t="shared" si="49"/>
        <v/>
      </c>
      <c r="M130" s="682">
        <f t="shared" si="50"/>
        <v>0</v>
      </c>
      <c r="N130" s="682"/>
      <c r="O130" s="162" t="str">
        <f t="shared" si="51"/>
        <v/>
      </c>
      <c r="P130" s="747"/>
      <c r="Q130" s="5"/>
      <c r="R130" s="596"/>
      <c r="S130" s="632"/>
      <c r="T130" s="598"/>
      <c r="U130" s="636"/>
      <c r="V130" s="640"/>
      <c r="W130" s="182"/>
      <c r="X130" s="639"/>
      <c r="Y130" s="5"/>
      <c r="Z130" s="180" t="str">
        <f t="shared" si="52"/>
        <v>►</v>
      </c>
      <c r="AA130" s="163"/>
      <c r="AB130" s="164"/>
      <c r="AC130" s="165" t="str">
        <f t="shared" si="41"/>
        <v/>
      </c>
      <c r="AD130" s="166"/>
      <c r="AE130" s="167"/>
      <c r="AF130" s="182"/>
      <c r="AG130" s="491">
        <v>1</v>
      </c>
      <c r="AH130" s="169">
        <f>IFERROR(SUMIF(AA186:AF186, AE130, AA187:AF187)*AD130*IF(ISBLANK(AA130),1,AA130)+SUMIF(AA188:AF188, AE130, AA189:AF189)*AD130*IF(ISBLANK(AA130),1,AA130), 0)</f>
        <v>0</v>
      </c>
      <c r="AI130" s="170">
        <f>IF(ISBLANK(AA108),0,(AH130*AG130)/AA108*AL109)</f>
        <v>0</v>
      </c>
      <c r="AJ130" s="183">
        <f>IF(AI144=0,0,(AI130/AI144)*AK113*1000)</f>
        <v>0</v>
      </c>
      <c r="AK130" s="184">
        <f>IF(AH144=0, 0, (AA130*AG130)/(AH144*AK113))</f>
        <v>0</v>
      </c>
      <c r="AL130" s="173">
        <f>IF(OR(ISBLANK(AA108), ISBLANK(AA130), ISTEXT(AA130)), 0, AA130*AG130/AA108*AL109)</f>
        <v>0</v>
      </c>
      <c r="AM130" s="174">
        <f t="shared" si="42"/>
        <v>0</v>
      </c>
      <c r="AN130" s="175">
        <f t="shared" si="43"/>
        <v>0</v>
      </c>
      <c r="AO130" s="3">
        <v>1</v>
      </c>
      <c r="AP130" s="164"/>
      <c r="AQ130" s="164"/>
      <c r="AR130" s="181" t="str">
        <f t="shared" si="56"/>
        <v/>
      </c>
      <c r="AS130" s="166"/>
      <c r="AT130" s="167"/>
      <c r="AU130" s="182"/>
      <c r="AV130" s="3">
        <v>1</v>
      </c>
      <c r="AW130" s="5">
        <v>1</v>
      </c>
      <c r="AX130" s="5">
        <v>1</v>
      </c>
      <c r="AY130" s="5">
        <v>1</v>
      </c>
      <c r="AZ130" s="5">
        <v>1</v>
      </c>
      <c r="BA130" s="5">
        <v>1</v>
      </c>
      <c r="BB130" s="5">
        <v>1</v>
      </c>
      <c r="BC130" s="5">
        <v>1</v>
      </c>
      <c r="BD130" s="5">
        <v>1</v>
      </c>
      <c r="BE130" s="5">
        <v>1</v>
      </c>
      <c r="BF130" s="5">
        <v>1</v>
      </c>
      <c r="BG130" s="5">
        <v>1</v>
      </c>
      <c r="BH130" s="5">
        <v>1</v>
      </c>
      <c r="BI130" s="5">
        <v>1</v>
      </c>
      <c r="BJ130" s="5">
        <v>1</v>
      </c>
      <c r="BK130" s="5">
        <v>1</v>
      </c>
      <c r="BL130" s="5">
        <v>1</v>
      </c>
      <c r="BM130" s="5">
        <v>1</v>
      </c>
      <c r="BN130" s="5">
        <v>1</v>
      </c>
      <c r="BO130" s="5">
        <v>1</v>
      </c>
      <c r="BP130" s="5">
        <v>1</v>
      </c>
      <c r="BQ130" s="5">
        <v>1</v>
      </c>
      <c r="BR130" s="5">
        <v>1</v>
      </c>
      <c r="BS130" s="5">
        <v>1</v>
      </c>
      <c r="BT130" s="5">
        <v>1</v>
      </c>
      <c r="BU130" s="5">
        <v>1</v>
      </c>
      <c r="BV130" s="5">
        <v>1</v>
      </c>
      <c r="BW130" s="5">
        <v>1</v>
      </c>
      <c r="BX130" s="5">
        <v>1</v>
      </c>
      <c r="BY130" s="5">
        <v>1</v>
      </c>
      <c r="BZ130" s="5">
        <v>1</v>
      </c>
      <c r="CA130" s="5">
        <v>1</v>
      </c>
      <c r="CB130" s="5">
        <v>1</v>
      </c>
      <c r="CC130" s="5">
        <v>1</v>
      </c>
      <c r="CD130" s="5">
        <v>1</v>
      </c>
      <c r="CE130" s="5">
        <v>1</v>
      </c>
      <c r="CF130" s="5">
        <v>1</v>
      </c>
      <c r="CG130" s="5">
        <v>1</v>
      </c>
      <c r="CH130" s="5">
        <v>1</v>
      </c>
      <c r="CI130" s="5">
        <v>1</v>
      </c>
      <c r="CJ130" s="544">
        <v>1</v>
      </c>
    </row>
    <row r="131" spans="1:88" s="160" customFormat="1" ht="23.25" customHeight="1">
      <c r="A131" s="5">
        <v>1</v>
      </c>
      <c r="B131" s="657" t="str">
        <f t="shared" si="53"/>
        <v>►</v>
      </c>
      <c r="C131" s="671"/>
      <c r="D131" s="15"/>
      <c r="E131" s="140">
        <f t="shared" si="44"/>
        <v>0</v>
      </c>
      <c r="F131" s="15"/>
      <c r="G131" s="87"/>
      <c r="H131" s="141">
        <f t="shared" si="45"/>
        <v>0</v>
      </c>
      <c r="I131" s="142">
        <f t="shared" si="46"/>
        <v>0</v>
      </c>
      <c r="J131" s="109" t="str">
        <f t="shared" si="47"/>
        <v/>
      </c>
      <c r="K131" s="143" t="str">
        <f t="shared" si="48"/>
        <v/>
      </c>
      <c r="L131" s="143" t="str">
        <f t="shared" si="49"/>
        <v/>
      </c>
      <c r="M131" s="682">
        <f t="shared" si="50"/>
        <v>0</v>
      </c>
      <c r="N131" s="682"/>
      <c r="O131" s="162" t="str">
        <f t="shared" si="51"/>
        <v/>
      </c>
      <c r="P131" s="747"/>
      <c r="Q131" s="5"/>
      <c r="R131" s="596"/>
      <c r="S131" s="632"/>
      <c r="T131" s="598"/>
      <c r="U131" s="636"/>
      <c r="V131" s="640"/>
      <c r="W131" s="182"/>
      <c r="X131" s="639"/>
      <c r="Y131" s="5"/>
      <c r="Z131" s="180" t="str">
        <f t="shared" si="52"/>
        <v>►</v>
      </c>
      <c r="AA131" s="163"/>
      <c r="AB131" s="164"/>
      <c r="AC131" s="165" t="str">
        <f t="shared" si="41"/>
        <v/>
      </c>
      <c r="AD131" s="166"/>
      <c r="AE131" s="167"/>
      <c r="AF131" s="182"/>
      <c r="AG131" s="491">
        <v>1</v>
      </c>
      <c r="AH131" s="169">
        <f>IFERROR(SUMIF(AA186:AF186, AE131, AA187:AF187)*AD131*IF(ISBLANK(AA131),1,AA131)+SUMIF(AA188:AF188, AE131, AA189:AF189)*AD131*IF(ISBLANK(AA131),1,AA131), 0)</f>
        <v>0</v>
      </c>
      <c r="AI131" s="170">
        <f>IF(ISBLANK(AA108),0,(AH131*AG131)/AA108*AL109)</f>
        <v>0</v>
      </c>
      <c r="AJ131" s="183">
        <f>IF(AI144=0,0,(AI131/AI144)*AK113*1000)</f>
        <v>0</v>
      </c>
      <c r="AK131" s="184">
        <f>IF(AH144=0, 0, (AA131*AG131)/(AH144*AK113))</f>
        <v>0</v>
      </c>
      <c r="AL131" s="185">
        <f>IF(OR(ISBLANK(AA108), ISBLANK(AA131), ISTEXT(AA131)), 0, AA131*AG131/AA108*AL109)</f>
        <v>0</v>
      </c>
      <c r="AM131" s="186">
        <f t="shared" si="42"/>
        <v>0</v>
      </c>
      <c r="AN131" s="187">
        <f t="shared" si="43"/>
        <v>0</v>
      </c>
      <c r="AO131" s="3">
        <v>1</v>
      </c>
      <c r="AP131" s="164"/>
      <c r="AQ131" s="164"/>
      <c r="AR131" s="181" t="str">
        <f t="shared" si="56"/>
        <v/>
      </c>
      <c r="AS131" s="166"/>
      <c r="AT131" s="167"/>
      <c r="AU131" s="182"/>
      <c r="AV131" s="3">
        <v>1</v>
      </c>
      <c r="AW131" s="5">
        <v>1</v>
      </c>
      <c r="AX131" s="5">
        <v>1</v>
      </c>
      <c r="AY131" s="5">
        <v>1</v>
      </c>
      <c r="AZ131" s="5">
        <v>1</v>
      </c>
      <c r="BA131" s="5">
        <v>1</v>
      </c>
      <c r="BB131" s="5">
        <v>1</v>
      </c>
      <c r="BC131" s="5">
        <v>1</v>
      </c>
      <c r="BD131" s="5">
        <v>1</v>
      </c>
      <c r="BE131" s="5">
        <v>1</v>
      </c>
      <c r="BF131" s="5">
        <v>1</v>
      </c>
      <c r="BG131" s="5">
        <v>1</v>
      </c>
      <c r="BH131" s="5">
        <v>1</v>
      </c>
      <c r="BI131" s="5">
        <v>1</v>
      </c>
      <c r="BJ131" s="5">
        <v>1</v>
      </c>
      <c r="BK131" s="5">
        <v>1</v>
      </c>
      <c r="BL131" s="5">
        <v>1</v>
      </c>
      <c r="BM131" s="5">
        <v>1</v>
      </c>
      <c r="BN131" s="5">
        <v>1</v>
      </c>
      <c r="BO131" s="5">
        <v>1</v>
      </c>
      <c r="BP131" s="5">
        <v>1</v>
      </c>
      <c r="BQ131" s="5">
        <v>1</v>
      </c>
      <c r="BR131" s="5">
        <v>1</v>
      </c>
      <c r="BS131" s="5">
        <v>1</v>
      </c>
      <c r="BT131" s="5">
        <v>1</v>
      </c>
      <c r="BU131" s="5">
        <v>1</v>
      </c>
      <c r="BV131" s="5">
        <v>1</v>
      </c>
      <c r="BW131" s="5">
        <v>1</v>
      </c>
      <c r="BX131" s="5">
        <v>1</v>
      </c>
      <c r="BY131" s="5">
        <v>1</v>
      </c>
      <c r="BZ131" s="5">
        <v>1</v>
      </c>
      <c r="CA131" s="5">
        <v>1</v>
      </c>
      <c r="CB131" s="5">
        <v>1</v>
      </c>
      <c r="CC131" s="5">
        <v>1</v>
      </c>
      <c r="CD131" s="5">
        <v>1</v>
      </c>
      <c r="CE131" s="5">
        <v>1</v>
      </c>
      <c r="CF131" s="5">
        <v>1</v>
      </c>
      <c r="CG131" s="5">
        <v>1</v>
      </c>
      <c r="CH131" s="5">
        <v>1</v>
      </c>
      <c r="CI131" s="5">
        <v>1</v>
      </c>
      <c r="CJ131" s="544">
        <v>1</v>
      </c>
    </row>
    <row r="132" spans="1:88" s="160" customFormat="1" ht="23.25" customHeight="1">
      <c r="A132" s="5">
        <v>1</v>
      </c>
      <c r="B132" s="657" t="str">
        <f t="shared" si="53"/>
        <v>►</v>
      </c>
      <c r="C132" s="671"/>
      <c r="D132" s="15"/>
      <c r="E132" s="140">
        <f t="shared" si="44"/>
        <v>0</v>
      </c>
      <c r="F132" s="15"/>
      <c r="G132" s="87"/>
      <c r="H132" s="141">
        <f t="shared" si="45"/>
        <v>0</v>
      </c>
      <c r="I132" s="142">
        <f t="shared" si="46"/>
        <v>0</v>
      </c>
      <c r="J132" s="109" t="str">
        <f t="shared" si="47"/>
        <v/>
      </c>
      <c r="K132" s="143" t="str">
        <f t="shared" si="48"/>
        <v/>
      </c>
      <c r="L132" s="143" t="str">
        <f t="shared" si="49"/>
        <v/>
      </c>
      <c r="M132" s="682">
        <f t="shared" si="50"/>
        <v>0</v>
      </c>
      <c r="N132" s="682"/>
      <c r="O132" s="162" t="str">
        <f t="shared" si="51"/>
        <v/>
      </c>
      <c r="P132" s="747"/>
      <c r="Q132" s="5"/>
      <c r="R132" s="596"/>
      <c r="S132" s="632"/>
      <c r="T132" s="598"/>
      <c r="U132" s="636"/>
      <c r="V132" s="640"/>
      <c r="W132" s="182"/>
      <c r="X132" s="639"/>
      <c r="Y132" s="5"/>
      <c r="Z132" s="180" t="str">
        <f t="shared" si="52"/>
        <v>►</v>
      </c>
      <c r="AA132" s="163"/>
      <c r="AB132" s="164"/>
      <c r="AC132" s="165" t="str">
        <f t="shared" si="41"/>
        <v/>
      </c>
      <c r="AD132" s="166"/>
      <c r="AE132" s="167"/>
      <c r="AF132" s="182"/>
      <c r="AG132" s="491">
        <v>1</v>
      </c>
      <c r="AH132" s="169">
        <f>IFERROR(SUMIF(AA186:AF186, AE132, AA187:AF187)*AD132*IF(ISBLANK(AA132),1,AA132)+SUMIF(AA188:AF188, AE132, AA189:AF189)*AD132*IF(ISBLANK(AA132),1,AA132), 0)</f>
        <v>0</v>
      </c>
      <c r="AI132" s="170">
        <f>IF(ISBLANK(AA108),0,(AH132*AG132)/AA108*AL109)</f>
        <v>0</v>
      </c>
      <c r="AJ132" s="183">
        <f>IF(AI144=0,0,(AI132/AI144)*AK113*1000)</f>
        <v>0</v>
      </c>
      <c r="AK132" s="184">
        <f>IF(AH144=0, 0, (AA132*AG132)/(AH144*AK113))</f>
        <v>0</v>
      </c>
      <c r="AL132" s="173">
        <f>IF(OR(ISBLANK(AA108), ISBLANK(AA132), ISTEXT(AA132)), 0, AA132*AG132/AA108*AL109)</f>
        <v>0</v>
      </c>
      <c r="AM132" s="174">
        <f t="shared" si="42"/>
        <v>0</v>
      </c>
      <c r="AN132" s="175">
        <f t="shared" si="43"/>
        <v>0</v>
      </c>
      <c r="AO132" s="3">
        <v>1</v>
      </c>
      <c r="AP132" s="164"/>
      <c r="AQ132" s="164"/>
      <c r="AR132" s="181" t="str">
        <f t="shared" si="56"/>
        <v/>
      </c>
      <c r="AS132" s="166"/>
      <c r="AT132" s="167"/>
      <c r="AU132" s="182"/>
      <c r="AV132" s="3">
        <v>1</v>
      </c>
      <c r="AW132" s="5">
        <v>1</v>
      </c>
      <c r="AX132" s="5">
        <v>1</v>
      </c>
      <c r="AY132" s="5">
        <v>1</v>
      </c>
      <c r="AZ132" s="5">
        <v>1</v>
      </c>
      <c r="BA132" s="5">
        <v>1</v>
      </c>
      <c r="BB132" s="5">
        <v>1</v>
      </c>
      <c r="BC132" s="5">
        <v>1</v>
      </c>
      <c r="BD132" s="5">
        <v>1</v>
      </c>
      <c r="BE132" s="5">
        <v>1</v>
      </c>
      <c r="BF132" s="5">
        <v>1</v>
      </c>
      <c r="BG132" s="5">
        <v>1</v>
      </c>
      <c r="BH132" s="5">
        <v>1</v>
      </c>
      <c r="BI132" s="5">
        <v>1</v>
      </c>
      <c r="BJ132" s="5">
        <v>1</v>
      </c>
      <c r="BK132" s="5">
        <v>1</v>
      </c>
      <c r="BL132" s="5">
        <v>1</v>
      </c>
      <c r="BM132" s="5">
        <v>1</v>
      </c>
      <c r="BN132" s="5">
        <v>1</v>
      </c>
      <c r="BO132" s="5">
        <v>1</v>
      </c>
      <c r="BP132" s="5">
        <v>1</v>
      </c>
      <c r="BQ132" s="5">
        <v>1</v>
      </c>
      <c r="BR132" s="5">
        <v>1</v>
      </c>
      <c r="BS132" s="5">
        <v>1</v>
      </c>
      <c r="BT132" s="5">
        <v>1</v>
      </c>
      <c r="BU132" s="5">
        <v>1</v>
      </c>
      <c r="BV132" s="5">
        <v>1</v>
      </c>
      <c r="BW132" s="5">
        <v>1</v>
      </c>
      <c r="BX132" s="5">
        <v>1</v>
      </c>
      <c r="BY132" s="5">
        <v>1</v>
      </c>
      <c r="BZ132" s="5">
        <v>1</v>
      </c>
      <c r="CA132" s="5">
        <v>1</v>
      </c>
      <c r="CB132" s="5">
        <v>1</v>
      </c>
      <c r="CC132" s="5">
        <v>1</v>
      </c>
      <c r="CD132" s="5">
        <v>1</v>
      </c>
      <c r="CE132" s="5">
        <v>1</v>
      </c>
      <c r="CF132" s="5">
        <v>1</v>
      </c>
      <c r="CG132" s="5">
        <v>1</v>
      </c>
      <c r="CH132" s="5">
        <v>1</v>
      </c>
      <c r="CI132" s="5">
        <v>1</v>
      </c>
      <c r="CJ132" s="544">
        <v>1</v>
      </c>
    </row>
    <row r="133" spans="1:88" s="160" customFormat="1" ht="23.25" customHeight="1">
      <c r="A133" s="5">
        <v>1</v>
      </c>
      <c r="B133" s="657" t="str">
        <f t="shared" si="53"/>
        <v>►</v>
      </c>
      <c r="C133" s="671"/>
      <c r="D133" s="15"/>
      <c r="E133" s="140">
        <f t="shared" si="44"/>
        <v>0</v>
      </c>
      <c r="F133" s="15"/>
      <c r="G133" s="87"/>
      <c r="H133" s="141">
        <f t="shared" si="45"/>
        <v>0</v>
      </c>
      <c r="I133" s="142">
        <f t="shared" si="46"/>
        <v>0</v>
      </c>
      <c r="J133" s="109" t="str">
        <f t="shared" si="47"/>
        <v/>
      </c>
      <c r="K133" s="143" t="str">
        <f t="shared" si="48"/>
        <v/>
      </c>
      <c r="L133" s="143" t="str">
        <f t="shared" si="49"/>
        <v/>
      </c>
      <c r="M133" s="682">
        <f t="shared" si="50"/>
        <v>0</v>
      </c>
      <c r="N133" s="682"/>
      <c r="O133" s="162" t="str">
        <f t="shared" si="51"/>
        <v/>
      </c>
      <c r="P133" s="747"/>
      <c r="Q133" s="5"/>
      <c r="R133" s="596"/>
      <c r="S133" s="632"/>
      <c r="T133" s="598"/>
      <c r="U133" s="636"/>
      <c r="V133" s="640"/>
      <c r="W133" s="182"/>
      <c r="X133" s="639"/>
      <c r="Y133" s="5"/>
      <c r="Z133" s="180" t="str">
        <f t="shared" si="52"/>
        <v>►</v>
      </c>
      <c r="AA133" s="163"/>
      <c r="AB133" s="164"/>
      <c r="AC133" s="165" t="str">
        <f t="shared" si="41"/>
        <v/>
      </c>
      <c r="AD133" s="166"/>
      <c r="AE133" s="167"/>
      <c r="AF133" s="182"/>
      <c r="AG133" s="491">
        <v>1</v>
      </c>
      <c r="AH133" s="169">
        <f>IFERROR(SUMIF(AA186:AF186, AE133, AA187:AF187)*AD133*IF(ISBLANK(AA133),1,AA133)+SUMIF(AA188:AF188, AE133, AA189:AF189)*AD133*IF(ISBLANK(AA133),1,AA133), 0)</f>
        <v>0</v>
      </c>
      <c r="AI133" s="170">
        <f>IF(ISBLANK(AA108),0,(AH133*AG133)/AA108*AL109)</f>
        <v>0</v>
      </c>
      <c r="AJ133" s="183">
        <f>IF(AI144=0,0,(AI133/AI144)*AK113*1000)</f>
        <v>0</v>
      </c>
      <c r="AK133" s="184">
        <f>IF(AH144=0, 0, (AA133*AG133)/(AH144*AK113))</f>
        <v>0</v>
      </c>
      <c r="AL133" s="185">
        <f>IF(OR(ISBLANK(AA108), ISBLANK(AA133), ISTEXT(AA133)), 0, AA133*AG133/AA108*AL109)</f>
        <v>0</v>
      </c>
      <c r="AM133" s="186">
        <f t="shared" si="42"/>
        <v>0</v>
      </c>
      <c r="AN133" s="187">
        <f t="shared" si="43"/>
        <v>0</v>
      </c>
      <c r="AO133" s="3">
        <v>1</v>
      </c>
      <c r="AP133" s="164"/>
      <c r="AQ133" s="164"/>
      <c r="AR133" s="181" t="str">
        <f t="shared" si="56"/>
        <v/>
      </c>
      <c r="AS133" s="166"/>
      <c r="AT133" s="167"/>
      <c r="AU133" s="182"/>
      <c r="AV133" s="3">
        <v>1</v>
      </c>
      <c r="AW133" s="5">
        <v>1</v>
      </c>
      <c r="AX133" s="5">
        <v>1</v>
      </c>
      <c r="AY133" s="5">
        <v>1</v>
      </c>
      <c r="AZ133" s="5">
        <v>1</v>
      </c>
      <c r="BA133" s="5">
        <v>1</v>
      </c>
      <c r="BB133" s="5">
        <v>1</v>
      </c>
      <c r="BC133" s="5">
        <v>1</v>
      </c>
      <c r="BD133" s="5">
        <v>1</v>
      </c>
      <c r="BE133" s="5">
        <v>1</v>
      </c>
      <c r="BF133" s="5">
        <v>1</v>
      </c>
      <c r="BG133" s="5">
        <v>1</v>
      </c>
      <c r="BH133" s="5">
        <v>1</v>
      </c>
      <c r="BI133" s="5">
        <v>1</v>
      </c>
      <c r="BJ133" s="5">
        <v>1</v>
      </c>
      <c r="BK133" s="5">
        <v>1</v>
      </c>
      <c r="BL133" s="5">
        <v>1</v>
      </c>
      <c r="BM133" s="5">
        <v>1</v>
      </c>
      <c r="BN133" s="5">
        <v>1</v>
      </c>
      <c r="BO133" s="5">
        <v>1</v>
      </c>
      <c r="BP133" s="5">
        <v>1</v>
      </c>
      <c r="BQ133" s="5">
        <v>1</v>
      </c>
      <c r="BR133" s="5">
        <v>1</v>
      </c>
      <c r="BS133" s="5">
        <v>1</v>
      </c>
      <c r="BT133" s="5">
        <v>1</v>
      </c>
      <c r="BU133" s="5">
        <v>1</v>
      </c>
      <c r="BV133" s="5">
        <v>1</v>
      </c>
      <c r="BW133" s="5">
        <v>1</v>
      </c>
      <c r="BX133" s="5">
        <v>1</v>
      </c>
      <c r="BY133" s="5">
        <v>1</v>
      </c>
      <c r="BZ133" s="5">
        <v>1</v>
      </c>
      <c r="CA133" s="5">
        <v>1</v>
      </c>
      <c r="CB133" s="5">
        <v>1</v>
      </c>
      <c r="CC133" s="5">
        <v>1</v>
      </c>
      <c r="CD133" s="5">
        <v>1</v>
      </c>
      <c r="CE133" s="5">
        <v>1</v>
      </c>
      <c r="CF133" s="5">
        <v>1</v>
      </c>
      <c r="CG133" s="5">
        <v>1</v>
      </c>
      <c r="CH133" s="5">
        <v>1</v>
      </c>
      <c r="CI133" s="5">
        <v>1</v>
      </c>
      <c r="CJ133" s="544">
        <v>1</v>
      </c>
    </row>
    <row r="134" spans="1:88" s="160" customFormat="1" ht="23.25" customHeight="1">
      <c r="A134" s="5">
        <v>1</v>
      </c>
      <c r="B134" s="657" t="str">
        <f t="shared" si="53"/>
        <v>►</v>
      </c>
      <c r="C134" s="671"/>
      <c r="D134" s="15"/>
      <c r="E134" s="140">
        <f t="shared" si="44"/>
        <v>0</v>
      </c>
      <c r="F134" s="15"/>
      <c r="G134" s="87"/>
      <c r="H134" s="141">
        <f t="shared" si="45"/>
        <v>0</v>
      </c>
      <c r="I134" s="142">
        <f t="shared" si="46"/>
        <v>0</v>
      </c>
      <c r="J134" s="109" t="str">
        <f t="shared" si="47"/>
        <v/>
      </c>
      <c r="K134" s="143" t="str">
        <f t="shared" si="48"/>
        <v/>
      </c>
      <c r="L134" s="143" t="str">
        <f t="shared" si="49"/>
        <v/>
      </c>
      <c r="M134" s="682">
        <f t="shared" si="50"/>
        <v>0</v>
      </c>
      <c r="N134" s="682"/>
      <c r="O134" s="162" t="str">
        <f t="shared" si="51"/>
        <v/>
      </c>
      <c r="P134" s="747"/>
      <c r="Q134" s="5"/>
      <c r="R134" s="596"/>
      <c r="S134" s="632"/>
      <c r="T134" s="598"/>
      <c r="U134" s="636"/>
      <c r="V134" s="640"/>
      <c r="W134" s="182"/>
      <c r="X134" s="639"/>
      <c r="Y134" s="5"/>
      <c r="Z134" s="180" t="str">
        <f t="shared" si="52"/>
        <v>►</v>
      </c>
      <c r="AA134" s="163"/>
      <c r="AB134" s="164"/>
      <c r="AC134" s="165" t="str">
        <f t="shared" si="41"/>
        <v/>
      </c>
      <c r="AD134" s="166"/>
      <c r="AE134" s="167"/>
      <c r="AF134" s="182"/>
      <c r="AG134" s="491">
        <v>1</v>
      </c>
      <c r="AH134" s="169">
        <f>IFERROR(SUMIF(AA186:AF186, AE134, AA187:AF187)*AD134*IF(ISBLANK(AA134),1,AA134)+SUMIF(AA188:AF188, AE134, AA189:AF189)*AD134*IF(ISBLANK(AA134),1,AA134), 0)</f>
        <v>0</v>
      </c>
      <c r="AI134" s="170">
        <f>IF(ISBLANK(AA108),0,(AH134*AG134)/AA108*AL109)</f>
        <v>0</v>
      </c>
      <c r="AJ134" s="183">
        <f>IF(AI144=0,0,(AI134/AI144)*AK113*1000)</f>
        <v>0</v>
      </c>
      <c r="AK134" s="184">
        <f>IF(AH144=0, 0, (AA134*AG134)/(AH144*AK113))</f>
        <v>0</v>
      </c>
      <c r="AL134" s="173">
        <f>IF(OR(ISBLANK(AA108), ISBLANK(AA134), ISTEXT(AA134)), 0, AA134*AG134/AA108*AL109)</f>
        <v>0</v>
      </c>
      <c r="AM134" s="174">
        <f t="shared" si="42"/>
        <v>0</v>
      </c>
      <c r="AN134" s="175">
        <f t="shared" si="43"/>
        <v>0</v>
      </c>
      <c r="AO134" s="3">
        <v>1</v>
      </c>
      <c r="AP134" s="164"/>
      <c r="AQ134" s="164"/>
      <c r="AR134" s="181" t="str">
        <f t="shared" si="56"/>
        <v/>
      </c>
      <c r="AS134" s="166"/>
      <c r="AT134" s="167"/>
      <c r="AU134" s="182"/>
      <c r="AV134" s="3">
        <v>1</v>
      </c>
      <c r="AW134" s="5">
        <v>1</v>
      </c>
      <c r="AX134" s="5">
        <v>1</v>
      </c>
      <c r="AY134" s="5">
        <v>1</v>
      </c>
      <c r="AZ134" s="5">
        <v>1</v>
      </c>
      <c r="BA134" s="5">
        <v>1</v>
      </c>
      <c r="BB134" s="5">
        <v>1</v>
      </c>
      <c r="BC134" s="5">
        <v>1</v>
      </c>
      <c r="BD134" s="5">
        <v>1</v>
      </c>
      <c r="BE134" s="5">
        <v>1</v>
      </c>
      <c r="BF134" s="5">
        <v>1</v>
      </c>
      <c r="BG134" s="5">
        <v>1</v>
      </c>
      <c r="BH134" s="5">
        <v>1</v>
      </c>
      <c r="BI134" s="5">
        <v>1</v>
      </c>
      <c r="BJ134" s="5">
        <v>1</v>
      </c>
      <c r="BK134" s="5">
        <v>1</v>
      </c>
      <c r="BL134" s="5">
        <v>1</v>
      </c>
      <c r="BM134" s="5">
        <v>1</v>
      </c>
      <c r="BN134" s="5">
        <v>1</v>
      </c>
      <c r="BO134" s="5">
        <v>1</v>
      </c>
      <c r="BP134" s="5">
        <v>1</v>
      </c>
      <c r="BQ134" s="5">
        <v>1</v>
      </c>
      <c r="BR134" s="5">
        <v>1</v>
      </c>
      <c r="BS134" s="5">
        <v>1</v>
      </c>
      <c r="BT134" s="5">
        <v>1</v>
      </c>
      <c r="BU134" s="5">
        <v>1</v>
      </c>
      <c r="BV134" s="5">
        <v>1</v>
      </c>
      <c r="BW134" s="5">
        <v>1</v>
      </c>
      <c r="BX134" s="5">
        <v>1</v>
      </c>
      <c r="BY134" s="5">
        <v>1</v>
      </c>
      <c r="BZ134" s="5">
        <v>1</v>
      </c>
      <c r="CA134" s="5">
        <v>1</v>
      </c>
      <c r="CB134" s="5">
        <v>1</v>
      </c>
      <c r="CC134" s="5">
        <v>1</v>
      </c>
      <c r="CD134" s="5">
        <v>1</v>
      </c>
      <c r="CE134" s="5">
        <v>1</v>
      </c>
      <c r="CF134" s="5">
        <v>1</v>
      </c>
      <c r="CG134" s="5">
        <v>1</v>
      </c>
      <c r="CH134" s="5">
        <v>1</v>
      </c>
      <c r="CI134" s="5">
        <v>1</v>
      </c>
      <c r="CJ134" s="544">
        <v>1</v>
      </c>
    </row>
    <row r="135" spans="1:88" s="160" customFormat="1" ht="23.25" customHeight="1">
      <c r="A135" s="5">
        <v>1</v>
      </c>
      <c r="B135" s="657" t="str">
        <f t="shared" si="53"/>
        <v>►</v>
      </c>
      <c r="C135" s="671"/>
      <c r="D135" s="15"/>
      <c r="E135" s="140">
        <f t="shared" si="44"/>
        <v>0</v>
      </c>
      <c r="F135" s="15"/>
      <c r="G135" s="87"/>
      <c r="H135" s="141">
        <f t="shared" si="45"/>
        <v>0</v>
      </c>
      <c r="I135" s="142">
        <f t="shared" si="46"/>
        <v>0</v>
      </c>
      <c r="J135" s="109" t="str">
        <f t="shared" si="47"/>
        <v/>
      </c>
      <c r="K135" s="143" t="str">
        <f t="shared" si="48"/>
        <v/>
      </c>
      <c r="L135" s="143" t="str">
        <f t="shared" si="49"/>
        <v/>
      </c>
      <c r="M135" s="682">
        <f t="shared" si="50"/>
        <v>0</v>
      </c>
      <c r="N135" s="682"/>
      <c r="O135" s="162" t="str">
        <f t="shared" si="51"/>
        <v/>
      </c>
      <c r="P135" s="747"/>
      <c r="Q135" s="5"/>
      <c r="R135" s="596"/>
      <c r="S135" s="632"/>
      <c r="T135" s="598"/>
      <c r="U135" s="636"/>
      <c r="V135" s="640"/>
      <c r="W135" s="182"/>
      <c r="X135" s="639"/>
      <c r="Y135" s="5"/>
      <c r="Z135" s="180" t="str">
        <f t="shared" si="52"/>
        <v>►</v>
      </c>
      <c r="AA135" s="163"/>
      <c r="AB135" s="164"/>
      <c r="AC135" s="165" t="str">
        <f t="shared" si="41"/>
        <v/>
      </c>
      <c r="AD135" s="166"/>
      <c r="AE135" s="167"/>
      <c r="AF135" s="182"/>
      <c r="AG135" s="491">
        <v>1</v>
      </c>
      <c r="AH135" s="169">
        <f>IFERROR(SUMIF(AA186:AF186, AE135, AA187:AF187)*AD135*IF(ISBLANK(AA135),1,AA135)+SUMIF(AA188:AF188, AE135, AA189:AF189)*AD135*IF(ISBLANK(AA135),1,AA135), 0)</f>
        <v>0</v>
      </c>
      <c r="AI135" s="170">
        <f>IF(ISBLANK(AA108),0,(AH135*AG135)/AA108*AL109)</f>
        <v>0</v>
      </c>
      <c r="AJ135" s="183">
        <f>IF(AI144=0,0,(AI135/AI144)*AK113*1000)</f>
        <v>0</v>
      </c>
      <c r="AK135" s="184">
        <f>IF(AH144=0, 0, (AA135*AG135)/(AH144*AK113))</f>
        <v>0</v>
      </c>
      <c r="AL135" s="185">
        <f>IF(OR(ISBLANK(AA108), ISBLANK(AA135), ISTEXT(AA135)), 0, AA135*AG135/AA108*AL109)</f>
        <v>0</v>
      </c>
      <c r="AM135" s="186">
        <f t="shared" si="42"/>
        <v>0</v>
      </c>
      <c r="AN135" s="187">
        <f t="shared" si="43"/>
        <v>0</v>
      </c>
      <c r="AO135" s="3">
        <v>1</v>
      </c>
      <c r="AP135" s="164"/>
      <c r="AQ135" s="164"/>
      <c r="AR135" s="181" t="str">
        <f t="shared" si="56"/>
        <v/>
      </c>
      <c r="AS135" s="166"/>
      <c r="AT135" s="167"/>
      <c r="AU135" s="182"/>
      <c r="AV135" s="3">
        <v>1</v>
      </c>
      <c r="AW135" s="5">
        <v>1</v>
      </c>
      <c r="AX135" s="5">
        <v>1</v>
      </c>
      <c r="AY135" s="5">
        <v>1</v>
      </c>
      <c r="AZ135" s="5">
        <v>1</v>
      </c>
      <c r="BA135" s="5">
        <v>1</v>
      </c>
      <c r="BB135" s="5">
        <v>1</v>
      </c>
      <c r="BC135" s="5">
        <v>1</v>
      </c>
      <c r="BD135" s="5">
        <v>1</v>
      </c>
      <c r="BE135" s="5">
        <v>1</v>
      </c>
      <c r="BF135" s="5">
        <v>1</v>
      </c>
      <c r="BG135" s="5">
        <v>1</v>
      </c>
      <c r="BH135" s="5">
        <v>1</v>
      </c>
      <c r="BI135" s="5">
        <v>1</v>
      </c>
      <c r="BJ135" s="5">
        <v>1</v>
      </c>
      <c r="BK135" s="5">
        <v>1</v>
      </c>
      <c r="BL135" s="5">
        <v>1</v>
      </c>
      <c r="BM135" s="5">
        <v>1</v>
      </c>
      <c r="BN135" s="5">
        <v>1</v>
      </c>
      <c r="BO135" s="5">
        <v>1</v>
      </c>
      <c r="BP135" s="5">
        <v>1</v>
      </c>
      <c r="BQ135" s="5">
        <v>1</v>
      </c>
      <c r="BR135" s="5">
        <v>1</v>
      </c>
      <c r="BS135" s="5">
        <v>1</v>
      </c>
      <c r="BT135" s="5">
        <v>1</v>
      </c>
      <c r="BU135" s="5">
        <v>1</v>
      </c>
      <c r="BV135" s="5">
        <v>1</v>
      </c>
      <c r="BW135" s="5">
        <v>1</v>
      </c>
      <c r="BX135" s="5">
        <v>1</v>
      </c>
      <c r="BY135" s="5">
        <v>1</v>
      </c>
      <c r="BZ135" s="5">
        <v>1</v>
      </c>
      <c r="CA135" s="5">
        <v>1</v>
      </c>
      <c r="CB135" s="5">
        <v>1</v>
      </c>
      <c r="CC135" s="5">
        <v>1</v>
      </c>
      <c r="CD135" s="5">
        <v>1</v>
      </c>
      <c r="CE135" s="5">
        <v>1</v>
      </c>
      <c r="CF135" s="5">
        <v>1</v>
      </c>
      <c r="CG135" s="5">
        <v>1</v>
      </c>
      <c r="CH135" s="5">
        <v>1</v>
      </c>
      <c r="CI135" s="5">
        <v>1</v>
      </c>
      <c r="CJ135" s="544">
        <v>1</v>
      </c>
    </row>
    <row r="136" spans="1:88" s="160" customFormat="1" ht="23.25" customHeight="1">
      <c r="A136" s="5">
        <v>1</v>
      </c>
      <c r="B136" s="657" t="str">
        <f t="shared" si="53"/>
        <v>►</v>
      </c>
      <c r="C136" s="671"/>
      <c r="D136" s="15"/>
      <c r="E136" s="140">
        <f t="shared" si="44"/>
        <v>0</v>
      </c>
      <c r="F136" s="15"/>
      <c r="G136" s="87"/>
      <c r="H136" s="141">
        <f t="shared" si="45"/>
        <v>0</v>
      </c>
      <c r="I136" s="142">
        <f t="shared" si="46"/>
        <v>0</v>
      </c>
      <c r="J136" s="109" t="str">
        <f t="shared" si="47"/>
        <v/>
      </c>
      <c r="K136" s="143" t="str">
        <f t="shared" si="48"/>
        <v/>
      </c>
      <c r="L136" s="143" t="str">
        <f t="shared" si="49"/>
        <v/>
      </c>
      <c r="M136" s="682">
        <f t="shared" si="50"/>
        <v>0</v>
      </c>
      <c r="N136" s="682"/>
      <c r="O136" s="162" t="str">
        <f t="shared" si="51"/>
        <v/>
      </c>
      <c r="P136" s="747"/>
      <c r="Q136" s="5"/>
      <c r="R136" s="596"/>
      <c r="S136" s="632"/>
      <c r="T136" s="598"/>
      <c r="U136" s="636"/>
      <c r="V136" s="640"/>
      <c r="W136" s="182"/>
      <c r="X136" s="639"/>
      <c r="Y136" s="5"/>
      <c r="Z136" s="180" t="str">
        <f t="shared" si="52"/>
        <v>►</v>
      </c>
      <c r="AA136" s="163"/>
      <c r="AB136" s="164"/>
      <c r="AC136" s="165" t="str">
        <f t="shared" si="41"/>
        <v/>
      </c>
      <c r="AD136" s="166"/>
      <c r="AE136" s="167"/>
      <c r="AF136" s="182"/>
      <c r="AG136" s="491">
        <v>1</v>
      </c>
      <c r="AH136" s="169">
        <f>IFERROR(SUMIF(AA186:AF186, AE136, AA187:AF187)*AD136*IF(ISBLANK(AA136),1,AA136)+SUMIF(AA188:AF188, AE136, AA189:AF189)*AD136*IF(ISBLANK(AA136),1,AA136), 0)</f>
        <v>0</v>
      </c>
      <c r="AI136" s="170">
        <f>IF(ISBLANK(AA108),0,(AH136*AG136)/AA108*AL109)</f>
        <v>0</v>
      </c>
      <c r="AJ136" s="183">
        <f>IF(AI144=0,0,(AI136/AI144)*AK113*1000)</f>
        <v>0</v>
      </c>
      <c r="AK136" s="184">
        <f>IF(AH144=0, 0, (AA136*AG136)/(AH144*AK113))</f>
        <v>0</v>
      </c>
      <c r="AL136" s="173">
        <f>IF(OR(ISBLANK(AA108), ISBLANK(AA136), ISTEXT(AA136)), 0, AA136*AG136/AA108*AL109)</f>
        <v>0</v>
      </c>
      <c r="AM136" s="174">
        <f t="shared" si="42"/>
        <v>0</v>
      </c>
      <c r="AN136" s="175">
        <f t="shared" si="43"/>
        <v>0</v>
      </c>
      <c r="AO136" s="3">
        <v>1</v>
      </c>
      <c r="AP136" s="164"/>
      <c r="AQ136" s="164"/>
      <c r="AR136" s="181" t="str">
        <f t="shared" si="56"/>
        <v/>
      </c>
      <c r="AS136" s="166"/>
      <c r="AT136" s="167"/>
      <c r="AU136" s="182"/>
      <c r="AV136" s="3">
        <v>1</v>
      </c>
      <c r="AW136" s="5">
        <v>1</v>
      </c>
      <c r="AX136" s="5">
        <v>1</v>
      </c>
      <c r="AY136" s="5">
        <v>1</v>
      </c>
      <c r="AZ136" s="5">
        <v>1</v>
      </c>
      <c r="BA136" s="5">
        <v>1</v>
      </c>
      <c r="BB136" s="5">
        <v>1</v>
      </c>
      <c r="BC136" s="5">
        <v>1</v>
      </c>
      <c r="BD136" s="5">
        <v>1</v>
      </c>
      <c r="BE136" s="5">
        <v>1</v>
      </c>
      <c r="BF136" s="5">
        <v>1</v>
      </c>
      <c r="BG136" s="5">
        <v>1</v>
      </c>
      <c r="BH136" s="5">
        <v>1</v>
      </c>
      <c r="BI136" s="5">
        <v>1</v>
      </c>
      <c r="BJ136" s="5">
        <v>1</v>
      </c>
      <c r="BK136" s="5">
        <v>1</v>
      </c>
      <c r="BL136" s="5">
        <v>1</v>
      </c>
      <c r="BM136" s="5">
        <v>1</v>
      </c>
      <c r="BN136" s="5">
        <v>1</v>
      </c>
      <c r="BO136" s="5">
        <v>1</v>
      </c>
      <c r="BP136" s="5">
        <v>1</v>
      </c>
      <c r="BQ136" s="5">
        <v>1</v>
      </c>
      <c r="BR136" s="5">
        <v>1</v>
      </c>
      <c r="BS136" s="5">
        <v>1</v>
      </c>
      <c r="BT136" s="5">
        <v>1</v>
      </c>
      <c r="BU136" s="5">
        <v>1</v>
      </c>
      <c r="BV136" s="5">
        <v>1</v>
      </c>
      <c r="BW136" s="5">
        <v>1</v>
      </c>
      <c r="BX136" s="5">
        <v>1</v>
      </c>
      <c r="BY136" s="5">
        <v>1</v>
      </c>
      <c r="BZ136" s="5">
        <v>1</v>
      </c>
      <c r="CA136" s="5">
        <v>1</v>
      </c>
      <c r="CB136" s="5">
        <v>1</v>
      </c>
      <c r="CC136" s="5">
        <v>1</v>
      </c>
      <c r="CD136" s="5">
        <v>1</v>
      </c>
      <c r="CE136" s="5">
        <v>1</v>
      </c>
      <c r="CF136" s="5">
        <v>1</v>
      </c>
      <c r="CG136" s="5">
        <v>1</v>
      </c>
      <c r="CH136" s="5">
        <v>1</v>
      </c>
      <c r="CI136" s="5">
        <v>1</v>
      </c>
      <c r="CJ136" s="544">
        <v>1</v>
      </c>
    </row>
    <row r="137" spans="1:88" s="160" customFormat="1" ht="23.25" customHeight="1">
      <c r="A137" s="5">
        <v>1</v>
      </c>
      <c r="B137" s="657" t="str">
        <f t="shared" si="53"/>
        <v>►</v>
      </c>
      <c r="C137" s="671"/>
      <c r="D137" s="15"/>
      <c r="E137" s="140">
        <f t="shared" si="44"/>
        <v>0</v>
      </c>
      <c r="F137" s="15"/>
      <c r="G137" s="87"/>
      <c r="H137" s="141">
        <f t="shared" si="45"/>
        <v>0</v>
      </c>
      <c r="I137" s="142">
        <f t="shared" si="46"/>
        <v>0</v>
      </c>
      <c r="J137" s="109" t="str">
        <f t="shared" si="47"/>
        <v/>
      </c>
      <c r="K137" s="143" t="str">
        <f t="shared" si="48"/>
        <v/>
      </c>
      <c r="L137" s="143" t="str">
        <f t="shared" si="49"/>
        <v/>
      </c>
      <c r="M137" s="682">
        <f t="shared" si="50"/>
        <v>0</v>
      </c>
      <c r="N137" s="682"/>
      <c r="O137" s="162" t="str">
        <f t="shared" si="51"/>
        <v/>
      </c>
      <c r="P137" s="747"/>
      <c r="Q137" s="5"/>
      <c r="R137" s="596"/>
      <c r="S137" s="632"/>
      <c r="T137" s="598"/>
      <c r="U137" s="636"/>
      <c r="V137" s="640"/>
      <c r="W137" s="182"/>
      <c r="X137" s="639"/>
      <c r="Y137" s="5"/>
      <c r="Z137" s="180" t="str">
        <f t="shared" si="52"/>
        <v>►</v>
      </c>
      <c r="AA137" s="163"/>
      <c r="AB137" s="164"/>
      <c r="AC137" s="165" t="str">
        <f t="shared" si="41"/>
        <v/>
      </c>
      <c r="AD137" s="166"/>
      <c r="AE137" s="167"/>
      <c r="AF137" s="182"/>
      <c r="AG137" s="491">
        <v>1</v>
      </c>
      <c r="AH137" s="169">
        <f>IFERROR(SUMIF(AA186:AF186, AE137, AA187:AF187)*AD137*IF(ISBLANK(AA137),1,AA137)+SUMIF(AA188:AF188, AE137, AA189:AF189)*AD137*IF(ISBLANK(AA137),1,AA137), 0)</f>
        <v>0</v>
      </c>
      <c r="AI137" s="170">
        <f>IF(ISBLANK(AA108),0,(AH137*AG137)/AA108*AL109)</f>
        <v>0</v>
      </c>
      <c r="AJ137" s="183">
        <f>IF(AI144=0,0,(AI137/AI144)*AK113*1000)</f>
        <v>0</v>
      </c>
      <c r="AK137" s="184">
        <f>IF(AH144=0, 0, (AA137*AG137)/(AH144*AK113))</f>
        <v>0</v>
      </c>
      <c r="AL137" s="185">
        <f>IF(OR(ISBLANK(AA108), ISBLANK(AA137), ISTEXT(AA137)), 0, AA137*AG137/AA108*AL109)</f>
        <v>0</v>
      </c>
      <c r="AM137" s="186">
        <f t="shared" si="42"/>
        <v>0</v>
      </c>
      <c r="AN137" s="187">
        <f t="shared" si="43"/>
        <v>0</v>
      </c>
      <c r="AO137" s="3">
        <v>1</v>
      </c>
      <c r="AP137" s="164"/>
      <c r="AQ137" s="164"/>
      <c r="AR137" s="181" t="str">
        <f t="shared" si="56"/>
        <v/>
      </c>
      <c r="AS137" s="166"/>
      <c r="AT137" s="167"/>
      <c r="AU137" s="182"/>
      <c r="AV137" s="3">
        <v>1</v>
      </c>
      <c r="AW137" s="5">
        <v>1</v>
      </c>
      <c r="AX137" s="5">
        <v>1</v>
      </c>
      <c r="AY137" s="5">
        <v>1</v>
      </c>
      <c r="AZ137" s="5">
        <v>1</v>
      </c>
      <c r="BA137" s="5">
        <v>1</v>
      </c>
      <c r="BB137" s="5">
        <v>1</v>
      </c>
      <c r="BC137" s="5">
        <v>1</v>
      </c>
      <c r="BD137" s="5">
        <v>1</v>
      </c>
      <c r="BE137" s="5">
        <v>1</v>
      </c>
      <c r="BF137" s="5">
        <v>1</v>
      </c>
      <c r="BG137" s="5">
        <v>1</v>
      </c>
      <c r="BH137" s="5">
        <v>1</v>
      </c>
      <c r="BI137" s="5">
        <v>1</v>
      </c>
      <c r="BJ137" s="5">
        <v>1</v>
      </c>
      <c r="BK137" s="5">
        <v>1</v>
      </c>
      <c r="BL137" s="5">
        <v>1</v>
      </c>
      <c r="BM137" s="5">
        <v>1</v>
      </c>
      <c r="BN137" s="5">
        <v>1</v>
      </c>
      <c r="BO137" s="5">
        <v>1</v>
      </c>
      <c r="BP137" s="5">
        <v>1</v>
      </c>
      <c r="BQ137" s="5">
        <v>1</v>
      </c>
      <c r="BR137" s="5">
        <v>1</v>
      </c>
      <c r="BS137" s="5">
        <v>1</v>
      </c>
      <c r="BT137" s="5">
        <v>1</v>
      </c>
      <c r="BU137" s="5">
        <v>1</v>
      </c>
      <c r="BV137" s="5">
        <v>1</v>
      </c>
      <c r="BW137" s="5">
        <v>1</v>
      </c>
      <c r="BX137" s="5">
        <v>1</v>
      </c>
      <c r="BY137" s="5">
        <v>1</v>
      </c>
      <c r="BZ137" s="5">
        <v>1</v>
      </c>
      <c r="CA137" s="5">
        <v>1</v>
      </c>
      <c r="CB137" s="5">
        <v>1</v>
      </c>
      <c r="CC137" s="5">
        <v>1</v>
      </c>
      <c r="CD137" s="5">
        <v>1</v>
      </c>
      <c r="CE137" s="5">
        <v>1</v>
      </c>
      <c r="CF137" s="5">
        <v>1</v>
      </c>
      <c r="CG137" s="5">
        <v>1</v>
      </c>
      <c r="CH137" s="5">
        <v>1</v>
      </c>
      <c r="CI137" s="5">
        <v>1</v>
      </c>
      <c r="CJ137" s="544">
        <v>1</v>
      </c>
    </row>
    <row r="138" spans="1:88" s="160" customFormat="1" ht="23.25" customHeight="1">
      <c r="A138" s="5">
        <v>1</v>
      </c>
      <c r="B138" s="657" t="str">
        <f t="shared" si="53"/>
        <v>►</v>
      </c>
      <c r="C138" s="671"/>
      <c r="D138" s="15"/>
      <c r="E138" s="140">
        <f t="shared" si="44"/>
        <v>0</v>
      </c>
      <c r="F138" s="15"/>
      <c r="G138" s="87"/>
      <c r="H138" s="141">
        <f t="shared" si="45"/>
        <v>0</v>
      </c>
      <c r="I138" s="142">
        <f t="shared" si="46"/>
        <v>0</v>
      </c>
      <c r="J138" s="109" t="str">
        <f t="shared" si="47"/>
        <v/>
      </c>
      <c r="K138" s="143" t="str">
        <f t="shared" si="48"/>
        <v/>
      </c>
      <c r="L138" s="143" t="str">
        <f t="shared" si="49"/>
        <v/>
      </c>
      <c r="M138" s="682">
        <f t="shared" si="50"/>
        <v>0</v>
      </c>
      <c r="N138" s="682"/>
      <c r="O138" s="162" t="str">
        <f t="shared" si="51"/>
        <v/>
      </c>
      <c r="P138" s="747"/>
      <c r="Q138" s="5"/>
      <c r="R138" s="596"/>
      <c r="S138" s="632"/>
      <c r="T138" s="598"/>
      <c r="U138" s="636"/>
      <c r="V138" s="640"/>
      <c r="W138" s="182"/>
      <c r="X138" s="639"/>
      <c r="Y138" s="5"/>
      <c r="Z138" s="180" t="str">
        <f t="shared" si="52"/>
        <v>►</v>
      </c>
      <c r="AA138" s="163"/>
      <c r="AB138" s="164"/>
      <c r="AC138" s="165" t="str">
        <f t="shared" si="41"/>
        <v/>
      </c>
      <c r="AD138" s="166"/>
      <c r="AE138" s="167"/>
      <c r="AF138" s="182"/>
      <c r="AG138" s="491">
        <v>1</v>
      </c>
      <c r="AH138" s="169">
        <f>IFERROR(SUMIF(AA186:AF186, AE138, AA187:AF187)*AD138*IF(ISBLANK(AA138),1,AA138)+SUMIF(AA188:AF188, AE138, AA189:AF189)*AD138*IF(ISBLANK(AA138),1,AA138), 0)</f>
        <v>0</v>
      </c>
      <c r="AI138" s="170">
        <f>IF(ISBLANK(AA108),0,(AH138*AG138)/AA108*AL109)</f>
        <v>0</v>
      </c>
      <c r="AJ138" s="183">
        <f>IF(AI144=0,0,(AI138/AI144)*AK113*1000)</f>
        <v>0</v>
      </c>
      <c r="AK138" s="184">
        <f>IF(AH144=0, 0, (AA138*AG138)/(AH144*AK113))</f>
        <v>0</v>
      </c>
      <c r="AL138" s="173">
        <f>IF(OR(ISBLANK(AA108), ISBLANK(AA138), ISTEXT(AA138)), 0, AA138*AG138/AA108*AL109)</f>
        <v>0</v>
      </c>
      <c r="AM138" s="174">
        <f t="shared" si="42"/>
        <v>0</v>
      </c>
      <c r="AN138" s="175">
        <f t="shared" si="43"/>
        <v>0</v>
      </c>
      <c r="AO138" s="3">
        <v>1</v>
      </c>
      <c r="AP138" s="164"/>
      <c r="AQ138" s="164"/>
      <c r="AR138" s="181" t="str">
        <f t="shared" si="56"/>
        <v/>
      </c>
      <c r="AS138" s="166"/>
      <c r="AT138" s="167"/>
      <c r="AU138" s="182"/>
      <c r="AV138" s="3">
        <v>1</v>
      </c>
      <c r="AW138" s="5">
        <v>1</v>
      </c>
      <c r="AX138" s="5">
        <v>1</v>
      </c>
      <c r="AY138" s="5">
        <v>1</v>
      </c>
      <c r="AZ138" s="5">
        <v>1</v>
      </c>
      <c r="BA138" s="5">
        <v>1</v>
      </c>
      <c r="BB138" s="5">
        <v>1</v>
      </c>
      <c r="BC138" s="5">
        <v>1</v>
      </c>
      <c r="BD138" s="5">
        <v>1</v>
      </c>
      <c r="BE138" s="5">
        <v>1</v>
      </c>
      <c r="BF138" s="5">
        <v>1</v>
      </c>
      <c r="BG138" s="5">
        <v>1</v>
      </c>
      <c r="BH138" s="5">
        <v>1</v>
      </c>
      <c r="BI138" s="5">
        <v>1</v>
      </c>
      <c r="BJ138" s="5">
        <v>1</v>
      </c>
      <c r="BK138" s="5">
        <v>1</v>
      </c>
      <c r="BL138" s="5">
        <v>1</v>
      </c>
      <c r="BM138" s="5">
        <v>1</v>
      </c>
      <c r="BN138" s="5">
        <v>1</v>
      </c>
      <c r="BO138" s="5">
        <v>1</v>
      </c>
      <c r="BP138" s="5">
        <v>1</v>
      </c>
      <c r="BQ138" s="5">
        <v>1</v>
      </c>
      <c r="BR138" s="5">
        <v>1</v>
      </c>
      <c r="BS138" s="5">
        <v>1</v>
      </c>
      <c r="BT138" s="5">
        <v>1</v>
      </c>
      <c r="BU138" s="5">
        <v>1</v>
      </c>
      <c r="BV138" s="5">
        <v>1</v>
      </c>
      <c r="BW138" s="5">
        <v>1</v>
      </c>
      <c r="BX138" s="5">
        <v>1</v>
      </c>
      <c r="BY138" s="5">
        <v>1</v>
      </c>
      <c r="BZ138" s="5">
        <v>1</v>
      </c>
      <c r="CA138" s="5">
        <v>1</v>
      </c>
      <c r="CB138" s="5">
        <v>1</v>
      </c>
      <c r="CC138" s="5">
        <v>1</v>
      </c>
      <c r="CD138" s="5">
        <v>1</v>
      </c>
      <c r="CE138" s="5">
        <v>1</v>
      </c>
      <c r="CF138" s="5">
        <v>1</v>
      </c>
      <c r="CG138" s="5">
        <v>1</v>
      </c>
      <c r="CH138" s="5">
        <v>1</v>
      </c>
      <c r="CI138" s="5">
        <v>1</v>
      </c>
      <c r="CJ138" s="544">
        <v>1</v>
      </c>
    </row>
    <row r="139" spans="1:88" s="160" customFormat="1" ht="23.25" customHeight="1">
      <c r="A139" s="5">
        <v>1</v>
      </c>
      <c r="B139" s="657" t="str">
        <f t="shared" si="53"/>
        <v>►</v>
      </c>
      <c r="C139" s="671"/>
      <c r="D139" s="15"/>
      <c r="E139" s="140">
        <f t="shared" si="44"/>
        <v>0</v>
      </c>
      <c r="F139" s="15"/>
      <c r="G139" s="87"/>
      <c r="H139" s="141">
        <f t="shared" si="45"/>
        <v>0</v>
      </c>
      <c r="I139" s="142">
        <f t="shared" si="46"/>
        <v>0</v>
      </c>
      <c r="J139" s="109" t="str">
        <f t="shared" si="47"/>
        <v/>
      </c>
      <c r="K139" s="143" t="str">
        <f t="shared" si="48"/>
        <v/>
      </c>
      <c r="L139" s="143" t="str">
        <f t="shared" si="49"/>
        <v/>
      </c>
      <c r="M139" s="682">
        <f t="shared" si="50"/>
        <v>0</v>
      </c>
      <c r="N139" s="682"/>
      <c r="O139" s="162" t="str">
        <f t="shared" si="51"/>
        <v/>
      </c>
      <c r="P139" s="747"/>
      <c r="Q139" s="5"/>
      <c r="R139" s="596"/>
      <c r="S139" s="632"/>
      <c r="T139" s="598"/>
      <c r="U139" s="636"/>
      <c r="V139" s="640"/>
      <c r="W139" s="182"/>
      <c r="X139" s="639"/>
      <c r="Y139" s="5"/>
      <c r="Z139" s="180" t="str">
        <f t="shared" si="52"/>
        <v>►</v>
      </c>
      <c r="AA139" s="163"/>
      <c r="AB139" s="164"/>
      <c r="AC139" s="165" t="str">
        <f t="shared" si="41"/>
        <v/>
      </c>
      <c r="AD139" s="166"/>
      <c r="AE139" s="167"/>
      <c r="AF139" s="182"/>
      <c r="AG139" s="491">
        <v>1</v>
      </c>
      <c r="AH139" s="169">
        <f>IFERROR(SUMIF(AA186:AF186, AE139, AA187:AF187)*AD139*IF(ISBLANK(AA139),1,AA139)+SUMIF(AA188:AF188, AE139, AA189:AF189)*AD139*IF(ISBLANK(AA139),1,AA139), 0)</f>
        <v>0</v>
      </c>
      <c r="AI139" s="170">
        <f>IF(ISBLANK(AA108),0,(AH139*AG139)/AA108*AL109)</f>
        <v>0</v>
      </c>
      <c r="AJ139" s="183">
        <f>IF(AI144=0,0,(AI139/AI144)*AK113*1000)</f>
        <v>0</v>
      </c>
      <c r="AK139" s="184">
        <f>IF(AH144=0, 0, (AA139*AG139)/(AH144*AK113))</f>
        <v>0</v>
      </c>
      <c r="AL139" s="185">
        <f>IF(OR(ISBLANK(AA108), ISBLANK(AA139), ISTEXT(AA139)), 0, AA139*AG139/AA108*AL109)</f>
        <v>0</v>
      </c>
      <c r="AM139" s="186">
        <f t="shared" si="42"/>
        <v>0</v>
      </c>
      <c r="AN139" s="187">
        <f t="shared" si="43"/>
        <v>0</v>
      </c>
      <c r="AO139" s="3">
        <v>1</v>
      </c>
      <c r="AP139" s="164"/>
      <c r="AQ139" s="164"/>
      <c r="AR139" s="181" t="str">
        <f t="shared" si="56"/>
        <v/>
      </c>
      <c r="AS139" s="166"/>
      <c r="AT139" s="167"/>
      <c r="AU139" s="182"/>
      <c r="AV139" s="3">
        <v>1</v>
      </c>
      <c r="AW139" s="5">
        <v>1</v>
      </c>
      <c r="AX139" s="5">
        <v>1</v>
      </c>
      <c r="AY139" s="5">
        <v>1</v>
      </c>
      <c r="AZ139" s="5">
        <v>1</v>
      </c>
      <c r="BA139" s="5">
        <v>1</v>
      </c>
      <c r="BB139" s="5">
        <v>1</v>
      </c>
      <c r="BC139" s="5">
        <v>1</v>
      </c>
      <c r="BD139" s="5">
        <v>1</v>
      </c>
      <c r="BE139" s="5">
        <v>1</v>
      </c>
      <c r="BF139" s="5">
        <v>1</v>
      </c>
      <c r="BG139" s="5">
        <v>1</v>
      </c>
      <c r="BH139" s="5">
        <v>1</v>
      </c>
      <c r="BI139" s="5">
        <v>1</v>
      </c>
      <c r="BJ139" s="5">
        <v>1</v>
      </c>
      <c r="BK139" s="5">
        <v>1</v>
      </c>
      <c r="BL139" s="5">
        <v>1</v>
      </c>
      <c r="BM139" s="5">
        <v>1</v>
      </c>
      <c r="BN139" s="5">
        <v>1</v>
      </c>
      <c r="BO139" s="5">
        <v>1</v>
      </c>
      <c r="BP139" s="5">
        <v>1</v>
      </c>
      <c r="BQ139" s="5">
        <v>1</v>
      </c>
      <c r="BR139" s="5">
        <v>1</v>
      </c>
      <c r="BS139" s="5">
        <v>1</v>
      </c>
      <c r="BT139" s="5">
        <v>1</v>
      </c>
      <c r="BU139" s="5">
        <v>1</v>
      </c>
      <c r="BV139" s="5">
        <v>1</v>
      </c>
      <c r="BW139" s="5">
        <v>1</v>
      </c>
      <c r="BX139" s="5">
        <v>1</v>
      </c>
      <c r="BY139" s="5">
        <v>1</v>
      </c>
      <c r="BZ139" s="5">
        <v>1</v>
      </c>
      <c r="CA139" s="5">
        <v>1</v>
      </c>
      <c r="CB139" s="5">
        <v>1</v>
      </c>
      <c r="CC139" s="5">
        <v>1</v>
      </c>
      <c r="CD139" s="5">
        <v>1</v>
      </c>
      <c r="CE139" s="5">
        <v>1</v>
      </c>
      <c r="CF139" s="5">
        <v>1</v>
      </c>
      <c r="CG139" s="5">
        <v>1</v>
      </c>
      <c r="CH139" s="5">
        <v>1</v>
      </c>
      <c r="CI139" s="5">
        <v>1</v>
      </c>
      <c r="CJ139" s="544">
        <v>1</v>
      </c>
    </row>
    <row r="140" spans="1:88" s="160" customFormat="1" ht="23.25" customHeight="1">
      <c r="A140" s="5">
        <v>1</v>
      </c>
      <c r="B140" s="657" t="str">
        <f t="shared" si="53"/>
        <v>►</v>
      </c>
      <c r="C140" s="671"/>
      <c r="D140" s="15"/>
      <c r="E140" s="140">
        <f t="shared" si="44"/>
        <v>0</v>
      </c>
      <c r="F140" s="15"/>
      <c r="G140" s="87"/>
      <c r="H140" s="141">
        <f t="shared" si="45"/>
        <v>0</v>
      </c>
      <c r="I140" s="142">
        <f t="shared" si="46"/>
        <v>0</v>
      </c>
      <c r="J140" s="109" t="str">
        <f t="shared" si="47"/>
        <v/>
      </c>
      <c r="K140" s="143" t="str">
        <f t="shared" si="48"/>
        <v/>
      </c>
      <c r="L140" s="143" t="str">
        <f t="shared" si="49"/>
        <v/>
      </c>
      <c r="M140" s="682">
        <f t="shared" si="50"/>
        <v>0</v>
      </c>
      <c r="N140" s="682"/>
      <c r="O140" s="162" t="str">
        <f t="shared" si="51"/>
        <v/>
      </c>
      <c r="P140" s="747"/>
      <c r="Q140" s="5">
        <v>1</v>
      </c>
      <c r="R140" s="596"/>
      <c r="S140" s="632"/>
      <c r="T140" s="598"/>
      <c r="U140" s="636" t="str">
        <f t="shared" ref="U140:U187" si="58">SUBSTITUTE(SUBSTITUTE(SUBSTITUTE(SUBSTITUTE(SUBSTITUTE(SUBSTITUTE(SUBSTITUTE(SUBSTITUTE(SUBSTITUTE(SUBSTITUTE(S140,"0",""),"1",""),"2",""),"3",""),"4",""),"5",""),"6",""),"7",""),"8",""),"9","")</f>
        <v/>
      </c>
      <c r="V140" s="640"/>
      <c r="W140" s="182" t="str">
        <f t="shared" ref="W140:W187" si="59">IF(ISBLANK(V140),U140,V140)</f>
        <v/>
      </c>
      <c r="X140" s="639" t="str">
        <f>IF(OR(ISBLANK(V140), ISTEXT(V140)), "", "0  "&amp;V117)</f>
        <v/>
      </c>
      <c r="Y140" s="5">
        <v>1</v>
      </c>
      <c r="Z140" s="180" t="str">
        <f t="shared" si="52"/>
        <v>►</v>
      </c>
      <c r="AA140" s="163"/>
      <c r="AB140" s="164"/>
      <c r="AC140" s="165" t="str">
        <f t="shared" si="41"/>
        <v/>
      </c>
      <c r="AD140" s="166"/>
      <c r="AE140" s="167"/>
      <c r="AF140" s="182"/>
      <c r="AG140" s="491">
        <v>1</v>
      </c>
      <c r="AH140" s="169">
        <f>IFERROR(SUMIF(AA186:AF186, AE140, AA187:AF187)*AD140*IF(ISBLANK(AA140),1,AA140)+SUMIF(AA188:AF188, AE140, AA189:AF189)*AD140*IF(ISBLANK(AA140),1,AA140), 0)</f>
        <v>0</v>
      </c>
      <c r="AI140" s="170">
        <f>IF(ISBLANK(AA108),0,(AH140*AG140)/AA108*AL109)</f>
        <v>0</v>
      </c>
      <c r="AJ140" s="171">
        <f>IF(AI144=0,0,(AI140/AI144)*AK113*1000)</f>
        <v>0</v>
      </c>
      <c r="AK140" s="193">
        <f>IF(AH144=0, 0, (AA140*AG140)/(AH144*AK113))</f>
        <v>0</v>
      </c>
      <c r="AL140" s="173">
        <f>IF(OR(ISBLANK(AA108), ISBLANK(AA140), ISTEXT(AA140)), 0, AA140*AG140/AA108*AL109)</f>
        <v>0</v>
      </c>
      <c r="AM140" s="174">
        <f t="shared" si="42"/>
        <v>0</v>
      </c>
      <c r="AN140" s="175">
        <f t="shared" si="43"/>
        <v>0</v>
      </c>
      <c r="AO140" s="3">
        <v>1</v>
      </c>
      <c r="AP140" s="164"/>
      <c r="AQ140" s="164"/>
      <c r="AR140" s="181" t="str">
        <f t="shared" si="56"/>
        <v/>
      </c>
      <c r="AS140" s="166"/>
      <c r="AT140" s="167"/>
      <c r="AU140" s="182"/>
      <c r="AV140" s="3">
        <v>1</v>
      </c>
      <c r="AW140" s="5">
        <v>1</v>
      </c>
      <c r="AX140" s="5">
        <v>1</v>
      </c>
      <c r="AY140" s="5">
        <v>1</v>
      </c>
      <c r="AZ140" s="5">
        <v>1</v>
      </c>
      <c r="BA140" s="5">
        <v>1</v>
      </c>
      <c r="BB140" s="5">
        <v>1</v>
      </c>
      <c r="BC140" s="5">
        <v>1</v>
      </c>
      <c r="BD140" s="5">
        <v>1</v>
      </c>
      <c r="BE140" s="5">
        <v>1</v>
      </c>
      <c r="BF140" s="5">
        <v>1</v>
      </c>
      <c r="BG140" s="5">
        <v>1</v>
      </c>
      <c r="BH140" s="5">
        <v>1</v>
      </c>
      <c r="BI140" s="5">
        <v>1</v>
      </c>
      <c r="BJ140" s="5">
        <v>1</v>
      </c>
      <c r="BK140" s="5">
        <v>1</v>
      </c>
      <c r="BL140" s="5">
        <v>1</v>
      </c>
      <c r="BM140" s="5">
        <v>1</v>
      </c>
      <c r="BN140" s="5">
        <v>1</v>
      </c>
      <c r="BO140" s="5">
        <v>1</v>
      </c>
      <c r="BP140" s="5">
        <v>1</v>
      </c>
      <c r="BQ140" s="5">
        <v>1</v>
      </c>
      <c r="BR140" s="5">
        <v>1</v>
      </c>
      <c r="BS140" s="5">
        <v>1</v>
      </c>
      <c r="BT140" s="5">
        <v>1</v>
      </c>
      <c r="BU140" s="5">
        <v>1</v>
      </c>
      <c r="BV140" s="5">
        <v>1</v>
      </c>
      <c r="BW140" s="5">
        <v>1</v>
      </c>
      <c r="BX140" s="5">
        <v>1</v>
      </c>
      <c r="BY140" s="5">
        <v>1</v>
      </c>
      <c r="BZ140" s="5">
        <v>1</v>
      </c>
      <c r="CA140" s="5">
        <v>1</v>
      </c>
      <c r="CB140" s="5">
        <v>1</v>
      </c>
      <c r="CC140" s="5">
        <v>1</v>
      </c>
      <c r="CD140" s="5">
        <v>1</v>
      </c>
      <c r="CE140" s="5">
        <v>1</v>
      </c>
      <c r="CF140" s="5">
        <v>1</v>
      </c>
      <c r="CG140" s="5">
        <v>1</v>
      </c>
      <c r="CH140" s="5">
        <v>1</v>
      </c>
      <c r="CI140" s="5">
        <v>1</v>
      </c>
      <c r="CJ140" s="544">
        <v>1</v>
      </c>
    </row>
    <row r="141" spans="1:88" s="160" customFormat="1" ht="23.25" customHeight="1">
      <c r="A141" s="5">
        <v>1</v>
      </c>
      <c r="B141" s="657" t="str">
        <f t="shared" si="53"/>
        <v>►</v>
      </c>
      <c r="C141" s="671"/>
      <c r="D141" s="15"/>
      <c r="E141" s="140">
        <f t="shared" si="44"/>
        <v>0</v>
      </c>
      <c r="F141" s="15"/>
      <c r="G141" s="87"/>
      <c r="H141" s="141">
        <f t="shared" si="45"/>
        <v>0</v>
      </c>
      <c r="I141" s="142">
        <f t="shared" si="46"/>
        <v>0</v>
      </c>
      <c r="J141" s="109" t="str">
        <f t="shared" si="47"/>
        <v/>
      </c>
      <c r="K141" s="143" t="str">
        <f t="shared" si="48"/>
        <v/>
      </c>
      <c r="L141" s="143" t="str">
        <f t="shared" si="49"/>
        <v/>
      </c>
      <c r="M141" s="682">
        <f t="shared" si="50"/>
        <v>0</v>
      </c>
      <c r="N141" s="682"/>
      <c r="O141" s="162" t="str">
        <f t="shared" si="51"/>
        <v/>
      </c>
      <c r="P141" s="747"/>
      <c r="Q141" s="5">
        <v>1</v>
      </c>
      <c r="R141" s="596"/>
      <c r="S141" s="632"/>
      <c r="T141" s="598"/>
      <c r="U141" s="636" t="str">
        <f t="shared" si="58"/>
        <v/>
      </c>
      <c r="V141" s="640"/>
      <c r="W141" s="182" t="str">
        <f t="shared" si="59"/>
        <v/>
      </c>
      <c r="X141" s="639" t="str">
        <f>IF(OR(ISBLANK(V141), ISTEXT(V141)), "", "0  "&amp;V117)</f>
        <v/>
      </c>
      <c r="Y141" s="5">
        <v>1</v>
      </c>
      <c r="Z141" s="180" t="str">
        <f t="shared" si="52"/>
        <v>►</v>
      </c>
      <c r="AA141" s="163"/>
      <c r="AB141" s="164"/>
      <c r="AC141" s="181" t="str">
        <f t="shared" si="41"/>
        <v/>
      </c>
      <c r="AD141" s="166"/>
      <c r="AE141" s="167"/>
      <c r="AF141" s="182"/>
      <c r="AG141" s="491">
        <v>1</v>
      </c>
      <c r="AH141" s="169">
        <f>IFERROR(SUMIF(AA186:AF186, AE141, AA187:AF187)*AD141*IF(ISBLANK(AA141),1,AA141)+SUMIF(AA188:AF188, AE141, AA189:AF189)*AD141*IF(ISBLANK(AA141),1,AA141), 0)</f>
        <v>0</v>
      </c>
      <c r="AI141" s="170">
        <f>IF(ISBLANK(AA108),0,(AH141*AG141)/AA108*AL109)</f>
        <v>0</v>
      </c>
      <c r="AJ141" s="183">
        <f>IF(AI144=0,0,(AI141/AI144)*AK113*1000)</f>
        <v>0</v>
      </c>
      <c r="AK141" s="184">
        <f>IF(AH144=0, 0, (AA141*AG141)/(AH144*AK113))</f>
        <v>0</v>
      </c>
      <c r="AL141" s="185">
        <f>IF(OR(ISBLANK(AA108), ISBLANK(AA141), ISTEXT(AA141)), 0, AA141*AG141/AA108*AL109)</f>
        <v>0</v>
      </c>
      <c r="AM141" s="186">
        <f t="shared" si="42"/>
        <v>0</v>
      </c>
      <c r="AN141" s="187">
        <f t="shared" si="43"/>
        <v>0</v>
      </c>
      <c r="AO141" s="3">
        <v>1</v>
      </c>
      <c r="AP141" s="164"/>
      <c r="AQ141" s="164"/>
      <c r="AR141" s="181" t="str">
        <f t="shared" si="56"/>
        <v/>
      </c>
      <c r="AS141" s="166"/>
      <c r="AT141" s="167"/>
      <c r="AU141" s="182"/>
      <c r="AV141" s="3">
        <v>1</v>
      </c>
      <c r="AW141" s="5">
        <v>1</v>
      </c>
      <c r="AX141" s="5">
        <v>1</v>
      </c>
      <c r="AY141" s="5">
        <v>1</v>
      </c>
      <c r="AZ141" s="5">
        <v>1</v>
      </c>
      <c r="BA141" s="5">
        <v>1</v>
      </c>
      <c r="BB141" s="5">
        <v>1</v>
      </c>
      <c r="BC141" s="5">
        <v>1</v>
      </c>
      <c r="BD141" s="5">
        <v>1</v>
      </c>
      <c r="BE141" s="5">
        <v>1</v>
      </c>
      <c r="BF141" s="5">
        <v>1</v>
      </c>
      <c r="BG141" s="5">
        <v>1</v>
      </c>
      <c r="BH141" s="5">
        <v>1</v>
      </c>
      <c r="BI141" s="5">
        <v>1</v>
      </c>
      <c r="BJ141" s="5">
        <v>1</v>
      </c>
      <c r="BK141" s="5">
        <v>1</v>
      </c>
      <c r="BL141" s="5">
        <v>1</v>
      </c>
      <c r="BM141" s="5">
        <v>1</v>
      </c>
      <c r="BN141" s="5">
        <v>1</v>
      </c>
      <c r="BO141" s="5">
        <v>1</v>
      </c>
      <c r="BP141" s="5">
        <v>1</v>
      </c>
      <c r="BQ141" s="5">
        <v>1</v>
      </c>
      <c r="BR141" s="5">
        <v>1</v>
      </c>
      <c r="BS141" s="5">
        <v>1</v>
      </c>
      <c r="BT141" s="5">
        <v>1</v>
      </c>
      <c r="BU141" s="5">
        <v>1</v>
      </c>
      <c r="BV141" s="5">
        <v>1</v>
      </c>
      <c r="BW141" s="5">
        <v>1</v>
      </c>
      <c r="BX141" s="5">
        <v>1</v>
      </c>
      <c r="BY141" s="5">
        <v>1</v>
      </c>
      <c r="BZ141" s="5">
        <v>1</v>
      </c>
      <c r="CA141" s="5">
        <v>1</v>
      </c>
      <c r="CB141" s="5">
        <v>1</v>
      </c>
      <c r="CC141" s="5">
        <v>1</v>
      </c>
      <c r="CD141" s="5">
        <v>1</v>
      </c>
      <c r="CE141" s="5">
        <v>1</v>
      </c>
      <c r="CF141" s="5">
        <v>1</v>
      </c>
      <c r="CG141" s="5">
        <v>1</v>
      </c>
      <c r="CH141" s="5">
        <v>1</v>
      </c>
      <c r="CI141" s="5">
        <v>1</v>
      </c>
      <c r="CJ141" s="544">
        <v>1</v>
      </c>
    </row>
    <row r="142" spans="1:88" s="160" customFormat="1" ht="23.25" customHeight="1">
      <c r="A142" s="5">
        <v>1</v>
      </c>
      <c r="B142" s="657" t="str">
        <f t="shared" si="53"/>
        <v>►</v>
      </c>
      <c r="C142" s="671"/>
      <c r="D142" s="15"/>
      <c r="E142" s="140">
        <f t="shared" si="44"/>
        <v>0</v>
      </c>
      <c r="F142" s="15"/>
      <c r="G142" s="87"/>
      <c r="H142" s="141">
        <f t="shared" si="45"/>
        <v>0</v>
      </c>
      <c r="I142" s="142">
        <f t="shared" si="46"/>
        <v>0</v>
      </c>
      <c r="J142" s="109" t="str">
        <f t="shared" si="47"/>
        <v/>
      </c>
      <c r="K142" s="143" t="str">
        <f t="shared" si="48"/>
        <v/>
      </c>
      <c r="L142" s="143" t="str">
        <f t="shared" si="49"/>
        <v/>
      </c>
      <c r="M142" s="682">
        <f t="shared" si="50"/>
        <v>0</v>
      </c>
      <c r="N142" s="682"/>
      <c r="O142" s="162" t="str">
        <f t="shared" si="51"/>
        <v/>
      </c>
      <c r="P142" s="747"/>
      <c r="Q142" s="5">
        <v>1</v>
      </c>
      <c r="R142" s="596"/>
      <c r="S142" s="632"/>
      <c r="T142" s="598"/>
      <c r="U142" s="636" t="str">
        <f t="shared" si="58"/>
        <v/>
      </c>
      <c r="V142" s="640"/>
      <c r="W142" s="182" t="str">
        <f t="shared" si="59"/>
        <v/>
      </c>
      <c r="X142" s="639" t="str">
        <f>IF(OR(ISBLANK(V142), ISTEXT(V142)), "", "0  "&amp;V117)</f>
        <v/>
      </c>
      <c r="Y142" s="5">
        <v>1</v>
      </c>
      <c r="Z142" s="180" t="str">
        <f t="shared" si="52"/>
        <v>►</v>
      </c>
      <c r="AA142" s="163"/>
      <c r="AB142" s="164"/>
      <c r="AC142" s="165" t="str">
        <f t="shared" si="41"/>
        <v/>
      </c>
      <c r="AD142" s="166"/>
      <c r="AE142" s="167"/>
      <c r="AF142" s="182"/>
      <c r="AG142" s="491">
        <v>1</v>
      </c>
      <c r="AH142" s="169">
        <f>IFERROR(SUMIF(AA186:AF186, AE142, AA187:AF187)*AD142*IF(ISBLANK(AA142),1,AA142)+SUMIF(AA188:AF188, AE142, AA189:AF189)*AD142*IF(ISBLANK(AA142),1,AA142), 0)</f>
        <v>0</v>
      </c>
      <c r="AI142" s="170">
        <f>IF(ISBLANK(AA108),0,(AH142*AG142)/AA108*AL109)</f>
        <v>0</v>
      </c>
      <c r="AJ142" s="171">
        <f>IF(AI144=0,0,(AI142/AI144)*AK113*1000)</f>
        <v>0</v>
      </c>
      <c r="AK142" s="193">
        <f>IF(AH144=0, 0, (AA142*AG142)/(AH144*AK113))</f>
        <v>0</v>
      </c>
      <c r="AL142" s="173">
        <f>IF(OR(ISBLANK(AA108), ISBLANK(AA142), ISTEXT(AA142)), 0, AA142*AG142/AA108*AL109)</f>
        <v>0</v>
      </c>
      <c r="AM142" s="174">
        <f t="shared" si="42"/>
        <v>0</v>
      </c>
      <c r="AN142" s="175">
        <f t="shared" si="43"/>
        <v>0</v>
      </c>
      <c r="AO142" s="3">
        <v>1</v>
      </c>
      <c r="AP142" s="164"/>
      <c r="AQ142" s="164"/>
      <c r="AR142" s="181" t="str">
        <f t="shared" si="56"/>
        <v/>
      </c>
      <c r="AS142" s="166"/>
      <c r="AT142" s="167"/>
      <c r="AU142" s="182"/>
      <c r="AV142" s="3">
        <v>1</v>
      </c>
      <c r="AW142" s="5">
        <v>1</v>
      </c>
      <c r="AX142" s="5">
        <v>1</v>
      </c>
      <c r="AY142" s="5">
        <v>1</v>
      </c>
      <c r="AZ142" s="5">
        <v>1</v>
      </c>
      <c r="BA142" s="5">
        <v>1</v>
      </c>
      <c r="BB142" s="5">
        <v>1</v>
      </c>
      <c r="BC142" s="5">
        <v>1</v>
      </c>
      <c r="BD142" s="5">
        <v>1</v>
      </c>
      <c r="BE142" s="5">
        <v>1</v>
      </c>
      <c r="BF142" s="5">
        <v>1</v>
      </c>
      <c r="BG142" s="5">
        <v>1</v>
      </c>
      <c r="BH142" s="5">
        <v>1</v>
      </c>
      <c r="BI142" s="5">
        <v>1</v>
      </c>
      <c r="BJ142" s="5">
        <v>1</v>
      </c>
      <c r="BK142" s="5">
        <v>1</v>
      </c>
      <c r="BL142" s="5">
        <v>1</v>
      </c>
      <c r="BM142" s="5">
        <v>1</v>
      </c>
      <c r="BN142" s="5">
        <v>1</v>
      </c>
      <c r="BO142" s="5">
        <v>1</v>
      </c>
      <c r="BP142" s="5">
        <v>1</v>
      </c>
      <c r="BQ142" s="5">
        <v>1</v>
      </c>
      <c r="BR142" s="5">
        <v>1</v>
      </c>
      <c r="BS142" s="5">
        <v>1</v>
      </c>
      <c r="BT142" s="5">
        <v>1</v>
      </c>
      <c r="BU142" s="5">
        <v>1</v>
      </c>
      <c r="BV142" s="5">
        <v>1</v>
      </c>
      <c r="BW142" s="5">
        <v>1</v>
      </c>
      <c r="BX142" s="5">
        <v>1</v>
      </c>
      <c r="BY142" s="5">
        <v>1</v>
      </c>
      <c r="BZ142" s="5">
        <v>1</v>
      </c>
      <c r="CA142" s="5">
        <v>1</v>
      </c>
      <c r="CB142" s="5">
        <v>1</v>
      </c>
      <c r="CC142" s="5">
        <v>1</v>
      </c>
      <c r="CD142" s="5">
        <v>1</v>
      </c>
      <c r="CE142" s="5">
        <v>1</v>
      </c>
      <c r="CF142" s="5">
        <v>1</v>
      </c>
      <c r="CG142" s="5">
        <v>1</v>
      </c>
      <c r="CH142" s="5">
        <v>1</v>
      </c>
      <c r="CI142" s="5">
        <v>1</v>
      </c>
      <c r="CJ142" s="544">
        <v>1</v>
      </c>
    </row>
    <row r="143" spans="1:88" s="160" customFormat="1" ht="23.25" customHeight="1">
      <c r="A143" s="5">
        <v>1</v>
      </c>
      <c r="B143" s="657" t="str">
        <f t="shared" si="53"/>
        <v>►</v>
      </c>
      <c r="C143" s="671"/>
      <c r="D143" s="15"/>
      <c r="E143" s="140">
        <f t="shared" si="44"/>
        <v>0</v>
      </c>
      <c r="F143" s="15"/>
      <c r="G143" s="87"/>
      <c r="H143" s="141">
        <f t="shared" si="45"/>
        <v>0</v>
      </c>
      <c r="I143" s="142">
        <f t="shared" si="46"/>
        <v>0</v>
      </c>
      <c r="J143" s="109" t="str">
        <f t="shared" si="47"/>
        <v/>
      </c>
      <c r="K143" s="143" t="str">
        <f t="shared" si="48"/>
        <v/>
      </c>
      <c r="L143" s="143" t="str">
        <f t="shared" si="49"/>
        <v/>
      </c>
      <c r="M143" s="682">
        <f t="shared" si="50"/>
        <v>0</v>
      </c>
      <c r="N143" s="682"/>
      <c r="O143" s="162" t="str">
        <f t="shared" si="51"/>
        <v/>
      </c>
      <c r="P143" s="747"/>
      <c r="Q143" s="5">
        <v>1</v>
      </c>
      <c r="R143" s="596"/>
      <c r="S143" s="632"/>
      <c r="T143" s="598"/>
      <c r="U143" s="636" t="str">
        <f t="shared" si="58"/>
        <v/>
      </c>
      <c r="V143" s="640"/>
      <c r="W143" s="182" t="str">
        <f t="shared" si="59"/>
        <v/>
      </c>
      <c r="X143" s="639" t="str">
        <f>IF(OR(ISBLANK(V143), ISTEXT(V143)), "", "0  "&amp;V117)</f>
        <v/>
      </c>
      <c r="Y143" s="5">
        <v>1</v>
      </c>
      <c r="Z143" s="62" t="s">
        <v>21</v>
      </c>
      <c r="AA143" s="163"/>
      <c r="AB143" s="164"/>
      <c r="AC143" s="181" t="str">
        <f t="shared" si="41"/>
        <v/>
      </c>
      <c r="AD143" s="166"/>
      <c r="AE143" s="167"/>
      <c r="AF143" s="286"/>
      <c r="AG143" s="491">
        <v>1</v>
      </c>
      <c r="AH143" s="169">
        <f>IFERROR(SUMIF(AA186:AF186, AE143, AA187:AF187)*AD143*IF(ISBLANK(AA143),1,AA143)+SUMIF(AA188:AF188, AE143, AA189:AF189)*AD143*IF(ISBLANK(AA143),1,AA143), 0)</f>
        <v>0</v>
      </c>
      <c r="AI143" s="170">
        <f>IF(ISBLANK(AA108),0,(AH143*AG143)/AA108*AL109)</f>
        <v>0</v>
      </c>
      <c r="AJ143" s="183">
        <f>IF(AI144=0,0,(AI143/AI144)*AK113*1000)</f>
        <v>0</v>
      </c>
      <c r="AK143" s="184">
        <f>IF(AH144=0, 0, (AA143*AG143)/(AH144*AK113))</f>
        <v>0</v>
      </c>
      <c r="AL143" s="185">
        <f>IF(OR(ISBLANK(AA108), ISBLANK(AA143), ISTEXT(AA143)), 0, AA143*AG143/AA108*AL109)</f>
        <v>0</v>
      </c>
      <c r="AM143" s="186">
        <f t="shared" si="42"/>
        <v>0</v>
      </c>
      <c r="AN143" s="187">
        <f t="shared" si="43"/>
        <v>0</v>
      </c>
      <c r="AO143" s="3">
        <v>1</v>
      </c>
      <c r="AP143" s="164"/>
      <c r="AQ143" s="164"/>
      <c r="AR143" s="181" t="str">
        <f t="shared" si="56"/>
        <v/>
      </c>
      <c r="AS143" s="166"/>
      <c r="AT143" s="167"/>
      <c r="AU143" s="182"/>
      <c r="AV143" s="3">
        <v>1</v>
      </c>
      <c r="AW143" s="5">
        <v>1</v>
      </c>
      <c r="AX143" s="5">
        <v>1</v>
      </c>
      <c r="AY143" s="5">
        <v>1</v>
      </c>
      <c r="AZ143" s="5">
        <v>1</v>
      </c>
      <c r="BA143" s="5">
        <v>1</v>
      </c>
      <c r="BB143" s="5">
        <v>1</v>
      </c>
      <c r="BC143" s="5">
        <v>1</v>
      </c>
      <c r="BD143" s="5">
        <v>1</v>
      </c>
      <c r="BE143" s="5">
        <v>1</v>
      </c>
      <c r="BF143" s="5">
        <v>1</v>
      </c>
      <c r="BG143" s="5">
        <v>1</v>
      </c>
      <c r="BH143" s="5">
        <v>1</v>
      </c>
      <c r="BI143" s="5">
        <v>1</v>
      </c>
      <c r="BJ143" s="5">
        <v>1</v>
      </c>
      <c r="BK143" s="5">
        <v>1</v>
      </c>
      <c r="BL143" s="5">
        <v>1</v>
      </c>
      <c r="BM143" s="5">
        <v>1</v>
      </c>
      <c r="BN143" s="5">
        <v>1</v>
      </c>
      <c r="BO143" s="5">
        <v>1</v>
      </c>
      <c r="BP143" s="5">
        <v>1</v>
      </c>
      <c r="BQ143" s="5">
        <v>1</v>
      </c>
      <c r="BR143" s="5">
        <v>1</v>
      </c>
      <c r="BS143" s="5">
        <v>1</v>
      </c>
      <c r="BT143" s="5">
        <v>1</v>
      </c>
      <c r="BU143" s="5">
        <v>1</v>
      </c>
      <c r="BV143" s="5">
        <v>1</v>
      </c>
      <c r="BW143" s="5">
        <v>1</v>
      </c>
      <c r="BX143" s="5">
        <v>1</v>
      </c>
      <c r="BY143" s="5">
        <v>1</v>
      </c>
      <c r="BZ143" s="5">
        <v>1</v>
      </c>
      <c r="CA143" s="5">
        <v>1</v>
      </c>
      <c r="CB143" s="5">
        <v>1</v>
      </c>
      <c r="CC143" s="5">
        <v>1</v>
      </c>
      <c r="CD143" s="5">
        <v>1</v>
      </c>
      <c r="CE143" s="5">
        <v>1</v>
      </c>
      <c r="CF143" s="5">
        <v>1</v>
      </c>
      <c r="CG143" s="5">
        <v>1</v>
      </c>
      <c r="CH143" s="5">
        <v>1</v>
      </c>
      <c r="CI143" s="5">
        <v>1</v>
      </c>
      <c r="CJ143" s="544">
        <v>1</v>
      </c>
    </row>
    <row r="144" spans="1:88" s="160" customFormat="1" ht="23.25" customHeight="1">
      <c r="A144" s="5">
        <v>1</v>
      </c>
      <c r="B144" s="60" t="s">
        <v>21</v>
      </c>
      <c r="C144" s="671"/>
      <c r="D144" s="274">
        <f>COUNTIF(B116:B143,"A")</f>
        <v>0</v>
      </c>
      <c r="E144" s="140">
        <f t="shared" si="44"/>
        <v>0</v>
      </c>
      <c r="F144" s="15"/>
      <c r="G144" s="87"/>
      <c r="H144" s="141">
        <f t="shared" si="45"/>
        <v>0</v>
      </c>
      <c r="I144" s="142">
        <f t="shared" si="46"/>
        <v>0</v>
      </c>
      <c r="J144" s="109" t="str">
        <f t="shared" si="47"/>
        <v/>
      </c>
      <c r="K144" s="143" t="str">
        <f t="shared" si="48"/>
        <v/>
      </c>
      <c r="L144" s="143" t="str">
        <f t="shared" si="49"/>
        <v/>
      </c>
      <c r="M144" s="682">
        <f t="shared" si="50"/>
        <v>0</v>
      </c>
      <c r="N144" s="682"/>
      <c r="O144" s="162" t="str">
        <f t="shared" si="51"/>
        <v/>
      </c>
      <c r="P144" s="748"/>
      <c r="Q144" s="5">
        <v>1</v>
      </c>
      <c r="R144" s="596"/>
      <c r="S144" s="632"/>
      <c r="T144" s="598"/>
      <c r="U144" s="636" t="str">
        <f t="shared" si="58"/>
        <v/>
      </c>
      <c r="V144" s="640"/>
      <c r="W144" s="182" t="str">
        <f t="shared" si="59"/>
        <v/>
      </c>
      <c r="X144" s="639" t="str">
        <f>IF(OR(ISBLANK(V144), ISTEXT(V144)), "", "0  "&amp;V117)</f>
        <v/>
      </c>
      <c r="Y144" s="5">
        <v>1</v>
      </c>
      <c r="Z144" s="280" t="s">
        <v>21</v>
      </c>
      <c r="AA144" s="291"/>
      <c r="AB144" s="292"/>
      <c r="AC144" s="292"/>
      <c r="AD144" s="292"/>
      <c r="AE144" s="292"/>
      <c r="AF144" s="292"/>
      <c r="AG144" s="292"/>
      <c r="AH144" s="293">
        <f>SUM(AH114:AH143)</f>
        <v>0.4</v>
      </c>
      <c r="AI144" s="170">
        <f>SUM(AI114:AI143)</f>
        <v>0.2</v>
      </c>
      <c r="AJ144" s="294">
        <f>SUM(AJ114:AJ143)/1000</f>
        <v>1</v>
      </c>
      <c r="AK144" s="295"/>
      <c r="AL144" s="295"/>
      <c r="AM144" s="295"/>
      <c r="AN144" s="296"/>
      <c r="AO144" s="3">
        <v>1</v>
      </c>
      <c r="AP144" s="164"/>
      <c r="AQ144" s="164"/>
      <c r="AR144" s="181" t="str">
        <f t="shared" si="56"/>
        <v/>
      </c>
      <c r="AS144" s="166"/>
      <c r="AT144" s="167"/>
      <c r="AU144" s="182"/>
      <c r="AV144" s="3">
        <v>1</v>
      </c>
      <c r="AW144" s="5">
        <v>1</v>
      </c>
      <c r="AX144" s="5">
        <v>1</v>
      </c>
      <c r="AY144" s="5">
        <v>1</v>
      </c>
      <c r="AZ144" s="5">
        <v>1</v>
      </c>
      <c r="BA144" s="5">
        <v>1</v>
      </c>
      <c r="BB144" s="5">
        <v>1</v>
      </c>
      <c r="BC144" s="5">
        <v>1</v>
      </c>
      <c r="BD144" s="5">
        <v>1</v>
      </c>
      <c r="BE144" s="5">
        <v>1</v>
      </c>
      <c r="BF144" s="5">
        <v>1</v>
      </c>
      <c r="BG144" s="5">
        <v>1</v>
      </c>
      <c r="BH144" s="5">
        <v>1</v>
      </c>
      <c r="BI144" s="5">
        <v>1</v>
      </c>
      <c r="BJ144" s="5">
        <v>1</v>
      </c>
      <c r="BK144" s="5">
        <v>1</v>
      </c>
      <c r="BL144" s="5">
        <v>1</v>
      </c>
      <c r="BM144" s="5">
        <v>1</v>
      </c>
      <c r="BN144" s="5">
        <v>1</v>
      </c>
      <c r="BO144" s="5">
        <v>1</v>
      </c>
      <c r="BP144" s="5">
        <v>1</v>
      </c>
      <c r="BQ144" s="5">
        <v>1</v>
      </c>
      <c r="BR144" s="5">
        <v>1</v>
      </c>
      <c r="BS144" s="5">
        <v>1</v>
      </c>
      <c r="BT144" s="5">
        <v>1</v>
      </c>
      <c r="BU144" s="5">
        <v>1</v>
      </c>
      <c r="BV144" s="5">
        <v>1</v>
      </c>
      <c r="BW144" s="5">
        <v>1</v>
      </c>
      <c r="BX144" s="5">
        <v>1</v>
      </c>
      <c r="BY144" s="5">
        <v>1</v>
      </c>
      <c r="BZ144" s="5">
        <v>1</v>
      </c>
      <c r="CA144" s="5">
        <v>1</v>
      </c>
      <c r="CB144" s="5">
        <v>1</v>
      </c>
      <c r="CC144" s="5">
        <v>1</v>
      </c>
      <c r="CD144" s="5">
        <v>1</v>
      </c>
      <c r="CE144" s="5">
        <v>1</v>
      </c>
      <c r="CF144" s="5">
        <v>1</v>
      </c>
      <c r="CG144" s="5">
        <v>1</v>
      </c>
      <c r="CH144" s="5">
        <v>1</v>
      </c>
      <c r="CI144" s="5">
        <v>1</v>
      </c>
      <c r="CJ144" s="544">
        <v>1</v>
      </c>
    </row>
    <row r="145" spans="1:88" s="160" customFormat="1" ht="23.25" customHeight="1">
      <c r="A145" s="5">
        <v>1</v>
      </c>
      <c r="B145" s="280" t="s">
        <v>21</v>
      </c>
      <c r="C145" s="671"/>
      <c r="D145" s="281">
        <v>0</v>
      </c>
      <c r="E145" s="282" t="s">
        <v>178</v>
      </c>
      <c r="F145" s="283"/>
      <c r="G145" s="283"/>
      <c r="H145" s="283"/>
      <c r="I145" s="283"/>
      <c r="J145" s="283"/>
      <c r="K145" s="283"/>
      <c r="L145" s="284"/>
      <c r="M145" s="285"/>
      <c r="N145" s="283"/>
      <c r="O145" s="828"/>
      <c r="P145" s="829"/>
      <c r="Q145" s="5">
        <v>1</v>
      </c>
      <c r="R145" s="596"/>
      <c r="S145" s="632"/>
      <c r="T145" s="598"/>
      <c r="U145" s="636" t="str">
        <f t="shared" si="58"/>
        <v/>
      </c>
      <c r="V145" s="640"/>
      <c r="W145" s="182" t="str">
        <f t="shared" si="59"/>
        <v/>
      </c>
      <c r="X145" s="639" t="str">
        <f>IF(OR(ISBLANK(V145), ISTEXT(V145)), "", "0  "&amp;V117)</f>
        <v/>
      </c>
      <c r="Y145" s="5">
        <v>1</v>
      </c>
      <c r="Z145" s="62" t="s">
        <v>21</v>
      </c>
      <c r="AA145" s="302">
        <v>0</v>
      </c>
      <c r="AB145" s="303" t="s">
        <v>181</v>
      </c>
      <c r="AC145" s="303"/>
      <c r="AD145" s="303"/>
      <c r="AE145" s="303"/>
      <c r="AF145" s="303"/>
      <c r="AG145" s="303"/>
      <c r="AH145" s="304" t="s">
        <v>183</v>
      </c>
      <c r="AI145" s="303"/>
      <c r="AJ145" s="303"/>
      <c r="AK145" s="303"/>
      <c r="AL145" s="303"/>
      <c r="AM145" s="303"/>
      <c r="AN145" s="305"/>
      <c r="AO145" s="3">
        <v>1</v>
      </c>
      <c r="AP145" s="164"/>
      <c r="AQ145" s="164"/>
      <c r="AR145" s="181" t="str">
        <f t="shared" si="56"/>
        <v/>
      </c>
      <c r="AS145" s="166"/>
      <c r="AT145" s="167"/>
      <c r="AU145" s="182"/>
      <c r="AV145" s="3">
        <v>1</v>
      </c>
      <c r="AW145" s="5">
        <v>1</v>
      </c>
      <c r="AX145" s="5">
        <v>1</v>
      </c>
      <c r="AY145" s="5">
        <v>1</v>
      </c>
      <c r="AZ145" s="5">
        <v>1</v>
      </c>
      <c r="BA145" s="5">
        <v>1</v>
      </c>
      <c r="BB145" s="5">
        <v>1</v>
      </c>
      <c r="BC145" s="5">
        <v>1</v>
      </c>
      <c r="BD145" s="5">
        <v>1</v>
      </c>
      <c r="BE145" s="5">
        <v>1</v>
      </c>
      <c r="BF145" s="5">
        <v>1</v>
      </c>
      <c r="BG145" s="5">
        <v>1</v>
      </c>
      <c r="BH145" s="5">
        <v>1</v>
      </c>
      <c r="BI145" s="5">
        <v>1</v>
      </c>
      <c r="BJ145" s="5">
        <v>1</v>
      </c>
      <c r="BK145" s="5">
        <v>1</v>
      </c>
      <c r="BL145" s="5">
        <v>1</v>
      </c>
      <c r="BM145" s="5">
        <v>1</v>
      </c>
      <c r="BN145" s="5">
        <v>1</v>
      </c>
      <c r="BO145" s="5">
        <v>1</v>
      </c>
      <c r="BP145" s="5">
        <v>1</v>
      </c>
      <c r="BQ145" s="5">
        <v>1</v>
      </c>
      <c r="BR145" s="5">
        <v>1</v>
      </c>
      <c r="BS145" s="5">
        <v>1</v>
      </c>
      <c r="BT145" s="5">
        <v>1</v>
      </c>
      <c r="BU145" s="5">
        <v>1</v>
      </c>
      <c r="BV145" s="5">
        <v>1</v>
      </c>
      <c r="BW145" s="5">
        <v>1</v>
      </c>
      <c r="BX145" s="5">
        <v>1</v>
      </c>
      <c r="BY145" s="5">
        <v>1</v>
      </c>
      <c r="BZ145" s="5">
        <v>1</v>
      </c>
      <c r="CA145" s="5">
        <v>1</v>
      </c>
      <c r="CB145" s="5">
        <v>1</v>
      </c>
      <c r="CC145" s="5">
        <v>1</v>
      </c>
      <c r="CD145" s="5">
        <v>1</v>
      </c>
      <c r="CE145" s="5">
        <v>1</v>
      </c>
      <c r="CF145" s="5">
        <v>1</v>
      </c>
      <c r="CG145" s="5">
        <v>1</v>
      </c>
      <c r="CH145" s="5">
        <v>1</v>
      </c>
      <c r="CI145" s="5">
        <v>1</v>
      </c>
      <c r="CJ145" s="544">
        <v>1</v>
      </c>
    </row>
    <row r="146" spans="1:88" s="160" customFormat="1" ht="23.25" customHeight="1">
      <c r="A146" s="5">
        <v>1</v>
      </c>
      <c r="B146" s="62" t="s">
        <v>21</v>
      </c>
      <c r="C146" s="671"/>
      <c r="D146" s="289" t="str">
        <f>IF(ISBLANK(E146),"",LARGE(D145:D145,1)+1)</f>
        <v/>
      </c>
      <c r="E146" s="290"/>
      <c r="F146" s="290" t="s">
        <v>181</v>
      </c>
      <c r="G146" s="290"/>
      <c r="H146" s="290"/>
      <c r="I146" s="290"/>
      <c r="J146" s="290"/>
      <c r="K146" s="290"/>
      <c r="L146" s="290"/>
      <c r="M146" s="290"/>
      <c r="N146" s="290"/>
      <c r="O146" s="290"/>
      <c r="P146" s="830" t="str">
        <f>I106</f>
        <v>Vous</v>
      </c>
      <c r="Q146" s="5">
        <v>1</v>
      </c>
      <c r="R146" s="596"/>
      <c r="S146" s="632"/>
      <c r="T146" s="598"/>
      <c r="U146" s="636" t="str">
        <f t="shared" si="58"/>
        <v/>
      </c>
      <c r="V146" s="640"/>
      <c r="W146" s="182" t="str">
        <f t="shared" si="59"/>
        <v/>
      </c>
      <c r="X146" s="639" t="str">
        <f>IF(OR(ISBLANK(V146), ISTEXT(V146)), "", "0  "&amp;V117)</f>
        <v/>
      </c>
      <c r="Y146" s="5">
        <v>1</v>
      </c>
      <c r="Z146" s="314" t="str">
        <f t="shared" ref="Z146:Z165" si="60">IF(AB146&lt;&gt;"","A",IF(AC146&lt;&gt;"","A",IF(AD146&lt;&gt;"","A",IF(AE146&lt;&gt;"","A",IF(AF146&lt;&gt;"","A","►")))))</f>
        <v>A</v>
      </c>
      <c r="AA146" s="315">
        <f>IF(ISBLANK(AB146),"",LARGE(AA145:AA145,1)+1)</f>
        <v>1</v>
      </c>
      <c r="AB146" s="316" t="s">
        <v>365</v>
      </c>
      <c r="AC146" s="317"/>
      <c r="AD146" s="317"/>
      <c r="AE146" s="317"/>
      <c r="AF146" s="317"/>
      <c r="AG146" s="317"/>
      <c r="AH146" s="317"/>
      <c r="AI146" s="317"/>
      <c r="AJ146" s="317"/>
      <c r="AK146" s="317"/>
      <c r="AL146" s="317"/>
      <c r="AM146" s="317"/>
      <c r="AN146" s="318"/>
      <c r="AO146" s="3">
        <v>1</v>
      </c>
      <c r="AP146" s="164"/>
      <c r="AQ146" s="164"/>
      <c r="AR146" s="181" t="str">
        <f t="shared" si="56"/>
        <v/>
      </c>
      <c r="AS146" s="166"/>
      <c r="AT146" s="167"/>
      <c r="AU146" s="182"/>
      <c r="AV146" s="3">
        <v>1</v>
      </c>
      <c r="AW146" s="5">
        <v>1</v>
      </c>
      <c r="AX146" s="5">
        <v>1</v>
      </c>
      <c r="AY146" s="5">
        <v>1</v>
      </c>
      <c r="AZ146" s="5">
        <v>1</v>
      </c>
      <c r="BA146" s="5">
        <v>1</v>
      </c>
      <c r="BB146" s="5">
        <v>1</v>
      </c>
      <c r="BC146" s="5">
        <v>1</v>
      </c>
      <c r="BD146" s="5">
        <v>1</v>
      </c>
      <c r="BE146" s="5">
        <v>1</v>
      </c>
      <c r="BF146" s="5">
        <v>1</v>
      </c>
      <c r="BG146" s="5">
        <v>1</v>
      </c>
      <c r="BH146" s="5">
        <v>1</v>
      </c>
      <c r="BI146" s="5">
        <v>1</v>
      </c>
      <c r="BJ146" s="5">
        <v>1</v>
      </c>
      <c r="BK146" s="5">
        <v>1</v>
      </c>
      <c r="BL146" s="5">
        <v>1</v>
      </c>
      <c r="BM146" s="5">
        <v>1</v>
      </c>
      <c r="BN146" s="5">
        <v>1</v>
      </c>
      <c r="BO146" s="5">
        <v>1</v>
      </c>
      <c r="BP146" s="5">
        <v>1</v>
      </c>
      <c r="BQ146" s="5">
        <v>1</v>
      </c>
      <c r="BR146" s="5">
        <v>1</v>
      </c>
      <c r="BS146" s="5">
        <v>1</v>
      </c>
      <c r="BT146" s="5">
        <v>1</v>
      </c>
      <c r="BU146" s="5">
        <v>1</v>
      </c>
      <c r="BV146" s="5">
        <v>1</v>
      </c>
      <c r="BW146" s="5">
        <v>1</v>
      </c>
      <c r="BX146" s="5">
        <v>1</v>
      </c>
      <c r="BY146" s="5">
        <v>1</v>
      </c>
      <c r="BZ146" s="5">
        <v>1</v>
      </c>
      <c r="CA146" s="5">
        <v>1</v>
      </c>
      <c r="CB146" s="5">
        <v>1</v>
      </c>
      <c r="CC146" s="5">
        <v>1</v>
      </c>
      <c r="CD146" s="5">
        <v>1</v>
      </c>
      <c r="CE146" s="5">
        <v>1</v>
      </c>
      <c r="CF146" s="5">
        <v>1</v>
      </c>
      <c r="CG146" s="5">
        <v>1</v>
      </c>
      <c r="CH146" s="5">
        <v>1</v>
      </c>
      <c r="CI146" s="5">
        <v>1</v>
      </c>
      <c r="CJ146" s="544">
        <v>1</v>
      </c>
    </row>
    <row r="147" spans="1:88" s="160" customFormat="1" ht="23.25" customHeight="1">
      <c r="A147" s="5">
        <v>1</v>
      </c>
      <c r="B147" s="657" t="str">
        <f t="shared" ref="B147:B166" si="61">Z146</f>
        <v>A</v>
      </c>
      <c r="C147" s="671"/>
      <c r="D147" s="289">
        <f t="shared" ref="D147:D166" si="62">AA146</f>
        <v>1</v>
      </c>
      <c r="E147" s="141"/>
      <c r="F147" s="290"/>
      <c r="G147" s="141"/>
      <c r="H147" s="290"/>
      <c r="I147" s="290"/>
      <c r="J147" s="290"/>
      <c r="K147" s="290"/>
      <c r="L147" s="290"/>
      <c r="M147" s="290"/>
      <c r="N147" s="290"/>
      <c r="O147" s="290"/>
      <c r="P147" s="830"/>
      <c r="Q147" s="5">
        <v>1</v>
      </c>
      <c r="R147" s="596"/>
      <c r="S147" s="632"/>
      <c r="T147" s="598"/>
      <c r="U147" s="636" t="str">
        <f t="shared" si="58"/>
        <v/>
      </c>
      <c r="V147" s="640"/>
      <c r="W147" s="182" t="str">
        <f t="shared" si="59"/>
        <v/>
      </c>
      <c r="X147" s="639" t="str">
        <f>IF(OR(ISBLANK(V147), ISTEXT(V147)), "", "0  "&amp;V117)</f>
        <v/>
      </c>
      <c r="Y147" s="5">
        <v>1</v>
      </c>
      <c r="Z147" s="314" t="str">
        <f t="shared" si="60"/>
        <v>A</v>
      </c>
      <c r="AA147" s="315" t="str">
        <f>IF(ISBLANK(AB147),"",LARGE(AA145:AA146,1)+1)</f>
        <v/>
      </c>
      <c r="AB147" s="316"/>
      <c r="AC147" s="317" t="s">
        <v>366</v>
      </c>
      <c r="AD147" s="317"/>
      <c r="AE147" s="502"/>
      <c r="AF147" s="502"/>
      <c r="AG147" s="502"/>
      <c r="AH147" s="323"/>
      <c r="AI147" s="323"/>
      <c r="AJ147" s="323"/>
      <c r="AK147" s="323"/>
      <c r="AL147" s="323"/>
      <c r="AM147" s="323"/>
      <c r="AN147" s="324"/>
      <c r="AO147" s="3">
        <v>1</v>
      </c>
      <c r="AP147" s="164"/>
      <c r="AQ147" s="164"/>
      <c r="AR147" s="181" t="str">
        <f t="shared" si="56"/>
        <v/>
      </c>
      <c r="AS147" s="166"/>
      <c r="AT147" s="167"/>
      <c r="AU147" s="182"/>
      <c r="AV147" s="3">
        <v>1</v>
      </c>
      <c r="AW147" s="5">
        <v>1</v>
      </c>
      <c r="AX147" s="5">
        <v>1</v>
      </c>
      <c r="AY147" s="5">
        <v>1</v>
      </c>
      <c r="AZ147" s="5">
        <v>1</v>
      </c>
      <c r="BA147" s="5">
        <v>1</v>
      </c>
      <c r="BB147" s="5">
        <v>1</v>
      </c>
      <c r="BC147" s="5">
        <v>1</v>
      </c>
      <c r="BD147" s="5">
        <v>1</v>
      </c>
      <c r="BE147" s="5">
        <v>1</v>
      </c>
      <c r="BF147" s="5">
        <v>1</v>
      </c>
      <c r="BG147" s="5">
        <v>1</v>
      </c>
      <c r="BH147" s="5">
        <v>1</v>
      </c>
      <c r="BI147" s="5">
        <v>1</v>
      </c>
      <c r="BJ147" s="5">
        <v>1</v>
      </c>
      <c r="BK147" s="5">
        <v>1</v>
      </c>
      <c r="BL147" s="5">
        <v>1</v>
      </c>
      <c r="BM147" s="5">
        <v>1</v>
      </c>
      <c r="BN147" s="5">
        <v>1</v>
      </c>
      <c r="BO147" s="5">
        <v>1</v>
      </c>
      <c r="BP147" s="5">
        <v>1</v>
      </c>
      <c r="BQ147" s="5">
        <v>1</v>
      </c>
      <c r="BR147" s="5">
        <v>1</v>
      </c>
      <c r="BS147" s="5">
        <v>1</v>
      </c>
      <c r="BT147" s="5">
        <v>1</v>
      </c>
      <c r="BU147" s="5">
        <v>1</v>
      </c>
      <c r="BV147" s="5">
        <v>1</v>
      </c>
      <c r="BW147" s="5">
        <v>1</v>
      </c>
      <c r="BX147" s="5">
        <v>1</v>
      </c>
      <c r="BY147" s="5">
        <v>1</v>
      </c>
      <c r="BZ147" s="5">
        <v>1</v>
      </c>
      <c r="CA147" s="5">
        <v>1</v>
      </c>
      <c r="CB147" s="5">
        <v>1</v>
      </c>
      <c r="CC147" s="5">
        <v>1</v>
      </c>
      <c r="CD147" s="5">
        <v>1</v>
      </c>
      <c r="CE147" s="5">
        <v>1</v>
      </c>
      <c r="CF147" s="5">
        <v>1</v>
      </c>
      <c r="CG147" s="5">
        <v>1</v>
      </c>
      <c r="CH147" s="5">
        <v>1</v>
      </c>
      <c r="CI147" s="5">
        <v>1</v>
      </c>
      <c r="CJ147" s="544">
        <v>1</v>
      </c>
    </row>
    <row r="148" spans="1:88" s="160" customFormat="1" ht="23.25" customHeight="1">
      <c r="A148" s="5">
        <v>1</v>
      </c>
      <c r="B148" s="657" t="str">
        <f t="shared" si="61"/>
        <v>A</v>
      </c>
      <c r="C148" s="671"/>
      <c r="D148" s="289" t="str">
        <f t="shared" si="62"/>
        <v/>
      </c>
      <c r="E148" s="141">
        <f t="shared" ref="E148:E166" si="63">AB147</f>
        <v>0</v>
      </c>
      <c r="F148" s="141"/>
      <c r="G148" s="141"/>
      <c r="H148" s="141"/>
      <c r="I148" s="141"/>
      <c r="J148" s="141"/>
      <c r="K148" s="141"/>
      <c r="L148" s="141"/>
      <c r="M148" s="141"/>
      <c r="N148" s="141"/>
      <c r="O148" s="141"/>
      <c r="P148" s="830"/>
      <c r="Q148" s="5">
        <v>1</v>
      </c>
      <c r="R148" s="596"/>
      <c r="S148" s="632"/>
      <c r="T148" s="598"/>
      <c r="U148" s="636" t="str">
        <f t="shared" si="58"/>
        <v/>
      </c>
      <c r="V148" s="640"/>
      <c r="W148" s="182" t="str">
        <f t="shared" si="59"/>
        <v/>
      </c>
      <c r="X148" s="639" t="str">
        <f>IF(OR(ISBLANK(V148), ISTEXT(V148)), "", "0  "&amp;V117)</f>
        <v/>
      </c>
      <c r="Y148" s="5">
        <v>1</v>
      </c>
      <c r="Z148" s="314" t="str">
        <f t="shared" si="60"/>
        <v>►</v>
      </c>
      <c r="AA148" s="315" t="str">
        <f>IF(ISBLANK(AB148),"",LARGE(AA145:AA147,1)+1)</f>
        <v/>
      </c>
      <c r="AB148" s="316"/>
      <c r="AC148" s="317"/>
      <c r="AD148" s="317"/>
      <c r="AE148" s="317"/>
      <c r="AF148" s="317"/>
      <c r="AG148" s="317"/>
      <c r="AH148" s="317"/>
      <c r="AI148" s="317"/>
      <c r="AJ148" s="317"/>
      <c r="AK148" s="317"/>
      <c r="AL148" s="317"/>
      <c r="AM148" s="317"/>
      <c r="AN148" s="318"/>
      <c r="AO148" s="3">
        <v>1</v>
      </c>
      <c r="AP148" s="164"/>
      <c r="AQ148" s="164"/>
      <c r="AR148" s="181" t="str">
        <f t="shared" si="56"/>
        <v/>
      </c>
      <c r="AS148" s="166"/>
      <c r="AT148" s="167"/>
      <c r="AU148" s="182"/>
      <c r="AV148" s="3">
        <v>1</v>
      </c>
      <c r="AW148" s="5">
        <v>1</v>
      </c>
      <c r="AX148" s="5">
        <v>1</v>
      </c>
      <c r="AY148" s="5">
        <v>1</v>
      </c>
      <c r="AZ148" s="5">
        <v>1</v>
      </c>
      <c r="BA148" s="5">
        <v>1</v>
      </c>
      <c r="BB148" s="5">
        <v>1</v>
      </c>
      <c r="BC148" s="5">
        <v>1</v>
      </c>
      <c r="BD148" s="5">
        <v>1</v>
      </c>
      <c r="BE148" s="5">
        <v>1</v>
      </c>
      <c r="BF148" s="5">
        <v>1</v>
      </c>
      <c r="BG148" s="5">
        <v>1</v>
      </c>
      <c r="BH148" s="5">
        <v>1</v>
      </c>
      <c r="BI148" s="5">
        <v>1</v>
      </c>
      <c r="BJ148" s="5">
        <v>1</v>
      </c>
      <c r="BK148" s="5">
        <v>1</v>
      </c>
      <c r="BL148" s="5">
        <v>1</v>
      </c>
      <c r="BM148" s="5">
        <v>1</v>
      </c>
      <c r="BN148" s="5">
        <v>1</v>
      </c>
      <c r="BO148" s="5">
        <v>1</v>
      </c>
      <c r="BP148" s="5">
        <v>1</v>
      </c>
      <c r="BQ148" s="5">
        <v>1</v>
      </c>
      <c r="BR148" s="5">
        <v>1</v>
      </c>
      <c r="BS148" s="5">
        <v>1</v>
      </c>
      <c r="BT148" s="5">
        <v>1</v>
      </c>
      <c r="BU148" s="5">
        <v>1</v>
      </c>
      <c r="BV148" s="5">
        <v>1</v>
      </c>
      <c r="BW148" s="5">
        <v>1</v>
      </c>
      <c r="BX148" s="5">
        <v>1</v>
      </c>
      <c r="BY148" s="5">
        <v>1</v>
      </c>
      <c r="BZ148" s="5">
        <v>1</v>
      </c>
      <c r="CA148" s="5">
        <v>1</v>
      </c>
      <c r="CB148" s="5">
        <v>1</v>
      </c>
      <c r="CC148" s="5">
        <v>1</v>
      </c>
      <c r="CD148" s="5">
        <v>1</v>
      </c>
      <c r="CE148" s="5">
        <v>1</v>
      </c>
      <c r="CF148" s="5">
        <v>1</v>
      </c>
      <c r="CG148" s="5">
        <v>1</v>
      </c>
      <c r="CH148" s="5">
        <v>1</v>
      </c>
      <c r="CI148" s="5">
        <v>1</v>
      </c>
      <c r="CJ148" s="544">
        <v>1</v>
      </c>
    </row>
    <row r="149" spans="1:88" s="160" customFormat="1" ht="23.25" customHeight="1">
      <c r="A149" s="5">
        <v>1</v>
      </c>
      <c r="B149" s="657" t="str">
        <f t="shared" si="61"/>
        <v>►</v>
      </c>
      <c r="C149" s="671"/>
      <c r="D149" s="289" t="str">
        <f t="shared" si="62"/>
        <v/>
      </c>
      <c r="E149" s="141">
        <f t="shared" si="63"/>
        <v>0</v>
      </c>
      <c r="F149" s="141"/>
      <c r="G149" s="141"/>
      <c r="H149" s="141"/>
      <c r="I149" s="141"/>
      <c r="J149" s="141"/>
      <c r="K149" s="141"/>
      <c r="L149" s="141"/>
      <c r="M149" s="141"/>
      <c r="N149" s="141"/>
      <c r="O149" s="141"/>
      <c r="P149" s="830"/>
      <c r="Q149" s="5">
        <v>1</v>
      </c>
      <c r="R149" s="596"/>
      <c r="S149" s="632"/>
      <c r="T149" s="598"/>
      <c r="U149" s="636" t="str">
        <f t="shared" si="58"/>
        <v/>
      </c>
      <c r="V149" s="640"/>
      <c r="W149" s="182" t="str">
        <f t="shared" si="59"/>
        <v/>
      </c>
      <c r="X149" s="639" t="str">
        <f>IF(OR(ISBLANK(V149), ISTEXT(V149)), "", "0  "&amp;V117)</f>
        <v/>
      </c>
      <c r="Y149" s="5">
        <v>1</v>
      </c>
      <c r="Z149" s="314" t="str">
        <f t="shared" si="60"/>
        <v>►</v>
      </c>
      <c r="AA149" s="315" t="str">
        <f>IF(ISBLANK(AB149),"",LARGE(AA145:AA148,1)+1)</f>
        <v/>
      </c>
      <c r="AB149" s="316"/>
      <c r="AC149" s="317"/>
      <c r="AD149" s="317"/>
      <c r="AE149" s="317"/>
      <c r="AF149" s="317"/>
      <c r="AG149" s="317"/>
      <c r="AH149" s="317"/>
      <c r="AI149" s="317"/>
      <c r="AJ149" s="317"/>
      <c r="AK149" s="317"/>
      <c r="AL149" s="317"/>
      <c r="AM149" s="317"/>
      <c r="AN149" s="318"/>
      <c r="AO149" s="3">
        <v>1</v>
      </c>
      <c r="AP149" s="164"/>
      <c r="AQ149" s="164"/>
      <c r="AR149" s="181" t="str">
        <f t="shared" si="56"/>
        <v/>
      </c>
      <c r="AS149" s="166"/>
      <c r="AT149" s="167"/>
      <c r="AU149" s="182"/>
      <c r="AV149" s="3">
        <v>1</v>
      </c>
      <c r="AW149" s="5">
        <v>1</v>
      </c>
      <c r="AX149" s="5">
        <v>1</v>
      </c>
      <c r="AY149" s="5">
        <v>1</v>
      </c>
      <c r="AZ149" s="5">
        <v>1</v>
      </c>
      <c r="BA149" s="5">
        <v>1</v>
      </c>
      <c r="BB149" s="5">
        <v>1</v>
      </c>
      <c r="BC149" s="5">
        <v>1</v>
      </c>
      <c r="BD149" s="5">
        <v>1</v>
      </c>
      <c r="BE149" s="5">
        <v>1</v>
      </c>
      <c r="BF149" s="5">
        <v>1</v>
      </c>
      <c r="BG149" s="5">
        <v>1</v>
      </c>
      <c r="BH149" s="5">
        <v>1</v>
      </c>
      <c r="BI149" s="5">
        <v>1</v>
      </c>
      <c r="BJ149" s="5">
        <v>1</v>
      </c>
      <c r="BK149" s="5">
        <v>1</v>
      </c>
      <c r="BL149" s="5">
        <v>1</v>
      </c>
      <c r="BM149" s="5">
        <v>1</v>
      </c>
      <c r="BN149" s="5">
        <v>1</v>
      </c>
      <c r="BO149" s="5">
        <v>1</v>
      </c>
      <c r="BP149" s="5">
        <v>1</v>
      </c>
      <c r="BQ149" s="5">
        <v>1</v>
      </c>
      <c r="BR149" s="5">
        <v>1</v>
      </c>
      <c r="BS149" s="5">
        <v>1</v>
      </c>
      <c r="BT149" s="5">
        <v>1</v>
      </c>
      <c r="BU149" s="5">
        <v>1</v>
      </c>
      <c r="BV149" s="5">
        <v>1</v>
      </c>
      <c r="BW149" s="5">
        <v>1</v>
      </c>
      <c r="BX149" s="5">
        <v>1</v>
      </c>
      <c r="BY149" s="5">
        <v>1</v>
      </c>
      <c r="BZ149" s="5">
        <v>1</v>
      </c>
      <c r="CA149" s="5">
        <v>1</v>
      </c>
      <c r="CB149" s="5">
        <v>1</v>
      </c>
      <c r="CC149" s="5">
        <v>1</v>
      </c>
      <c r="CD149" s="5">
        <v>1</v>
      </c>
      <c r="CE149" s="5">
        <v>1</v>
      </c>
      <c r="CF149" s="5">
        <v>1</v>
      </c>
      <c r="CG149" s="5">
        <v>1</v>
      </c>
      <c r="CH149" s="5">
        <v>1</v>
      </c>
      <c r="CI149" s="5">
        <v>1</v>
      </c>
      <c r="CJ149" s="544">
        <v>1</v>
      </c>
    </row>
    <row r="150" spans="1:88" s="160" customFormat="1" ht="23.25" customHeight="1">
      <c r="A150" s="5">
        <v>1</v>
      </c>
      <c r="B150" s="657" t="str">
        <f t="shared" si="61"/>
        <v>►</v>
      </c>
      <c r="C150" s="671"/>
      <c r="D150" s="289" t="str">
        <f t="shared" si="62"/>
        <v/>
      </c>
      <c r="E150" s="141">
        <f t="shared" si="63"/>
        <v>0</v>
      </c>
      <c r="F150" s="141"/>
      <c r="G150" s="141"/>
      <c r="H150" s="141"/>
      <c r="I150" s="141"/>
      <c r="J150" s="141"/>
      <c r="K150" s="141"/>
      <c r="L150" s="141"/>
      <c r="M150" s="141"/>
      <c r="N150" s="141"/>
      <c r="O150" s="141"/>
      <c r="P150" s="830"/>
      <c r="Q150" s="5">
        <v>1</v>
      </c>
      <c r="R150" s="596"/>
      <c r="S150" s="632"/>
      <c r="T150" s="598"/>
      <c r="U150" s="636" t="str">
        <f t="shared" si="58"/>
        <v/>
      </c>
      <c r="V150" s="640"/>
      <c r="W150" s="182" t="str">
        <f t="shared" si="59"/>
        <v/>
      </c>
      <c r="X150" s="639" t="str">
        <f t="shared" ref="X150:X186" si="64">IF(OR(ISBLANK(V150), ISTEXT(V150)), "", "0  "&amp;V118)</f>
        <v/>
      </c>
      <c r="Y150" s="5">
        <v>1</v>
      </c>
      <c r="Z150" s="314" t="str">
        <f t="shared" si="60"/>
        <v>►</v>
      </c>
      <c r="AA150" s="315" t="str">
        <f>IF(ISBLANK(AB150),"",LARGE(AA145:AA149,1)+1)</f>
        <v/>
      </c>
      <c r="AB150" s="316"/>
      <c r="AC150" s="317"/>
      <c r="AD150" s="317"/>
      <c r="AE150" s="317"/>
      <c r="AF150" s="317"/>
      <c r="AG150" s="317"/>
      <c r="AH150" s="317"/>
      <c r="AI150" s="317"/>
      <c r="AJ150" s="317"/>
      <c r="AK150" s="317"/>
      <c r="AL150" s="317"/>
      <c r="AM150" s="317"/>
      <c r="AN150" s="318"/>
      <c r="AO150" s="3">
        <v>1</v>
      </c>
      <c r="AP150" s="164"/>
      <c r="AQ150" s="164"/>
      <c r="AR150" s="181" t="str">
        <f t="shared" si="56"/>
        <v/>
      </c>
      <c r="AS150" s="166"/>
      <c r="AT150" s="167"/>
      <c r="AU150" s="182"/>
      <c r="AV150" s="3">
        <v>1</v>
      </c>
      <c r="AW150" s="5">
        <v>1</v>
      </c>
      <c r="AX150" s="5">
        <v>1</v>
      </c>
      <c r="AY150" s="5">
        <v>1</v>
      </c>
      <c r="AZ150" s="5">
        <v>1</v>
      </c>
      <c r="BA150" s="5">
        <v>1</v>
      </c>
      <c r="BB150" s="5">
        <v>1</v>
      </c>
      <c r="BC150" s="5">
        <v>1</v>
      </c>
      <c r="BD150" s="5">
        <v>1</v>
      </c>
      <c r="BE150" s="5">
        <v>1</v>
      </c>
      <c r="BF150" s="5">
        <v>1</v>
      </c>
      <c r="BG150" s="5">
        <v>1</v>
      </c>
      <c r="BH150" s="5">
        <v>1</v>
      </c>
      <c r="BI150" s="5">
        <v>1</v>
      </c>
      <c r="BJ150" s="5">
        <v>1</v>
      </c>
      <c r="BK150" s="5">
        <v>1</v>
      </c>
      <c r="BL150" s="5">
        <v>1</v>
      </c>
      <c r="BM150" s="5">
        <v>1</v>
      </c>
      <c r="BN150" s="5">
        <v>1</v>
      </c>
      <c r="BO150" s="5">
        <v>1</v>
      </c>
      <c r="BP150" s="5">
        <v>1</v>
      </c>
      <c r="BQ150" s="5">
        <v>1</v>
      </c>
      <c r="BR150" s="5">
        <v>1</v>
      </c>
      <c r="BS150" s="5">
        <v>1</v>
      </c>
      <c r="BT150" s="5">
        <v>1</v>
      </c>
      <c r="BU150" s="5">
        <v>1</v>
      </c>
      <c r="BV150" s="5">
        <v>1</v>
      </c>
      <c r="BW150" s="5">
        <v>1</v>
      </c>
      <c r="BX150" s="5">
        <v>1</v>
      </c>
      <c r="BY150" s="5">
        <v>1</v>
      </c>
      <c r="BZ150" s="5">
        <v>1</v>
      </c>
      <c r="CA150" s="5">
        <v>1</v>
      </c>
      <c r="CB150" s="5">
        <v>1</v>
      </c>
      <c r="CC150" s="5">
        <v>1</v>
      </c>
      <c r="CD150" s="5">
        <v>1</v>
      </c>
      <c r="CE150" s="5">
        <v>1</v>
      </c>
      <c r="CF150" s="5">
        <v>1</v>
      </c>
      <c r="CG150" s="5">
        <v>1</v>
      </c>
      <c r="CH150" s="5">
        <v>1</v>
      </c>
      <c r="CI150" s="5">
        <v>1</v>
      </c>
      <c r="CJ150" s="544">
        <v>1</v>
      </c>
    </row>
    <row r="151" spans="1:88" s="160" customFormat="1" ht="23.25" customHeight="1">
      <c r="A151" s="5">
        <v>1</v>
      </c>
      <c r="B151" s="657" t="str">
        <f t="shared" si="61"/>
        <v>►</v>
      </c>
      <c r="C151" s="671"/>
      <c r="D151" s="289" t="str">
        <f t="shared" si="62"/>
        <v/>
      </c>
      <c r="E151" s="141">
        <f t="shared" si="63"/>
        <v>0</v>
      </c>
      <c r="F151" s="141"/>
      <c r="G151" s="141"/>
      <c r="H151" s="141"/>
      <c r="I151" s="141"/>
      <c r="J151" s="141"/>
      <c r="K151" s="141"/>
      <c r="L151" s="141"/>
      <c r="M151" s="141"/>
      <c r="N151" s="141"/>
      <c r="O151" s="141"/>
      <c r="P151" s="830"/>
      <c r="Q151" s="5">
        <v>1</v>
      </c>
      <c r="R151" s="596"/>
      <c r="S151" s="632"/>
      <c r="T151" s="598"/>
      <c r="U151" s="636" t="str">
        <f t="shared" si="58"/>
        <v/>
      </c>
      <c r="V151" s="640"/>
      <c r="W151" s="182" t="str">
        <f t="shared" si="59"/>
        <v/>
      </c>
      <c r="X151" s="639" t="str">
        <f t="shared" si="64"/>
        <v/>
      </c>
      <c r="Y151" s="5">
        <v>1</v>
      </c>
      <c r="Z151" s="314" t="str">
        <f t="shared" si="60"/>
        <v>►</v>
      </c>
      <c r="AA151" s="315" t="str">
        <f>IF(ISBLANK(AB151),"",LARGE(AA145:AA150,1)+1)</f>
        <v/>
      </c>
      <c r="AB151" s="316"/>
      <c r="AC151" s="317"/>
      <c r="AD151" s="317"/>
      <c r="AE151" s="317"/>
      <c r="AF151" s="317"/>
      <c r="AG151" s="317"/>
      <c r="AH151" s="317"/>
      <c r="AI151" s="317"/>
      <c r="AJ151" s="317"/>
      <c r="AK151" s="317"/>
      <c r="AL151" s="317"/>
      <c r="AM151" s="317"/>
      <c r="AN151" s="318"/>
      <c r="AO151" s="3">
        <v>1</v>
      </c>
      <c r="AP151" s="164"/>
      <c r="AQ151" s="164"/>
      <c r="AR151" s="181" t="str">
        <f t="shared" si="56"/>
        <v/>
      </c>
      <c r="AS151" s="166"/>
      <c r="AT151" s="167"/>
      <c r="AU151" s="182"/>
      <c r="AV151" s="3">
        <v>1</v>
      </c>
      <c r="AW151" s="5">
        <v>1</v>
      </c>
      <c r="AX151" s="5">
        <v>1</v>
      </c>
      <c r="AY151" s="5">
        <v>1</v>
      </c>
      <c r="AZ151" s="5">
        <v>1</v>
      </c>
      <c r="BA151" s="5">
        <v>1</v>
      </c>
      <c r="BB151" s="5">
        <v>1</v>
      </c>
      <c r="BC151" s="5">
        <v>1</v>
      </c>
      <c r="BD151" s="5">
        <v>1</v>
      </c>
      <c r="BE151" s="5">
        <v>1</v>
      </c>
      <c r="BF151" s="5">
        <v>1</v>
      </c>
      <c r="BG151" s="5">
        <v>1</v>
      </c>
      <c r="BH151" s="5">
        <v>1</v>
      </c>
      <c r="BI151" s="5">
        <v>1</v>
      </c>
      <c r="BJ151" s="5">
        <v>1</v>
      </c>
      <c r="BK151" s="5">
        <v>1</v>
      </c>
      <c r="BL151" s="5">
        <v>1</v>
      </c>
      <c r="BM151" s="5">
        <v>1</v>
      </c>
      <c r="BN151" s="5">
        <v>1</v>
      </c>
      <c r="BO151" s="5">
        <v>1</v>
      </c>
      <c r="BP151" s="5">
        <v>1</v>
      </c>
      <c r="BQ151" s="5">
        <v>1</v>
      </c>
      <c r="BR151" s="5">
        <v>1</v>
      </c>
      <c r="BS151" s="5">
        <v>1</v>
      </c>
      <c r="BT151" s="5">
        <v>1</v>
      </c>
      <c r="BU151" s="5">
        <v>1</v>
      </c>
      <c r="BV151" s="5">
        <v>1</v>
      </c>
      <c r="BW151" s="5">
        <v>1</v>
      </c>
      <c r="BX151" s="5">
        <v>1</v>
      </c>
      <c r="BY151" s="5">
        <v>1</v>
      </c>
      <c r="BZ151" s="5">
        <v>1</v>
      </c>
      <c r="CA151" s="5">
        <v>1</v>
      </c>
      <c r="CB151" s="5">
        <v>1</v>
      </c>
      <c r="CC151" s="5">
        <v>1</v>
      </c>
      <c r="CD151" s="5">
        <v>1</v>
      </c>
      <c r="CE151" s="5">
        <v>1</v>
      </c>
      <c r="CF151" s="5">
        <v>1</v>
      </c>
      <c r="CG151" s="5">
        <v>1</v>
      </c>
      <c r="CH151" s="5">
        <v>1</v>
      </c>
      <c r="CI151" s="5">
        <v>1</v>
      </c>
      <c r="CJ151" s="544">
        <v>1</v>
      </c>
    </row>
    <row r="152" spans="1:88" s="160" customFormat="1" ht="23.25" customHeight="1">
      <c r="A152" s="5">
        <v>1</v>
      </c>
      <c r="B152" s="657" t="str">
        <f t="shared" si="61"/>
        <v>►</v>
      </c>
      <c r="C152" s="671"/>
      <c r="D152" s="289" t="str">
        <f t="shared" si="62"/>
        <v/>
      </c>
      <c r="E152" s="141">
        <f t="shared" si="63"/>
        <v>0</v>
      </c>
      <c r="F152" s="141"/>
      <c r="G152" s="141"/>
      <c r="H152" s="141"/>
      <c r="I152" s="141"/>
      <c r="J152" s="141"/>
      <c r="K152" s="141"/>
      <c r="L152" s="141"/>
      <c r="M152" s="141"/>
      <c r="N152" s="141"/>
      <c r="O152" s="141"/>
      <c r="P152" s="830"/>
      <c r="Q152" s="5">
        <v>1</v>
      </c>
      <c r="R152" s="596"/>
      <c r="S152" s="632"/>
      <c r="T152" s="598"/>
      <c r="U152" s="636" t="str">
        <f t="shared" si="58"/>
        <v/>
      </c>
      <c r="V152" s="640"/>
      <c r="W152" s="182" t="str">
        <f t="shared" si="59"/>
        <v/>
      </c>
      <c r="X152" s="639" t="str">
        <f t="shared" si="64"/>
        <v/>
      </c>
      <c r="Y152" s="5">
        <v>1</v>
      </c>
      <c r="Z152" s="314" t="str">
        <f t="shared" si="60"/>
        <v>►</v>
      </c>
      <c r="AA152" s="315" t="str">
        <f>IF(ISBLANK(AB152),"",LARGE(AA145:AA151,1)+1)</f>
        <v/>
      </c>
      <c r="AB152" s="316"/>
      <c r="AC152" s="317"/>
      <c r="AD152" s="317"/>
      <c r="AE152" s="317"/>
      <c r="AF152" s="317"/>
      <c r="AG152" s="317"/>
      <c r="AH152" s="317"/>
      <c r="AI152" s="317"/>
      <c r="AJ152" s="317"/>
      <c r="AK152" s="317"/>
      <c r="AL152" s="317"/>
      <c r="AM152" s="317"/>
      <c r="AN152" s="318"/>
      <c r="AO152" s="3">
        <v>1</v>
      </c>
      <c r="AP152" s="164"/>
      <c r="AQ152" s="164"/>
      <c r="AR152" s="181" t="str">
        <f t="shared" si="56"/>
        <v/>
      </c>
      <c r="AS152" s="166"/>
      <c r="AT152" s="167"/>
      <c r="AU152" s="182"/>
      <c r="AV152" s="3">
        <v>1</v>
      </c>
      <c r="AW152" s="5">
        <v>1</v>
      </c>
      <c r="AX152" s="5">
        <v>1</v>
      </c>
      <c r="AY152" s="5">
        <v>1</v>
      </c>
      <c r="AZ152" s="5">
        <v>1</v>
      </c>
      <c r="BA152" s="5">
        <v>1</v>
      </c>
      <c r="BB152" s="5">
        <v>1</v>
      </c>
      <c r="BC152" s="5">
        <v>1</v>
      </c>
      <c r="BD152" s="5">
        <v>1</v>
      </c>
      <c r="BE152" s="5">
        <v>1</v>
      </c>
      <c r="BF152" s="5">
        <v>1</v>
      </c>
      <c r="BG152" s="5">
        <v>1</v>
      </c>
      <c r="BH152" s="5">
        <v>1</v>
      </c>
      <c r="BI152" s="5">
        <v>1</v>
      </c>
      <c r="BJ152" s="5">
        <v>1</v>
      </c>
      <c r="BK152" s="5">
        <v>1</v>
      </c>
      <c r="BL152" s="5">
        <v>1</v>
      </c>
      <c r="BM152" s="5">
        <v>1</v>
      </c>
      <c r="BN152" s="5">
        <v>1</v>
      </c>
      <c r="BO152" s="5">
        <v>1</v>
      </c>
      <c r="BP152" s="5">
        <v>1</v>
      </c>
      <c r="BQ152" s="5">
        <v>1</v>
      </c>
      <c r="BR152" s="5">
        <v>1</v>
      </c>
      <c r="BS152" s="5">
        <v>1</v>
      </c>
      <c r="BT152" s="5">
        <v>1</v>
      </c>
      <c r="BU152" s="5">
        <v>1</v>
      </c>
      <c r="BV152" s="5">
        <v>1</v>
      </c>
      <c r="BW152" s="5">
        <v>1</v>
      </c>
      <c r="BX152" s="5">
        <v>1</v>
      </c>
      <c r="BY152" s="5">
        <v>1</v>
      </c>
      <c r="BZ152" s="5">
        <v>1</v>
      </c>
      <c r="CA152" s="5">
        <v>1</v>
      </c>
      <c r="CB152" s="5">
        <v>1</v>
      </c>
      <c r="CC152" s="5">
        <v>1</v>
      </c>
      <c r="CD152" s="5">
        <v>1</v>
      </c>
      <c r="CE152" s="5">
        <v>1</v>
      </c>
      <c r="CF152" s="5">
        <v>1</v>
      </c>
      <c r="CG152" s="5">
        <v>1</v>
      </c>
      <c r="CH152" s="5">
        <v>1</v>
      </c>
      <c r="CI152" s="5">
        <v>1</v>
      </c>
      <c r="CJ152" s="544">
        <v>1</v>
      </c>
    </row>
    <row r="153" spans="1:88" s="160" customFormat="1" ht="23.25" customHeight="1">
      <c r="A153" s="5">
        <v>1</v>
      </c>
      <c r="B153" s="657" t="str">
        <f t="shared" si="61"/>
        <v>►</v>
      </c>
      <c r="C153" s="671"/>
      <c r="D153" s="289" t="str">
        <f t="shared" si="62"/>
        <v/>
      </c>
      <c r="E153" s="141">
        <f t="shared" si="63"/>
        <v>0</v>
      </c>
      <c r="F153" s="141"/>
      <c r="G153" s="141" t="s">
        <v>198</v>
      </c>
      <c r="H153" s="141"/>
      <c r="I153" s="141"/>
      <c r="J153" s="141"/>
      <c r="K153" s="141"/>
      <c r="L153" s="141"/>
      <c r="M153" s="141"/>
      <c r="N153" s="141"/>
      <c r="O153" s="141"/>
      <c r="P153" s="830"/>
      <c r="Q153" s="5">
        <v>1</v>
      </c>
      <c r="R153" s="596"/>
      <c r="S153" s="632"/>
      <c r="T153" s="598"/>
      <c r="U153" s="636" t="str">
        <f t="shared" si="58"/>
        <v/>
      </c>
      <c r="V153" s="640"/>
      <c r="W153" s="182" t="str">
        <f t="shared" si="59"/>
        <v/>
      </c>
      <c r="X153" s="639" t="str">
        <f t="shared" si="64"/>
        <v/>
      </c>
      <c r="Y153" s="5">
        <v>1</v>
      </c>
      <c r="Z153" s="314" t="str">
        <f t="shared" si="60"/>
        <v>►</v>
      </c>
      <c r="AA153" s="315" t="str">
        <f>IF(ISBLANK(AB153),"",LARGE(AA145:AA152,1)+1)</f>
        <v/>
      </c>
      <c r="AB153" s="316"/>
      <c r="AC153" s="317"/>
      <c r="AD153" s="317"/>
      <c r="AE153" s="317"/>
      <c r="AF153" s="317"/>
      <c r="AG153" s="317"/>
      <c r="AH153" s="317"/>
      <c r="AI153" s="317"/>
      <c r="AJ153" s="317"/>
      <c r="AK153" s="317"/>
      <c r="AL153" s="317"/>
      <c r="AM153" s="317"/>
      <c r="AN153" s="318"/>
      <c r="AO153" s="3">
        <v>1</v>
      </c>
      <c r="AP153" s="164"/>
      <c r="AQ153" s="164"/>
      <c r="AR153" s="181" t="str">
        <f t="shared" si="56"/>
        <v/>
      </c>
      <c r="AS153" s="166"/>
      <c r="AT153" s="167"/>
      <c r="AU153" s="182"/>
      <c r="AV153" s="3">
        <v>1</v>
      </c>
      <c r="AW153" s="5">
        <v>1</v>
      </c>
      <c r="AX153" s="5">
        <v>1</v>
      </c>
      <c r="AY153" s="5">
        <v>1</v>
      </c>
      <c r="AZ153" s="5">
        <v>1</v>
      </c>
      <c r="BA153" s="5">
        <v>1</v>
      </c>
      <c r="BB153" s="5">
        <v>1</v>
      </c>
      <c r="BC153" s="5">
        <v>1</v>
      </c>
      <c r="BD153" s="5">
        <v>1</v>
      </c>
      <c r="BE153" s="5">
        <v>1</v>
      </c>
      <c r="BF153" s="5">
        <v>1</v>
      </c>
      <c r="BG153" s="5">
        <v>1</v>
      </c>
      <c r="BH153" s="5">
        <v>1</v>
      </c>
      <c r="BI153" s="5">
        <v>1</v>
      </c>
      <c r="BJ153" s="5">
        <v>1</v>
      </c>
      <c r="BK153" s="5">
        <v>1</v>
      </c>
      <c r="BL153" s="5">
        <v>1</v>
      </c>
      <c r="BM153" s="5">
        <v>1</v>
      </c>
      <c r="BN153" s="5">
        <v>1</v>
      </c>
      <c r="BO153" s="5">
        <v>1</v>
      </c>
      <c r="BP153" s="5">
        <v>1</v>
      </c>
      <c r="BQ153" s="5">
        <v>1</v>
      </c>
      <c r="BR153" s="5">
        <v>1</v>
      </c>
      <c r="BS153" s="5">
        <v>1</v>
      </c>
      <c r="BT153" s="5">
        <v>1</v>
      </c>
      <c r="BU153" s="5">
        <v>1</v>
      </c>
      <c r="BV153" s="5">
        <v>1</v>
      </c>
      <c r="BW153" s="5">
        <v>1</v>
      </c>
      <c r="BX153" s="5">
        <v>1</v>
      </c>
      <c r="BY153" s="5">
        <v>1</v>
      </c>
      <c r="BZ153" s="5">
        <v>1</v>
      </c>
      <c r="CA153" s="5">
        <v>1</v>
      </c>
      <c r="CB153" s="5">
        <v>1</v>
      </c>
      <c r="CC153" s="5">
        <v>1</v>
      </c>
      <c r="CD153" s="5">
        <v>1</v>
      </c>
      <c r="CE153" s="5">
        <v>1</v>
      </c>
      <c r="CF153" s="5">
        <v>1</v>
      </c>
      <c r="CG153" s="5">
        <v>1</v>
      </c>
      <c r="CH153" s="5">
        <v>1</v>
      </c>
      <c r="CI153" s="5">
        <v>1</v>
      </c>
      <c r="CJ153" s="544">
        <v>1</v>
      </c>
    </row>
    <row r="154" spans="1:88" s="160" customFormat="1" ht="23.25" customHeight="1">
      <c r="A154" s="5">
        <v>1</v>
      </c>
      <c r="B154" s="657" t="str">
        <f t="shared" si="61"/>
        <v>►</v>
      </c>
      <c r="C154" s="671"/>
      <c r="D154" s="289" t="str">
        <f t="shared" si="62"/>
        <v/>
      </c>
      <c r="E154" s="141">
        <f t="shared" si="63"/>
        <v>0</v>
      </c>
      <c r="F154" s="141"/>
      <c r="G154" s="141"/>
      <c r="H154" s="141"/>
      <c r="I154" s="141"/>
      <c r="J154" s="141"/>
      <c r="K154" s="141"/>
      <c r="L154" s="141"/>
      <c r="M154" s="141"/>
      <c r="N154" s="141"/>
      <c r="O154" s="141"/>
      <c r="P154" s="830"/>
      <c r="Q154" s="5">
        <v>1</v>
      </c>
      <c r="R154" s="596"/>
      <c r="S154" s="632"/>
      <c r="T154" s="598"/>
      <c r="U154" s="636" t="str">
        <f t="shared" si="58"/>
        <v/>
      </c>
      <c r="V154" s="640"/>
      <c r="W154" s="182" t="str">
        <f t="shared" si="59"/>
        <v/>
      </c>
      <c r="X154" s="639" t="str">
        <f t="shared" si="64"/>
        <v/>
      </c>
      <c r="Y154" s="5">
        <v>1</v>
      </c>
      <c r="Z154" s="314" t="str">
        <f t="shared" si="60"/>
        <v>►</v>
      </c>
      <c r="AA154" s="315" t="str">
        <f>IF(ISBLANK(AB154),"",LARGE(AA145:AA153,1)+1)</f>
        <v/>
      </c>
      <c r="AB154" s="316"/>
      <c r="AC154" s="317"/>
      <c r="AD154" s="317"/>
      <c r="AE154" s="317"/>
      <c r="AF154" s="317"/>
      <c r="AG154" s="317"/>
      <c r="AH154" s="317"/>
      <c r="AI154" s="317"/>
      <c r="AJ154" s="317"/>
      <c r="AK154" s="317"/>
      <c r="AL154" s="317"/>
      <c r="AM154" s="317"/>
      <c r="AN154" s="318"/>
      <c r="AO154" s="3">
        <v>1</v>
      </c>
      <c r="AP154" s="164"/>
      <c r="AQ154" s="164"/>
      <c r="AR154" s="181" t="str">
        <f t="shared" si="56"/>
        <v/>
      </c>
      <c r="AS154" s="166"/>
      <c r="AT154" s="167"/>
      <c r="AU154" s="182"/>
      <c r="AV154" s="3">
        <v>1</v>
      </c>
      <c r="AW154" s="5">
        <v>1</v>
      </c>
      <c r="AX154" s="5">
        <v>1</v>
      </c>
      <c r="AY154" s="5">
        <v>1</v>
      </c>
      <c r="AZ154" s="5">
        <v>1</v>
      </c>
      <c r="BA154" s="5">
        <v>1</v>
      </c>
      <c r="BB154" s="5">
        <v>1</v>
      </c>
      <c r="BC154" s="5">
        <v>1</v>
      </c>
      <c r="BD154" s="5">
        <v>1</v>
      </c>
      <c r="BE154" s="5">
        <v>1</v>
      </c>
      <c r="BF154" s="5">
        <v>1</v>
      </c>
      <c r="BG154" s="5">
        <v>1</v>
      </c>
      <c r="BH154" s="5">
        <v>1</v>
      </c>
      <c r="BI154" s="5">
        <v>1</v>
      </c>
      <c r="BJ154" s="5">
        <v>1</v>
      </c>
      <c r="BK154" s="5">
        <v>1</v>
      </c>
      <c r="BL154" s="5">
        <v>1</v>
      </c>
      <c r="BM154" s="5">
        <v>1</v>
      </c>
      <c r="BN154" s="5">
        <v>1</v>
      </c>
      <c r="BO154" s="5">
        <v>1</v>
      </c>
      <c r="BP154" s="5">
        <v>1</v>
      </c>
      <c r="BQ154" s="5">
        <v>1</v>
      </c>
      <c r="BR154" s="5">
        <v>1</v>
      </c>
      <c r="BS154" s="5">
        <v>1</v>
      </c>
      <c r="BT154" s="5">
        <v>1</v>
      </c>
      <c r="BU154" s="5">
        <v>1</v>
      </c>
      <c r="BV154" s="5">
        <v>1</v>
      </c>
      <c r="BW154" s="5">
        <v>1</v>
      </c>
      <c r="BX154" s="5">
        <v>1</v>
      </c>
      <c r="BY154" s="5">
        <v>1</v>
      </c>
      <c r="BZ154" s="5">
        <v>1</v>
      </c>
      <c r="CA154" s="5">
        <v>1</v>
      </c>
      <c r="CB154" s="5">
        <v>1</v>
      </c>
      <c r="CC154" s="5">
        <v>1</v>
      </c>
      <c r="CD154" s="5">
        <v>1</v>
      </c>
      <c r="CE154" s="5">
        <v>1</v>
      </c>
      <c r="CF154" s="5">
        <v>1</v>
      </c>
      <c r="CG154" s="5">
        <v>1</v>
      </c>
      <c r="CH154" s="5">
        <v>1</v>
      </c>
      <c r="CI154" s="5">
        <v>1</v>
      </c>
      <c r="CJ154" s="544">
        <v>1</v>
      </c>
    </row>
    <row r="155" spans="1:88" s="160" customFormat="1" ht="23.25" customHeight="1">
      <c r="A155" s="5">
        <v>1</v>
      </c>
      <c r="B155" s="657" t="str">
        <f t="shared" si="61"/>
        <v>►</v>
      </c>
      <c r="C155" s="671"/>
      <c r="D155" s="289" t="str">
        <f t="shared" si="62"/>
        <v/>
      </c>
      <c r="E155" s="141">
        <f t="shared" si="63"/>
        <v>0</v>
      </c>
      <c r="F155" s="141"/>
      <c r="G155" s="141"/>
      <c r="H155" s="141"/>
      <c r="I155" s="141"/>
      <c r="J155" s="141"/>
      <c r="K155" s="141"/>
      <c r="L155" s="141"/>
      <c r="M155" s="141"/>
      <c r="N155" s="141"/>
      <c r="O155" s="141"/>
      <c r="P155" s="830"/>
      <c r="Q155" s="5">
        <v>1</v>
      </c>
      <c r="R155" s="596"/>
      <c r="S155" s="632"/>
      <c r="T155" s="598"/>
      <c r="U155" s="636" t="str">
        <f t="shared" si="58"/>
        <v/>
      </c>
      <c r="V155" s="640"/>
      <c r="W155" s="182" t="str">
        <f t="shared" si="59"/>
        <v/>
      </c>
      <c r="X155" s="639" t="str">
        <f t="shared" si="64"/>
        <v/>
      </c>
      <c r="Y155" s="5">
        <v>1</v>
      </c>
      <c r="Z155" s="314" t="str">
        <f t="shared" si="60"/>
        <v>►</v>
      </c>
      <c r="AA155" s="315" t="str">
        <f>IF(ISBLANK(AB155),"",LARGE(AA145:AA154,1)+1)</f>
        <v/>
      </c>
      <c r="AB155" s="316"/>
      <c r="AC155" s="317"/>
      <c r="AD155" s="317"/>
      <c r="AE155" s="317"/>
      <c r="AF155" s="317"/>
      <c r="AG155" s="317"/>
      <c r="AH155" s="317"/>
      <c r="AI155" s="317"/>
      <c r="AJ155" s="317"/>
      <c r="AK155" s="317"/>
      <c r="AL155" s="317"/>
      <c r="AM155" s="317"/>
      <c r="AN155" s="318"/>
      <c r="AO155" s="3">
        <v>1</v>
      </c>
      <c r="AP155" s="835" t="s">
        <v>207</v>
      </c>
      <c r="AQ155" s="836"/>
      <c r="AR155" s="836"/>
      <c r="AS155" s="836"/>
      <c r="AT155" s="836"/>
      <c r="AU155" s="837"/>
      <c r="AV155" s="3">
        <v>1</v>
      </c>
      <c r="AW155" s="5">
        <v>1</v>
      </c>
      <c r="AX155" s="5">
        <v>1</v>
      </c>
      <c r="AY155" s="5">
        <v>1</v>
      </c>
      <c r="AZ155" s="5">
        <v>1</v>
      </c>
      <c r="BA155" s="5">
        <v>1</v>
      </c>
      <c r="BB155" s="5">
        <v>1</v>
      </c>
      <c r="BC155" s="5">
        <v>1</v>
      </c>
      <c r="BD155" s="5">
        <v>1</v>
      </c>
      <c r="BE155" s="5">
        <v>1</v>
      </c>
      <c r="BF155" s="5">
        <v>1</v>
      </c>
      <c r="BG155" s="5">
        <v>1</v>
      </c>
      <c r="BH155" s="5">
        <v>1</v>
      </c>
      <c r="BI155" s="5">
        <v>1</v>
      </c>
      <c r="BJ155" s="5">
        <v>1</v>
      </c>
      <c r="BK155" s="5">
        <v>1</v>
      </c>
      <c r="BL155" s="5">
        <v>1</v>
      </c>
      <c r="BM155" s="5">
        <v>1</v>
      </c>
      <c r="BN155" s="5">
        <v>1</v>
      </c>
      <c r="BO155" s="5">
        <v>1</v>
      </c>
      <c r="BP155" s="5">
        <v>1</v>
      </c>
      <c r="BQ155" s="5">
        <v>1</v>
      </c>
      <c r="BR155" s="5">
        <v>1</v>
      </c>
      <c r="BS155" s="5">
        <v>1</v>
      </c>
      <c r="BT155" s="5">
        <v>1</v>
      </c>
      <c r="BU155" s="5">
        <v>1</v>
      </c>
      <c r="BV155" s="5">
        <v>1</v>
      </c>
      <c r="BW155" s="5">
        <v>1</v>
      </c>
      <c r="BX155" s="5">
        <v>1</v>
      </c>
      <c r="BY155" s="5">
        <v>1</v>
      </c>
      <c r="BZ155" s="5">
        <v>1</v>
      </c>
      <c r="CA155" s="5">
        <v>1</v>
      </c>
      <c r="CB155" s="5">
        <v>1</v>
      </c>
      <c r="CC155" s="5">
        <v>1</v>
      </c>
      <c r="CD155" s="5">
        <v>1</v>
      </c>
      <c r="CE155" s="5">
        <v>1</v>
      </c>
      <c r="CF155" s="5">
        <v>1</v>
      </c>
      <c r="CG155" s="5">
        <v>1</v>
      </c>
      <c r="CH155" s="5">
        <v>1</v>
      </c>
      <c r="CI155" s="5">
        <v>1</v>
      </c>
      <c r="CJ155" s="544">
        <v>1</v>
      </c>
    </row>
    <row r="156" spans="1:88" s="160" customFormat="1" ht="23.25" customHeight="1">
      <c r="A156" s="5">
        <v>1</v>
      </c>
      <c r="B156" s="657" t="str">
        <f t="shared" si="61"/>
        <v>►</v>
      </c>
      <c r="C156" s="671"/>
      <c r="D156" s="289" t="str">
        <f t="shared" si="62"/>
        <v/>
      </c>
      <c r="E156" s="141">
        <f t="shared" si="63"/>
        <v>0</v>
      </c>
      <c r="F156" s="141"/>
      <c r="G156" s="141"/>
      <c r="H156" s="141"/>
      <c r="I156" s="141"/>
      <c r="J156" s="141"/>
      <c r="K156" s="141"/>
      <c r="L156" s="141"/>
      <c r="M156" s="141"/>
      <c r="N156" s="141"/>
      <c r="O156" s="141"/>
      <c r="P156" s="830"/>
      <c r="Q156" s="5">
        <v>1</v>
      </c>
      <c r="R156" s="596"/>
      <c r="S156" s="632"/>
      <c r="T156" s="598"/>
      <c r="U156" s="636" t="str">
        <f t="shared" si="58"/>
        <v/>
      </c>
      <c r="V156" s="640"/>
      <c r="W156" s="182" t="str">
        <f t="shared" si="59"/>
        <v/>
      </c>
      <c r="X156" s="639" t="str">
        <f t="shared" si="64"/>
        <v/>
      </c>
      <c r="Y156" s="5">
        <v>1</v>
      </c>
      <c r="Z156" s="314" t="str">
        <f t="shared" si="60"/>
        <v>►</v>
      </c>
      <c r="AA156" s="315" t="str">
        <f>IF(ISBLANK(AB156),"",LARGE(AA145:AA155,1)+1)</f>
        <v/>
      </c>
      <c r="AB156" s="316"/>
      <c r="AC156" s="317"/>
      <c r="AD156" s="317"/>
      <c r="AE156" s="317"/>
      <c r="AF156" s="317"/>
      <c r="AG156" s="317"/>
      <c r="AH156" s="317"/>
      <c r="AI156" s="317"/>
      <c r="AJ156" s="317"/>
      <c r="AK156" s="317"/>
      <c r="AL156" s="317"/>
      <c r="AM156" s="317"/>
      <c r="AN156" s="318"/>
      <c r="AO156" s="3">
        <v>1</v>
      </c>
      <c r="AP156" s="302">
        <v>0</v>
      </c>
      <c r="AQ156" s="303" t="s">
        <v>181</v>
      </c>
      <c r="AR156" s="303"/>
      <c r="AS156" s="303"/>
      <c r="AT156" s="303"/>
      <c r="AU156" s="303"/>
      <c r="AV156" s="3">
        <v>1</v>
      </c>
      <c r="AW156" s="5">
        <v>1</v>
      </c>
      <c r="AX156" s="5">
        <v>1</v>
      </c>
      <c r="AY156" s="5">
        <v>1</v>
      </c>
      <c r="AZ156" s="5">
        <v>1</v>
      </c>
      <c r="BA156" s="5">
        <v>1</v>
      </c>
      <c r="BB156" s="5">
        <v>1</v>
      </c>
      <c r="BC156" s="5">
        <v>1</v>
      </c>
      <c r="BD156" s="5">
        <v>1</v>
      </c>
      <c r="BE156" s="5">
        <v>1</v>
      </c>
      <c r="BF156" s="5">
        <v>1</v>
      </c>
      <c r="BG156" s="5">
        <v>1</v>
      </c>
      <c r="BH156" s="5">
        <v>1</v>
      </c>
      <c r="BI156" s="5">
        <v>1</v>
      </c>
      <c r="BJ156" s="5">
        <v>1</v>
      </c>
      <c r="BK156" s="5">
        <v>1</v>
      </c>
      <c r="BL156" s="5">
        <v>1</v>
      </c>
      <c r="BM156" s="5">
        <v>1</v>
      </c>
      <c r="BN156" s="5">
        <v>1</v>
      </c>
      <c r="BO156" s="5">
        <v>1</v>
      </c>
      <c r="BP156" s="5">
        <v>1</v>
      </c>
      <c r="BQ156" s="5">
        <v>1</v>
      </c>
      <c r="BR156" s="5">
        <v>1</v>
      </c>
      <c r="BS156" s="5">
        <v>1</v>
      </c>
      <c r="BT156" s="5">
        <v>1</v>
      </c>
      <c r="BU156" s="5">
        <v>1</v>
      </c>
      <c r="BV156" s="5">
        <v>1</v>
      </c>
      <c r="BW156" s="5">
        <v>1</v>
      </c>
      <c r="BX156" s="5">
        <v>1</v>
      </c>
      <c r="BY156" s="5">
        <v>1</v>
      </c>
      <c r="BZ156" s="5">
        <v>1</v>
      </c>
      <c r="CA156" s="5">
        <v>1</v>
      </c>
      <c r="CB156" s="5">
        <v>1</v>
      </c>
      <c r="CC156" s="5">
        <v>1</v>
      </c>
      <c r="CD156" s="5">
        <v>1</v>
      </c>
      <c r="CE156" s="5">
        <v>1</v>
      </c>
      <c r="CF156" s="5">
        <v>1</v>
      </c>
      <c r="CG156" s="5">
        <v>1</v>
      </c>
      <c r="CH156" s="5">
        <v>1</v>
      </c>
      <c r="CI156" s="5">
        <v>1</v>
      </c>
      <c r="CJ156" s="544">
        <v>1</v>
      </c>
    </row>
    <row r="157" spans="1:88" s="160" customFormat="1" ht="23.25" customHeight="1">
      <c r="A157" s="5">
        <v>1</v>
      </c>
      <c r="B157" s="657" t="str">
        <f t="shared" si="61"/>
        <v>►</v>
      </c>
      <c r="C157" s="671"/>
      <c r="D157" s="289" t="str">
        <f t="shared" si="62"/>
        <v/>
      </c>
      <c r="E157" s="141">
        <f t="shared" si="63"/>
        <v>0</v>
      </c>
      <c r="F157" s="141"/>
      <c r="G157" s="141"/>
      <c r="H157" s="141"/>
      <c r="I157" s="141"/>
      <c r="J157" s="141"/>
      <c r="K157" s="141"/>
      <c r="L157" s="141"/>
      <c r="M157" s="141"/>
      <c r="N157" s="141"/>
      <c r="O157" s="141"/>
      <c r="P157" s="830"/>
      <c r="Q157" s="5">
        <v>1</v>
      </c>
      <c r="R157" s="596"/>
      <c r="S157" s="632"/>
      <c r="T157" s="598"/>
      <c r="U157" s="636" t="str">
        <f t="shared" si="58"/>
        <v/>
      </c>
      <c r="V157" s="640"/>
      <c r="W157" s="182" t="str">
        <f t="shared" si="59"/>
        <v/>
      </c>
      <c r="X157" s="639" t="str">
        <f t="shared" si="64"/>
        <v/>
      </c>
      <c r="Y157" s="5">
        <v>1</v>
      </c>
      <c r="Z157" s="314" t="str">
        <f t="shared" si="60"/>
        <v>►</v>
      </c>
      <c r="AA157" s="315" t="str">
        <f>IF(ISBLANK(AB157),"",LARGE(AA145:AA156,1)+1)</f>
        <v/>
      </c>
      <c r="AB157" s="316"/>
      <c r="AC157" s="317"/>
      <c r="AD157" s="317"/>
      <c r="AE157" s="317"/>
      <c r="AF157" s="317"/>
      <c r="AG157" s="317"/>
      <c r="AH157" s="317"/>
      <c r="AI157" s="317"/>
      <c r="AJ157" s="317"/>
      <c r="AK157" s="317"/>
      <c r="AL157" s="317"/>
      <c r="AM157" s="317"/>
      <c r="AN157" s="318"/>
      <c r="AO157" s="3">
        <v>1</v>
      </c>
      <c r="AP157" s="315" t="str">
        <f>IF(ISBLANK(AQ157),"",LARGE(AP156:AP156,1)+1)</f>
        <v/>
      </c>
      <c r="AQ157" s="316"/>
      <c r="AR157" s="317"/>
      <c r="AS157" s="317"/>
      <c r="AT157" s="317"/>
      <c r="AU157" s="317"/>
      <c r="AV157" s="3">
        <v>1</v>
      </c>
      <c r="AW157" s="5">
        <v>1</v>
      </c>
      <c r="AX157" s="5">
        <v>1</v>
      </c>
      <c r="AY157" s="5">
        <v>1</v>
      </c>
      <c r="AZ157" s="5">
        <v>1</v>
      </c>
      <c r="BA157" s="5">
        <v>1</v>
      </c>
      <c r="BB157" s="5">
        <v>1</v>
      </c>
      <c r="BC157" s="5">
        <v>1</v>
      </c>
      <c r="BD157" s="5">
        <v>1</v>
      </c>
      <c r="BE157" s="5">
        <v>1</v>
      </c>
      <c r="BF157" s="5">
        <v>1</v>
      </c>
      <c r="BG157" s="5">
        <v>1</v>
      </c>
      <c r="BH157" s="5">
        <v>1</v>
      </c>
      <c r="BI157" s="5">
        <v>1</v>
      </c>
      <c r="BJ157" s="5">
        <v>1</v>
      </c>
      <c r="BK157" s="5">
        <v>1</v>
      </c>
      <c r="BL157" s="5">
        <v>1</v>
      </c>
      <c r="BM157" s="5">
        <v>1</v>
      </c>
      <c r="BN157" s="5">
        <v>1</v>
      </c>
      <c r="BO157" s="5">
        <v>1</v>
      </c>
      <c r="BP157" s="5">
        <v>1</v>
      </c>
      <c r="BQ157" s="5">
        <v>1</v>
      </c>
      <c r="BR157" s="5">
        <v>1</v>
      </c>
      <c r="BS157" s="5">
        <v>1</v>
      </c>
      <c r="BT157" s="5">
        <v>1</v>
      </c>
      <c r="BU157" s="5">
        <v>1</v>
      </c>
      <c r="BV157" s="5">
        <v>1</v>
      </c>
      <c r="BW157" s="5">
        <v>1</v>
      </c>
      <c r="BX157" s="5">
        <v>1</v>
      </c>
      <c r="BY157" s="5">
        <v>1</v>
      </c>
      <c r="BZ157" s="5">
        <v>1</v>
      </c>
      <c r="CA157" s="5">
        <v>1</v>
      </c>
      <c r="CB157" s="5">
        <v>1</v>
      </c>
      <c r="CC157" s="5">
        <v>1</v>
      </c>
      <c r="CD157" s="5">
        <v>1</v>
      </c>
      <c r="CE157" s="5">
        <v>1</v>
      </c>
      <c r="CF157" s="5">
        <v>1</v>
      </c>
      <c r="CG157" s="5">
        <v>1</v>
      </c>
      <c r="CH157" s="5">
        <v>1</v>
      </c>
      <c r="CI157" s="5">
        <v>1</v>
      </c>
      <c r="CJ157" s="544">
        <v>1</v>
      </c>
    </row>
    <row r="158" spans="1:88" s="160" customFormat="1" ht="23.25" customHeight="1">
      <c r="A158" s="5">
        <v>1</v>
      </c>
      <c r="B158" s="657" t="str">
        <f t="shared" si="61"/>
        <v>►</v>
      </c>
      <c r="C158" s="671"/>
      <c r="D158" s="289" t="str">
        <f t="shared" si="62"/>
        <v/>
      </c>
      <c r="E158" s="141">
        <f t="shared" si="63"/>
        <v>0</v>
      </c>
      <c r="F158" s="141"/>
      <c r="G158" s="141"/>
      <c r="H158" s="141"/>
      <c r="I158" s="141"/>
      <c r="J158" s="141"/>
      <c r="K158" s="141"/>
      <c r="L158" s="141"/>
      <c r="M158" s="141"/>
      <c r="N158" s="141"/>
      <c r="O158" s="141"/>
      <c r="P158" s="830"/>
      <c r="Q158" s="5">
        <v>1</v>
      </c>
      <c r="R158" s="596"/>
      <c r="S158" s="632"/>
      <c r="T158" s="598"/>
      <c r="U158" s="636" t="str">
        <f t="shared" si="58"/>
        <v/>
      </c>
      <c r="V158" s="640"/>
      <c r="W158" s="182" t="str">
        <f t="shared" si="59"/>
        <v/>
      </c>
      <c r="X158" s="639" t="str">
        <f t="shared" si="64"/>
        <v/>
      </c>
      <c r="Y158" s="5">
        <v>1</v>
      </c>
      <c r="Z158" s="314" t="str">
        <f t="shared" si="60"/>
        <v>►</v>
      </c>
      <c r="AA158" s="315" t="str">
        <f>IF(ISBLANK(AB158),"",LARGE(AA145:AA157,1)+1)</f>
        <v/>
      </c>
      <c r="AB158" s="316"/>
      <c r="AC158" s="317"/>
      <c r="AD158" s="317"/>
      <c r="AE158" s="317"/>
      <c r="AF158" s="317"/>
      <c r="AG158" s="317"/>
      <c r="AH158" s="317"/>
      <c r="AI158" s="317"/>
      <c r="AJ158" s="317"/>
      <c r="AK158" s="317"/>
      <c r="AL158" s="317"/>
      <c r="AM158" s="317"/>
      <c r="AN158" s="318"/>
      <c r="AO158" s="3">
        <v>1</v>
      </c>
      <c r="AP158" s="315" t="str">
        <f>IF(ISBLANK(AQ158),"",LARGE(AP156:AP157,1)+1)</f>
        <v/>
      </c>
      <c r="AQ158" s="316"/>
      <c r="AR158" s="317"/>
      <c r="AS158" s="317"/>
      <c r="AT158" s="317"/>
      <c r="AU158" s="317"/>
      <c r="AV158" s="5">
        <v>1</v>
      </c>
      <c r="AW158" s="5">
        <v>1</v>
      </c>
      <c r="AX158" s="5">
        <v>1</v>
      </c>
      <c r="AY158" s="5">
        <v>1</v>
      </c>
      <c r="AZ158" s="5">
        <v>1</v>
      </c>
      <c r="BA158" s="5">
        <v>1</v>
      </c>
      <c r="BB158" s="5">
        <v>1</v>
      </c>
      <c r="BC158" s="5">
        <v>1</v>
      </c>
      <c r="BD158" s="5">
        <v>1</v>
      </c>
      <c r="BE158" s="5">
        <v>1</v>
      </c>
      <c r="BF158" s="5">
        <v>1</v>
      </c>
      <c r="BG158" s="5">
        <v>1</v>
      </c>
      <c r="BH158" s="5">
        <v>1</v>
      </c>
      <c r="BI158" s="5">
        <v>1</v>
      </c>
      <c r="BJ158" s="5">
        <v>1</v>
      </c>
      <c r="BK158" s="5">
        <v>1</v>
      </c>
      <c r="BL158" s="5">
        <v>1</v>
      </c>
      <c r="BM158" s="5">
        <v>1</v>
      </c>
      <c r="BN158" s="5">
        <v>1</v>
      </c>
      <c r="BO158" s="5">
        <v>1</v>
      </c>
      <c r="BP158" s="5">
        <v>1</v>
      </c>
      <c r="BQ158" s="5">
        <v>1</v>
      </c>
      <c r="BR158" s="5">
        <v>1</v>
      </c>
      <c r="BS158" s="5">
        <v>1</v>
      </c>
      <c r="BT158" s="5">
        <v>1</v>
      </c>
      <c r="BU158" s="5">
        <v>1</v>
      </c>
      <c r="BV158" s="5">
        <v>1</v>
      </c>
      <c r="BW158" s="5">
        <v>1</v>
      </c>
      <c r="BX158" s="5">
        <v>1</v>
      </c>
      <c r="BY158" s="5">
        <v>1</v>
      </c>
      <c r="BZ158" s="5">
        <v>1</v>
      </c>
      <c r="CA158" s="5">
        <v>1</v>
      </c>
      <c r="CB158" s="5">
        <v>1</v>
      </c>
      <c r="CC158" s="5">
        <v>1</v>
      </c>
      <c r="CD158" s="5">
        <v>1</v>
      </c>
      <c r="CE158" s="5">
        <v>1</v>
      </c>
      <c r="CF158" s="5">
        <v>1</v>
      </c>
      <c r="CG158" s="5">
        <v>1</v>
      </c>
      <c r="CH158" s="5">
        <v>1</v>
      </c>
      <c r="CI158" s="5">
        <v>1</v>
      </c>
      <c r="CJ158" s="544">
        <v>1</v>
      </c>
    </row>
    <row r="159" spans="1:88" s="160" customFormat="1" ht="23.25" customHeight="1">
      <c r="A159" s="5">
        <v>1</v>
      </c>
      <c r="B159" s="657" t="str">
        <f t="shared" si="61"/>
        <v>►</v>
      </c>
      <c r="C159" s="671"/>
      <c r="D159" s="289" t="str">
        <f t="shared" si="62"/>
        <v/>
      </c>
      <c r="E159" s="141">
        <f t="shared" si="63"/>
        <v>0</v>
      </c>
      <c r="F159" s="141"/>
      <c r="G159" s="141"/>
      <c r="H159" s="141"/>
      <c r="I159" s="141"/>
      <c r="J159" s="141"/>
      <c r="K159" s="141"/>
      <c r="L159" s="141"/>
      <c r="M159" s="141"/>
      <c r="N159" s="141"/>
      <c r="O159" s="141"/>
      <c r="P159" s="830"/>
      <c r="Q159" s="5">
        <v>1</v>
      </c>
      <c r="R159" s="596"/>
      <c r="S159" s="632"/>
      <c r="T159" s="598"/>
      <c r="U159" s="636" t="str">
        <f t="shared" si="58"/>
        <v/>
      </c>
      <c r="V159" s="640"/>
      <c r="W159" s="182" t="str">
        <f t="shared" si="59"/>
        <v/>
      </c>
      <c r="X159" s="639" t="str">
        <f t="shared" si="64"/>
        <v/>
      </c>
      <c r="Y159" s="5">
        <v>1</v>
      </c>
      <c r="Z159" s="314" t="str">
        <f t="shared" si="60"/>
        <v>►</v>
      </c>
      <c r="AA159" s="315" t="str">
        <f>IF(ISBLANK(AB159),"",LARGE(AA145:AA158,1)+1)</f>
        <v/>
      </c>
      <c r="AB159" s="316"/>
      <c r="AC159" s="317"/>
      <c r="AD159" s="317"/>
      <c r="AE159" s="317"/>
      <c r="AF159" s="317"/>
      <c r="AG159" s="317"/>
      <c r="AH159" s="317"/>
      <c r="AI159" s="317"/>
      <c r="AJ159" s="317"/>
      <c r="AK159" s="317"/>
      <c r="AL159" s="317"/>
      <c r="AM159" s="317"/>
      <c r="AN159" s="318"/>
      <c r="AO159" s="3">
        <v>1</v>
      </c>
      <c r="AP159" s="315" t="str">
        <f>IF(ISBLANK(AQ159),"",LARGE(AP156:AP158,1)+1)</f>
        <v/>
      </c>
      <c r="AQ159" s="316"/>
      <c r="AR159" s="317"/>
      <c r="AS159" s="317"/>
      <c r="AT159" s="317"/>
      <c r="AU159" s="317"/>
      <c r="AV159" s="5">
        <v>1</v>
      </c>
      <c r="AW159" s="5">
        <v>1</v>
      </c>
      <c r="AX159" s="5">
        <v>1</v>
      </c>
      <c r="AY159" s="5">
        <v>1</v>
      </c>
      <c r="AZ159" s="5">
        <v>1</v>
      </c>
      <c r="BA159" s="5">
        <v>1</v>
      </c>
      <c r="BB159" s="5">
        <v>1</v>
      </c>
      <c r="BC159" s="5">
        <v>1</v>
      </c>
      <c r="BD159" s="5">
        <v>1</v>
      </c>
      <c r="BE159" s="5">
        <v>1</v>
      </c>
      <c r="BF159" s="5">
        <v>1</v>
      </c>
      <c r="BG159" s="5">
        <v>1</v>
      </c>
      <c r="BH159" s="5">
        <v>1</v>
      </c>
      <c r="BI159" s="5">
        <v>1</v>
      </c>
      <c r="BJ159" s="5">
        <v>1</v>
      </c>
      <c r="BK159" s="5">
        <v>1</v>
      </c>
      <c r="BL159" s="5">
        <v>1</v>
      </c>
      <c r="BM159" s="5">
        <v>1</v>
      </c>
      <c r="BN159" s="5">
        <v>1</v>
      </c>
      <c r="BO159" s="5">
        <v>1</v>
      </c>
      <c r="BP159" s="5">
        <v>1</v>
      </c>
      <c r="BQ159" s="5">
        <v>1</v>
      </c>
      <c r="BR159" s="5">
        <v>1</v>
      </c>
      <c r="BS159" s="5">
        <v>1</v>
      </c>
      <c r="BT159" s="5">
        <v>1</v>
      </c>
      <c r="BU159" s="5">
        <v>1</v>
      </c>
      <c r="BV159" s="5">
        <v>1</v>
      </c>
      <c r="BW159" s="5">
        <v>1</v>
      </c>
      <c r="BX159" s="5">
        <v>1</v>
      </c>
      <c r="BY159" s="5">
        <v>1</v>
      </c>
      <c r="BZ159" s="5">
        <v>1</v>
      </c>
      <c r="CA159" s="5">
        <v>1</v>
      </c>
      <c r="CB159" s="5">
        <v>1</v>
      </c>
      <c r="CC159" s="5">
        <v>1</v>
      </c>
      <c r="CD159" s="5">
        <v>1</v>
      </c>
      <c r="CE159" s="5">
        <v>1</v>
      </c>
      <c r="CF159" s="5">
        <v>1</v>
      </c>
      <c r="CG159" s="5">
        <v>1</v>
      </c>
      <c r="CH159" s="5">
        <v>1</v>
      </c>
      <c r="CI159" s="5">
        <v>1</v>
      </c>
      <c r="CJ159" s="544">
        <v>1</v>
      </c>
    </row>
    <row r="160" spans="1:88" s="160" customFormat="1" ht="23.25" customHeight="1">
      <c r="A160" s="5">
        <v>1</v>
      </c>
      <c r="B160" s="657" t="str">
        <f t="shared" si="61"/>
        <v>►</v>
      </c>
      <c r="C160" s="671"/>
      <c r="D160" s="289" t="str">
        <f t="shared" si="62"/>
        <v/>
      </c>
      <c r="E160" s="141">
        <f t="shared" si="63"/>
        <v>0</v>
      </c>
      <c r="F160" s="141"/>
      <c r="G160" s="141"/>
      <c r="H160" s="141"/>
      <c r="I160" s="141"/>
      <c r="J160" s="141"/>
      <c r="K160" s="141"/>
      <c r="L160" s="141"/>
      <c r="M160" s="141"/>
      <c r="N160" s="141"/>
      <c r="O160" s="141"/>
      <c r="P160" s="830"/>
      <c r="Q160" s="5">
        <v>1</v>
      </c>
      <c r="R160" s="596"/>
      <c r="S160" s="632"/>
      <c r="T160" s="598"/>
      <c r="U160" s="636" t="str">
        <f t="shared" si="58"/>
        <v/>
      </c>
      <c r="V160" s="640"/>
      <c r="W160" s="182" t="str">
        <f t="shared" si="59"/>
        <v/>
      </c>
      <c r="X160" s="639" t="str">
        <f t="shared" si="64"/>
        <v/>
      </c>
      <c r="Y160" s="5">
        <v>1</v>
      </c>
      <c r="Z160" s="314" t="str">
        <f t="shared" si="60"/>
        <v>►</v>
      </c>
      <c r="AA160" s="315" t="str">
        <f>IF(ISBLANK(AB160),"",LARGE(AA145:AA159,1)+1)</f>
        <v/>
      </c>
      <c r="AB160" s="316"/>
      <c r="AC160" s="317"/>
      <c r="AD160" s="317"/>
      <c r="AE160" s="317"/>
      <c r="AF160" s="317"/>
      <c r="AG160" s="317"/>
      <c r="AH160" s="317"/>
      <c r="AI160" s="317"/>
      <c r="AJ160" s="317"/>
      <c r="AK160" s="317"/>
      <c r="AL160" s="317"/>
      <c r="AM160" s="317"/>
      <c r="AN160" s="318"/>
      <c r="AO160" s="3">
        <v>1</v>
      </c>
      <c r="AP160" s="315" t="str">
        <f>IF(ISBLANK(AQ160),"",LARGE(AP156:AP159,1)+1)</f>
        <v/>
      </c>
      <c r="AQ160" s="316"/>
      <c r="AR160" s="317"/>
      <c r="AS160" s="317"/>
      <c r="AT160" s="317"/>
      <c r="AU160" s="317"/>
      <c r="AV160" s="5">
        <v>1</v>
      </c>
      <c r="AW160" s="5">
        <v>1</v>
      </c>
      <c r="AX160" s="5">
        <v>1</v>
      </c>
      <c r="AY160" s="5">
        <v>1</v>
      </c>
      <c r="AZ160" s="5">
        <v>1</v>
      </c>
      <c r="BA160" s="5">
        <v>1</v>
      </c>
      <c r="BB160" s="5">
        <v>1</v>
      </c>
      <c r="BC160" s="5">
        <v>1</v>
      </c>
      <c r="BD160" s="5">
        <v>1</v>
      </c>
      <c r="BE160" s="5">
        <v>1</v>
      </c>
      <c r="BF160" s="5">
        <v>1</v>
      </c>
      <c r="BG160" s="5">
        <v>1</v>
      </c>
      <c r="BH160" s="5">
        <v>1</v>
      </c>
      <c r="BI160" s="5">
        <v>1</v>
      </c>
      <c r="BJ160" s="5">
        <v>1</v>
      </c>
      <c r="BK160" s="5">
        <v>1</v>
      </c>
      <c r="BL160" s="5">
        <v>1</v>
      </c>
      <c r="BM160" s="5">
        <v>1</v>
      </c>
      <c r="BN160" s="5">
        <v>1</v>
      </c>
      <c r="BO160" s="5">
        <v>1</v>
      </c>
      <c r="BP160" s="5">
        <v>1</v>
      </c>
      <c r="BQ160" s="5">
        <v>1</v>
      </c>
      <c r="BR160" s="5">
        <v>1</v>
      </c>
      <c r="BS160" s="5">
        <v>1</v>
      </c>
      <c r="BT160" s="5">
        <v>1</v>
      </c>
      <c r="BU160" s="5">
        <v>1</v>
      </c>
      <c r="BV160" s="5">
        <v>1</v>
      </c>
      <c r="BW160" s="5">
        <v>1</v>
      </c>
      <c r="BX160" s="5">
        <v>1</v>
      </c>
      <c r="BY160" s="5">
        <v>1</v>
      </c>
      <c r="BZ160" s="5">
        <v>1</v>
      </c>
      <c r="CA160" s="5">
        <v>1</v>
      </c>
      <c r="CB160" s="5">
        <v>1</v>
      </c>
      <c r="CC160" s="5">
        <v>1</v>
      </c>
      <c r="CD160" s="5">
        <v>1</v>
      </c>
      <c r="CE160" s="5">
        <v>1</v>
      </c>
      <c r="CF160" s="5">
        <v>1</v>
      </c>
      <c r="CG160" s="5">
        <v>1</v>
      </c>
      <c r="CH160" s="5">
        <v>1</v>
      </c>
      <c r="CI160" s="5">
        <v>1</v>
      </c>
      <c r="CJ160" s="544">
        <v>1</v>
      </c>
    </row>
    <row r="161" spans="1:88" s="160" customFormat="1" ht="23.25" customHeight="1">
      <c r="A161" s="5">
        <v>1</v>
      </c>
      <c r="B161" s="657" t="str">
        <f t="shared" si="61"/>
        <v>►</v>
      </c>
      <c r="C161" s="671"/>
      <c r="D161" s="289" t="str">
        <f t="shared" si="62"/>
        <v/>
      </c>
      <c r="E161" s="141">
        <f t="shared" si="63"/>
        <v>0</v>
      </c>
      <c r="F161" s="141"/>
      <c r="G161" s="141"/>
      <c r="H161" s="141"/>
      <c r="I161" s="141"/>
      <c r="J161" s="141"/>
      <c r="K161" s="141"/>
      <c r="L161" s="141"/>
      <c r="M161" s="141"/>
      <c r="N161" s="141"/>
      <c r="O161" s="141"/>
      <c r="P161" s="830"/>
      <c r="Q161" s="5">
        <v>1</v>
      </c>
      <c r="R161" s="596"/>
      <c r="S161" s="632"/>
      <c r="T161" s="598"/>
      <c r="U161" s="636" t="str">
        <f t="shared" si="58"/>
        <v/>
      </c>
      <c r="V161" s="640"/>
      <c r="W161" s="182" t="str">
        <f t="shared" si="59"/>
        <v/>
      </c>
      <c r="X161" s="639" t="str">
        <f t="shared" si="64"/>
        <v/>
      </c>
      <c r="Y161" s="5">
        <v>1</v>
      </c>
      <c r="Z161" s="314" t="str">
        <f t="shared" si="60"/>
        <v>►</v>
      </c>
      <c r="AA161" s="315" t="str">
        <f>IF(ISBLANK(AB161),"",LARGE(AA145:AA160,1)+1)</f>
        <v/>
      </c>
      <c r="AB161" s="316"/>
      <c r="AC161" s="317"/>
      <c r="AD161" s="317"/>
      <c r="AE161" s="317"/>
      <c r="AF161" s="317"/>
      <c r="AG161" s="317"/>
      <c r="AH161" s="317"/>
      <c r="AI161" s="317"/>
      <c r="AJ161" s="317"/>
      <c r="AK161" s="317"/>
      <c r="AL161" s="317"/>
      <c r="AM161" s="317"/>
      <c r="AN161" s="318"/>
      <c r="AO161" s="3">
        <v>1</v>
      </c>
      <c r="AP161" s="315" t="str">
        <f>IF(ISBLANK(AQ161),"",LARGE(AP156:AP160,1)+1)</f>
        <v/>
      </c>
      <c r="AQ161" s="316"/>
      <c r="AR161" s="317"/>
      <c r="AS161" s="317"/>
      <c r="AT161" s="317"/>
      <c r="AU161" s="317"/>
      <c r="AV161" s="5">
        <v>1</v>
      </c>
      <c r="AW161" s="5">
        <v>1</v>
      </c>
      <c r="AX161" s="5">
        <v>1</v>
      </c>
      <c r="AY161" s="5">
        <v>1</v>
      </c>
      <c r="AZ161" s="5">
        <v>1</v>
      </c>
      <c r="BA161" s="5">
        <v>1</v>
      </c>
      <c r="BB161" s="5">
        <v>1</v>
      </c>
      <c r="BC161" s="5">
        <v>1</v>
      </c>
      <c r="BD161" s="5">
        <v>1</v>
      </c>
      <c r="BE161" s="5">
        <v>1</v>
      </c>
      <c r="BF161" s="5">
        <v>1</v>
      </c>
      <c r="BG161" s="5">
        <v>1</v>
      </c>
      <c r="BH161" s="5">
        <v>1</v>
      </c>
      <c r="BI161" s="5">
        <v>1</v>
      </c>
      <c r="BJ161" s="5">
        <v>1</v>
      </c>
      <c r="BK161" s="5">
        <v>1</v>
      </c>
      <c r="BL161" s="5">
        <v>1</v>
      </c>
      <c r="BM161" s="5">
        <v>1</v>
      </c>
      <c r="BN161" s="5">
        <v>1</v>
      </c>
      <c r="BO161" s="5">
        <v>1</v>
      </c>
      <c r="BP161" s="5">
        <v>1</v>
      </c>
      <c r="BQ161" s="5">
        <v>1</v>
      </c>
      <c r="BR161" s="5">
        <v>1</v>
      </c>
      <c r="BS161" s="5">
        <v>1</v>
      </c>
      <c r="BT161" s="5">
        <v>1</v>
      </c>
      <c r="BU161" s="5">
        <v>1</v>
      </c>
      <c r="BV161" s="5">
        <v>1</v>
      </c>
      <c r="BW161" s="5">
        <v>1</v>
      </c>
      <c r="BX161" s="5">
        <v>1</v>
      </c>
      <c r="BY161" s="5">
        <v>1</v>
      </c>
      <c r="BZ161" s="5">
        <v>1</v>
      </c>
      <c r="CA161" s="5">
        <v>1</v>
      </c>
      <c r="CB161" s="5">
        <v>1</v>
      </c>
      <c r="CC161" s="5">
        <v>1</v>
      </c>
      <c r="CD161" s="5">
        <v>1</v>
      </c>
      <c r="CE161" s="5">
        <v>1</v>
      </c>
      <c r="CF161" s="5">
        <v>1</v>
      </c>
      <c r="CG161" s="5">
        <v>1</v>
      </c>
      <c r="CH161" s="5">
        <v>1</v>
      </c>
      <c r="CI161" s="5">
        <v>1</v>
      </c>
      <c r="CJ161" s="544">
        <v>1</v>
      </c>
    </row>
    <row r="162" spans="1:88" s="160" customFormat="1" ht="23.25" customHeight="1">
      <c r="A162" s="5">
        <v>1</v>
      </c>
      <c r="B162" s="657" t="str">
        <f t="shared" si="61"/>
        <v>►</v>
      </c>
      <c r="C162" s="671"/>
      <c r="D162" s="289" t="str">
        <f t="shared" si="62"/>
        <v/>
      </c>
      <c r="E162" s="141">
        <f t="shared" si="63"/>
        <v>0</v>
      </c>
      <c r="F162" s="141"/>
      <c r="G162" s="141"/>
      <c r="H162" s="141"/>
      <c r="I162" s="141"/>
      <c r="J162" s="141"/>
      <c r="K162" s="141"/>
      <c r="L162" s="141"/>
      <c r="M162" s="141"/>
      <c r="N162" s="141"/>
      <c r="O162" s="141"/>
      <c r="P162" s="830"/>
      <c r="Q162" s="5">
        <v>1</v>
      </c>
      <c r="R162" s="596"/>
      <c r="S162" s="632"/>
      <c r="T162" s="598"/>
      <c r="U162" s="636" t="str">
        <f t="shared" si="58"/>
        <v/>
      </c>
      <c r="V162" s="640"/>
      <c r="W162" s="182" t="str">
        <f t="shared" si="59"/>
        <v/>
      </c>
      <c r="X162" s="639" t="str">
        <f t="shared" si="64"/>
        <v/>
      </c>
      <c r="Y162" s="5">
        <v>1</v>
      </c>
      <c r="Z162" s="314" t="str">
        <f t="shared" si="60"/>
        <v>►</v>
      </c>
      <c r="AA162" s="315" t="str">
        <f>IF(ISBLANK(AB162),"",LARGE(AA145:AA161,1)+1)</f>
        <v/>
      </c>
      <c r="AB162" s="316"/>
      <c r="AC162" s="317"/>
      <c r="AD162" s="317"/>
      <c r="AE162" s="317"/>
      <c r="AF162" s="317"/>
      <c r="AG162" s="317"/>
      <c r="AH162" s="317"/>
      <c r="AI162" s="317"/>
      <c r="AJ162" s="317"/>
      <c r="AK162" s="317"/>
      <c r="AL162" s="317"/>
      <c r="AM162" s="317"/>
      <c r="AN162" s="318"/>
      <c r="AO162" s="3">
        <v>1</v>
      </c>
      <c r="AP162" s="315" t="str">
        <f>IF(ISBLANK(AQ162),"",LARGE(AP156:AP161,1)+1)</f>
        <v/>
      </c>
      <c r="AQ162" s="316"/>
      <c r="AR162" s="317"/>
      <c r="AS162" s="317"/>
      <c r="AT162" s="317"/>
      <c r="AU162" s="317"/>
      <c r="AV162" s="5">
        <v>1</v>
      </c>
      <c r="AW162" s="5">
        <v>1</v>
      </c>
      <c r="AX162" s="5">
        <v>1</v>
      </c>
      <c r="AY162" s="5">
        <v>1</v>
      </c>
      <c r="AZ162" s="5">
        <v>1</v>
      </c>
      <c r="BA162" s="5">
        <v>1</v>
      </c>
      <c r="BB162" s="5">
        <v>1</v>
      </c>
      <c r="BC162" s="5">
        <v>1</v>
      </c>
      <c r="BD162" s="5">
        <v>1</v>
      </c>
      <c r="BE162" s="5">
        <v>1</v>
      </c>
      <c r="BF162" s="5">
        <v>1</v>
      </c>
      <c r="BG162" s="5">
        <v>1</v>
      </c>
      <c r="BH162" s="5">
        <v>1</v>
      </c>
      <c r="BI162" s="5">
        <v>1</v>
      </c>
      <c r="BJ162" s="5">
        <v>1</v>
      </c>
      <c r="BK162" s="5">
        <v>1</v>
      </c>
      <c r="BL162" s="5">
        <v>1</v>
      </c>
      <c r="BM162" s="5">
        <v>1</v>
      </c>
      <c r="BN162" s="5">
        <v>1</v>
      </c>
      <c r="BO162" s="5">
        <v>1</v>
      </c>
      <c r="BP162" s="5">
        <v>1</v>
      </c>
      <c r="BQ162" s="5">
        <v>1</v>
      </c>
      <c r="BR162" s="5">
        <v>1</v>
      </c>
      <c r="BS162" s="5">
        <v>1</v>
      </c>
      <c r="BT162" s="5">
        <v>1</v>
      </c>
      <c r="BU162" s="5">
        <v>1</v>
      </c>
      <c r="BV162" s="5">
        <v>1</v>
      </c>
      <c r="BW162" s="5">
        <v>1</v>
      </c>
      <c r="BX162" s="5">
        <v>1</v>
      </c>
      <c r="BY162" s="5">
        <v>1</v>
      </c>
      <c r="BZ162" s="5">
        <v>1</v>
      </c>
      <c r="CA162" s="5">
        <v>1</v>
      </c>
      <c r="CB162" s="5">
        <v>1</v>
      </c>
      <c r="CC162" s="5">
        <v>1</v>
      </c>
      <c r="CD162" s="5">
        <v>1</v>
      </c>
      <c r="CE162" s="5">
        <v>1</v>
      </c>
      <c r="CF162" s="5">
        <v>1</v>
      </c>
      <c r="CG162" s="5">
        <v>1</v>
      </c>
      <c r="CH162" s="5">
        <v>1</v>
      </c>
      <c r="CI162" s="5">
        <v>1</v>
      </c>
      <c r="CJ162" s="544">
        <v>1</v>
      </c>
    </row>
    <row r="163" spans="1:88" s="160" customFormat="1" ht="23.25" customHeight="1">
      <c r="A163" s="5">
        <v>1</v>
      </c>
      <c r="B163" s="657" t="str">
        <f t="shared" si="61"/>
        <v>►</v>
      </c>
      <c r="C163" s="671"/>
      <c r="D163" s="289" t="str">
        <f t="shared" si="62"/>
        <v/>
      </c>
      <c r="E163" s="141">
        <f t="shared" si="63"/>
        <v>0</v>
      </c>
      <c r="F163" s="141"/>
      <c r="G163" s="141"/>
      <c r="H163" s="141"/>
      <c r="I163" s="141"/>
      <c r="J163" s="141"/>
      <c r="K163" s="141"/>
      <c r="L163" s="141"/>
      <c r="M163" s="141"/>
      <c r="N163" s="141"/>
      <c r="O163" s="141"/>
      <c r="P163" s="830"/>
      <c r="Q163" s="5">
        <v>1</v>
      </c>
      <c r="R163" s="596"/>
      <c r="S163" s="632"/>
      <c r="T163" s="598"/>
      <c r="U163" s="636" t="str">
        <f t="shared" si="58"/>
        <v/>
      </c>
      <c r="V163" s="640"/>
      <c r="W163" s="182" t="str">
        <f t="shared" si="59"/>
        <v/>
      </c>
      <c r="X163" s="639" t="str">
        <f t="shared" si="64"/>
        <v/>
      </c>
      <c r="Y163" s="5">
        <v>1</v>
      </c>
      <c r="Z163" s="314" t="str">
        <f t="shared" si="60"/>
        <v>►</v>
      </c>
      <c r="AA163" s="315" t="str">
        <f>IF(ISBLANK(AB163),"",LARGE(AA145:AA162,1)+1)</f>
        <v/>
      </c>
      <c r="AB163" s="316"/>
      <c r="AC163" s="317"/>
      <c r="AD163" s="317"/>
      <c r="AE163" s="317"/>
      <c r="AF163" s="317"/>
      <c r="AG163" s="317"/>
      <c r="AH163" s="317"/>
      <c r="AI163" s="317"/>
      <c r="AJ163" s="317"/>
      <c r="AK163" s="317"/>
      <c r="AL163" s="317"/>
      <c r="AM163" s="317"/>
      <c r="AN163" s="318"/>
      <c r="AO163" s="3">
        <v>1</v>
      </c>
      <c r="AP163" s="315" t="str">
        <f>IF(ISBLANK(AQ163),"",LARGE(AP156:AP162,1)+1)</f>
        <v/>
      </c>
      <c r="AQ163" s="316"/>
      <c r="AR163" s="317"/>
      <c r="AS163" s="317"/>
      <c r="AT163" s="317"/>
      <c r="AU163" s="317"/>
      <c r="AV163" s="5">
        <v>1</v>
      </c>
      <c r="AW163" s="5">
        <v>1</v>
      </c>
      <c r="AX163" s="5">
        <v>1</v>
      </c>
      <c r="AY163" s="5">
        <v>1</v>
      </c>
      <c r="AZ163" s="5">
        <v>1</v>
      </c>
      <c r="BA163" s="5">
        <v>1</v>
      </c>
      <c r="BB163" s="5">
        <v>1</v>
      </c>
      <c r="BC163" s="5">
        <v>1</v>
      </c>
      <c r="BD163" s="5">
        <v>1</v>
      </c>
      <c r="BE163" s="5">
        <v>1</v>
      </c>
      <c r="BF163" s="5">
        <v>1</v>
      </c>
      <c r="BG163" s="5">
        <v>1</v>
      </c>
      <c r="BH163" s="5">
        <v>1</v>
      </c>
      <c r="BI163" s="5">
        <v>1</v>
      </c>
      <c r="BJ163" s="5">
        <v>1</v>
      </c>
      <c r="BK163" s="5">
        <v>1</v>
      </c>
      <c r="BL163" s="5">
        <v>1</v>
      </c>
      <c r="BM163" s="5">
        <v>1</v>
      </c>
      <c r="BN163" s="5">
        <v>1</v>
      </c>
      <c r="BO163" s="5">
        <v>1</v>
      </c>
      <c r="BP163" s="5">
        <v>1</v>
      </c>
      <c r="BQ163" s="5">
        <v>1</v>
      </c>
      <c r="BR163" s="5">
        <v>1</v>
      </c>
      <c r="BS163" s="5">
        <v>1</v>
      </c>
      <c r="BT163" s="5">
        <v>1</v>
      </c>
      <c r="BU163" s="5">
        <v>1</v>
      </c>
      <c r="BV163" s="5">
        <v>1</v>
      </c>
      <c r="BW163" s="5">
        <v>1</v>
      </c>
      <c r="BX163" s="5">
        <v>1</v>
      </c>
      <c r="BY163" s="5">
        <v>1</v>
      </c>
      <c r="BZ163" s="5">
        <v>1</v>
      </c>
      <c r="CA163" s="5">
        <v>1</v>
      </c>
      <c r="CB163" s="5">
        <v>1</v>
      </c>
      <c r="CC163" s="5">
        <v>1</v>
      </c>
      <c r="CD163" s="5">
        <v>1</v>
      </c>
      <c r="CE163" s="5">
        <v>1</v>
      </c>
      <c r="CF163" s="5">
        <v>1</v>
      </c>
      <c r="CG163" s="5">
        <v>1</v>
      </c>
      <c r="CH163" s="5">
        <v>1</v>
      </c>
      <c r="CI163" s="5">
        <v>1</v>
      </c>
      <c r="CJ163" s="544">
        <v>1</v>
      </c>
    </row>
    <row r="164" spans="1:88" s="160" customFormat="1" ht="23.25" customHeight="1">
      <c r="A164" s="5">
        <v>1</v>
      </c>
      <c r="B164" s="657" t="str">
        <f t="shared" si="61"/>
        <v>►</v>
      </c>
      <c r="C164" s="671"/>
      <c r="D164" s="289" t="str">
        <f t="shared" si="62"/>
        <v/>
      </c>
      <c r="E164" s="141">
        <f t="shared" si="63"/>
        <v>0</v>
      </c>
      <c r="F164" s="141"/>
      <c r="G164" s="141"/>
      <c r="H164" s="141"/>
      <c r="I164" s="141"/>
      <c r="J164" s="141"/>
      <c r="K164" s="141"/>
      <c r="L164" s="141"/>
      <c r="M164" s="141"/>
      <c r="N164" s="141"/>
      <c r="O164" s="141"/>
      <c r="P164" s="830"/>
      <c r="Q164" s="5">
        <v>1</v>
      </c>
      <c r="R164" s="596"/>
      <c r="S164" s="632"/>
      <c r="T164" s="598"/>
      <c r="U164" s="636" t="str">
        <f t="shared" si="58"/>
        <v/>
      </c>
      <c r="V164" s="640"/>
      <c r="W164" s="182" t="str">
        <f t="shared" si="59"/>
        <v/>
      </c>
      <c r="X164" s="639" t="str">
        <f t="shared" si="64"/>
        <v/>
      </c>
      <c r="Y164" s="5">
        <v>1</v>
      </c>
      <c r="Z164" s="314" t="str">
        <f t="shared" si="60"/>
        <v>►</v>
      </c>
      <c r="AA164" s="315" t="str">
        <f>IF(ISBLANK(AB164),"",LARGE(AA145:AA163,1)+1)</f>
        <v/>
      </c>
      <c r="AB164" s="316"/>
      <c r="AC164" s="317"/>
      <c r="AD164" s="317"/>
      <c r="AE164" s="317"/>
      <c r="AF164" s="317"/>
      <c r="AG164" s="317"/>
      <c r="AH164" s="317"/>
      <c r="AI164" s="317"/>
      <c r="AJ164" s="317"/>
      <c r="AK164" s="317"/>
      <c r="AL164" s="317"/>
      <c r="AM164" s="317"/>
      <c r="AN164" s="318"/>
      <c r="AO164" s="3">
        <v>1</v>
      </c>
      <c r="AP164" s="315" t="str">
        <f>IF(ISBLANK(AQ164),"",LARGE(AP156:AP163,1)+1)</f>
        <v/>
      </c>
      <c r="AQ164" s="316"/>
      <c r="AR164" s="317"/>
      <c r="AS164" s="317"/>
      <c r="AT164" s="317"/>
      <c r="AU164" s="317"/>
      <c r="AV164" s="5">
        <v>1</v>
      </c>
      <c r="AW164" s="5">
        <v>1</v>
      </c>
      <c r="AX164" s="5">
        <v>1</v>
      </c>
      <c r="AY164" s="5">
        <v>1</v>
      </c>
      <c r="AZ164" s="5">
        <v>1</v>
      </c>
      <c r="BA164" s="5">
        <v>1</v>
      </c>
      <c r="BB164" s="5">
        <v>1</v>
      </c>
      <c r="BC164" s="5">
        <v>1</v>
      </c>
      <c r="BD164" s="5">
        <v>1</v>
      </c>
      <c r="BE164" s="5">
        <v>1</v>
      </c>
      <c r="BF164" s="5">
        <v>1</v>
      </c>
      <c r="BG164" s="5">
        <v>1</v>
      </c>
      <c r="BH164" s="5">
        <v>1</v>
      </c>
      <c r="BI164" s="5">
        <v>1</v>
      </c>
      <c r="BJ164" s="5">
        <v>1</v>
      </c>
      <c r="BK164" s="5">
        <v>1</v>
      </c>
      <c r="BL164" s="5">
        <v>1</v>
      </c>
      <c r="BM164" s="5">
        <v>1</v>
      </c>
      <c r="BN164" s="5">
        <v>1</v>
      </c>
      <c r="BO164" s="5">
        <v>1</v>
      </c>
      <c r="BP164" s="5">
        <v>1</v>
      </c>
      <c r="BQ164" s="5">
        <v>1</v>
      </c>
      <c r="BR164" s="5">
        <v>1</v>
      </c>
      <c r="BS164" s="5">
        <v>1</v>
      </c>
      <c r="BT164" s="5">
        <v>1</v>
      </c>
      <c r="BU164" s="5">
        <v>1</v>
      </c>
      <c r="BV164" s="5">
        <v>1</v>
      </c>
      <c r="BW164" s="5">
        <v>1</v>
      </c>
      <c r="BX164" s="5">
        <v>1</v>
      </c>
      <c r="BY164" s="5">
        <v>1</v>
      </c>
      <c r="BZ164" s="5">
        <v>1</v>
      </c>
      <c r="CA164" s="5">
        <v>1</v>
      </c>
      <c r="CB164" s="5">
        <v>1</v>
      </c>
      <c r="CC164" s="5">
        <v>1</v>
      </c>
      <c r="CD164" s="5">
        <v>1</v>
      </c>
      <c r="CE164" s="5">
        <v>1</v>
      </c>
      <c r="CF164" s="5">
        <v>1</v>
      </c>
      <c r="CG164" s="5">
        <v>1</v>
      </c>
      <c r="CH164" s="5">
        <v>1</v>
      </c>
      <c r="CI164" s="5">
        <v>1</v>
      </c>
      <c r="CJ164" s="544">
        <v>1</v>
      </c>
    </row>
    <row r="165" spans="1:88" s="160" customFormat="1" ht="23.25" customHeight="1">
      <c r="A165" s="5">
        <v>1</v>
      </c>
      <c r="B165" s="657" t="str">
        <f t="shared" si="61"/>
        <v>►</v>
      </c>
      <c r="C165" s="671"/>
      <c r="D165" s="289" t="str">
        <f t="shared" si="62"/>
        <v/>
      </c>
      <c r="E165" s="141">
        <f t="shared" si="63"/>
        <v>0</v>
      </c>
      <c r="F165" s="141"/>
      <c r="G165" s="141"/>
      <c r="H165" s="141"/>
      <c r="I165" s="141"/>
      <c r="J165" s="141"/>
      <c r="K165" s="141"/>
      <c r="L165" s="141"/>
      <c r="M165" s="141"/>
      <c r="N165" s="141"/>
      <c r="O165" s="141"/>
      <c r="P165" s="830"/>
      <c r="Q165" s="5">
        <v>1</v>
      </c>
      <c r="R165" s="596"/>
      <c r="S165" s="632"/>
      <c r="T165" s="598"/>
      <c r="U165" s="636" t="str">
        <f t="shared" si="58"/>
        <v/>
      </c>
      <c r="V165" s="640"/>
      <c r="W165" s="182" t="str">
        <f t="shared" si="59"/>
        <v/>
      </c>
      <c r="X165" s="639" t="str">
        <f t="shared" si="64"/>
        <v/>
      </c>
      <c r="Y165" s="5">
        <v>1</v>
      </c>
      <c r="Z165" s="314" t="str">
        <f t="shared" si="60"/>
        <v>►</v>
      </c>
      <c r="AA165" s="315" t="str">
        <f>IF(ISBLANK(AB165),"",LARGE(AA145:AA164,1)+1)</f>
        <v/>
      </c>
      <c r="AB165" s="316"/>
      <c r="AC165" s="317"/>
      <c r="AD165" s="317"/>
      <c r="AE165" s="317"/>
      <c r="AF165" s="317"/>
      <c r="AG165" s="317"/>
      <c r="AH165" s="317"/>
      <c r="AI165" s="317"/>
      <c r="AJ165" s="317"/>
      <c r="AK165" s="317"/>
      <c r="AL165" s="317"/>
      <c r="AM165" s="317"/>
      <c r="AN165" s="318"/>
      <c r="AO165" s="5">
        <v>1</v>
      </c>
      <c r="AP165" s="315" t="str">
        <f>IF(ISBLANK(AQ165),"",LARGE(AP156:AP164,1)+1)</f>
        <v/>
      </c>
      <c r="AQ165" s="316"/>
      <c r="AR165" s="317"/>
      <c r="AS165" s="317"/>
      <c r="AT165" s="317"/>
      <c r="AU165" s="317"/>
      <c r="AV165" s="5">
        <v>1</v>
      </c>
      <c r="AW165" s="5">
        <v>1</v>
      </c>
      <c r="AX165" s="5">
        <v>1</v>
      </c>
      <c r="AY165" s="5">
        <v>1</v>
      </c>
      <c r="AZ165" s="5">
        <v>1</v>
      </c>
      <c r="BA165" s="5">
        <v>1</v>
      </c>
      <c r="BB165" s="5">
        <v>1</v>
      </c>
      <c r="BC165" s="5">
        <v>1</v>
      </c>
      <c r="BD165" s="5">
        <v>1</v>
      </c>
      <c r="BE165" s="5">
        <v>1</v>
      </c>
      <c r="BF165" s="5">
        <v>1</v>
      </c>
      <c r="BG165" s="5">
        <v>1</v>
      </c>
      <c r="BH165" s="5">
        <v>1</v>
      </c>
      <c r="BI165" s="5">
        <v>1</v>
      </c>
      <c r="BJ165" s="5">
        <v>1</v>
      </c>
      <c r="BK165" s="5">
        <v>1</v>
      </c>
      <c r="BL165" s="5">
        <v>1</v>
      </c>
      <c r="BM165" s="5">
        <v>1</v>
      </c>
      <c r="BN165" s="5">
        <v>1</v>
      </c>
      <c r="BO165" s="5">
        <v>1</v>
      </c>
      <c r="BP165" s="5">
        <v>1</v>
      </c>
      <c r="BQ165" s="5">
        <v>1</v>
      </c>
      <c r="BR165" s="5">
        <v>1</v>
      </c>
      <c r="BS165" s="5">
        <v>1</v>
      </c>
      <c r="BT165" s="5">
        <v>1</v>
      </c>
      <c r="BU165" s="5">
        <v>1</v>
      </c>
      <c r="BV165" s="5">
        <v>1</v>
      </c>
      <c r="BW165" s="5">
        <v>1</v>
      </c>
      <c r="BX165" s="5">
        <v>1</v>
      </c>
      <c r="BY165" s="5">
        <v>1</v>
      </c>
      <c r="BZ165" s="5">
        <v>1</v>
      </c>
      <c r="CA165" s="5">
        <v>1</v>
      </c>
      <c r="CB165" s="5">
        <v>1</v>
      </c>
      <c r="CC165" s="5">
        <v>1</v>
      </c>
      <c r="CD165" s="5">
        <v>1</v>
      </c>
      <c r="CE165" s="5">
        <v>1</v>
      </c>
      <c r="CF165" s="5">
        <v>1</v>
      </c>
      <c r="CG165" s="5">
        <v>1</v>
      </c>
      <c r="CH165" s="5">
        <v>1</v>
      </c>
      <c r="CI165" s="5">
        <v>1</v>
      </c>
      <c r="CJ165" s="544">
        <v>1</v>
      </c>
    </row>
    <row r="166" spans="1:88" s="160" customFormat="1" ht="23.25" customHeight="1">
      <c r="A166" s="5">
        <v>1</v>
      </c>
      <c r="B166" s="657" t="str">
        <f t="shared" si="61"/>
        <v>►</v>
      </c>
      <c r="C166" s="671"/>
      <c r="D166" s="289" t="str">
        <f t="shared" si="62"/>
        <v/>
      </c>
      <c r="E166" s="141">
        <f t="shared" si="63"/>
        <v>0</v>
      </c>
      <c r="F166" s="141"/>
      <c r="G166" s="141"/>
      <c r="H166" s="141"/>
      <c r="I166" s="141"/>
      <c r="J166" s="141"/>
      <c r="K166" s="141"/>
      <c r="L166" s="141"/>
      <c r="M166" s="141"/>
      <c r="N166" s="141"/>
      <c r="O166" s="141"/>
      <c r="P166" s="830"/>
      <c r="Q166" s="5">
        <v>1</v>
      </c>
      <c r="R166" s="596"/>
      <c r="S166" s="632"/>
      <c r="T166" s="598"/>
      <c r="U166" s="636" t="str">
        <f t="shared" si="58"/>
        <v/>
      </c>
      <c r="V166" s="640"/>
      <c r="W166" s="182" t="str">
        <f t="shared" si="59"/>
        <v/>
      </c>
      <c r="X166" s="639" t="str">
        <f t="shared" si="64"/>
        <v/>
      </c>
      <c r="Y166" s="5">
        <v>1</v>
      </c>
      <c r="Z166" s="314" t="str">
        <f>IF(AB166&lt;&gt;"","A",IF(AC166&lt;&gt;"","A",IF(AD166&lt;&gt;"","A",IF(AE166&lt;&gt;"","A",IF(AF166&lt;&gt;"","A","►")))))</f>
        <v>►</v>
      </c>
      <c r="AA166" s="315" t="str">
        <f>IF(ISBLANK(AB166),"",LARGE(AA145:AA165,1)+1)</f>
        <v/>
      </c>
      <c r="AB166" s="316"/>
      <c r="AC166" s="317"/>
      <c r="AD166" s="317"/>
      <c r="AE166" s="317"/>
      <c r="AF166" s="317"/>
      <c r="AG166" s="317"/>
      <c r="AH166" s="317"/>
      <c r="AI166" s="317"/>
      <c r="AJ166" s="317"/>
      <c r="AK166" s="317"/>
      <c r="AL166" s="317"/>
      <c r="AM166" s="317"/>
      <c r="AN166" s="318"/>
      <c r="AO166" s="5">
        <v>1</v>
      </c>
      <c r="AP166" s="315" t="str">
        <f>IF(ISBLANK(AQ166),"",LARGE(AP156:AP165,1)+1)</f>
        <v/>
      </c>
      <c r="AQ166" s="316"/>
      <c r="AR166" s="317"/>
      <c r="AS166" s="317"/>
      <c r="AT166" s="317"/>
      <c r="AU166" s="317"/>
      <c r="AV166" s="5">
        <v>1</v>
      </c>
      <c r="AW166" s="5">
        <v>1</v>
      </c>
      <c r="AX166" s="5">
        <v>1</v>
      </c>
      <c r="AY166" s="5">
        <v>1</v>
      </c>
      <c r="AZ166" s="5">
        <v>1</v>
      </c>
      <c r="BA166" s="5">
        <v>1</v>
      </c>
      <c r="BB166" s="5">
        <v>1</v>
      </c>
      <c r="BC166" s="5">
        <v>1</v>
      </c>
      <c r="BD166" s="5">
        <v>1</v>
      </c>
      <c r="BE166" s="5">
        <v>1</v>
      </c>
      <c r="BF166" s="5">
        <v>1</v>
      </c>
      <c r="BG166" s="5">
        <v>1</v>
      </c>
      <c r="BH166" s="5">
        <v>1</v>
      </c>
      <c r="BI166" s="5">
        <v>1</v>
      </c>
      <c r="BJ166" s="5">
        <v>1</v>
      </c>
      <c r="BK166" s="5">
        <v>1</v>
      </c>
      <c r="BL166" s="5">
        <v>1</v>
      </c>
      <c r="BM166" s="5">
        <v>1</v>
      </c>
      <c r="BN166" s="5">
        <v>1</v>
      </c>
      <c r="BO166" s="5">
        <v>1</v>
      </c>
      <c r="BP166" s="5">
        <v>1</v>
      </c>
      <c r="BQ166" s="5">
        <v>1</v>
      </c>
      <c r="BR166" s="5">
        <v>1</v>
      </c>
      <c r="BS166" s="5">
        <v>1</v>
      </c>
      <c r="BT166" s="5">
        <v>1</v>
      </c>
      <c r="BU166" s="5">
        <v>1</v>
      </c>
      <c r="BV166" s="5">
        <v>1</v>
      </c>
      <c r="BW166" s="5">
        <v>1</v>
      </c>
      <c r="BX166" s="5">
        <v>1</v>
      </c>
      <c r="BY166" s="5">
        <v>1</v>
      </c>
      <c r="BZ166" s="5">
        <v>1</v>
      </c>
      <c r="CA166" s="5">
        <v>1</v>
      </c>
      <c r="CB166" s="5">
        <v>1</v>
      </c>
      <c r="CC166" s="5">
        <v>1</v>
      </c>
      <c r="CD166" s="5">
        <v>1</v>
      </c>
      <c r="CE166" s="5">
        <v>1</v>
      </c>
      <c r="CF166" s="5">
        <v>1</v>
      </c>
      <c r="CG166" s="5">
        <v>1</v>
      </c>
      <c r="CH166" s="5">
        <v>1</v>
      </c>
      <c r="CI166" s="5">
        <v>1</v>
      </c>
      <c r="CJ166" s="544">
        <v>1</v>
      </c>
    </row>
    <row r="167" spans="1:88" s="160" customFormat="1" ht="23.25" customHeight="1">
      <c r="A167" s="5">
        <v>1</v>
      </c>
      <c r="B167" s="657" t="str">
        <f t="shared" ref="B167:B181" si="65">Z166</f>
        <v>►</v>
      </c>
      <c r="C167" s="671"/>
      <c r="D167" s="289" t="str">
        <f t="shared" ref="D167:D183" si="66">AA166</f>
        <v/>
      </c>
      <c r="E167" s="141">
        <f t="shared" ref="E167:E183" si="67">AB166</f>
        <v>0</v>
      </c>
      <c r="F167" s="141"/>
      <c r="G167" s="141"/>
      <c r="H167" s="141"/>
      <c r="I167" s="141"/>
      <c r="J167" s="141"/>
      <c r="K167" s="141"/>
      <c r="L167" s="141"/>
      <c r="M167" s="141"/>
      <c r="N167" s="141"/>
      <c r="O167" s="141"/>
      <c r="P167" s="830"/>
      <c r="Q167" s="5">
        <v>1</v>
      </c>
      <c r="R167" s="596"/>
      <c r="S167" s="632"/>
      <c r="T167" s="598"/>
      <c r="U167" s="636" t="str">
        <f t="shared" si="58"/>
        <v/>
      </c>
      <c r="V167" s="640"/>
      <c r="W167" s="182" t="str">
        <f t="shared" si="59"/>
        <v/>
      </c>
      <c r="X167" s="639" t="str">
        <f t="shared" si="64"/>
        <v/>
      </c>
      <c r="Y167" s="5"/>
      <c r="Z167" s="314" t="str">
        <f t="shared" ref="Z167:Z183" si="68">IF(AB167&lt;&gt;"","A",IF(AC167&lt;&gt;"","A",IF(AD167&lt;&gt;"","A",IF(AE167&lt;&gt;"","A",IF(AF167&lt;&gt;"","A","►")))))</f>
        <v>►</v>
      </c>
      <c r="AA167" s="315" t="str">
        <f>IF(ISBLANK(AB167),"",LARGE(AA145:AA166,1)+1)</f>
        <v/>
      </c>
      <c r="AB167" s="316"/>
      <c r="AC167" s="317"/>
      <c r="AD167" s="317"/>
      <c r="AE167" s="317"/>
      <c r="AF167" s="317"/>
      <c r="AG167" s="317"/>
      <c r="AH167" s="317"/>
      <c r="AI167" s="317"/>
      <c r="AJ167" s="317"/>
      <c r="AK167" s="317"/>
      <c r="AL167" s="317"/>
      <c r="AM167" s="317"/>
      <c r="AN167" s="318"/>
      <c r="AO167" s="5"/>
      <c r="AP167" s="315" t="str">
        <f>IF(ISBLANK(AQ167),"",LARGE(AP156:AP166,1)+1)</f>
        <v/>
      </c>
      <c r="AQ167" s="316"/>
      <c r="AR167" s="317"/>
      <c r="AS167" s="317"/>
      <c r="AT167" s="317"/>
      <c r="AU167" s="317"/>
      <c r="AV167" s="5"/>
      <c r="AW167" s="5">
        <v>1</v>
      </c>
      <c r="AX167" s="5">
        <v>1</v>
      </c>
      <c r="AY167" s="5">
        <v>1</v>
      </c>
      <c r="AZ167" s="5">
        <v>1</v>
      </c>
      <c r="BA167" s="5">
        <v>1</v>
      </c>
      <c r="BB167" s="5">
        <v>1</v>
      </c>
      <c r="BC167" s="5">
        <v>1</v>
      </c>
      <c r="BD167" s="5">
        <v>1</v>
      </c>
      <c r="BE167" s="5">
        <v>1</v>
      </c>
      <c r="BF167" s="5">
        <v>1</v>
      </c>
      <c r="BG167" s="5">
        <v>1</v>
      </c>
      <c r="BH167" s="5">
        <v>1</v>
      </c>
      <c r="BI167" s="5">
        <v>1</v>
      </c>
      <c r="BJ167" s="5">
        <v>1</v>
      </c>
      <c r="BK167" s="5">
        <v>1</v>
      </c>
      <c r="BL167" s="5">
        <v>1</v>
      </c>
      <c r="BM167" s="5">
        <v>1</v>
      </c>
      <c r="BN167" s="5">
        <v>1</v>
      </c>
      <c r="BO167" s="5">
        <v>1</v>
      </c>
      <c r="BP167" s="5">
        <v>1</v>
      </c>
      <c r="BQ167" s="5">
        <v>1</v>
      </c>
      <c r="BR167" s="5">
        <v>1</v>
      </c>
      <c r="BS167" s="5">
        <v>1</v>
      </c>
      <c r="BT167" s="5">
        <v>1</v>
      </c>
      <c r="BU167" s="5">
        <v>1</v>
      </c>
      <c r="BV167" s="5">
        <v>1</v>
      </c>
      <c r="BW167" s="5">
        <v>1</v>
      </c>
      <c r="BX167" s="5">
        <v>1</v>
      </c>
      <c r="BY167" s="5">
        <v>1</v>
      </c>
      <c r="BZ167" s="5">
        <v>1</v>
      </c>
      <c r="CA167" s="5">
        <v>1</v>
      </c>
      <c r="CB167" s="5">
        <v>1</v>
      </c>
      <c r="CC167" s="5">
        <v>1</v>
      </c>
      <c r="CD167" s="5">
        <v>1</v>
      </c>
      <c r="CE167" s="5">
        <v>1</v>
      </c>
      <c r="CF167" s="5">
        <v>1</v>
      </c>
      <c r="CG167" s="5">
        <v>1</v>
      </c>
      <c r="CH167" s="5">
        <v>1</v>
      </c>
      <c r="CI167" s="5">
        <v>1</v>
      </c>
      <c r="CJ167" s="544">
        <v>1</v>
      </c>
    </row>
    <row r="168" spans="1:88" s="160" customFormat="1" ht="23.25" customHeight="1">
      <c r="A168" s="5">
        <v>1</v>
      </c>
      <c r="B168" s="657" t="str">
        <f t="shared" si="65"/>
        <v>►</v>
      </c>
      <c r="C168" s="671"/>
      <c r="D168" s="289" t="str">
        <f t="shared" si="66"/>
        <v/>
      </c>
      <c r="E168" s="141">
        <f t="shared" si="67"/>
        <v>0</v>
      </c>
      <c r="F168" s="141"/>
      <c r="G168" s="141"/>
      <c r="H168" s="141"/>
      <c r="I168" s="141"/>
      <c r="J168" s="141"/>
      <c r="K168" s="141"/>
      <c r="L168" s="141"/>
      <c r="M168" s="141"/>
      <c r="N168" s="141"/>
      <c r="O168" s="141"/>
      <c r="P168" s="830"/>
      <c r="Q168" s="5">
        <v>1</v>
      </c>
      <c r="R168" s="596"/>
      <c r="S168" s="632"/>
      <c r="T168" s="598"/>
      <c r="U168" s="636" t="str">
        <f t="shared" si="58"/>
        <v/>
      </c>
      <c r="V168" s="640"/>
      <c r="W168" s="182" t="str">
        <f t="shared" si="59"/>
        <v/>
      </c>
      <c r="X168" s="639" t="str">
        <f t="shared" si="64"/>
        <v/>
      </c>
      <c r="Y168" s="5"/>
      <c r="Z168" s="314" t="str">
        <f t="shared" si="68"/>
        <v>►</v>
      </c>
      <c r="AA168" s="315" t="str">
        <f>IF(ISBLANK(AB168),"",LARGE(AA145:AA167,1)+1)</f>
        <v/>
      </c>
      <c r="AB168" s="316"/>
      <c r="AC168" s="317"/>
      <c r="AD168" s="317"/>
      <c r="AE168" s="317"/>
      <c r="AF168" s="317"/>
      <c r="AG168" s="317"/>
      <c r="AH168" s="317"/>
      <c r="AI168" s="317"/>
      <c r="AJ168" s="317"/>
      <c r="AK168" s="317"/>
      <c r="AL168" s="317"/>
      <c r="AM168" s="317"/>
      <c r="AN168" s="318"/>
      <c r="AO168" s="5"/>
      <c r="AP168" s="315" t="str">
        <f>IF(ISBLANK(AQ168),"",LARGE(AP156:AP167,1)+1)</f>
        <v/>
      </c>
      <c r="AQ168" s="316"/>
      <c r="AR168" s="317"/>
      <c r="AS168" s="317"/>
      <c r="AT168" s="317"/>
      <c r="AU168" s="317"/>
      <c r="AV168" s="5"/>
      <c r="AW168" s="5">
        <v>1</v>
      </c>
      <c r="AX168" s="5">
        <v>1</v>
      </c>
      <c r="AY168" s="5">
        <v>1</v>
      </c>
      <c r="AZ168" s="5">
        <v>1</v>
      </c>
      <c r="BA168" s="5">
        <v>1</v>
      </c>
      <c r="BB168" s="5">
        <v>1</v>
      </c>
      <c r="BC168" s="5">
        <v>1</v>
      </c>
      <c r="BD168" s="5">
        <v>1</v>
      </c>
      <c r="BE168" s="5">
        <v>1</v>
      </c>
      <c r="BF168" s="5">
        <v>1</v>
      </c>
      <c r="BG168" s="5">
        <v>1</v>
      </c>
      <c r="BH168" s="5">
        <v>1</v>
      </c>
      <c r="BI168" s="5">
        <v>1</v>
      </c>
      <c r="BJ168" s="5">
        <v>1</v>
      </c>
      <c r="BK168" s="5">
        <v>1</v>
      </c>
      <c r="BL168" s="5">
        <v>1</v>
      </c>
      <c r="BM168" s="5">
        <v>1</v>
      </c>
      <c r="BN168" s="5">
        <v>1</v>
      </c>
      <c r="BO168" s="5">
        <v>1</v>
      </c>
      <c r="BP168" s="5">
        <v>1</v>
      </c>
      <c r="BQ168" s="5">
        <v>1</v>
      </c>
      <c r="BR168" s="5">
        <v>1</v>
      </c>
      <c r="BS168" s="5">
        <v>1</v>
      </c>
      <c r="BT168" s="5">
        <v>1</v>
      </c>
      <c r="BU168" s="5">
        <v>1</v>
      </c>
      <c r="BV168" s="5">
        <v>1</v>
      </c>
      <c r="BW168" s="5">
        <v>1</v>
      </c>
      <c r="BX168" s="5">
        <v>1</v>
      </c>
      <c r="BY168" s="5">
        <v>1</v>
      </c>
      <c r="BZ168" s="5">
        <v>1</v>
      </c>
      <c r="CA168" s="5">
        <v>1</v>
      </c>
      <c r="CB168" s="5">
        <v>1</v>
      </c>
      <c r="CC168" s="5">
        <v>1</v>
      </c>
      <c r="CD168" s="5">
        <v>1</v>
      </c>
      <c r="CE168" s="5">
        <v>1</v>
      </c>
      <c r="CF168" s="5">
        <v>1</v>
      </c>
      <c r="CG168" s="5">
        <v>1</v>
      </c>
      <c r="CH168" s="5">
        <v>1</v>
      </c>
      <c r="CI168" s="5">
        <v>1</v>
      </c>
      <c r="CJ168" s="544">
        <v>1</v>
      </c>
    </row>
    <row r="169" spans="1:88" s="160" customFormat="1" ht="23.25" customHeight="1">
      <c r="A169" s="5">
        <v>1</v>
      </c>
      <c r="B169" s="657" t="str">
        <f t="shared" si="65"/>
        <v>►</v>
      </c>
      <c r="C169" s="671"/>
      <c r="D169" s="289" t="str">
        <f t="shared" si="66"/>
        <v/>
      </c>
      <c r="E169" s="141">
        <f t="shared" si="67"/>
        <v>0</v>
      </c>
      <c r="F169" s="141"/>
      <c r="G169" s="141"/>
      <c r="H169" s="141"/>
      <c r="I169" s="141"/>
      <c r="J169" s="141"/>
      <c r="K169" s="141"/>
      <c r="L169" s="141"/>
      <c r="M169" s="141"/>
      <c r="N169" s="141"/>
      <c r="O169" s="141"/>
      <c r="P169" s="830"/>
      <c r="Q169" s="5">
        <v>1</v>
      </c>
      <c r="R169" s="596"/>
      <c r="S169" s="632"/>
      <c r="T169" s="598"/>
      <c r="U169" s="636" t="str">
        <f t="shared" si="58"/>
        <v/>
      </c>
      <c r="V169" s="640"/>
      <c r="W169" s="182" t="str">
        <f t="shared" si="59"/>
        <v/>
      </c>
      <c r="X169" s="639" t="str">
        <f t="shared" si="64"/>
        <v/>
      </c>
      <c r="Y169" s="5"/>
      <c r="Z169" s="314" t="str">
        <f t="shared" si="68"/>
        <v>►</v>
      </c>
      <c r="AA169" s="315" t="str">
        <f>IF(ISBLANK(AB169),"",LARGE(AA145:AA168,1)+1)</f>
        <v/>
      </c>
      <c r="AB169" s="316"/>
      <c r="AC169" s="317"/>
      <c r="AD169" s="317"/>
      <c r="AE169" s="317"/>
      <c r="AF169" s="317"/>
      <c r="AG169" s="317"/>
      <c r="AH169" s="317"/>
      <c r="AI169" s="317"/>
      <c r="AJ169" s="317"/>
      <c r="AK169" s="317"/>
      <c r="AL169" s="317"/>
      <c r="AM169" s="317"/>
      <c r="AN169" s="318"/>
      <c r="AO169" s="5"/>
      <c r="AP169" s="315" t="str">
        <f>IF(ISBLANK(AQ169),"",LARGE(AP156:AP168,1)+1)</f>
        <v/>
      </c>
      <c r="AQ169" s="316"/>
      <c r="AR169" s="317"/>
      <c r="AS169" s="317"/>
      <c r="AT169" s="317"/>
      <c r="AU169" s="317"/>
      <c r="AV169" s="5"/>
      <c r="AW169" s="5">
        <v>1</v>
      </c>
      <c r="AX169" s="5">
        <v>1</v>
      </c>
      <c r="AY169" s="5">
        <v>1</v>
      </c>
      <c r="AZ169" s="5">
        <v>1</v>
      </c>
      <c r="BA169" s="5">
        <v>1</v>
      </c>
      <c r="BB169" s="5">
        <v>1</v>
      </c>
      <c r="BC169" s="5">
        <v>1</v>
      </c>
      <c r="BD169" s="5">
        <v>1</v>
      </c>
      <c r="BE169" s="5">
        <v>1</v>
      </c>
      <c r="BF169" s="5">
        <v>1</v>
      </c>
      <c r="BG169" s="5">
        <v>1</v>
      </c>
      <c r="BH169" s="5">
        <v>1</v>
      </c>
      <c r="BI169" s="5">
        <v>1</v>
      </c>
      <c r="BJ169" s="5">
        <v>1</v>
      </c>
      <c r="BK169" s="5">
        <v>1</v>
      </c>
      <c r="BL169" s="5">
        <v>1</v>
      </c>
      <c r="BM169" s="5">
        <v>1</v>
      </c>
      <c r="BN169" s="5">
        <v>1</v>
      </c>
      <c r="BO169" s="5">
        <v>1</v>
      </c>
      <c r="BP169" s="5">
        <v>1</v>
      </c>
      <c r="BQ169" s="5">
        <v>1</v>
      </c>
      <c r="BR169" s="5">
        <v>1</v>
      </c>
      <c r="BS169" s="5">
        <v>1</v>
      </c>
      <c r="BT169" s="5">
        <v>1</v>
      </c>
      <c r="BU169" s="5">
        <v>1</v>
      </c>
      <c r="BV169" s="5">
        <v>1</v>
      </c>
      <c r="BW169" s="5">
        <v>1</v>
      </c>
      <c r="BX169" s="5">
        <v>1</v>
      </c>
      <c r="BY169" s="5">
        <v>1</v>
      </c>
      <c r="BZ169" s="5">
        <v>1</v>
      </c>
      <c r="CA169" s="5">
        <v>1</v>
      </c>
      <c r="CB169" s="5">
        <v>1</v>
      </c>
      <c r="CC169" s="5">
        <v>1</v>
      </c>
      <c r="CD169" s="5">
        <v>1</v>
      </c>
      <c r="CE169" s="5">
        <v>1</v>
      </c>
      <c r="CF169" s="5">
        <v>1</v>
      </c>
      <c r="CG169" s="5">
        <v>1</v>
      </c>
      <c r="CH169" s="5">
        <v>1</v>
      </c>
      <c r="CI169" s="5">
        <v>1</v>
      </c>
      <c r="CJ169" s="544">
        <v>1</v>
      </c>
    </row>
    <row r="170" spans="1:88" s="160" customFormat="1" ht="23.25" customHeight="1">
      <c r="A170" s="5">
        <v>1</v>
      </c>
      <c r="B170" s="657" t="str">
        <f t="shared" si="65"/>
        <v>►</v>
      </c>
      <c r="C170" s="671"/>
      <c r="D170" s="289" t="str">
        <f t="shared" si="66"/>
        <v/>
      </c>
      <c r="E170" s="141">
        <f t="shared" si="67"/>
        <v>0</v>
      </c>
      <c r="F170" s="141"/>
      <c r="G170" s="141"/>
      <c r="H170" s="141"/>
      <c r="I170" s="141"/>
      <c r="J170" s="141"/>
      <c r="K170" s="141"/>
      <c r="L170" s="141"/>
      <c r="M170" s="141"/>
      <c r="N170" s="141"/>
      <c r="O170" s="141"/>
      <c r="P170" s="830"/>
      <c r="Q170" s="5">
        <v>1</v>
      </c>
      <c r="R170" s="596"/>
      <c r="S170" s="632"/>
      <c r="T170" s="598"/>
      <c r="U170" s="636" t="str">
        <f t="shared" si="58"/>
        <v/>
      </c>
      <c r="V170" s="640"/>
      <c r="W170" s="182" t="str">
        <f t="shared" si="59"/>
        <v/>
      </c>
      <c r="X170" s="639" t="str">
        <f t="shared" si="64"/>
        <v/>
      </c>
      <c r="Y170" s="5"/>
      <c r="Z170" s="314" t="str">
        <f t="shared" si="68"/>
        <v>►</v>
      </c>
      <c r="AA170" s="315" t="str">
        <f>IF(ISBLANK(AB170),"",LARGE(AA145:AA169,1)+1)</f>
        <v/>
      </c>
      <c r="AB170" s="316"/>
      <c r="AC170" s="317"/>
      <c r="AD170" s="317"/>
      <c r="AE170" s="317"/>
      <c r="AF170" s="317"/>
      <c r="AG170" s="317"/>
      <c r="AH170" s="317"/>
      <c r="AI170" s="317"/>
      <c r="AJ170" s="317"/>
      <c r="AK170" s="317"/>
      <c r="AL170" s="317"/>
      <c r="AM170" s="317"/>
      <c r="AN170" s="318"/>
      <c r="AO170" s="5"/>
      <c r="AP170" s="315" t="str">
        <f>IF(ISBLANK(AQ170),"",LARGE(AP156:AP169,1)+1)</f>
        <v/>
      </c>
      <c r="AQ170" s="316"/>
      <c r="AR170" s="317"/>
      <c r="AS170" s="317"/>
      <c r="AT170" s="317"/>
      <c r="AU170" s="317"/>
      <c r="AV170" s="5"/>
      <c r="AW170" s="5">
        <v>1</v>
      </c>
      <c r="AX170" s="5">
        <v>1</v>
      </c>
      <c r="AY170" s="5">
        <v>1</v>
      </c>
      <c r="AZ170" s="5">
        <v>1</v>
      </c>
      <c r="BA170" s="5">
        <v>1</v>
      </c>
      <c r="BB170" s="5">
        <v>1</v>
      </c>
      <c r="BC170" s="5">
        <v>1</v>
      </c>
      <c r="BD170" s="5">
        <v>1</v>
      </c>
      <c r="BE170" s="5">
        <v>1</v>
      </c>
      <c r="BF170" s="5">
        <v>1</v>
      </c>
      <c r="BG170" s="5">
        <v>1</v>
      </c>
      <c r="BH170" s="5">
        <v>1</v>
      </c>
      <c r="BI170" s="5">
        <v>1</v>
      </c>
      <c r="BJ170" s="5">
        <v>1</v>
      </c>
      <c r="BK170" s="5">
        <v>1</v>
      </c>
      <c r="BL170" s="5">
        <v>1</v>
      </c>
      <c r="BM170" s="5">
        <v>1</v>
      </c>
      <c r="BN170" s="5">
        <v>1</v>
      </c>
      <c r="BO170" s="5">
        <v>1</v>
      </c>
      <c r="BP170" s="5">
        <v>1</v>
      </c>
      <c r="BQ170" s="5">
        <v>1</v>
      </c>
      <c r="BR170" s="5">
        <v>1</v>
      </c>
      <c r="BS170" s="5">
        <v>1</v>
      </c>
      <c r="BT170" s="5">
        <v>1</v>
      </c>
      <c r="BU170" s="5">
        <v>1</v>
      </c>
      <c r="BV170" s="5">
        <v>1</v>
      </c>
      <c r="BW170" s="5">
        <v>1</v>
      </c>
      <c r="BX170" s="5">
        <v>1</v>
      </c>
      <c r="BY170" s="5">
        <v>1</v>
      </c>
      <c r="BZ170" s="5">
        <v>1</v>
      </c>
      <c r="CA170" s="5">
        <v>1</v>
      </c>
      <c r="CB170" s="5">
        <v>1</v>
      </c>
      <c r="CC170" s="5">
        <v>1</v>
      </c>
      <c r="CD170" s="5">
        <v>1</v>
      </c>
      <c r="CE170" s="5">
        <v>1</v>
      </c>
      <c r="CF170" s="5">
        <v>1</v>
      </c>
      <c r="CG170" s="5">
        <v>1</v>
      </c>
      <c r="CH170" s="5">
        <v>1</v>
      </c>
      <c r="CI170" s="5">
        <v>1</v>
      </c>
      <c r="CJ170" s="544">
        <v>1</v>
      </c>
    </row>
    <row r="171" spans="1:88" s="160" customFormat="1" ht="23.25" customHeight="1">
      <c r="A171" s="5">
        <v>1</v>
      </c>
      <c r="B171" s="657" t="str">
        <f t="shared" si="65"/>
        <v>►</v>
      </c>
      <c r="C171" s="671"/>
      <c r="D171" s="289" t="str">
        <f t="shared" si="66"/>
        <v/>
      </c>
      <c r="E171" s="141">
        <f t="shared" si="67"/>
        <v>0</v>
      </c>
      <c r="F171" s="141"/>
      <c r="G171" s="141"/>
      <c r="H171" s="141"/>
      <c r="I171" s="141"/>
      <c r="J171" s="141"/>
      <c r="K171" s="141"/>
      <c r="L171" s="141"/>
      <c r="M171" s="141"/>
      <c r="N171" s="141"/>
      <c r="O171" s="141"/>
      <c r="P171" s="830"/>
      <c r="Q171" s="5">
        <v>1</v>
      </c>
      <c r="R171" s="596"/>
      <c r="S171" s="632"/>
      <c r="T171" s="598"/>
      <c r="U171" s="636" t="str">
        <f t="shared" si="58"/>
        <v/>
      </c>
      <c r="V171" s="640"/>
      <c r="W171" s="182" t="str">
        <f t="shared" si="59"/>
        <v/>
      </c>
      <c r="X171" s="639" t="str">
        <f t="shared" si="64"/>
        <v/>
      </c>
      <c r="Y171" s="5"/>
      <c r="Z171" s="314" t="str">
        <f t="shared" si="68"/>
        <v>►</v>
      </c>
      <c r="AA171" s="315" t="str">
        <f>IF(ISBLANK(AB171),"",LARGE(AA145:AA170,1)+1)</f>
        <v/>
      </c>
      <c r="AB171" s="316"/>
      <c r="AC171" s="317"/>
      <c r="AD171" s="317"/>
      <c r="AE171" s="317"/>
      <c r="AF171" s="317"/>
      <c r="AG171" s="317"/>
      <c r="AH171" s="317"/>
      <c r="AI171" s="317"/>
      <c r="AJ171" s="317"/>
      <c r="AK171" s="317"/>
      <c r="AL171" s="317"/>
      <c r="AM171" s="317"/>
      <c r="AN171" s="318"/>
      <c r="AO171" s="5"/>
      <c r="AP171" s="315" t="str">
        <f>IF(ISBLANK(AQ171),"",LARGE(AP156:AP170,1)+1)</f>
        <v/>
      </c>
      <c r="AQ171" s="316"/>
      <c r="AR171" s="317"/>
      <c r="AS171" s="317"/>
      <c r="AT171" s="317"/>
      <c r="AU171" s="317"/>
      <c r="AV171" s="5"/>
      <c r="AW171" s="5">
        <v>1</v>
      </c>
      <c r="AX171" s="5">
        <v>1</v>
      </c>
      <c r="AY171" s="5">
        <v>1</v>
      </c>
      <c r="AZ171" s="5">
        <v>1</v>
      </c>
      <c r="BA171" s="5">
        <v>1</v>
      </c>
      <c r="BB171" s="5">
        <v>1</v>
      </c>
      <c r="BC171" s="5">
        <v>1</v>
      </c>
      <c r="BD171" s="5">
        <v>1</v>
      </c>
      <c r="BE171" s="5">
        <v>1</v>
      </c>
      <c r="BF171" s="5">
        <v>1</v>
      </c>
      <c r="BG171" s="5">
        <v>1</v>
      </c>
      <c r="BH171" s="5">
        <v>1</v>
      </c>
      <c r="BI171" s="5">
        <v>1</v>
      </c>
      <c r="BJ171" s="5">
        <v>1</v>
      </c>
      <c r="BK171" s="5">
        <v>1</v>
      </c>
      <c r="BL171" s="5">
        <v>1</v>
      </c>
      <c r="BM171" s="5">
        <v>1</v>
      </c>
      <c r="BN171" s="5">
        <v>1</v>
      </c>
      <c r="BO171" s="5">
        <v>1</v>
      </c>
      <c r="BP171" s="5">
        <v>1</v>
      </c>
      <c r="BQ171" s="5">
        <v>1</v>
      </c>
      <c r="BR171" s="5">
        <v>1</v>
      </c>
      <c r="BS171" s="5">
        <v>1</v>
      </c>
      <c r="BT171" s="5">
        <v>1</v>
      </c>
      <c r="BU171" s="5">
        <v>1</v>
      </c>
      <c r="BV171" s="5">
        <v>1</v>
      </c>
      <c r="BW171" s="5">
        <v>1</v>
      </c>
      <c r="BX171" s="5">
        <v>1</v>
      </c>
      <c r="BY171" s="5">
        <v>1</v>
      </c>
      <c r="BZ171" s="5">
        <v>1</v>
      </c>
      <c r="CA171" s="5">
        <v>1</v>
      </c>
      <c r="CB171" s="5">
        <v>1</v>
      </c>
      <c r="CC171" s="5">
        <v>1</v>
      </c>
      <c r="CD171" s="5">
        <v>1</v>
      </c>
      <c r="CE171" s="5">
        <v>1</v>
      </c>
      <c r="CF171" s="5">
        <v>1</v>
      </c>
      <c r="CG171" s="5">
        <v>1</v>
      </c>
      <c r="CH171" s="5">
        <v>1</v>
      </c>
      <c r="CI171" s="5">
        <v>1</v>
      </c>
      <c r="CJ171" s="544">
        <v>1</v>
      </c>
    </row>
    <row r="172" spans="1:88" s="160" customFormat="1" ht="23.25" customHeight="1">
      <c r="A172" s="5">
        <v>1</v>
      </c>
      <c r="B172" s="657" t="str">
        <f t="shared" si="65"/>
        <v>►</v>
      </c>
      <c r="C172" s="671"/>
      <c r="D172" s="289" t="str">
        <f t="shared" si="66"/>
        <v/>
      </c>
      <c r="E172" s="141">
        <f t="shared" si="67"/>
        <v>0</v>
      </c>
      <c r="F172" s="141"/>
      <c r="G172" s="141"/>
      <c r="H172" s="141"/>
      <c r="I172" s="141"/>
      <c r="J172" s="141"/>
      <c r="K172" s="141"/>
      <c r="L172" s="141"/>
      <c r="M172" s="141"/>
      <c r="N172" s="141"/>
      <c r="O172" s="141"/>
      <c r="P172" s="830"/>
      <c r="Q172" s="5">
        <v>1</v>
      </c>
      <c r="R172" s="596"/>
      <c r="S172" s="632"/>
      <c r="T172" s="598"/>
      <c r="U172" s="636" t="str">
        <f t="shared" si="58"/>
        <v/>
      </c>
      <c r="V172" s="640"/>
      <c r="W172" s="182" t="str">
        <f t="shared" si="59"/>
        <v/>
      </c>
      <c r="X172" s="639" t="str">
        <f t="shared" si="64"/>
        <v/>
      </c>
      <c r="Y172" s="5"/>
      <c r="Z172" s="314" t="str">
        <f t="shared" si="68"/>
        <v>►</v>
      </c>
      <c r="AA172" s="315" t="str">
        <f>IF(ISBLANK(AB172),"",LARGE(AA145:AA171,1)+1)</f>
        <v/>
      </c>
      <c r="AB172" s="316"/>
      <c r="AC172" s="317"/>
      <c r="AD172" s="317"/>
      <c r="AE172" s="317"/>
      <c r="AF172" s="317"/>
      <c r="AG172" s="317"/>
      <c r="AH172" s="317"/>
      <c r="AI172" s="317"/>
      <c r="AJ172" s="317"/>
      <c r="AK172" s="317"/>
      <c r="AL172" s="317"/>
      <c r="AM172" s="317"/>
      <c r="AN172" s="318"/>
      <c r="AO172" s="5"/>
      <c r="AP172" s="315" t="str">
        <f>IF(ISBLANK(AQ172),"",LARGE(AP156:AP171,1)+1)</f>
        <v/>
      </c>
      <c r="AQ172" s="316"/>
      <c r="AR172" s="317"/>
      <c r="AS172" s="317"/>
      <c r="AT172" s="317"/>
      <c r="AU172" s="317"/>
      <c r="AV172" s="5"/>
      <c r="AW172" s="5">
        <v>1</v>
      </c>
      <c r="AX172" s="5">
        <v>1</v>
      </c>
      <c r="AY172" s="5">
        <v>1</v>
      </c>
      <c r="AZ172" s="5">
        <v>1</v>
      </c>
      <c r="BA172" s="5">
        <v>1</v>
      </c>
      <c r="BB172" s="5">
        <v>1</v>
      </c>
      <c r="BC172" s="5">
        <v>1</v>
      </c>
      <c r="BD172" s="5">
        <v>1</v>
      </c>
      <c r="BE172" s="5">
        <v>1</v>
      </c>
      <c r="BF172" s="5">
        <v>1</v>
      </c>
      <c r="BG172" s="5">
        <v>1</v>
      </c>
      <c r="BH172" s="5">
        <v>1</v>
      </c>
      <c r="BI172" s="5">
        <v>1</v>
      </c>
      <c r="BJ172" s="5">
        <v>1</v>
      </c>
      <c r="BK172" s="5">
        <v>1</v>
      </c>
      <c r="BL172" s="5">
        <v>1</v>
      </c>
      <c r="BM172" s="5">
        <v>1</v>
      </c>
      <c r="BN172" s="5">
        <v>1</v>
      </c>
      <c r="BO172" s="5">
        <v>1</v>
      </c>
      <c r="BP172" s="5">
        <v>1</v>
      </c>
      <c r="BQ172" s="5">
        <v>1</v>
      </c>
      <c r="BR172" s="5">
        <v>1</v>
      </c>
      <c r="BS172" s="5">
        <v>1</v>
      </c>
      <c r="BT172" s="5">
        <v>1</v>
      </c>
      <c r="BU172" s="5">
        <v>1</v>
      </c>
      <c r="BV172" s="5">
        <v>1</v>
      </c>
      <c r="BW172" s="5">
        <v>1</v>
      </c>
      <c r="BX172" s="5">
        <v>1</v>
      </c>
      <c r="BY172" s="5">
        <v>1</v>
      </c>
      <c r="BZ172" s="5">
        <v>1</v>
      </c>
      <c r="CA172" s="5">
        <v>1</v>
      </c>
      <c r="CB172" s="5">
        <v>1</v>
      </c>
      <c r="CC172" s="5">
        <v>1</v>
      </c>
      <c r="CD172" s="5">
        <v>1</v>
      </c>
      <c r="CE172" s="5">
        <v>1</v>
      </c>
      <c r="CF172" s="5">
        <v>1</v>
      </c>
      <c r="CG172" s="5">
        <v>1</v>
      </c>
      <c r="CH172" s="5">
        <v>1</v>
      </c>
      <c r="CI172" s="5">
        <v>1</v>
      </c>
      <c r="CJ172" s="544">
        <v>1</v>
      </c>
    </row>
    <row r="173" spans="1:88" s="160" customFormat="1" ht="23.25" customHeight="1">
      <c r="A173" s="5">
        <v>1</v>
      </c>
      <c r="B173" s="657" t="str">
        <f t="shared" si="65"/>
        <v>►</v>
      </c>
      <c r="C173" s="671"/>
      <c r="D173" s="289" t="str">
        <f t="shared" si="66"/>
        <v/>
      </c>
      <c r="E173" s="141">
        <f t="shared" si="67"/>
        <v>0</v>
      </c>
      <c r="F173" s="141"/>
      <c r="G173" s="141"/>
      <c r="H173" s="141"/>
      <c r="I173" s="141"/>
      <c r="J173" s="141"/>
      <c r="K173" s="141"/>
      <c r="L173" s="141"/>
      <c r="M173" s="141"/>
      <c r="N173" s="141"/>
      <c r="O173" s="141"/>
      <c r="P173" s="830"/>
      <c r="Q173" s="5">
        <v>1</v>
      </c>
      <c r="R173" s="596"/>
      <c r="S173" s="632"/>
      <c r="T173" s="598"/>
      <c r="U173" s="636" t="str">
        <f t="shared" si="58"/>
        <v/>
      </c>
      <c r="V173" s="640"/>
      <c r="W173" s="182" t="str">
        <f t="shared" si="59"/>
        <v/>
      </c>
      <c r="X173" s="639" t="str">
        <f t="shared" si="64"/>
        <v/>
      </c>
      <c r="Y173" s="5"/>
      <c r="Z173" s="314" t="str">
        <f t="shared" si="68"/>
        <v>►</v>
      </c>
      <c r="AA173" s="315" t="str">
        <f>IF(ISBLANK(AB173),"",LARGE(AA145:AA172,1)+1)</f>
        <v/>
      </c>
      <c r="AB173" s="316"/>
      <c r="AC173" s="317"/>
      <c r="AD173" s="317"/>
      <c r="AE173" s="317"/>
      <c r="AF173" s="317"/>
      <c r="AG173" s="317"/>
      <c r="AH173" s="317"/>
      <c r="AI173" s="317"/>
      <c r="AJ173" s="317"/>
      <c r="AK173" s="317"/>
      <c r="AL173" s="317"/>
      <c r="AM173" s="317"/>
      <c r="AN173" s="318"/>
      <c r="AO173" s="5"/>
      <c r="AP173" s="315" t="str">
        <f>IF(ISBLANK(AQ173),"",LARGE(AP156:AP172,1)+1)</f>
        <v/>
      </c>
      <c r="AQ173" s="316"/>
      <c r="AR173" s="317"/>
      <c r="AS173" s="317"/>
      <c r="AT173" s="317"/>
      <c r="AU173" s="317"/>
      <c r="AV173" s="5"/>
      <c r="AW173" s="5">
        <v>1</v>
      </c>
      <c r="AX173" s="5">
        <v>1</v>
      </c>
      <c r="AY173" s="5">
        <v>1</v>
      </c>
      <c r="AZ173" s="5">
        <v>1</v>
      </c>
      <c r="BA173" s="5">
        <v>1</v>
      </c>
      <c r="BB173" s="5">
        <v>1</v>
      </c>
      <c r="BC173" s="5">
        <v>1</v>
      </c>
      <c r="BD173" s="5">
        <v>1</v>
      </c>
      <c r="BE173" s="5">
        <v>1</v>
      </c>
      <c r="BF173" s="5">
        <v>1</v>
      </c>
      <c r="BG173" s="5">
        <v>1</v>
      </c>
      <c r="BH173" s="5">
        <v>1</v>
      </c>
      <c r="BI173" s="5">
        <v>1</v>
      </c>
      <c r="BJ173" s="5">
        <v>1</v>
      </c>
      <c r="BK173" s="5">
        <v>1</v>
      </c>
      <c r="BL173" s="5">
        <v>1</v>
      </c>
      <c r="BM173" s="5">
        <v>1</v>
      </c>
      <c r="BN173" s="5">
        <v>1</v>
      </c>
      <c r="BO173" s="5">
        <v>1</v>
      </c>
      <c r="BP173" s="5">
        <v>1</v>
      </c>
      <c r="BQ173" s="5">
        <v>1</v>
      </c>
      <c r="BR173" s="5">
        <v>1</v>
      </c>
      <c r="BS173" s="5">
        <v>1</v>
      </c>
      <c r="BT173" s="5">
        <v>1</v>
      </c>
      <c r="BU173" s="5">
        <v>1</v>
      </c>
      <c r="BV173" s="5">
        <v>1</v>
      </c>
      <c r="BW173" s="5">
        <v>1</v>
      </c>
      <c r="BX173" s="5">
        <v>1</v>
      </c>
      <c r="BY173" s="5">
        <v>1</v>
      </c>
      <c r="BZ173" s="5">
        <v>1</v>
      </c>
      <c r="CA173" s="5">
        <v>1</v>
      </c>
      <c r="CB173" s="5">
        <v>1</v>
      </c>
      <c r="CC173" s="5">
        <v>1</v>
      </c>
      <c r="CD173" s="5">
        <v>1</v>
      </c>
      <c r="CE173" s="5">
        <v>1</v>
      </c>
      <c r="CF173" s="5">
        <v>1</v>
      </c>
      <c r="CG173" s="5">
        <v>1</v>
      </c>
      <c r="CH173" s="5">
        <v>1</v>
      </c>
      <c r="CI173" s="5">
        <v>1</v>
      </c>
      <c r="CJ173" s="544">
        <v>1</v>
      </c>
    </row>
    <row r="174" spans="1:88" s="160" customFormat="1" ht="23.25" customHeight="1">
      <c r="A174" s="5">
        <v>1</v>
      </c>
      <c r="B174" s="657" t="str">
        <f t="shared" si="65"/>
        <v>►</v>
      </c>
      <c r="C174" s="671"/>
      <c r="D174" s="289" t="str">
        <f t="shared" si="66"/>
        <v/>
      </c>
      <c r="E174" s="141">
        <f t="shared" si="67"/>
        <v>0</v>
      </c>
      <c r="F174" s="141"/>
      <c r="G174" s="141"/>
      <c r="H174" s="141"/>
      <c r="I174" s="141"/>
      <c r="J174" s="141"/>
      <c r="K174" s="141"/>
      <c r="L174" s="141"/>
      <c r="M174" s="141"/>
      <c r="N174" s="141"/>
      <c r="O174" s="141"/>
      <c r="P174" s="830"/>
      <c r="Q174" s="5">
        <v>1</v>
      </c>
      <c r="R174" s="596"/>
      <c r="S174" s="632"/>
      <c r="T174" s="598"/>
      <c r="U174" s="636" t="str">
        <f t="shared" si="58"/>
        <v/>
      </c>
      <c r="V174" s="640"/>
      <c r="W174" s="182" t="str">
        <f t="shared" si="59"/>
        <v/>
      </c>
      <c r="X174" s="639" t="str">
        <f t="shared" si="64"/>
        <v/>
      </c>
      <c r="Y174" s="5"/>
      <c r="Z174" s="314" t="str">
        <f t="shared" si="68"/>
        <v>►</v>
      </c>
      <c r="AA174" s="315" t="str">
        <f>IF(ISBLANK(AB174),"",LARGE(AA145:AA173,1)+1)</f>
        <v/>
      </c>
      <c r="AB174" s="316"/>
      <c r="AC174" s="317"/>
      <c r="AD174" s="317"/>
      <c r="AE174" s="317"/>
      <c r="AF174" s="317"/>
      <c r="AG174" s="317"/>
      <c r="AH174" s="317"/>
      <c r="AI174" s="317"/>
      <c r="AJ174" s="317"/>
      <c r="AK174" s="317"/>
      <c r="AL174" s="317"/>
      <c r="AM174" s="317"/>
      <c r="AN174" s="318"/>
      <c r="AO174" s="5"/>
      <c r="AP174" s="315" t="str">
        <f>IF(ISBLANK(AQ174),"",LARGE(AP156:AP173,1)+1)</f>
        <v/>
      </c>
      <c r="AQ174" s="316"/>
      <c r="AR174" s="317"/>
      <c r="AS174" s="317"/>
      <c r="AT174" s="317"/>
      <c r="AU174" s="317"/>
      <c r="AV174" s="5"/>
      <c r="AW174" s="5">
        <v>1</v>
      </c>
      <c r="AX174" s="5">
        <v>1</v>
      </c>
      <c r="AY174" s="5">
        <v>1</v>
      </c>
      <c r="AZ174" s="5">
        <v>1</v>
      </c>
      <c r="BA174" s="5">
        <v>1</v>
      </c>
      <c r="BB174" s="5">
        <v>1</v>
      </c>
      <c r="BC174" s="5">
        <v>1</v>
      </c>
      <c r="BD174" s="5">
        <v>1</v>
      </c>
      <c r="BE174" s="5">
        <v>1</v>
      </c>
      <c r="BF174" s="5">
        <v>1</v>
      </c>
      <c r="BG174" s="5">
        <v>1</v>
      </c>
      <c r="BH174" s="5">
        <v>1</v>
      </c>
      <c r="BI174" s="5">
        <v>1</v>
      </c>
      <c r="BJ174" s="5">
        <v>1</v>
      </c>
      <c r="BK174" s="5">
        <v>1</v>
      </c>
      <c r="BL174" s="5">
        <v>1</v>
      </c>
      <c r="BM174" s="5">
        <v>1</v>
      </c>
      <c r="BN174" s="5">
        <v>1</v>
      </c>
      <c r="BO174" s="5">
        <v>1</v>
      </c>
      <c r="BP174" s="5">
        <v>1</v>
      </c>
      <c r="BQ174" s="5">
        <v>1</v>
      </c>
      <c r="BR174" s="5">
        <v>1</v>
      </c>
      <c r="BS174" s="5">
        <v>1</v>
      </c>
      <c r="BT174" s="5">
        <v>1</v>
      </c>
      <c r="BU174" s="5">
        <v>1</v>
      </c>
      <c r="BV174" s="5">
        <v>1</v>
      </c>
      <c r="BW174" s="5">
        <v>1</v>
      </c>
      <c r="BX174" s="5">
        <v>1</v>
      </c>
      <c r="BY174" s="5">
        <v>1</v>
      </c>
      <c r="BZ174" s="5">
        <v>1</v>
      </c>
      <c r="CA174" s="5">
        <v>1</v>
      </c>
      <c r="CB174" s="5">
        <v>1</v>
      </c>
      <c r="CC174" s="5">
        <v>1</v>
      </c>
      <c r="CD174" s="5">
        <v>1</v>
      </c>
      <c r="CE174" s="5">
        <v>1</v>
      </c>
      <c r="CF174" s="5">
        <v>1</v>
      </c>
      <c r="CG174" s="5">
        <v>1</v>
      </c>
      <c r="CH174" s="5">
        <v>1</v>
      </c>
      <c r="CI174" s="5">
        <v>1</v>
      </c>
      <c r="CJ174" s="544">
        <v>1</v>
      </c>
    </row>
    <row r="175" spans="1:88" s="160" customFormat="1" ht="23.25" customHeight="1">
      <c r="A175" s="5">
        <v>1</v>
      </c>
      <c r="B175" s="657" t="str">
        <f t="shared" si="65"/>
        <v>►</v>
      </c>
      <c r="C175" s="671"/>
      <c r="D175" s="289" t="str">
        <f t="shared" si="66"/>
        <v/>
      </c>
      <c r="E175" s="141">
        <f t="shared" si="67"/>
        <v>0</v>
      </c>
      <c r="F175" s="141"/>
      <c r="G175" s="141"/>
      <c r="H175" s="141"/>
      <c r="I175" s="141"/>
      <c r="J175" s="141"/>
      <c r="K175" s="141"/>
      <c r="L175" s="141"/>
      <c r="M175" s="141"/>
      <c r="N175" s="141"/>
      <c r="O175" s="141"/>
      <c r="P175" s="830"/>
      <c r="Q175" s="5">
        <v>1</v>
      </c>
      <c r="R175" s="596"/>
      <c r="S175" s="632"/>
      <c r="T175" s="598"/>
      <c r="U175" s="636" t="str">
        <f t="shared" si="58"/>
        <v/>
      </c>
      <c r="V175" s="640"/>
      <c r="W175" s="182" t="str">
        <f t="shared" si="59"/>
        <v/>
      </c>
      <c r="X175" s="639" t="str">
        <f t="shared" si="64"/>
        <v/>
      </c>
      <c r="Y175" s="5"/>
      <c r="Z175" s="314" t="str">
        <f t="shared" si="68"/>
        <v>►</v>
      </c>
      <c r="AA175" s="315" t="str">
        <f>IF(ISBLANK(AB175),"",LARGE(AA145:AA174,1)+1)</f>
        <v/>
      </c>
      <c r="AB175" s="316"/>
      <c r="AC175" s="317"/>
      <c r="AD175" s="317"/>
      <c r="AE175" s="317"/>
      <c r="AF175" s="317"/>
      <c r="AG175" s="317"/>
      <c r="AH175" s="317"/>
      <c r="AI175" s="317"/>
      <c r="AJ175" s="317"/>
      <c r="AK175" s="317"/>
      <c r="AL175" s="317"/>
      <c r="AM175" s="317"/>
      <c r="AN175" s="318"/>
      <c r="AO175" s="5"/>
      <c r="AP175" s="315" t="str">
        <f>IF(ISBLANK(AQ175),"",LARGE(AP156:AP174,1)+1)</f>
        <v/>
      </c>
      <c r="AQ175" s="316"/>
      <c r="AR175" s="317"/>
      <c r="AS175" s="317"/>
      <c r="AT175" s="317"/>
      <c r="AU175" s="317"/>
      <c r="AV175" s="5"/>
      <c r="AW175" s="5">
        <v>1</v>
      </c>
      <c r="AX175" s="5">
        <v>1</v>
      </c>
      <c r="AY175" s="5">
        <v>1</v>
      </c>
      <c r="AZ175" s="5">
        <v>1</v>
      </c>
      <c r="BA175" s="5">
        <v>1</v>
      </c>
      <c r="BB175" s="5">
        <v>1</v>
      </c>
      <c r="BC175" s="5">
        <v>1</v>
      </c>
      <c r="BD175" s="5">
        <v>1</v>
      </c>
      <c r="BE175" s="5">
        <v>1</v>
      </c>
      <c r="BF175" s="5">
        <v>1</v>
      </c>
      <c r="BG175" s="5">
        <v>1</v>
      </c>
      <c r="BH175" s="5">
        <v>1</v>
      </c>
      <c r="BI175" s="5">
        <v>1</v>
      </c>
      <c r="BJ175" s="5">
        <v>1</v>
      </c>
      <c r="BK175" s="5">
        <v>1</v>
      </c>
      <c r="BL175" s="5">
        <v>1</v>
      </c>
      <c r="BM175" s="5">
        <v>1</v>
      </c>
      <c r="BN175" s="5">
        <v>1</v>
      </c>
      <c r="BO175" s="5">
        <v>1</v>
      </c>
      <c r="BP175" s="5">
        <v>1</v>
      </c>
      <c r="BQ175" s="5">
        <v>1</v>
      </c>
      <c r="BR175" s="5">
        <v>1</v>
      </c>
      <c r="BS175" s="5">
        <v>1</v>
      </c>
      <c r="BT175" s="5">
        <v>1</v>
      </c>
      <c r="BU175" s="5">
        <v>1</v>
      </c>
      <c r="BV175" s="5">
        <v>1</v>
      </c>
      <c r="BW175" s="5">
        <v>1</v>
      </c>
      <c r="BX175" s="5">
        <v>1</v>
      </c>
      <c r="BY175" s="5">
        <v>1</v>
      </c>
      <c r="BZ175" s="5">
        <v>1</v>
      </c>
      <c r="CA175" s="5">
        <v>1</v>
      </c>
      <c r="CB175" s="5">
        <v>1</v>
      </c>
      <c r="CC175" s="5">
        <v>1</v>
      </c>
      <c r="CD175" s="5">
        <v>1</v>
      </c>
      <c r="CE175" s="5">
        <v>1</v>
      </c>
      <c r="CF175" s="5">
        <v>1</v>
      </c>
      <c r="CG175" s="5">
        <v>1</v>
      </c>
      <c r="CH175" s="5">
        <v>1</v>
      </c>
      <c r="CI175" s="5">
        <v>1</v>
      </c>
      <c r="CJ175" s="544">
        <v>1</v>
      </c>
    </row>
    <row r="176" spans="1:88" s="160" customFormat="1" ht="23.25" customHeight="1">
      <c r="A176" s="5">
        <v>1</v>
      </c>
      <c r="B176" s="657" t="str">
        <f t="shared" si="65"/>
        <v>►</v>
      </c>
      <c r="C176" s="671"/>
      <c r="D176" s="289" t="str">
        <f t="shared" si="66"/>
        <v/>
      </c>
      <c r="E176" s="141">
        <f t="shared" si="67"/>
        <v>0</v>
      </c>
      <c r="F176" s="141"/>
      <c r="G176" s="141"/>
      <c r="H176" s="141"/>
      <c r="I176" s="141"/>
      <c r="J176" s="141"/>
      <c r="K176" s="141"/>
      <c r="L176" s="141"/>
      <c r="M176" s="141"/>
      <c r="N176" s="141"/>
      <c r="O176" s="141"/>
      <c r="P176" s="830"/>
      <c r="Q176" s="5">
        <v>1</v>
      </c>
      <c r="R176" s="596"/>
      <c r="S176" s="632"/>
      <c r="T176" s="598"/>
      <c r="U176" s="636" t="str">
        <f t="shared" si="58"/>
        <v/>
      </c>
      <c r="V176" s="640"/>
      <c r="W176" s="182" t="str">
        <f t="shared" si="59"/>
        <v/>
      </c>
      <c r="X176" s="639" t="str">
        <f t="shared" si="64"/>
        <v/>
      </c>
      <c r="Y176" s="5"/>
      <c r="Z176" s="314" t="str">
        <f t="shared" si="68"/>
        <v>►</v>
      </c>
      <c r="AA176" s="315" t="str">
        <f>IF(ISBLANK(AB176),"",LARGE(AA145:AA175,1)+1)</f>
        <v/>
      </c>
      <c r="AB176" s="316"/>
      <c r="AC176" s="317"/>
      <c r="AD176" s="317"/>
      <c r="AE176" s="317"/>
      <c r="AF176" s="317"/>
      <c r="AG176" s="317"/>
      <c r="AH176" s="317"/>
      <c r="AI176" s="317"/>
      <c r="AJ176" s="317"/>
      <c r="AK176" s="317"/>
      <c r="AL176" s="317"/>
      <c r="AM176" s="317"/>
      <c r="AN176" s="318"/>
      <c r="AO176" s="5"/>
      <c r="AP176" s="315" t="str">
        <f>IF(ISBLANK(AQ176),"",LARGE(AP156:AP175,1)+1)</f>
        <v/>
      </c>
      <c r="AQ176" s="316"/>
      <c r="AR176" s="317"/>
      <c r="AS176" s="317"/>
      <c r="AT176" s="317"/>
      <c r="AU176" s="317"/>
      <c r="AV176" s="5"/>
      <c r="AW176" s="5">
        <v>1</v>
      </c>
      <c r="AX176" s="5">
        <v>1</v>
      </c>
      <c r="AY176" s="5">
        <v>1</v>
      </c>
      <c r="AZ176" s="5">
        <v>1</v>
      </c>
      <c r="BA176" s="5">
        <v>1</v>
      </c>
      <c r="BB176" s="5">
        <v>1</v>
      </c>
      <c r="BC176" s="5">
        <v>1</v>
      </c>
      <c r="BD176" s="5">
        <v>1</v>
      </c>
      <c r="BE176" s="5">
        <v>1</v>
      </c>
      <c r="BF176" s="5">
        <v>1</v>
      </c>
      <c r="BG176" s="5">
        <v>1</v>
      </c>
      <c r="BH176" s="5">
        <v>1</v>
      </c>
      <c r="BI176" s="5">
        <v>1</v>
      </c>
      <c r="BJ176" s="5">
        <v>1</v>
      </c>
      <c r="BK176" s="5">
        <v>1</v>
      </c>
      <c r="BL176" s="5">
        <v>1</v>
      </c>
      <c r="BM176" s="5">
        <v>1</v>
      </c>
      <c r="BN176" s="5">
        <v>1</v>
      </c>
      <c r="BO176" s="5">
        <v>1</v>
      </c>
      <c r="BP176" s="5">
        <v>1</v>
      </c>
      <c r="BQ176" s="5">
        <v>1</v>
      </c>
      <c r="BR176" s="5">
        <v>1</v>
      </c>
      <c r="BS176" s="5">
        <v>1</v>
      </c>
      <c r="BT176" s="5">
        <v>1</v>
      </c>
      <c r="BU176" s="5">
        <v>1</v>
      </c>
      <c r="BV176" s="5">
        <v>1</v>
      </c>
      <c r="BW176" s="5">
        <v>1</v>
      </c>
      <c r="BX176" s="5">
        <v>1</v>
      </c>
      <c r="BY176" s="5">
        <v>1</v>
      </c>
      <c r="BZ176" s="5">
        <v>1</v>
      </c>
      <c r="CA176" s="5">
        <v>1</v>
      </c>
      <c r="CB176" s="5">
        <v>1</v>
      </c>
      <c r="CC176" s="5">
        <v>1</v>
      </c>
      <c r="CD176" s="5">
        <v>1</v>
      </c>
      <c r="CE176" s="5">
        <v>1</v>
      </c>
      <c r="CF176" s="5">
        <v>1</v>
      </c>
      <c r="CG176" s="5">
        <v>1</v>
      </c>
      <c r="CH176" s="5">
        <v>1</v>
      </c>
      <c r="CI176" s="5">
        <v>1</v>
      </c>
      <c r="CJ176" s="544">
        <v>1</v>
      </c>
    </row>
    <row r="177" spans="1:88" s="160" customFormat="1" ht="23.25" customHeight="1">
      <c r="A177" s="5">
        <v>1</v>
      </c>
      <c r="B177" s="657" t="str">
        <f t="shared" si="65"/>
        <v>►</v>
      </c>
      <c r="C177" s="671"/>
      <c r="D177" s="289" t="str">
        <f t="shared" si="66"/>
        <v/>
      </c>
      <c r="E177" s="141">
        <f t="shared" si="67"/>
        <v>0</v>
      </c>
      <c r="F177" s="141"/>
      <c r="G177" s="141"/>
      <c r="H177" s="141"/>
      <c r="I177" s="141"/>
      <c r="J177" s="141"/>
      <c r="K177" s="141"/>
      <c r="L177" s="141"/>
      <c r="M177" s="141"/>
      <c r="N177" s="141"/>
      <c r="O177" s="141"/>
      <c r="P177" s="830"/>
      <c r="Q177" s="5">
        <v>1</v>
      </c>
      <c r="R177" s="596"/>
      <c r="S177" s="632"/>
      <c r="T177" s="598"/>
      <c r="U177" s="636" t="str">
        <f t="shared" si="58"/>
        <v/>
      </c>
      <c r="V177" s="640"/>
      <c r="W177" s="182" t="str">
        <f t="shared" si="59"/>
        <v/>
      </c>
      <c r="X177" s="639" t="str">
        <f t="shared" si="64"/>
        <v/>
      </c>
      <c r="Y177" s="5"/>
      <c r="Z177" s="314" t="str">
        <f t="shared" si="68"/>
        <v>►</v>
      </c>
      <c r="AA177" s="315" t="str">
        <f>IF(ISBLANK(AB177),"",LARGE(AA145:AA176,1)+1)</f>
        <v/>
      </c>
      <c r="AB177" s="316"/>
      <c r="AC177" s="317"/>
      <c r="AD177" s="317"/>
      <c r="AE177" s="317"/>
      <c r="AF177" s="317"/>
      <c r="AG177" s="317"/>
      <c r="AH177" s="317"/>
      <c r="AI177" s="317"/>
      <c r="AJ177" s="317"/>
      <c r="AK177" s="317"/>
      <c r="AL177" s="317"/>
      <c r="AM177" s="317"/>
      <c r="AN177" s="318"/>
      <c r="AO177" s="5"/>
      <c r="AP177" s="315" t="str">
        <f>IF(ISBLANK(AQ177),"",LARGE(AP156:AP176,1)+1)</f>
        <v/>
      </c>
      <c r="AQ177" s="316"/>
      <c r="AR177" s="317"/>
      <c r="AS177" s="317"/>
      <c r="AT177" s="317"/>
      <c r="AU177" s="317"/>
      <c r="AV177" s="5"/>
      <c r="AW177" s="5">
        <v>1</v>
      </c>
      <c r="AX177" s="5">
        <v>1</v>
      </c>
      <c r="AY177" s="5">
        <v>1</v>
      </c>
      <c r="AZ177" s="5">
        <v>1</v>
      </c>
      <c r="BA177" s="5">
        <v>1</v>
      </c>
      <c r="BB177" s="5">
        <v>1</v>
      </c>
      <c r="BC177" s="5">
        <v>1</v>
      </c>
      <c r="BD177" s="5">
        <v>1</v>
      </c>
      <c r="BE177" s="5">
        <v>1</v>
      </c>
      <c r="BF177" s="5">
        <v>1</v>
      </c>
      <c r="BG177" s="5">
        <v>1</v>
      </c>
      <c r="BH177" s="5">
        <v>1</v>
      </c>
      <c r="BI177" s="5">
        <v>1</v>
      </c>
      <c r="BJ177" s="5">
        <v>1</v>
      </c>
      <c r="BK177" s="5">
        <v>1</v>
      </c>
      <c r="BL177" s="5">
        <v>1</v>
      </c>
      <c r="BM177" s="5">
        <v>1</v>
      </c>
      <c r="BN177" s="5">
        <v>1</v>
      </c>
      <c r="BO177" s="5">
        <v>1</v>
      </c>
      <c r="BP177" s="5">
        <v>1</v>
      </c>
      <c r="BQ177" s="5">
        <v>1</v>
      </c>
      <c r="BR177" s="5">
        <v>1</v>
      </c>
      <c r="BS177" s="5">
        <v>1</v>
      </c>
      <c r="BT177" s="5">
        <v>1</v>
      </c>
      <c r="BU177" s="5">
        <v>1</v>
      </c>
      <c r="BV177" s="5">
        <v>1</v>
      </c>
      <c r="BW177" s="5">
        <v>1</v>
      </c>
      <c r="BX177" s="5">
        <v>1</v>
      </c>
      <c r="BY177" s="5">
        <v>1</v>
      </c>
      <c r="BZ177" s="5">
        <v>1</v>
      </c>
      <c r="CA177" s="5">
        <v>1</v>
      </c>
      <c r="CB177" s="5">
        <v>1</v>
      </c>
      <c r="CC177" s="5">
        <v>1</v>
      </c>
      <c r="CD177" s="5">
        <v>1</v>
      </c>
      <c r="CE177" s="5">
        <v>1</v>
      </c>
      <c r="CF177" s="5">
        <v>1</v>
      </c>
      <c r="CG177" s="5">
        <v>1</v>
      </c>
      <c r="CH177" s="5">
        <v>1</v>
      </c>
      <c r="CI177" s="5">
        <v>1</v>
      </c>
      <c r="CJ177" s="544">
        <v>1</v>
      </c>
    </row>
    <row r="178" spans="1:88" s="160" customFormat="1" ht="23.25" customHeight="1">
      <c r="A178" s="5">
        <v>1</v>
      </c>
      <c r="B178" s="657" t="str">
        <f t="shared" si="65"/>
        <v>►</v>
      </c>
      <c r="C178" s="671"/>
      <c r="D178" s="289" t="str">
        <f t="shared" si="66"/>
        <v/>
      </c>
      <c r="E178" s="141">
        <f t="shared" si="67"/>
        <v>0</v>
      </c>
      <c r="F178" s="141"/>
      <c r="G178" s="141"/>
      <c r="H178" s="141"/>
      <c r="I178" s="141"/>
      <c r="J178" s="141"/>
      <c r="K178" s="141"/>
      <c r="L178" s="141"/>
      <c r="M178" s="141"/>
      <c r="N178" s="141"/>
      <c r="O178" s="141"/>
      <c r="P178" s="830"/>
      <c r="Q178" s="5">
        <v>1</v>
      </c>
      <c r="R178" s="596"/>
      <c r="S178" s="632"/>
      <c r="T178" s="598"/>
      <c r="U178" s="636" t="str">
        <f t="shared" si="58"/>
        <v/>
      </c>
      <c r="V178" s="640"/>
      <c r="W178" s="182" t="str">
        <f t="shared" si="59"/>
        <v/>
      </c>
      <c r="X178" s="639" t="str">
        <f t="shared" si="64"/>
        <v/>
      </c>
      <c r="Y178" s="5"/>
      <c r="Z178" s="314" t="str">
        <f t="shared" si="68"/>
        <v>►</v>
      </c>
      <c r="AA178" s="315" t="str">
        <f>IF(ISBLANK(AB178),"",LARGE(AA145:AA177,1)+1)</f>
        <v/>
      </c>
      <c r="AB178" s="316"/>
      <c r="AC178" s="317"/>
      <c r="AD178" s="317"/>
      <c r="AE178" s="317"/>
      <c r="AF178" s="317"/>
      <c r="AG178" s="317"/>
      <c r="AH178" s="317"/>
      <c r="AI178" s="317"/>
      <c r="AJ178" s="317"/>
      <c r="AK178" s="317"/>
      <c r="AL178" s="317"/>
      <c r="AM178" s="317"/>
      <c r="AN178" s="318"/>
      <c r="AO178" s="5"/>
      <c r="AP178" s="315" t="str">
        <f>IF(ISBLANK(AQ178),"",LARGE(AP156:AP177,1)+1)</f>
        <v/>
      </c>
      <c r="AQ178" s="316"/>
      <c r="AR178" s="317"/>
      <c r="AS178" s="317"/>
      <c r="AT178" s="317"/>
      <c r="AU178" s="317"/>
      <c r="AV178" s="5"/>
      <c r="AW178" s="5">
        <v>1</v>
      </c>
      <c r="AX178" s="5">
        <v>1</v>
      </c>
      <c r="AY178" s="5">
        <v>1</v>
      </c>
      <c r="AZ178" s="5">
        <v>1</v>
      </c>
      <c r="BA178" s="5">
        <v>1</v>
      </c>
      <c r="BB178" s="5">
        <v>1</v>
      </c>
      <c r="BC178" s="5">
        <v>1</v>
      </c>
      <c r="BD178" s="5">
        <v>1</v>
      </c>
      <c r="BE178" s="5">
        <v>1</v>
      </c>
      <c r="BF178" s="5">
        <v>1</v>
      </c>
      <c r="BG178" s="5">
        <v>1</v>
      </c>
      <c r="BH178" s="5">
        <v>1</v>
      </c>
      <c r="BI178" s="5">
        <v>1</v>
      </c>
      <c r="BJ178" s="5">
        <v>1</v>
      </c>
      <c r="BK178" s="5">
        <v>1</v>
      </c>
      <c r="BL178" s="5">
        <v>1</v>
      </c>
      <c r="BM178" s="5">
        <v>1</v>
      </c>
      <c r="BN178" s="5">
        <v>1</v>
      </c>
      <c r="BO178" s="5">
        <v>1</v>
      </c>
      <c r="BP178" s="5">
        <v>1</v>
      </c>
      <c r="BQ178" s="5">
        <v>1</v>
      </c>
      <c r="BR178" s="5">
        <v>1</v>
      </c>
      <c r="BS178" s="5">
        <v>1</v>
      </c>
      <c r="BT178" s="5">
        <v>1</v>
      </c>
      <c r="BU178" s="5">
        <v>1</v>
      </c>
      <c r="BV178" s="5">
        <v>1</v>
      </c>
      <c r="BW178" s="5">
        <v>1</v>
      </c>
      <c r="BX178" s="5">
        <v>1</v>
      </c>
      <c r="BY178" s="5">
        <v>1</v>
      </c>
      <c r="BZ178" s="5">
        <v>1</v>
      </c>
      <c r="CA178" s="5">
        <v>1</v>
      </c>
      <c r="CB178" s="5">
        <v>1</v>
      </c>
      <c r="CC178" s="5">
        <v>1</v>
      </c>
      <c r="CD178" s="5">
        <v>1</v>
      </c>
      <c r="CE178" s="5">
        <v>1</v>
      </c>
      <c r="CF178" s="5">
        <v>1</v>
      </c>
      <c r="CG178" s="5">
        <v>1</v>
      </c>
      <c r="CH178" s="5">
        <v>1</v>
      </c>
      <c r="CI178" s="5">
        <v>1</v>
      </c>
      <c r="CJ178" s="544">
        <v>1</v>
      </c>
    </row>
    <row r="179" spans="1:88" s="160" customFormat="1" ht="23.25" customHeight="1">
      <c r="A179" s="5">
        <v>1</v>
      </c>
      <c r="B179" s="657" t="str">
        <f t="shared" si="65"/>
        <v>►</v>
      </c>
      <c r="C179" s="671"/>
      <c r="D179" s="289" t="str">
        <f t="shared" si="66"/>
        <v/>
      </c>
      <c r="E179" s="141">
        <f t="shared" si="67"/>
        <v>0</v>
      </c>
      <c r="F179" s="141"/>
      <c r="G179" s="141"/>
      <c r="H179" s="141"/>
      <c r="I179" s="141"/>
      <c r="J179" s="141"/>
      <c r="K179" s="141"/>
      <c r="L179" s="141"/>
      <c r="M179" s="141"/>
      <c r="N179" s="141"/>
      <c r="O179" s="141"/>
      <c r="P179" s="830"/>
      <c r="Q179" s="5">
        <v>1</v>
      </c>
      <c r="R179" s="596"/>
      <c r="S179" s="632"/>
      <c r="T179" s="598"/>
      <c r="U179" s="636" t="str">
        <f t="shared" si="58"/>
        <v/>
      </c>
      <c r="V179" s="640"/>
      <c r="W179" s="182" t="str">
        <f t="shared" si="59"/>
        <v/>
      </c>
      <c r="X179" s="639" t="str">
        <f t="shared" si="64"/>
        <v/>
      </c>
      <c r="Y179" s="5"/>
      <c r="Z179" s="314" t="str">
        <f t="shared" si="68"/>
        <v>►</v>
      </c>
      <c r="AA179" s="315" t="str">
        <f>IF(ISBLANK(AB179),"",LARGE(AA145:AA178,1)+1)</f>
        <v/>
      </c>
      <c r="AB179" s="316"/>
      <c r="AC179" s="317"/>
      <c r="AD179" s="317"/>
      <c r="AE179" s="317"/>
      <c r="AF179" s="317"/>
      <c r="AG179" s="317"/>
      <c r="AH179" s="317"/>
      <c r="AI179" s="317"/>
      <c r="AJ179" s="317"/>
      <c r="AK179" s="317"/>
      <c r="AL179" s="317"/>
      <c r="AM179" s="317"/>
      <c r="AN179" s="318"/>
      <c r="AO179" s="5"/>
      <c r="AP179" s="315" t="str">
        <f>IF(ISBLANK(AQ179),"",LARGE(AP156:AP178,1)+1)</f>
        <v/>
      </c>
      <c r="AQ179" s="316"/>
      <c r="AR179" s="317"/>
      <c r="AS179" s="317"/>
      <c r="AT179" s="317"/>
      <c r="AU179" s="317"/>
      <c r="AV179" s="5"/>
      <c r="AW179" s="5">
        <v>1</v>
      </c>
      <c r="AX179" s="5">
        <v>1</v>
      </c>
      <c r="AY179" s="5">
        <v>1</v>
      </c>
      <c r="AZ179" s="5">
        <v>1</v>
      </c>
      <c r="BA179" s="5">
        <v>1</v>
      </c>
      <c r="BB179" s="5">
        <v>1</v>
      </c>
      <c r="BC179" s="5">
        <v>1</v>
      </c>
      <c r="BD179" s="5">
        <v>1</v>
      </c>
      <c r="BE179" s="5">
        <v>1</v>
      </c>
      <c r="BF179" s="5">
        <v>1</v>
      </c>
      <c r="BG179" s="5">
        <v>1</v>
      </c>
      <c r="BH179" s="5">
        <v>1</v>
      </c>
      <c r="BI179" s="5">
        <v>1</v>
      </c>
      <c r="BJ179" s="5">
        <v>1</v>
      </c>
      <c r="BK179" s="5">
        <v>1</v>
      </c>
      <c r="BL179" s="5">
        <v>1</v>
      </c>
      <c r="BM179" s="5">
        <v>1</v>
      </c>
      <c r="BN179" s="5">
        <v>1</v>
      </c>
      <c r="BO179" s="5">
        <v>1</v>
      </c>
      <c r="BP179" s="5">
        <v>1</v>
      </c>
      <c r="BQ179" s="5">
        <v>1</v>
      </c>
      <c r="BR179" s="5">
        <v>1</v>
      </c>
      <c r="BS179" s="5">
        <v>1</v>
      </c>
      <c r="BT179" s="5">
        <v>1</v>
      </c>
      <c r="BU179" s="5">
        <v>1</v>
      </c>
      <c r="BV179" s="5">
        <v>1</v>
      </c>
      <c r="BW179" s="5">
        <v>1</v>
      </c>
      <c r="BX179" s="5">
        <v>1</v>
      </c>
      <c r="BY179" s="5">
        <v>1</v>
      </c>
      <c r="BZ179" s="5">
        <v>1</v>
      </c>
      <c r="CA179" s="5">
        <v>1</v>
      </c>
      <c r="CB179" s="5">
        <v>1</v>
      </c>
      <c r="CC179" s="5">
        <v>1</v>
      </c>
      <c r="CD179" s="5">
        <v>1</v>
      </c>
      <c r="CE179" s="5">
        <v>1</v>
      </c>
      <c r="CF179" s="5">
        <v>1</v>
      </c>
      <c r="CG179" s="5">
        <v>1</v>
      </c>
      <c r="CH179" s="5">
        <v>1</v>
      </c>
      <c r="CI179" s="5">
        <v>1</v>
      </c>
      <c r="CJ179" s="544">
        <v>1</v>
      </c>
    </row>
    <row r="180" spans="1:88" s="160" customFormat="1" ht="23.25" customHeight="1">
      <c r="A180" s="5">
        <v>1</v>
      </c>
      <c r="B180" s="657" t="str">
        <f t="shared" si="65"/>
        <v>►</v>
      </c>
      <c r="C180" s="671"/>
      <c r="D180" s="289" t="str">
        <f t="shared" si="66"/>
        <v/>
      </c>
      <c r="E180" s="141">
        <f t="shared" si="67"/>
        <v>0</v>
      </c>
      <c r="F180" s="141"/>
      <c r="G180" s="141"/>
      <c r="H180" s="141"/>
      <c r="I180" s="141"/>
      <c r="J180" s="141"/>
      <c r="K180" s="141"/>
      <c r="L180" s="141"/>
      <c r="M180" s="141"/>
      <c r="N180" s="141"/>
      <c r="O180" s="141"/>
      <c r="P180" s="830"/>
      <c r="Q180" s="5">
        <v>1</v>
      </c>
      <c r="R180" s="596"/>
      <c r="S180" s="632"/>
      <c r="T180" s="598"/>
      <c r="U180" s="636" t="str">
        <f t="shared" si="58"/>
        <v/>
      </c>
      <c r="V180" s="640"/>
      <c r="W180" s="182" t="str">
        <f t="shared" si="59"/>
        <v/>
      </c>
      <c r="X180" s="639" t="str">
        <f t="shared" si="64"/>
        <v/>
      </c>
      <c r="Y180" s="5"/>
      <c r="Z180" s="314" t="str">
        <f t="shared" si="68"/>
        <v>►</v>
      </c>
      <c r="AA180" s="315" t="str">
        <f>IF(ISBLANK(AB180),"",LARGE(AA145:AA179,1)+1)</f>
        <v/>
      </c>
      <c r="AB180" s="316"/>
      <c r="AC180" s="317"/>
      <c r="AD180" s="317"/>
      <c r="AE180" s="317"/>
      <c r="AF180" s="317"/>
      <c r="AG180" s="317"/>
      <c r="AH180" s="317"/>
      <c r="AI180" s="317"/>
      <c r="AJ180" s="317"/>
      <c r="AK180" s="317"/>
      <c r="AL180" s="317"/>
      <c r="AM180" s="317"/>
      <c r="AN180" s="318"/>
      <c r="AO180" s="5"/>
      <c r="AP180" s="315" t="str">
        <f>IF(ISBLANK(AQ180),"",LARGE(AP156:AP179,1)+1)</f>
        <v/>
      </c>
      <c r="AQ180" s="316"/>
      <c r="AR180" s="317"/>
      <c r="AS180" s="317"/>
      <c r="AT180" s="317"/>
      <c r="AU180" s="317"/>
      <c r="AV180" s="5"/>
      <c r="AW180" s="5">
        <v>1</v>
      </c>
      <c r="AX180" s="5">
        <v>1</v>
      </c>
      <c r="AY180" s="5">
        <v>1</v>
      </c>
      <c r="AZ180" s="5">
        <v>1</v>
      </c>
      <c r="BA180" s="5">
        <v>1</v>
      </c>
      <c r="BB180" s="5">
        <v>1</v>
      </c>
      <c r="BC180" s="5">
        <v>1</v>
      </c>
      <c r="BD180" s="5">
        <v>1</v>
      </c>
      <c r="BE180" s="5">
        <v>1</v>
      </c>
      <c r="BF180" s="5">
        <v>1</v>
      </c>
      <c r="BG180" s="5">
        <v>1</v>
      </c>
      <c r="BH180" s="5">
        <v>1</v>
      </c>
      <c r="BI180" s="5">
        <v>1</v>
      </c>
      <c r="BJ180" s="5">
        <v>1</v>
      </c>
      <c r="BK180" s="5">
        <v>1</v>
      </c>
      <c r="BL180" s="5">
        <v>1</v>
      </c>
      <c r="BM180" s="5">
        <v>1</v>
      </c>
      <c r="BN180" s="5">
        <v>1</v>
      </c>
      <c r="BO180" s="5">
        <v>1</v>
      </c>
      <c r="BP180" s="5">
        <v>1</v>
      </c>
      <c r="BQ180" s="5">
        <v>1</v>
      </c>
      <c r="BR180" s="5">
        <v>1</v>
      </c>
      <c r="BS180" s="5">
        <v>1</v>
      </c>
      <c r="BT180" s="5">
        <v>1</v>
      </c>
      <c r="BU180" s="5">
        <v>1</v>
      </c>
      <c r="BV180" s="5">
        <v>1</v>
      </c>
      <c r="BW180" s="5">
        <v>1</v>
      </c>
      <c r="BX180" s="5">
        <v>1</v>
      </c>
      <c r="BY180" s="5">
        <v>1</v>
      </c>
      <c r="BZ180" s="5">
        <v>1</v>
      </c>
      <c r="CA180" s="5">
        <v>1</v>
      </c>
      <c r="CB180" s="5">
        <v>1</v>
      </c>
      <c r="CC180" s="5">
        <v>1</v>
      </c>
      <c r="CD180" s="5">
        <v>1</v>
      </c>
      <c r="CE180" s="5">
        <v>1</v>
      </c>
      <c r="CF180" s="5">
        <v>1</v>
      </c>
      <c r="CG180" s="5">
        <v>1</v>
      </c>
      <c r="CH180" s="5">
        <v>1</v>
      </c>
      <c r="CI180" s="5">
        <v>1</v>
      </c>
      <c r="CJ180" s="544">
        <v>1</v>
      </c>
    </row>
    <row r="181" spans="1:88" s="160" customFormat="1" ht="23.25" customHeight="1">
      <c r="A181" s="5">
        <v>1</v>
      </c>
      <c r="B181" s="657" t="str">
        <f t="shared" si="65"/>
        <v>►</v>
      </c>
      <c r="C181" s="671"/>
      <c r="D181" s="289" t="str">
        <f t="shared" si="66"/>
        <v/>
      </c>
      <c r="E181" s="141">
        <f t="shared" si="67"/>
        <v>0</v>
      </c>
      <c r="F181" s="141"/>
      <c r="G181" s="141"/>
      <c r="H181" s="141"/>
      <c r="I181" s="141"/>
      <c r="J181" s="141"/>
      <c r="K181" s="141"/>
      <c r="L181" s="141"/>
      <c r="M181" s="141"/>
      <c r="N181" s="141"/>
      <c r="O181" s="141"/>
      <c r="P181" s="830"/>
      <c r="Q181" s="5">
        <v>1</v>
      </c>
      <c r="R181" s="596"/>
      <c r="S181" s="632"/>
      <c r="T181" s="598"/>
      <c r="U181" s="636" t="str">
        <f t="shared" si="58"/>
        <v/>
      </c>
      <c r="V181" s="640"/>
      <c r="W181" s="182" t="str">
        <f t="shared" si="59"/>
        <v/>
      </c>
      <c r="X181" s="639" t="str">
        <f t="shared" si="64"/>
        <v/>
      </c>
      <c r="Y181" s="5"/>
      <c r="Z181" s="314" t="str">
        <f t="shared" si="68"/>
        <v>►</v>
      </c>
      <c r="AA181" s="315" t="str">
        <f>IF(ISBLANK(AB181),"",LARGE(AA145:AA180,1)+1)</f>
        <v/>
      </c>
      <c r="AB181" s="316"/>
      <c r="AC181" s="317"/>
      <c r="AD181" s="317"/>
      <c r="AE181" s="317"/>
      <c r="AF181" s="317"/>
      <c r="AG181" s="317"/>
      <c r="AH181" s="317"/>
      <c r="AI181" s="317"/>
      <c r="AJ181" s="317"/>
      <c r="AK181" s="317"/>
      <c r="AL181" s="317"/>
      <c r="AM181" s="317"/>
      <c r="AN181" s="318"/>
      <c r="AO181" s="5"/>
      <c r="AP181" s="315" t="str">
        <f>IF(ISBLANK(AQ181),"",LARGE(AP156:AP180,1)+1)</f>
        <v/>
      </c>
      <c r="AQ181" s="316"/>
      <c r="AR181" s="317"/>
      <c r="AS181" s="317"/>
      <c r="AT181" s="317"/>
      <c r="AU181" s="317"/>
      <c r="AV181" s="5"/>
      <c r="AW181" s="5">
        <v>1</v>
      </c>
      <c r="AX181" s="5">
        <v>1</v>
      </c>
      <c r="AY181" s="5">
        <v>1</v>
      </c>
      <c r="AZ181" s="5">
        <v>1</v>
      </c>
      <c r="BA181" s="5">
        <v>1</v>
      </c>
      <c r="BB181" s="5">
        <v>1</v>
      </c>
      <c r="BC181" s="5">
        <v>1</v>
      </c>
      <c r="BD181" s="5">
        <v>1</v>
      </c>
      <c r="BE181" s="5">
        <v>1</v>
      </c>
      <c r="BF181" s="5">
        <v>1</v>
      </c>
      <c r="BG181" s="5">
        <v>1</v>
      </c>
      <c r="BH181" s="5">
        <v>1</v>
      </c>
      <c r="BI181" s="5">
        <v>1</v>
      </c>
      <c r="BJ181" s="5">
        <v>1</v>
      </c>
      <c r="BK181" s="5">
        <v>1</v>
      </c>
      <c r="BL181" s="5">
        <v>1</v>
      </c>
      <c r="BM181" s="5">
        <v>1</v>
      </c>
      <c r="BN181" s="5">
        <v>1</v>
      </c>
      <c r="BO181" s="5">
        <v>1</v>
      </c>
      <c r="BP181" s="5">
        <v>1</v>
      </c>
      <c r="BQ181" s="5">
        <v>1</v>
      </c>
      <c r="BR181" s="5">
        <v>1</v>
      </c>
      <c r="BS181" s="5">
        <v>1</v>
      </c>
      <c r="BT181" s="5">
        <v>1</v>
      </c>
      <c r="BU181" s="5">
        <v>1</v>
      </c>
      <c r="BV181" s="5">
        <v>1</v>
      </c>
      <c r="BW181" s="5">
        <v>1</v>
      </c>
      <c r="BX181" s="5">
        <v>1</v>
      </c>
      <c r="BY181" s="5">
        <v>1</v>
      </c>
      <c r="BZ181" s="5">
        <v>1</v>
      </c>
      <c r="CA181" s="5">
        <v>1</v>
      </c>
      <c r="CB181" s="5">
        <v>1</v>
      </c>
      <c r="CC181" s="5">
        <v>1</v>
      </c>
      <c r="CD181" s="5">
        <v>1</v>
      </c>
      <c r="CE181" s="5">
        <v>1</v>
      </c>
      <c r="CF181" s="5">
        <v>1</v>
      </c>
      <c r="CG181" s="5">
        <v>1</v>
      </c>
      <c r="CH181" s="5">
        <v>1</v>
      </c>
      <c r="CI181" s="5">
        <v>1</v>
      </c>
      <c r="CJ181" s="544">
        <v>1</v>
      </c>
    </row>
    <row r="182" spans="1:88" s="160" customFormat="1" ht="23.25" customHeight="1">
      <c r="A182" s="5">
        <v>1</v>
      </c>
      <c r="B182" s="657" t="str">
        <f>Z166</f>
        <v>►</v>
      </c>
      <c r="C182" s="671"/>
      <c r="D182" s="289" t="str">
        <f t="shared" si="66"/>
        <v/>
      </c>
      <c r="E182" s="141">
        <f t="shared" si="67"/>
        <v>0</v>
      </c>
      <c r="F182" s="141"/>
      <c r="G182" s="141"/>
      <c r="H182" s="141"/>
      <c r="I182" s="141"/>
      <c r="J182" s="141"/>
      <c r="K182" s="141"/>
      <c r="L182" s="141"/>
      <c r="M182" s="141"/>
      <c r="N182" s="141"/>
      <c r="O182" s="141"/>
      <c r="P182" s="830"/>
      <c r="Q182" s="5">
        <v>1</v>
      </c>
      <c r="R182" s="596"/>
      <c r="S182" s="632"/>
      <c r="T182" s="598"/>
      <c r="U182" s="636" t="str">
        <f t="shared" si="58"/>
        <v/>
      </c>
      <c r="V182" s="640"/>
      <c r="W182" s="182" t="str">
        <f t="shared" si="59"/>
        <v/>
      </c>
      <c r="X182" s="639" t="str">
        <f t="shared" si="64"/>
        <v/>
      </c>
      <c r="Y182" s="5">
        <v>1</v>
      </c>
      <c r="Z182" s="314" t="str">
        <f t="shared" si="68"/>
        <v>►</v>
      </c>
      <c r="AA182" s="315" t="str">
        <f>IF(ISBLANK(AB182),"",LARGE(AA145:AA181,1)+1)</f>
        <v/>
      </c>
      <c r="AB182" s="316"/>
      <c r="AC182" s="317"/>
      <c r="AD182" s="317"/>
      <c r="AE182" s="317"/>
      <c r="AF182" s="317"/>
      <c r="AG182" s="317"/>
      <c r="AH182" s="317"/>
      <c r="AI182" s="317"/>
      <c r="AJ182" s="317"/>
      <c r="AK182" s="317"/>
      <c r="AL182" s="317"/>
      <c r="AM182" s="317"/>
      <c r="AN182" s="318"/>
      <c r="AO182" s="5">
        <v>1</v>
      </c>
      <c r="AP182" s="315" t="str">
        <f>IF(ISBLANK(AQ182),"",LARGE(AP156:AP181,1)+1)</f>
        <v/>
      </c>
      <c r="AQ182" s="316"/>
      <c r="AR182" s="317"/>
      <c r="AS182" s="317"/>
      <c r="AT182" s="317"/>
      <c r="AU182" s="317"/>
      <c r="AV182" s="5">
        <v>1</v>
      </c>
      <c r="AW182" s="5">
        <v>1</v>
      </c>
      <c r="AX182" s="5">
        <v>1</v>
      </c>
      <c r="AY182" s="5">
        <v>1</v>
      </c>
      <c r="AZ182" s="5">
        <v>1</v>
      </c>
      <c r="BA182" s="5">
        <v>1</v>
      </c>
      <c r="BB182" s="5">
        <v>1</v>
      </c>
      <c r="BC182" s="5">
        <v>1</v>
      </c>
      <c r="BD182" s="5">
        <v>1</v>
      </c>
      <c r="BE182" s="5">
        <v>1</v>
      </c>
      <c r="BF182" s="5">
        <v>1</v>
      </c>
      <c r="BG182" s="5">
        <v>1</v>
      </c>
      <c r="BH182" s="5">
        <v>1</v>
      </c>
      <c r="BI182" s="5">
        <v>1</v>
      </c>
      <c r="BJ182" s="5">
        <v>1</v>
      </c>
      <c r="BK182" s="5">
        <v>1</v>
      </c>
      <c r="BL182" s="5">
        <v>1</v>
      </c>
      <c r="BM182" s="5">
        <v>1</v>
      </c>
      <c r="BN182" s="5">
        <v>1</v>
      </c>
      <c r="BO182" s="5">
        <v>1</v>
      </c>
      <c r="BP182" s="5">
        <v>1</v>
      </c>
      <c r="BQ182" s="5">
        <v>1</v>
      </c>
      <c r="BR182" s="5">
        <v>1</v>
      </c>
      <c r="BS182" s="5">
        <v>1</v>
      </c>
      <c r="BT182" s="5">
        <v>1</v>
      </c>
      <c r="BU182" s="5">
        <v>1</v>
      </c>
      <c r="BV182" s="5">
        <v>1</v>
      </c>
      <c r="BW182" s="5">
        <v>1</v>
      </c>
      <c r="BX182" s="5">
        <v>1</v>
      </c>
      <c r="BY182" s="5">
        <v>1</v>
      </c>
      <c r="BZ182" s="5">
        <v>1</v>
      </c>
      <c r="CA182" s="5">
        <v>1</v>
      </c>
      <c r="CB182" s="5">
        <v>1</v>
      </c>
      <c r="CC182" s="5">
        <v>1</v>
      </c>
      <c r="CD182" s="5">
        <v>1</v>
      </c>
      <c r="CE182" s="5">
        <v>1</v>
      </c>
      <c r="CF182" s="5">
        <v>1</v>
      </c>
      <c r="CG182" s="5">
        <v>1</v>
      </c>
      <c r="CH182" s="5">
        <v>1</v>
      </c>
      <c r="CI182" s="5">
        <v>1</v>
      </c>
      <c r="CJ182" s="544">
        <v>1</v>
      </c>
    </row>
    <row r="183" spans="1:88" s="160" customFormat="1" ht="23.25" customHeight="1">
      <c r="A183" s="5">
        <v>1</v>
      </c>
      <c r="B183" s="657" t="str">
        <f>Z182</f>
        <v>►</v>
      </c>
      <c r="C183" s="671"/>
      <c r="D183" s="289" t="str">
        <f t="shared" si="66"/>
        <v/>
      </c>
      <c r="E183" s="141">
        <f t="shared" si="67"/>
        <v>0</v>
      </c>
      <c r="F183" s="141"/>
      <c r="G183" s="141"/>
      <c r="H183" s="141"/>
      <c r="I183" s="141"/>
      <c r="J183" s="141"/>
      <c r="K183" s="141"/>
      <c r="L183" s="141"/>
      <c r="M183" s="141"/>
      <c r="N183" s="141"/>
      <c r="O183" s="141"/>
      <c r="P183" s="830"/>
      <c r="Q183" s="5">
        <v>1</v>
      </c>
      <c r="R183" s="596"/>
      <c r="S183" s="632"/>
      <c r="T183" s="598"/>
      <c r="U183" s="636" t="str">
        <f t="shared" si="58"/>
        <v/>
      </c>
      <c r="V183" s="640"/>
      <c r="W183" s="182" t="str">
        <f t="shared" si="59"/>
        <v/>
      </c>
      <c r="X183" s="639" t="str">
        <f t="shared" si="64"/>
        <v/>
      </c>
      <c r="Y183" s="5">
        <v>1</v>
      </c>
      <c r="Z183" s="314" t="str">
        <f t="shared" si="68"/>
        <v>►</v>
      </c>
      <c r="AA183" s="315" t="str">
        <f>IF(ISBLANK(AB183),"",LARGE(AA145:AA182,1)+1)</f>
        <v/>
      </c>
      <c r="AB183" s="316"/>
      <c r="AC183" s="317"/>
      <c r="AD183" s="317"/>
      <c r="AE183" s="317"/>
      <c r="AF183" s="317"/>
      <c r="AG183" s="317"/>
      <c r="AH183" s="317"/>
      <c r="AI183" s="317"/>
      <c r="AJ183" s="317"/>
      <c r="AK183" s="317"/>
      <c r="AL183" s="317"/>
      <c r="AM183" s="317"/>
      <c r="AN183" s="318"/>
      <c r="AO183" s="5">
        <v>1</v>
      </c>
      <c r="AP183" s="315" t="str">
        <f>IF(ISBLANK(AQ183),"",LARGE(AP156:AP182,1)+1)</f>
        <v/>
      </c>
      <c r="AQ183" s="316"/>
      <c r="AR183" s="317"/>
      <c r="AS183" s="317"/>
      <c r="AT183" s="317"/>
      <c r="AU183" s="317"/>
      <c r="AV183" s="5">
        <v>1</v>
      </c>
      <c r="AW183" s="5">
        <v>1</v>
      </c>
      <c r="AX183" s="5">
        <v>1</v>
      </c>
      <c r="AY183" s="5">
        <v>1</v>
      </c>
      <c r="AZ183" s="5">
        <v>1</v>
      </c>
      <c r="BA183" s="5">
        <v>1</v>
      </c>
      <c r="BB183" s="5">
        <v>1</v>
      </c>
      <c r="BC183" s="5">
        <v>1</v>
      </c>
      <c r="BD183" s="5">
        <v>1</v>
      </c>
      <c r="BE183" s="5">
        <v>1</v>
      </c>
      <c r="BF183" s="5">
        <v>1</v>
      </c>
      <c r="BG183" s="5">
        <v>1</v>
      </c>
      <c r="BH183" s="5">
        <v>1</v>
      </c>
      <c r="BI183" s="5">
        <v>1</v>
      </c>
      <c r="BJ183" s="5">
        <v>1</v>
      </c>
      <c r="BK183" s="5">
        <v>1</v>
      </c>
      <c r="BL183" s="5">
        <v>1</v>
      </c>
      <c r="BM183" s="5">
        <v>1</v>
      </c>
      <c r="BN183" s="5">
        <v>1</v>
      </c>
      <c r="BO183" s="5">
        <v>1</v>
      </c>
      <c r="BP183" s="5">
        <v>1</v>
      </c>
      <c r="BQ183" s="5">
        <v>1</v>
      </c>
      <c r="BR183" s="5">
        <v>1</v>
      </c>
      <c r="BS183" s="5">
        <v>1</v>
      </c>
      <c r="BT183" s="5">
        <v>1</v>
      </c>
      <c r="BU183" s="5">
        <v>1</v>
      </c>
      <c r="BV183" s="5">
        <v>1</v>
      </c>
      <c r="BW183" s="5">
        <v>1</v>
      </c>
      <c r="BX183" s="5">
        <v>1</v>
      </c>
      <c r="BY183" s="5">
        <v>1</v>
      </c>
      <c r="BZ183" s="5">
        <v>1</v>
      </c>
      <c r="CA183" s="5">
        <v>1</v>
      </c>
      <c r="CB183" s="5">
        <v>1</v>
      </c>
      <c r="CC183" s="5">
        <v>1</v>
      </c>
      <c r="CD183" s="5">
        <v>1</v>
      </c>
      <c r="CE183" s="5">
        <v>1</v>
      </c>
      <c r="CF183" s="5">
        <v>1</v>
      </c>
      <c r="CG183" s="5">
        <v>1</v>
      </c>
      <c r="CH183" s="5">
        <v>1</v>
      </c>
      <c r="CI183" s="5">
        <v>1</v>
      </c>
      <c r="CJ183" s="544">
        <v>1</v>
      </c>
    </row>
    <row r="184" spans="1:88" s="160" customFormat="1" ht="23.25" customHeight="1">
      <c r="A184" s="5">
        <v>1</v>
      </c>
      <c r="B184" s="657" t="str">
        <f>Z183</f>
        <v>►</v>
      </c>
      <c r="C184" s="671"/>
      <c r="D184" s="289" t="str">
        <f>AA183</f>
        <v/>
      </c>
      <c r="E184" s="141">
        <f>AB183</f>
        <v>0</v>
      </c>
      <c r="F184" s="141"/>
      <c r="G184" s="141"/>
      <c r="H184" s="141"/>
      <c r="I184" s="141"/>
      <c r="J184" s="141"/>
      <c r="K184" s="141"/>
      <c r="L184" s="141"/>
      <c r="M184" s="141"/>
      <c r="N184" s="141"/>
      <c r="O184" s="141"/>
      <c r="P184" s="830"/>
      <c r="Q184" s="5">
        <v>1</v>
      </c>
      <c r="R184" s="596"/>
      <c r="S184" s="632"/>
      <c r="T184" s="598"/>
      <c r="U184" s="636" t="str">
        <f t="shared" si="58"/>
        <v/>
      </c>
      <c r="V184" s="640"/>
      <c r="W184" s="182" t="str">
        <f t="shared" si="59"/>
        <v/>
      </c>
      <c r="X184" s="639" t="str">
        <f t="shared" si="64"/>
        <v/>
      </c>
      <c r="Y184" s="5">
        <v>1</v>
      </c>
      <c r="Z184" s="60" t="s">
        <v>21</v>
      </c>
      <c r="AA184" s="315" t="str">
        <f>IF(ISBLANK(AB184),"",LARGE(AA145:AA183,1)+1)</f>
        <v/>
      </c>
      <c r="AB184" s="316"/>
      <c r="AC184" s="317"/>
      <c r="AD184" s="317"/>
      <c r="AE184" s="317"/>
      <c r="AF184" s="317"/>
      <c r="AG184" s="317"/>
      <c r="AH184" s="317"/>
      <c r="AI184" s="317"/>
      <c r="AJ184" s="317"/>
      <c r="AK184" s="317"/>
      <c r="AL184" s="317"/>
      <c r="AM184" s="317"/>
      <c r="AN184" s="318"/>
      <c r="AO184" s="5">
        <v>1</v>
      </c>
      <c r="AP184" s="315" t="str">
        <f>IF(ISBLANK(AQ184),"",LARGE(AP156:AP183,1)+1)</f>
        <v/>
      </c>
      <c r="AQ184" s="316"/>
      <c r="AR184" s="317"/>
      <c r="AS184" s="317"/>
      <c r="AT184" s="317"/>
      <c r="AU184" s="317"/>
      <c r="AV184" s="5">
        <v>1</v>
      </c>
      <c r="AW184" s="5">
        <v>1</v>
      </c>
      <c r="AX184" s="5">
        <v>1</v>
      </c>
      <c r="AY184" s="5">
        <v>1</v>
      </c>
      <c r="AZ184" s="5">
        <v>1</v>
      </c>
      <c r="BA184" s="5">
        <v>1</v>
      </c>
      <c r="BB184" s="5">
        <v>1</v>
      </c>
      <c r="BC184" s="5">
        <v>1</v>
      </c>
      <c r="BD184" s="5">
        <v>1</v>
      </c>
      <c r="BE184" s="5">
        <v>1</v>
      </c>
      <c r="BF184" s="5">
        <v>1</v>
      </c>
      <c r="BG184" s="5">
        <v>1</v>
      </c>
      <c r="BH184" s="5">
        <v>1</v>
      </c>
      <c r="BI184" s="5">
        <v>1</v>
      </c>
      <c r="BJ184" s="5">
        <v>1</v>
      </c>
      <c r="BK184" s="5">
        <v>1</v>
      </c>
      <c r="BL184" s="5">
        <v>1</v>
      </c>
      <c r="BM184" s="5">
        <v>1</v>
      </c>
      <c r="BN184" s="5">
        <v>1</v>
      </c>
      <c r="BO184" s="5">
        <v>1</v>
      </c>
      <c r="BP184" s="5">
        <v>1</v>
      </c>
      <c r="BQ184" s="5">
        <v>1</v>
      </c>
      <c r="BR184" s="5">
        <v>1</v>
      </c>
      <c r="BS184" s="5">
        <v>1</v>
      </c>
      <c r="BT184" s="5">
        <v>1</v>
      </c>
      <c r="BU184" s="5">
        <v>1</v>
      </c>
      <c r="BV184" s="5">
        <v>1</v>
      </c>
      <c r="BW184" s="5">
        <v>1</v>
      </c>
      <c r="BX184" s="5">
        <v>1</v>
      </c>
      <c r="BY184" s="5">
        <v>1</v>
      </c>
      <c r="BZ184" s="5">
        <v>1</v>
      </c>
      <c r="CA184" s="5">
        <v>1</v>
      </c>
      <c r="CB184" s="5">
        <v>1</v>
      </c>
      <c r="CC184" s="5">
        <v>1</v>
      </c>
      <c r="CD184" s="5">
        <v>1</v>
      </c>
      <c r="CE184" s="5">
        <v>1</v>
      </c>
      <c r="CF184" s="5">
        <v>1</v>
      </c>
      <c r="CG184" s="5">
        <v>1</v>
      </c>
      <c r="CH184" s="5">
        <v>1</v>
      </c>
      <c r="CI184" s="5">
        <v>1</v>
      </c>
      <c r="CJ184" s="544">
        <v>1</v>
      </c>
    </row>
    <row r="185" spans="1:88" s="160" customFormat="1" ht="23.25" customHeight="1">
      <c r="A185" s="5">
        <v>1</v>
      </c>
      <c r="B185" s="60" t="s">
        <v>21</v>
      </c>
      <c r="C185" s="671"/>
      <c r="D185" s="289" t="str">
        <f t="shared" ref="D185" si="69">AA184</f>
        <v/>
      </c>
      <c r="E185" s="141">
        <f t="shared" ref="E185" si="70">AB184</f>
        <v>0</v>
      </c>
      <c r="F185" s="141"/>
      <c r="G185" s="141"/>
      <c r="H185" s="141"/>
      <c r="I185" s="141"/>
      <c r="J185" s="141"/>
      <c r="K185" s="141"/>
      <c r="L185" s="141"/>
      <c r="M185" s="141"/>
      <c r="N185" s="141"/>
      <c r="O185" s="141"/>
      <c r="P185" s="830"/>
      <c r="Q185" s="5">
        <v>1</v>
      </c>
      <c r="R185" s="596"/>
      <c r="S185" s="632"/>
      <c r="T185" s="598"/>
      <c r="U185" s="636" t="str">
        <f t="shared" si="58"/>
        <v/>
      </c>
      <c r="V185" s="640"/>
      <c r="W185" s="182" t="str">
        <f t="shared" si="59"/>
        <v/>
      </c>
      <c r="X185" s="639" t="str">
        <f t="shared" si="64"/>
        <v/>
      </c>
      <c r="Y185" s="5">
        <v>1</v>
      </c>
      <c r="Z185" s="60" t="s">
        <v>21</v>
      </c>
      <c r="AA185" s="406"/>
      <c r="AB185" s="406"/>
      <c r="AC185" s="406"/>
      <c r="AD185" s="406"/>
      <c r="AE185" s="406"/>
      <c r="AF185" s="406"/>
      <c r="AG185" s="406"/>
      <c r="AH185" s="406"/>
      <c r="AI185" s="406"/>
      <c r="AJ185" s="406"/>
      <c r="AK185" s="406"/>
      <c r="AL185" s="890">
        <f ca="1">COUNTIF(Z110:Z197,AN185)</f>
        <v>68</v>
      </c>
      <c r="AM185" s="890"/>
      <c r="AN185" s="407" t="s">
        <v>22</v>
      </c>
      <c r="AO185" s="5">
        <v>1</v>
      </c>
      <c r="AP185" s="315" t="str">
        <f>IF(ISBLANK(AQ185),"",LARGE(AP156:AP184,1)+1)</f>
        <v/>
      </c>
      <c r="AQ185" s="316"/>
      <c r="AR185" s="317"/>
      <c r="AS185" s="317"/>
      <c r="AT185" s="317"/>
      <c r="AU185" s="317"/>
      <c r="AV185" s="5">
        <v>1</v>
      </c>
      <c r="AW185" s="5">
        <v>1</v>
      </c>
      <c r="AX185" s="5">
        <v>1</v>
      </c>
      <c r="AY185" s="5">
        <v>1</v>
      </c>
      <c r="AZ185" s="5">
        <v>1</v>
      </c>
      <c r="BA185" s="5">
        <v>1</v>
      </c>
      <c r="BB185" s="5">
        <v>1</v>
      </c>
      <c r="BC185" s="5">
        <v>1</v>
      </c>
      <c r="BD185" s="5">
        <v>1</v>
      </c>
      <c r="BE185" s="5">
        <v>1</v>
      </c>
      <c r="BF185" s="5">
        <v>1</v>
      </c>
      <c r="BG185" s="5">
        <v>1</v>
      </c>
      <c r="BH185" s="5">
        <v>1</v>
      </c>
      <c r="BI185" s="5">
        <v>1</v>
      </c>
      <c r="BJ185" s="5">
        <v>1</v>
      </c>
      <c r="BK185" s="5">
        <v>1</v>
      </c>
      <c r="BL185" s="5">
        <v>1</v>
      </c>
      <c r="BM185" s="5">
        <v>1</v>
      </c>
      <c r="BN185" s="5">
        <v>1</v>
      </c>
      <c r="BO185" s="5">
        <v>1</v>
      </c>
      <c r="BP185" s="5">
        <v>1</v>
      </c>
      <c r="BQ185" s="5">
        <v>1</v>
      </c>
      <c r="BR185" s="5">
        <v>1</v>
      </c>
      <c r="BS185" s="5">
        <v>1</v>
      </c>
      <c r="BT185" s="5">
        <v>1</v>
      </c>
      <c r="BU185" s="5">
        <v>1</v>
      </c>
      <c r="BV185" s="5">
        <v>1</v>
      </c>
      <c r="BW185" s="5">
        <v>1</v>
      </c>
      <c r="BX185" s="5">
        <v>1</v>
      </c>
      <c r="BY185" s="5">
        <v>1</v>
      </c>
      <c r="BZ185" s="5">
        <v>1</v>
      </c>
      <c r="CA185" s="5">
        <v>1</v>
      </c>
      <c r="CB185" s="5">
        <v>1</v>
      </c>
      <c r="CC185" s="5">
        <v>1</v>
      </c>
      <c r="CD185" s="5">
        <v>1</v>
      </c>
      <c r="CE185" s="5">
        <v>1</v>
      </c>
      <c r="CF185" s="5">
        <v>1</v>
      </c>
      <c r="CG185" s="5">
        <v>1</v>
      </c>
      <c r="CH185" s="5">
        <v>1</v>
      </c>
      <c r="CI185" s="5">
        <v>1</v>
      </c>
      <c r="CJ185" s="544">
        <v>1</v>
      </c>
    </row>
    <row r="186" spans="1:88" s="160" customFormat="1" ht="23.25" customHeight="1">
      <c r="A186" s="5">
        <v>1</v>
      </c>
      <c r="B186" s="60" t="s">
        <v>21</v>
      </c>
      <c r="C186" s="2">
        <v>3</v>
      </c>
      <c r="D186" s="2">
        <v>9</v>
      </c>
      <c r="E186" s="2">
        <v>14</v>
      </c>
      <c r="F186" s="2">
        <v>14</v>
      </c>
      <c r="G186" s="2">
        <v>14</v>
      </c>
      <c r="H186" s="2">
        <v>14</v>
      </c>
      <c r="I186" s="2">
        <v>14</v>
      </c>
      <c r="J186" s="2">
        <v>10</v>
      </c>
      <c r="K186" s="2">
        <v>10</v>
      </c>
      <c r="L186" s="2">
        <v>10</v>
      </c>
      <c r="M186" s="2">
        <v>12</v>
      </c>
      <c r="N186" s="2">
        <v>12</v>
      </c>
      <c r="O186" s="2">
        <v>12</v>
      </c>
      <c r="P186" s="2">
        <v>10</v>
      </c>
      <c r="Q186" s="5">
        <v>1</v>
      </c>
      <c r="R186" s="596"/>
      <c r="S186" s="632"/>
      <c r="T186" s="598"/>
      <c r="U186" s="636" t="str">
        <f t="shared" si="58"/>
        <v/>
      </c>
      <c r="V186" s="640"/>
      <c r="W186" s="182" t="str">
        <f t="shared" si="59"/>
        <v/>
      </c>
      <c r="X186" s="639" t="str">
        <f t="shared" si="64"/>
        <v/>
      </c>
      <c r="Y186" s="5">
        <v>1</v>
      </c>
      <c r="Z186" s="408" t="s">
        <v>22</v>
      </c>
      <c r="AA186" s="409" t="s">
        <v>4</v>
      </c>
      <c r="AB186" s="332" t="s">
        <v>10</v>
      </c>
      <c r="AC186" s="332" t="s">
        <v>16</v>
      </c>
      <c r="AD186" s="332" t="s">
        <v>5</v>
      </c>
      <c r="AE186" s="332" t="s">
        <v>17</v>
      </c>
      <c r="AF186" s="410" t="s">
        <v>37</v>
      </c>
      <c r="AG186" s="411" t="s">
        <v>230</v>
      </c>
      <c r="AH186" s="412"/>
      <c r="AI186" s="412"/>
      <c r="AJ186" s="412"/>
      <c r="AK186" s="412"/>
      <c r="AL186" s="412"/>
      <c r="AM186" s="412"/>
      <c r="AN186" s="413"/>
      <c r="AO186" s="5">
        <v>1</v>
      </c>
      <c r="AP186" s="315" t="str">
        <f>IF(ISBLANK(AQ186),"",LARGE(AP156:AP185,1)+1)</f>
        <v/>
      </c>
      <c r="AQ186" s="316"/>
      <c r="AR186" s="317"/>
      <c r="AS186" s="317"/>
      <c r="AT186" s="317"/>
      <c r="AU186" s="317"/>
      <c r="AV186" s="3">
        <v>1</v>
      </c>
      <c r="AW186" s="5">
        <v>1</v>
      </c>
      <c r="AX186" s="5">
        <v>1</v>
      </c>
      <c r="AY186" s="5">
        <v>1</v>
      </c>
      <c r="AZ186" s="5">
        <v>1</v>
      </c>
      <c r="BA186" s="5">
        <v>1</v>
      </c>
      <c r="BB186" s="5">
        <v>1</v>
      </c>
      <c r="BC186" s="5">
        <v>1</v>
      </c>
      <c r="BD186" s="5">
        <v>1</v>
      </c>
      <c r="BE186" s="5">
        <v>1</v>
      </c>
      <c r="BF186" s="5">
        <v>1</v>
      </c>
      <c r="BG186" s="5">
        <v>1</v>
      </c>
      <c r="BH186" s="5">
        <v>1</v>
      </c>
      <c r="BI186" s="5">
        <v>1</v>
      </c>
      <c r="BJ186" s="5">
        <v>1</v>
      </c>
      <c r="BK186" s="5">
        <v>1</v>
      </c>
      <c r="BL186" s="5">
        <v>1</v>
      </c>
      <c r="BM186" s="5">
        <v>1</v>
      </c>
      <c r="BN186" s="5">
        <v>1</v>
      </c>
      <c r="BO186" s="5">
        <v>1</v>
      </c>
      <c r="BP186" s="5">
        <v>1</v>
      </c>
      <c r="BQ186" s="5">
        <v>1</v>
      </c>
      <c r="BR186" s="5">
        <v>1</v>
      </c>
      <c r="BS186" s="5">
        <v>1</v>
      </c>
      <c r="BT186" s="5">
        <v>1</v>
      </c>
      <c r="BU186" s="5">
        <v>1</v>
      </c>
      <c r="BV186" s="5">
        <v>1</v>
      </c>
      <c r="BW186" s="5">
        <v>1</v>
      </c>
      <c r="BX186" s="5">
        <v>1</v>
      </c>
      <c r="BY186" s="5">
        <v>1</v>
      </c>
      <c r="BZ186" s="5">
        <v>1</v>
      </c>
      <c r="CA186" s="5">
        <v>1</v>
      </c>
      <c r="CB186" s="5">
        <v>1</v>
      </c>
      <c r="CC186" s="5">
        <v>1</v>
      </c>
      <c r="CD186" s="5">
        <v>1</v>
      </c>
      <c r="CE186" s="5">
        <v>1</v>
      </c>
      <c r="CF186" s="5">
        <v>1</v>
      </c>
      <c r="CG186" s="5">
        <v>1</v>
      </c>
      <c r="CH186" s="5">
        <v>1</v>
      </c>
      <c r="CI186" s="5">
        <v>1</v>
      </c>
      <c r="CJ186" s="544">
        <v>1</v>
      </c>
    </row>
    <row r="187" spans="1:88" s="160" customFormat="1" ht="23.25" customHeight="1">
      <c r="A187" s="5">
        <v>1</v>
      </c>
      <c r="B187" s="533" t="s">
        <v>22</v>
      </c>
      <c r="C187" s="297">
        <f t="shared" ref="C187:P187" ca="1" si="71">CELL("largeur",C187)</f>
        <v>3</v>
      </c>
      <c r="D187" s="297">
        <f t="shared" ca="1" si="71"/>
        <v>9</v>
      </c>
      <c r="E187" s="297">
        <f t="shared" ca="1" si="71"/>
        <v>14</v>
      </c>
      <c r="F187" s="297">
        <f t="shared" ca="1" si="71"/>
        <v>14</v>
      </c>
      <c r="G187" s="297">
        <f t="shared" ca="1" si="71"/>
        <v>14</v>
      </c>
      <c r="H187" s="297">
        <f t="shared" ca="1" si="71"/>
        <v>14</v>
      </c>
      <c r="I187" s="297">
        <f t="shared" ca="1" si="71"/>
        <v>14</v>
      </c>
      <c r="J187" s="297">
        <f t="shared" ca="1" si="71"/>
        <v>10</v>
      </c>
      <c r="K187" s="297">
        <f t="shared" ca="1" si="71"/>
        <v>10</v>
      </c>
      <c r="L187" s="297">
        <f t="shared" ca="1" si="71"/>
        <v>10</v>
      </c>
      <c r="M187" s="297">
        <f t="shared" ca="1" si="71"/>
        <v>12</v>
      </c>
      <c r="N187" s="297">
        <f t="shared" ca="1" si="71"/>
        <v>12</v>
      </c>
      <c r="O187" s="297">
        <f t="shared" ca="1" si="71"/>
        <v>12</v>
      </c>
      <c r="P187" s="297">
        <f t="shared" ca="1" si="71"/>
        <v>10</v>
      </c>
      <c r="Q187" s="5">
        <v>1</v>
      </c>
      <c r="R187" s="596"/>
      <c r="S187" s="606"/>
      <c r="T187" s="598"/>
      <c r="U187" s="636" t="str">
        <f t="shared" si="58"/>
        <v/>
      </c>
      <c r="V187" s="640"/>
      <c r="W187" s="182" t="str">
        <f t="shared" si="59"/>
        <v/>
      </c>
      <c r="X187" s="639" t="str">
        <f>IF(OR(ISBLANK(V187), ISTEXT(V187)), "", "0  "&amp;V117)</f>
        <v/>
      </c>
      <c r="Y187" s="5">
        <v>1</v>
      </c>
      <c r="Z187" s="408" t="s">
        <v>22</v>
      </c>
      <c r="AA187" s="417">
        <v>1</v>
      </c>
      <c r="AB187" s="326">
        <v>0.1</v>
      </c>
      <c r="AC187" s="418">
        <v>0.01</v>
      </c>
      <c r="AD187" s="326">
        <v>1E-3</v>
      </c>
      <c r="AE187" s="326">
        <v>1E-3</v>
      </c>
      <c r="AF187" s="327">
        <v>1</v>
      </c>
      <c r="AG187" s="419" t="s">
        <v>232</v>
      </c>
      <c r="AH187" s="420"/>
      <c r="AI187" s="420"/>
      <c r="AJ187" s="420"/>
      <c r="AK187" s="420"/>
      <c r="AL187" s="420"/>
      <c r="AM187" s="420"/>
      <c r="AN187" s="421"/>
      <c r="AO187" s="5">
        <v>1</v>
      </c>
      <c r="AP187" s="315" t="str">
        <f>IF(ISBLANK(AQ187),"",LARGE(AP156:AP186,1)+1)</f>
        <v/>
      </c>
      <c r="AQ187" s="316"/>
      <c r="AR187" s="317"/>
      <c r="AS187" s="317"/>
      <c r="AT187" s="317"/>
      <c r="AU187" s="317"/>
      <c r="AV187" s="3">
        <v>1</v>
      </c>
      <c r="AW187" s="5">
        <v>1</v>
      </c>
      <c r="AX187" s="5">
        <v>1</v>
      </c>
      <c r="AY187" s="5">
        <v>1</v>
      </c>
      <c r="AZ187" s="5">
        <v>1</v>
      </c>
      <c r="BA187" s="5">
        <v>1</v>
      </c>
      <c r="BB187" s="5">
        <v>1</v>
      </c>
      <c r="BC187" s="5">
        <v>1</v>
      </c>
      <c r="BD187" s="5">
        <v>1</v>
      </c>
      <c r="BE187" s="5">
        <v>1</v>
      </c>
      <c r="BF187" s="5">
        <v>1</v>
      </c>
      <c r="BG187" s="5">
        <v>1</v>
      </c>
      <c r="BH187" s="5">
        <v>1</v>
      </c>
      <c r="BI187" s="5">
        <v>1</v>
      </c>
      <c r="BJ187" s="5">
        <v>1</v>
      </c>
      <c r="BK187" s="5">
        <v>1</v>
      </c>
      <c r="BL187" s="5">
        <v>1</v>
      </c>
      <c r="BM187" s="5">
        <v>1</v>
      </c>
      <c r="BN187" s="5">
        <v>1</v>
      </c>
      <c r="BO187" s="5">
        <v>1</v>
      </c>
      <c r="BP187" s="5">
        <v>1</v>
      </c>
      <c r="BQ187" s="5">
        <v>1</v>
      </c>
      <c r="BR187" s="5">
        <v>1</v>
      </c>
      <c r="BS187" s="5">
        <v>1</v>
      </c>
      <c r="BT187" s="5">
        <v>1</v>
      </c>
      <c r="BU187" s="5">
        <v>1</v>
      </c>
      <c r="BV187" s="5">
        <v>1</v>
      </c>
      <c r="BW187" s="5">
        <v>1</v>
      </c>
      <c r="BX187" s="5">
        <v>1</v>
      </c>
      <c r="BY187" s="5">
        <v>1</v>
      </c>
      <c r="BZ187" s="5">
        <v>1</v>
      </c>
      <c r="CA187" s="5">
        <v>1</v>
      </c>
      <c r="CB187" s="5">
        <v>1</v>
      </c>
      <c r="CC187" s="5">
        <v>1</v>
      </c>
      <c r="CD187" s="5">
        <v>1</v>
      </c>
      <c r="CE187" s="5">
        <v>1</v>
      </c>
      <c r="CF187" s="5">
        <v>1</v>
      </c>
      <c r="CG187" s="5">
        <v>1</v>
      </c>
      <c r="CH187" s="5">
        <v>1</v>
      </c>
      <c r="CI187" s="5">
        <v>1</v>
      </c>
      <c r="CJ187" s="544">
        <v>1</v>
      </c>
    </row>
    <row r="188" spans="1:88" s="160" customFormat="1" ht="23.25" customHeight="1">
      <c r="A188" s="5">
        <v>1</v>
      </c>
      <c r="B188" s="533" t="s">
        <v>22</v>
      </c>
      <c r="C188" s="406"/>
      <c r="D188" s="406"/>
      <c r="E188" s="406"/>
      <c r="F188" s="406"/>
      <c r="G188" s="406"/>
      <c r="H188" s="406"/>
      <c r="I188" s="406"/>
      <c r="J188" s="406"/>
      <c r="K188" s="406"/>
      <c r="L188" s="406"/>
      <c r="M188" s="406"/>
      <c r="N188" s="406"/>
      <c r="O188" s="406"/>
      <c r="P188" s="406"/>
      <c r="Q188" s="5">
        <v>1</v>
      </c>
      <c r="R188" s="620"/>
      <c r="S188" s="406"/>
      <c r="T188" s="406"/>
      <c r="U188" s="406"/>
      <c r="V188" s="406"/>
      <c r="W188" s="406"/>
      <c r="X188" s="652"/>
      <c r="Y188" s="5">
        <v>1</v>
      </c>
      <c r="Z188" s="408" t="s">
        <v>22</v>
      </c>
      <c r="AA188" s="422" t="s">
        <v>6</v>
      </c>
      <c r="AB188" s="331" t="s">
        <v>12</v>
      </c>
      <c r="AC188" s="331" t="s">
        <v>18</v>
      </c>
      <c r="AD188" s="332" t="s">
        <v>7</v>
      </c>
      <c r="AE188" s="331" t="s">
        <v>13</v>
      </c>
      <c r="AF188" s="333" t="s">
        <v>19</v>
      </c>
      <c r="AG188" s="419" t="s">
        <v>233</v>
      </c>
      <c r="AH188" s="420"/>
      <c r="AI188" s="420"/>
      <c r="AJ188" s="420"/>
      <c r="AK188" s="420"/>
      <c r="AL188" s="420"/>
      <c r="AM188" s="423" t="s">
        <v>234</v>
      </c>
      <c r="AN188" s="424" t="s">
        <v>235</v>
      </c>
      <c r="AO188" s="5">
        <v>1</v>
      </c>
      <c r="AP188" s="315" t="str">
        <f>IF(ISBLANK(AQ188),"",LARGE(AP156:AP187,1)+1)</f>
        <v/>
      </c>
      <c r="AQ188" s="316"/>
      <c r="AR188" s="317"/>
      <c r="AS188" s="317"/>
      <c r="AT188" s="317"/>
      <c r="AU188" s="317"/>
      <c r="AV188" s="3">
        <v>1</v>
      </c>
      <c r="AW188" s="5">
        <v>1</v>
      </c>
      <c r="AX188" s="5">
        <v>1</v>
      </c>
      <c r="AY188" s="5">
        <v>1</v>
      </c>
      <c r="AZ188" s="5">
        <v>1</v>
      </c>
      <c r="BA188" s="5">
        <v>1</v>
      </c>
      <c r="BB188" s="5">
        <v>1</v>
      </c>
      <c r="BC188" s="5">
        <v>1</v>
      </c>
      <c r="BD188" s="5">
        <v>1</v>
      </c>
      <c r="BE188" s="5">
        <v>1</v>
      </c>
      <c r="BF188" s="5">
        <v>1</v>
      </c>
      <c r="BG188" s="5">
        <v>1</v>
      </c>
      <c r="BH188" s="5">
        <v>1</v>
      </c>
      <c r="BI188" s="5">
        <v>1</v>
      </c>
      <c r="BJ188" s="5">
        <v>1</v>
      </c>
      <c r="BK188" s="5">
        <v>1</v>
      </c>
      <c r="BL188" s="5">
        <v>1</v>
      </c>
      <c r="BM188" s="5">
        <v>1</v>
      </c>
      <c r="BN188" s="5">
        <v>1</v>
      </c>
      <c r="BO188" s="5">
        <v>1</v>
      </c>
      <c r="BP188" s="5">
        <v>1</v>
      </c>
      <c r="BQ188" s="5">
        <v>1</v>
      </c>
      <c r="BR188" s="5">
        <v>1</v>
      </c>
      <c r="BS188" s="5">
        <v>1</v>
      </c>
      <c r="BT188" s="5">
        <v>1</v>
      </c>
      <c r="BU188" s="5">
        <v>1</v>
      </c>
      <c r="BV188" s="5">
        <v>1</v>
      </c>
      <c r="BW188" s="5">
        <v>1</v>
      </c>
      <c r="BX188" s="5">
        <v>1</v>
      </c>
      <c r="BY188" s="5">
        <v>1</v>
      </c>
      <c r="BZ188" s="5">
        <v>1</v>
      </c>
      <c r="CA188" s="5">
        <v>1</v>
      </c>
      <c r="CB188" s="5">
        <v>1</v>
      </c>
      <c r="CC188" s="5">
        <v>1</v>
      </c>
      <c r="CD188" s="5">
        <v>1</v>
      </c>
      <c r="CE188" s="5">
        <v>1</v>
      </c>
      <c r="CF188" s="5">
        <v>1</v>
      </c>
      <c r="CG188" s="5">
        <v>1</v>
      </c>
      <c r="CH188" s="5">
        <v>1</v>
      </c>
      <c r="CI188" s="5">
        <v>1</v>
      </c>
      <c r="CJ188" s="544">
        <v>1</v>
      </c>
    </row>
    <row r="189" spans="1:88" s="160" customFormat="1" ht="23.25" customHeight="1">
      <c r="A189" s="5">
        <v>1</v>
      </c>
      <c r="B189" s="533" t="s">
        <v>22</v>
      </c>
      <c r="C189" s="297"/>
      <c r="D189" s="297"/>
      <c r="E189" s="297"/>
      <c r="F189" s="297"/>
      <c r="G189" s="297"/>
      <c r="H189" s="297"/>
      <c r="I189" s="297"/>
      <c r="J189" s="297"/>
      <c r="K189" s="297"/>
      <c r="L189" s="297"/>
      <c r="M189" s="297"/>
      <c r="N189" s="297"/>
      <c r="O189" s="297"/>
      <c r="P189" s="297"/>
      <c r="Q189" s="5">
        <v>1</v>
      </c>
      <c r="R189" s="621"/>
      <c r="S189" s="297"/>
      <c r="T189" s="297"/>
      <c r="U189" s="297"/>
      <c r="V189" s="297"/>
      <c r="W189" s="297"/>
      <c r="X189" s="653"/>
      <c r="Y189" s="5">
        <v>1</v>
      </c>
      <c r="Z189" s="408" t="s">
        <v>22</v>
      </c>
      <c r="AA189" s="429">
        <v>0.5</v>
      </c>
      <c r="AB189" s="338">
        <v>0.25</v>
      </c>
      <c r="AC189" s="338">
        <v>0.1</v>
      </c>
      <c r="AD189" s="338">
        <v>0.01</v>
      </c>
      <c r="AE189" s="338">
        <v>0.22500000000000001</v>
      </c>
      <c r="AF189" s="339">
        <v>0.35</v>
      </c>
      <c r="AG189" s="419" t="s">
        <v>238</v>
      </c>
      <c r="AH189" s="420"/>
      <c r="AI189" s="420"/>
      <c r="AJ189" s="420"/>
      <c r="AK189" s="420"/>
      <c r="AL189" s="420"/>
      <c r="AM189" s="430" t="s">
        <v>239</v>
      </c>
      <c r="AN189" s="431" t="s">
        <v>235</v>
      </c>
      <c r="AO189" s="5">
        <v>1</v>
      </c>
      <c r="AP189" s="315" t="str">
        <f>IF(ISBLANK(AQ189),"",LARGE(AP156:AP188,1)+1)</f>
        <v/>
      </c>
      <c r="AQ189" s="316"/>
      <c r="AR189" s="317"/>
      <c r="AS189" s="317"/>
      <c r="AT189" s="317"/>
      <c r="AU189" s="317"/>
      <c r="AV189" s="5">
        <v>1</v>
      </c>
      <c r="AW189" s="5">
        <v>1</v>
      </c>
      <c r="AX189" s="5">
        <v>1</v>
      </c>
      <c r="AY189" s="5">
        <v>1</v>
      </c>
      <c r="AZ189" s="5">
        <v>1</v>
      </c>
      <c r="BA189" s="5">
        <v>1</v>
      </c>
      <c r="BB189" s="5">
        <v>1</v>
      </c>
      <c r="BC189" s="5">
        <v>1</v>
      </c>
      <c r="BD189" s="5">
        <v>1</v>
      </c>
      <c r="BE189" s="5">
        <v>1</v>
      </c>
      <c r="BF189" s="5">
        <v>1</v>
      </c>
      <c r="BG189" s="5">
        <v>1</v>
      </c>
      <c r="BH189" s="5">
        <v>1</v>
      </c>
      <c r="BI189" s="5">
        <v>1</v>
      </c>
      <c r="BJ189" s="5">
        <v>1</v>
      </c>
      <c r="BK189" s="5">
        <v>1</v>
      </c>
      <c r="BL189" s="5">
        <v>1</v>
      </c>
      <c r="BM189" s="5">
        <v>1</v>
      </c>
      <c r="BN189" s="5">
        <v>1</v>
      </c>
      <c r="BO189" s="5">
        <v>1</v>
      </c>
      <c r="BP189" s="5">
        <v>1</v>
      </c>
      <c r="BQ189" s="5">
        <v>1</v>
      </c>
      <c r="BR189" s="5">
        <v>1</v>
      </c>
      <c r="BS189" s="5">
        <v>1</v>
      </c>
      <c r="BT189" s="5">
        <v>1</v>
      </c>
      <c r="BU189" s="5">
        <v>1</v>
      </c>
      <c r="BV189" s="5">
        <v>1</v>
      </c>
      <c r="BW189" s="5">
        <v>1</v>
      </c>
      <c r="BX189" s="5">
        <v>1</v>
      </c>
      <c r="BY189" s="5">
        <v>1</v>
      </c>
      <c r="BZ189" s="5">
        <v>1</v>
      </c>
      <c r="CA189" s="5">
        <v>1</v>
      </c>
      <c r="CB189" s="5">
        <v>1</v>
      </c>
      <c r="CC189" s="5">
        <v>1</v>
      </c>
      <c r="CD189" s="5">
        <v>1</v>
      </c>
      <c r="CE189" s="5">
        <v>1</v>
      </c>
      <c r="CF189" s="5">
        <v>1</v>
      </c>
      <c r="CG189" s="5">
        <v>1</v>
      </c>
      <c r="CH189" s="5">
        <v>1</v>
      </c>
      <c r="CI189" s="5">
        <v>1</v>
      </c>
      <c r="CJ189" s="544">
        <v>1</v>
      </c>
    </row>
    <row r="190" spans="1:88" s="160" customFormat="1" ht="23.25" customHeight="1">
      <c r="A190" s="5">
        <v>1</v>
      </c>
      <c r="B190" s="533" t="s">
        <v>22</v>
      </c>
      <c r="C190" s="618"/>
      <c r="D190" s="618"/>
      <c r="E190" s="618"/>
      <c r="F190" s="618"/>
      <c r="G190" s="618"/>
      <c r="H190" s="618"/>
      <c r="I190" s="618"/>
      <c r="J190" s="618"/>
      <c r="K190" s="618"/>
      <c r="L190" s="618"/>
      <c r="M190" s="618"/>
      <c r="N190" s="618"/>
      <c r="O190" s="618"/>
      <c r="P190" s="618"/>
      <c r="Q190" s="5">
        <v>1</v>
      </c>
      <c r="R190" s="622"/>
      <c r="S190" s="619"/>
      <c r="T190" s="618"/>
      <c r="U190" s="619"/>
      <c r="V190" s="619"/>
      <c r="W190" s="619"/>
      <c r="X190" s="654"/>
      <c r="Y190" s="5">
        <v>1</v>
      </c>
      <c r="Z190" s="60" t="s">
        <v>21</v>
      </c>
      <c r="AA190" s="435" t="s">
        <v>155</v>
      </c>
      <c r="AB190" s="436"/>
      <c r="AC190" s="436"/>
      <c r="AD190" s="436"/>
      <c r="AE190" s="436"/>
      <c r="AF190" s="437"/>
      <c r="AG190" s="438"/>
      <c r="AH190" s="437" t="s">
        <v>240</v>
      </c>
      <c r="AI190" s="439"/>
      <c r="AJ190" s="440">
        <v>3.472222222222222E-3</v>
      </c>
      <c r="AK190" s="439"/>
      <c r="AL190" s="441"/>
      <c r="AM190" s="437" t="s">
        <v>241</v>
      </c>
      <c r="AN190" s="442">
        <v>2.0833333333333332E-2</v>
      </c>
      <c r="AO190" s="5">
        <v>1</v>
      </c>
      <c r="AP190" s="315" t="str">
        <f>IF(ISBLANK(AQ190),"",LARGE(AP156:AP189,1)+1)</f>
        <v/>
      </c>
      <c r="AQ190" s="316"/>
      <c r="AR190" s="317"/>
      <c r="AS190" s="317"/>
      <c r="AT190" s="317"/>
      <c r="AU190" s="317"/>
      <c r="AV190" s="5">
        <v>1</v>
      </c>
      <c r="AW190" s="5">
        <v>1</v>
      </c>
      <c r="AX190" s="5">
        <v>1</v>
      </c>
      <c r="AY190" s="5">
        <v>1</v>
      </c>
      <c r="AZ190" s="5">
        <v>1</v>
      </c>
      <c r="BA190" s="5">
        <v>1</v>
      </c>
      <c r="BB190" s="5">
        <v>1</v>
      </c>
      <c r="BC190" s="5">
        <v>1</v>
      </c>
      <c r="BD190" s="5">
        <v>1</v>
      </c>
      <c r="BE190" s="5">
        <v>1</v>
      </c>
      <c r="BF190" s="5">
        <v>1</v>
      </c>
      <c r="BG190" s="5">
        <v>1</v>
      </c>
      <c r="BH190" s="5">
        <v>1</v>
      </c>
      <c r="BI190" s="5">
        <v>1</v>
      </c>
      <c r="BJ190" s="5">
        <v>1</v>
      </c>
      <c r="BK190" s="5">
        <v>1</v>
      </c>
      <c r="BL190" s="5">
        <v>1</v>
      </c>
      <c r="BM190" s="5">
        <v>1</v>
      </c>
      <c r="BN190" s="5">
        <v>1</v>
      </c>
      <c r="BO190" s="5">
        <v>1</v>
      </c>
      <c r="BP190" s="5">
        <v>1</v>
      </c>
      <c r="BQ190" s="5">
        <v>1</v>
      </c>
      <c r="BR190" s="5">
        <v>1</v>
      </c>
      <c r="BS190" s="5">
        <v>1</v>
      </c>
      <c r="BT190" s="5">
        <v>1</v>
      </c>
      <c r="BU190" s="5">
        <v>1</v>
      </c>
      <c r="BV190" s="5">
        <v>1</v>
      </c>
      <c r="BW190" s="5">
        <v>1</v>
      </c>
      <c r="BX190" s="5">
        <v>1</v>
      </c>
      <c r="BY190" s="5">
        <v>1</v>
      </c>
      <c r="BZ190" s="5">
        <v>1</v>
      </c>
      <c r="CA190" s="5">
        <v>1</v>
      </c>
      <c r="CB190" s="5">
        <v>1</v>
      </c>
      <c r="CC190" s="5">
        <v>1</v>
      </c>
      <c r="CD190" s="5">
        <v>1</v>
      </c>
      <c r="CE190" s="5">
        <v>1</v>
      </c>
      <c r="CF190" s="5">
        <v>1</v>
      </c>
      <c r="CG190" s="5">
        <v>1</v>
      </c>
      <c r="CH190" s="5">
        <v>1</v>
      </c>
      <c r="CI190" s="5">
        <v>1</v>
      </c>
      <c r="CJ190" s="544">
        <v>1</v>
      </c>
    </row>
    <row r="191" spans="1:88" s="160" customFormat="1" ht="23.25" customHeight="1">
      <c r="A191" s="5">
        <v>1</v>
      </c>
      <c r="B191" s="533" t="s">
        <v>22</v>
      </c>
      <c r="C191" s="618"/>
      <c r="D191" s="618"/>
      <c r="E191" s="618"/>
      <c r="F191" s="618"/>
      <c r="G191" s="618"/>
      <c r="H191" s="618"/>
      <c r="I191" s="618"/>
      <c r="J191" s="618"/>
      <c r="K191" s="618"/>
      <c r="L191" s="618"/>
      <c r="M191" s="618"/>
      <c r="N191" s="618"/>
      <c r="O191" s="618"/>
      <c r="P191" s="618"/>
      <c r="Q191" s="5">
        <v>1</v>
      </c>
      <c r="R191" s="622"/>
      <c r="S191" s="619"/>
      <c r="T191" s="618"/>
      <c r="U191" s="619"/>
      <c r="V191" s="619"/>
      <c r="W191" s="619"/>
      <c r="X191" s="654"/>
      <c r="Y191" s="5">
        <v>1</v>
      </c>
      <c r="Z191" s="60" t="s">
        <v>21</v>
      </c>
      <c r="AA191" s="447" t="s">
        <v>156</v>
      </c>
      <c r="AB191" s="436"/>
      <c r="AC191" s="436"/>
      <c r="AD191" s="436"/>
      <c r="AE191" s="436"/>
      <c r="AF191" s="448"/>
      <c r="AG191" s="449"/>
      <c r="AH191" s="448" t="s">
        <v>244</v>
      </c>
      <c r="AI191" s="36"/>
      <c r="AJ191" s="450">
        <v>1.0416666666666666E-2</v>
      </c>
      <c r="AK191" s="36"/>
      <c r="AL191" s="451"/>
      <c r="AM191" s="452" t="s">
        <v>245</v>
      </c>
      <c r="AN191" s="453">
        <f>AJ190+AJ191+AN190</f>
        <v>3.4722222222222224E-2</v>
      </c>
      <c r="AO191" s="5">
        <v>1</v>
      </c>
      <c r="AP191" s="315" t="str">
        <f>IF(ISBLANK(AQ191),"",LARGE(AP156:AP190,1)+1)</f>
        <v/>
      </c>
      <c r="AQ191" s="316"/>
      <c r="AR191" s="317"/>
      <c r="AS191" s="317"/>
      <c r="AT191" s="317"/>
      <c r="AU191" s="317"/>
      <c r="AV191" s="5">
        <v>1</v>
      </c>
      <c r="AW191" s="5">
        <v>1</v>
      </c>
      <c r="AX191" s="5">
        <v>1</v>
      </c>
      <c r="AY191" s="5">
        <v>1</v>
      </c>
      <c r="AZ191" s="5">
        <v>1</v>
      </c>
      <c r="BA191" s="5">
        <v>1</v>
      </c>
      <c r="BB191" s="5">
        <v>1</v>
      </c>
      <c r="BC191" s="5">
        <v>1</v>
      </c>
      <c r="BD191" s="5">
        <v>1</v>
      </c>
      <c r="BE191" s="5">
        <v>1</v>
      </c>
      <c r="BF191" s="5">
        <v>1</v>
      </c>
      <c r="BG191" s="5">
        <v>1</v>
      </c>
      <c r="BH191" s="5">
        <v>1</v>
      </c>
      <c r="BI191" s="5">
        <v>1</v>
      </c>
      <c r="BJ191" s="5">
        <v>1</v>
      </c>
      <c r="BK191" s="5">
        <v>1</v>
      </c>
      <c r="BL191" s="5">
        <v>1</v>
      </c>
      <c r="BM191" s="5">
        <v>1</v>
      </c>
      <c r="BN191" s="5">
        <v>1</v>
      </c>
      <c r="BO191" s="5">
        <v>1</v>
      </c>
      <c r="BP191" s="5">
        <v>1</v>
      </c>
      <c r="BQ191" s="5">
        <v>1</v>
      </c>
      <c r="BR191" s="5">
        <v>1</v>
      </c>
      <c r="BS191" s="5">
        <v>1</v>
      </c>
      <c r="BT191" s="5">
        <v>1</v>
      </c>
      <c r="BU191" s="5">
        <v>1</v>
      </c>
      <c r="BV191" s="5">
        <v>1</v>
      </c>
      <c r="BW191" s="5">
        <v>1</v>
      </c>
      <c r="BX191" s="5">
        <v>1</v>
      </c>
      <c r="BY191" s="5">
        <v>1</v>
      </c>
      <c r="BZ191" s="5">
        <v>1</v>
      </c>
      <c r="CA191" s="5">
        <v>1</v>
      </c>
      <c r="CB191" s="5">
        <v>1</v>
      </c>
      <c r="CC191" s="5">
        <v>1</v>
      </c>
      <c r="CD191" s="5">
        <v>1</v>
      </c>
      <c r="CE191" s="5">
        <v>1</v>
      </c>
      <c r="CF191" s="5">
        <v>1</v>
      </c>
      <c r="CG191" s="5">
        <v>1</v>
      </c>
      <c r="CH191" s="5">
        <v>1</v>
      </c>
      <c r="CI191" s="5">
        <v>1</v>
      </c>
      <c r="CJ191" s="544">
        <v>1</v>
      </c>
    </row>
    <row r="192" spans="1:88" s="160" customFormat="1" ht="23.25" customHeight="1">
      <c r="A192" s="5">
        <v>1</v>
      </c>
      <c r="B192" s="533" t="s">
        <v>22</v>
      </c>
      <c r="C192" s="618"/>
      <c r="D192" s="618"/>
      <c r="E192" s="618"/>
      <c r="F192" s="618"/>
      <c r="G192" s="618"/>
      <c r="H192" s="618"/>
      <c r="I192" s="618"/>
      <c r="J192" s="618"/>
      <c r="K192" s="618"/>
      <c r="L192" s="618"/>
      <c r="M192" s="618"/>
      <c r="N192" s="618"/>
      <c r="O192" s="618"/>
      <c r="P192" s="618"/>
      <c r="Q192" s="5">
        <v>1</v>
      </c>
      <c r="R192" s="622"/>
      <c r="S192" s="619"/>
      <c r="T192" s="618"/>
      <c r="U192" s="619"/>
      <c r="V192" s="619"/>
      <c r="W192" s="619"/>
      <c r="X192" s="654"/>
      <c r="Y192" s="5">
        <v>1</v>
      </c>
      <c r="Z192" s="60" t="s">
        <v>21</v>
      </c>
      <c r="AA192" s="456"/>
      <c r="AB192" s="456" t="s">
        <v>249</v>
      </c>
      <c r="AC192" s="458"/>
      <c r="AD192" s="458"/>
      <c r="AE192" s="458"/>
      <c r="AF192" s="458"/>
      <c r="AG192" s="458"/>
      <c r="AH192" s="458"/>
      <c r="AI192" s="458"/>
      <c r="AJ192" s="458"/>
      <c r="AK192" s="458"/>
      <c r="AL192" s="458"/>
      <c r="AM192" s="458"/>
      <c r="AN192" s="459"/>
      <c r="AO192" s="5">
        <v>1</v>
      </c>
      <c r="AP192" s="315" t="str">
        <f>IF(ISBLANK(AQ192),"",LARGE(AP156:AP191,1)+1)</f>
        <v/>
      </c>
      <c r="AQ192" s="316"/>
      <c r="AR192" s="317"/>
      <c r="AS192" s="317"/>
      <c r="AT192" s="317"/>
      <c r="AU192" s="317"/>
      <c r="AV192" s="5">
        <v>1</v>
      </c>
      <c r="AW192" s="5">
        <v>1</v>
      </c>
      <c r="AX192" s="5">
        <v>1</v>
      </c>
      <c r="AY192" s="5">
        <v>1</v>
      </c>
      <c r="AZ192" s="5">
        <v>1</v>
      </c>
      <c r="BA192" s="5">
        <v>1</v>
      </c>
      <c r="BB192" s="5">
        <v>1</v>
      </c>
      <c r="BC192" s="5">
        <v>1</v>
      </c>
      <c r="BD192" s="5">
        <v>1</v>
      </c>
      <c r="BE192" s="5">
        <v>1</v>
      </c>
      <c r="BF192" s="5">
        <v>1</v>
      </c>
      <c r="BG192" s="5">
        <v>1</v>
      </c>
      <c r="BH192" s="5">
        <v>1</v>
      </c>
      <c r="BI192" s="5">
        <v>1</v>
      </c>
      <c r="BJ192" s="5">
        <v>1</v>
      </c>
      <c r="BK192" s="5">
        <v>1</v>
      </c>
      <c r="BL192" s="5">
        <v>1</v>
      </c>
      <c r="BM192" s="5">
        <v>1</v>
      </c>
      <c r="BN192" s="5">
        <v>1</v>
      </c>
      <c r="BO192" s="5">
        <v>1</v>
      </c>
      <c r="BP192" s="5">
        <v>1</v>
      </c>
      <c r="BQ192" s="5">
        <v>1</v>
      </c>
      <c r="BR192" s="5">
        <v>1</v>
      </c>
      <c r="BS192" s="5">
        <v>1</v>
      </c>
      <c r="BT192" s="5">
        <v>1</v>
      </c>
      <c r="BU192" s="5">
        <v>1</v>
      </c>
      <c r="BV192" s="5">
        <v>1</v>
      </c>
      <c r="BW192" s="5">
        <v>1</v>
      </c>
      <c r="BX192" s="5">
        <v>1</v>
      </c>
      <c r="BY192" s="5">
        <v>1</v>
      </c>
      <c r="BZ192" s="5">
        <v>1</v>
      </c>
      <c r="CA192" s="5">
        <v>1</v>
      </c>
      <c r="CB192" s="5">
        <v>1</v>
      </c>
      <c r="CC192" s="5">
        <v>1</v>
      </c>
      <c r="CD192" s="5">
        <v>1</v>
      </c>
      <c r="CE192" s="5">
        <v>1</v>
      </c>
      <c r="CF192" s="5">
        <v>1</v>
      </c>
      <c r="CG192" s="5">
        <v>1</v>
      </c>
      <c r="CH192" s="5">
        <v>1</v>
      </c>
      <c r="CI192" s="5">
        <v>1</v>
      </c>
      <c r="CJ192" s="544">
        <v>1</v>
      </c>
    </row>
    <row r="193" spans="1:88" s="160" customFormat="1" ht="23.25" customHeight="1">
      <c r="A193" s="5">
        <v>1</v>
      </c>
      <c r="B193" s="533" t="s">
        <v>22</v>
      </c>
      <c r="C193" s="618"/>
      <c r="D193" s="618"/>
      <c r="E193" s="618"/>
      <c r="F193" s="618"/>
      <c r="G193" s="618"/>
      <c r="H193" s="618"/>
      <c r="I193" s="618"/>
      <c r="J193" s="618"/>
      <c r="K193" s="618"/>
      <c r="L193" s="618"/>
      <c r="M193" s="618"/>
      <c r="N193" s="618"/>
      <c r="O193" s="618"/>
      <c r="P193" s="618"/>
      <c r="Q193" s="5">
        <v>1</v>
      </c>
      <c r="R193" s="622"/>
      <c r="S193" s="619"/>
      <c r="T193" s="618"/>
      <c r="U193" s="619"/>
      <c r="V193" s="619"/>
      <c r="W193" s="619"/>
      <c r="X193" s="654"/>
      <c r="Y193" s="5">
        <v>1</v>
      </c>
      <c r="Z193" s="60" t="s">
        <v>21</v>
      </c>
      <c r="AA193" s="460" t="s">
        <v>253</v>
      </c>
      <c r="AB193" s="460" t="str">
        <f ca="1">CELL("nomfichier")</f>
        <v>D:\Données\1.UPRT\0-UPRT.fait\1-UPRT.FR-SITE-WEB\ff-fiches-fabrications\ff.fiches.fabrication.2023\UPRT.23.aout\[P_Paella.Vegetarienne.version.2.xlsx]Paella.Végétarienne.de.Sand</v>
      </c>
      <c r="AC193" s="460"/>
      <c r="AD193" s="460"/>
      <c r="AE193" s="460"/>
      <c r="AF193" s="460"/>
      <c r="AG193" s="460"/>
      <c r="AH193" s="460"/>
      <c r="AI193" s="460"/>
      <c r="AJ193" s="460"/>
      <c r="AK193" s="460"/>
      <c r="AL193" s="460"/>
      <c r="AM193" s="460"/>
      <c r="AN193" s="461"/>
      <c r="AO193" s="5">
        <v>1</v>
      </c>
      <c r="AP193" s="315" t="str">
        <f>IF(ISBLANK(AQ193),"",LARGE(AP156:AP192,1)+1)</f>
        <v/>
      </c>
      <c r="AQ193" s="316"/>
      <c r="AR193" s="317"/>
      <c r="AS193" s="317"/>
      <c r="AT193" s="317"/>
      <c r="AU193" s="317"/>
      <c r="AV193" s="5">
        <v>1</v>
      </c>
      <c r="AW193" s="5">
        <v>1</v>
      </c>
      <c r="AX193" s="5">
        <v>1</v>
      </c>
      <c r="AY193" s="5">
        <v>1</v>
      </c>
      <c r="AZ193" s="5">
        <v>1</v>
      </c>
      <c r="BA193" s="5">
        <v>1</v>
      </c>
      <c r="BB193" s="5">
        <v>1</v>
      </c>
      <c r="BC193" s="5">
        <v>1</v>
      </c>
      <c r="BD193" s="5">
        <v>1</v>
      </c>
      <c r="BE193" s="5">
        <v>1</v>
      </c>
      <c r="BF193" s="5">
        <v>1</v>
      </c>
      <c r="BG193" s="5">
        <v>1</v>
      </c>
      <c r="BH193" s="5">
        <v>1</v>
      </c>
      <c r="BI193" s="5">
        <v>1</v>
      </c>
      <c r="BJ193" s="5">
        <v>1</v>
      </c>
      <c r="BK193" s="5">
        <v>1</v>
      </c>
      <c r="BL193" s="5">
        <v>1</v>
      </c>
      <c r="BM193" s="5">
        <v>1</v>
      </c>
      <c r="BN193" s="5">
        <v>1</v>
      </c>
      <c r="BO193" s="5">
        <v>1</v>
      </c>
      <c r="BP193" s="5">
        <v>1</v>
      </c>
      <c r="BQ193" s="5">
        <v>1</v>
      </c>
      <c r="BR193" s="5">
        <v>1</v>
      </c>
      <c r="BS193" s="5">
        <v>1</v>
      </c>
      <c r="BT193" s="5">
        <v>1</v>
      </c>
      <c r="BU193" s="5">
        <v>1</v>
      </c>
      <c r="BV193" s="5">
        <v>1</v>
      </c>
      <c r="BW193" s="5">
        <v>1</v>
      </c>
      <c r="BX193" s="5">
        <v>1</v>
      </c>
      <c r="BY193" s="5">
        <v>1</v>
      </c>
      <c r="BZ193" s="5">
        <v>1</v>
      </c>
      <c r="CA193" s="5">
        <v>1</v>
      </c>
      <c r="CB193" s="5">
        <v>1</v>
      </c>
      <c r="CC193" s="5">
        <v>1</v>
      </c>
      <c r="CD193" s="5">
        <v>1</v>
      </c>
      <c r="CE193" s="5">
        <v>1</v>
      </c>
      <c r="CF193" s="5">
        <v>1</v>
      </c>
      <c r="CG193" s="5">
        <v>1</v>
      </c>
      <c r="CH193" s="5">
        <v>1</v>
      </c>
      <c r="CI193" s="5">
        <v>1</v>
      </c>
      <c r="CJ193" s="544">
        <v>1</v>
      </c>
    </row>
    <row r="194" spans="1:88" s="160" customFormat="1" ht="23.25" customHeight="1">
      <c r="A194" s="5">
        <v>1</v>
      </c>
      <c r="B194" s="533" t="s">
        <v>22</v>
      </c>
      <c r="C194" s="618"/>
      <c r="D194" s="618"/>
      <c r="E194" s="618"/>
      <c r="F194" s="618"/>
      <c r="G194" s="618"/>
      <c r="H194" s="618"/>
      <c r="I194" s="618"/>
      <c r="J194" s="618"/>
      <c r="K194" s="618"/>
      <c r="L194" s="618"/>
      <c r="M194" s="618"/>
      <c r="N194" s="618"/>
      <c r="O194" s="618"/>
      <c r="P194" s="618"/>
      <c r="Q194" s="5">
        <v>1</v>
      </c>
      <c r="R194" s="622"/>
      <c r="S194" s="619"/>
      <c r="T194" s="618"/>
      <c r="U194" s="619"/>
      <c r="V194" s="619"/>
      <c r="W194" s="619"/>
      <c r="X194" s="654"/>
      <c r="Y194" s="5">
        <v>1</v>
      </c>
      <c r="Z194" s="60" t="s">
        <v>21</v>
      </c>
      <c r="AA194" s="463"/>
      <c r="AB194" s="656" t="s">
        <v>714</v>
      </c>
      <c r="AC194" s="463"/>
      <c r="AD194" s="463"/>
      <c r="AE194" s="463"/>
      <c r="AF194" s="460"/>
      <c r="AG194" s="460"/>
      <c r="AH194" s="460"/>
      <c r="AI194" s="460"/>
      <c r="AJ194" s="460"/>
      <c r="AK194" s="460"/>
      <c r="AL194" s="460"/>
      <c r="AM194" s="460"/>
      <c r="AN194" s="461"/>
      <c r="AO194" s="3">
        <v>1</v>
      </c>
      <c r="AP194" s="315" t="str">
        <f>IF(ISBLANK(AQ194),"",LARGE(AP156:AP193,1)+1)</f>
        <v/>
      </c>
      <c r="AQ194" s="316"/>
      <c r="AR194" s="317"/>
      <c r="AS194" s="317"/>
      <c r="AT194" s="317"/>
      <c r="AU194" s="317"/>
      <c r="AV194" s="5">
        <v>1</v>
      </c>
      <c r="AW194" s="5">
        <v>1</v>
      </c>
      <c r="AX194" s="5">
        <v>1</v>
      </c>
      <c r="AY194" s="5">
        <v>1</v>
      </c>
      <c r="AZ194" s="5">
        <v>1</v>
      </c>
      <c r="BA194" s="5">
        <v>1</v>
      </c>
      <c r="BB194" s="5">
        <v>1</v>
      </c>
      <c r="BC194" s="5">
        <v>1</v>
      </c>
      <c r="BD194" s="5">
        <v>1</v>
      </c>
      <c r="BE194" s="5">
        <v>1</v>
      </c>
      <c r="BF194" s="5">
        <v>1</v>
      </c>
      <c r="BG194" s="5">
        <v>1</v>
      </c>
      <c r="BH194" s="5">
        <v>1</v>
      </c>
      <c r="BI194" s="5">
        <v>1</v>
      </c>
      <c r="BJ194" s="5">
        <v>1</v>
      </c>
      <c r="BK194" s="5">
        <v>1</v>
      </c>
      <c r="BL194" s="5">
        <v>1</v>
      </c>
      <c r="BM194" s="5">
        <v>1</v>
      </c>
      <c r="BN194" s="5">
        <v>1</v>
      </c>
      <c r="BO194" s="5">
        <v>1</v>
      </c>
      <c r="BP194" s="5">
        <v>1</v>
      </c>
      <c r="BQ194" s="5">
        <v>1</v>
      </c>
      <c r="BR194" s="5">
        <v>1</v>
      </c>
      <c r="BS194" s="5">
        <v>1</v>
      </c>
      <c r="BT194" s="5">
        <v>1</v>
      </c>
      <c r="BU194" s="5">
        <v>1</v>
      </c>
      <c r="BV194" s="5">
        <v>1</v>
      </c>
      <c r="BW194" s="5">
        <v>1</v>
      </c>
      <c r="BX194" s="5">
        <v>1</v>
      </c>
      <c r="BY194" s="5">
        <v>1</v>
      </c>
      <c r="BZ194" s="5">
        <v>1</v>
      </c>
      <c r="CA194" s="5">
        <v>1</v>
      </c>
      <c r="CB194" s="5">
        <v>1</v>
      </c>
      <c r="CC194" s="5">
        <v>1</v>
      </c>
      <c r="CD194" s="5">
        <v>1</v>
      </c>
      <c r="CE194" s="5">
        <v>1</v>
      </c>
      <c r="CF194" s="5">
        <v>1</v>
      </c>
      <c r="CG194" s="5">
        <v>1</v>
      </c>
      <c r="CH194" s="5">
        <v>1</v>
      </c>
      <c r="CI194" s="5">
        <v>1</v>
      </c>
      <c r="CJ194" s="544">
        <v>1</v>
      </c>
    </row>
    <row r="195" spans="1:88" s="160" customFormat="1" ht="23.25" customHeight="1">
      <c r="A195" s="5">
        <v>1</v>
      </c>
      <c r="B195" s="533" t="s">
        <v>22</v>
      </c>
      <c r="C195" s="618"/>
      <c r="D195" s="618"/>
      <c r="E195" s="618"/>
      <c r="F195" s="618"/>
      <c r="G195" s="618"/>
      <c r="H195" s="618"/>
      <c r="I195" s="618"/>
      <c r="J195" s="618"/>
      <c r="K195" s="618"/>
      <c r="L195" s="618"/>
      <c r="M195" s="618"/>
      <c r="N195" s="618"/>
      <c r="O195" s="618"/>
      <c r="P195" s="618"/>
      <c r="Q195" s="5">
        <v>1</v>
      </c>
      <c r="R195" s="622"/>
      <c r="S195" s="619"/>
      <c r="T195" s="618"/>
      <c r="U195" s="619"/>
      <c r="V195" s="619"/>
      <c r="W195" s="619"/>
      <c r="X195" s="654"/>
      <c r="Y195" s="5">
        <v>1</v>
      </c>
      <c r="Z195" s="60" t="s">
        <v>21</v>
      </c>
      <c r="AA195" s="464" t="s">
        <v>260</v>
      </c>
      <c r="AB195" s="464"/>
      <c r="AC195" s="464"/>
      <c r="AD195" s="464"/>
      <c r="AE195" s="464"/>
      <c r="AF195" s="464"/>
      <c r="AG195" s="464"/>
      <c r="AH195" s="464"/>
      <c r="AI195" s="464"/>
      <c r="AJ195" s="464"/>
      <c r="AK195" s="464"/>
      <c r="AL195" s="464"/>
      <c r="AM195" s="464"/>
      <c r="AN195" s="465"/>
      <c r="AO195" s="3">
        <v>1</v>
      </c>
      <c r="AP195" s="315" t="str">
        <f>IF(ISBLANK(AQ195),"",LARGE(AP156:AP194,1)+1)</f>
        <v/>
      </c>
      <c r="AQ195" s="316"/>
      <c r="AR195" s="317"/>
      <c r="AS195" s="317"/>
      <c r="AT195" s="317"/>
      <c r="AU195" s="317"/>
      <c r="AV195" s="5">
        <v>1</v>
      </c>
      <c r="AW195" s="5">
        <v>1</v>
      </c>
      <c r="AX195" s="5">
        <v>1</v>
      </c>
      <c r="AY195" s="5">
        <v>1</v>
      </c>
      <c r="AZ195" s="5">
        <v>1</v>
      </c>
      <c r="BA195" s="5">
        <v>1</v>
      </c>
      <c r="BB195" s="5">
        <v>1</v>
      </c>
      <c r="BC195" s="5">
        <v>1</v>
      </c>
      <c r="BD195" s="5">
        <v>1</v>
      </c>
      <c r="BE195" s="5">
        <v>1</v>
      </c>
      <c r="BF195" s="5">
        <v>1</v>
      </c>
      <c r="BG195" s="5">
        <v>1</v>
      </c>
      <c r="BH195" s="5">
        <v>1</v>
      </c>
      <c r="BI195" s="5">
        <v>1</v>
      </c>
      <c r="BJ195" s="5">
        <v>1</v>
      </c>
      <c r="BK195" s="5">
        <v>1</v>
      </c>
      <c r="BL195" s="5">
        <v>1</v>
      </c>
      <c r="BM195" s="5">
        <v>1</v>
      </c>
      <c r="BN195" s="5">
        <v>1</v>
      </c>
      <c r="BO195" s="5">
        <v>1</v>
      </c>
      <c r="BP195" s="5">
        <v>1</v>
      </c>
      <c r="BQ195" s="5">
        <v>1</v>
      </c>
      <c r="BR195" s="5">
        <v>1</v>
      </c>
      <c r="BS195" s="5">
        <v>1</v>
      </c>
      <c r="BT195" s="5">
        <v>1</v>
      </c>
      <c r="BU195" s="5">
        <v>1</v>
      </c>
      <c r="BV195" s="5">
        <v>1</v>
      </c>
      <c r="BW195" s="5">
        <v>1</v>
      </c>
      <c r="BX195" s="5">
        <v>1</v>
      </c>
      <c r="BY195" s="5">
        <v>1</v>
      </c>
      <c r="BZ195" s="5">
        <v>1</v>
      </c>
      <c r="CA195" s="5">
        <v>1</v>
      </c>
      <c r="CB195" s="5">
        <v>1</v>
      </c>
      <c r="CC195" s="5">
        <v>1</v>
      </c>
      <c r="CD195" s="5">
        <v>1</v>
      </c>
      <c r="CE195" s="5">
        <v>1</v>
      </c>
      <c r="CF195" s="5">
        <v>1</v>
      </c>
      <c r="CG195" s="5">
        <v>1</v>
      </c>
      <c r="CH195" s="5">
        <v>1</v>
      </c>
      <c r="CI195" s="5">
        <v>1</v>
      </c>
      <c r="CJ195" s="544">
        <v>1</v>
      </c>
    </row>
    <row r="196" spans="1:88" s="160" customFormat="1" ht="19.5" customHeight="1" thickBot="1">
      <c r="A196" s="5">
        <v>1</v>
      </c>
      <c r="B196" s="533" t="s">
        <v>22</v>
      </c>
      <c r="C196" s="603">
        <v>3</v>
      </c>
      <c r="D196" s="603">
        <v>9</v>
      </c>
      <c r="E196" s="603">
        <v>14</v>
      </c>
      <c r="F196" s="603">
        <v>14</v>
      </c>
      <c r="G196" s="603">
        <v>14</v>
      </c>
      <c r="H196" s="603">
        <v>14</v>
      </c>
      <c r="I196" s="603">
        <v>14</v>
      </c>
      <c r="J196" s="603">
        <v>10</v>
      </c>
      <c r="K196" s="603">
        <v>10</v>
      </c>
      <c r="L196" s="603">
        <v>10</v>
      </c>
      <c r="M196" s="603">
        <v>12</v>
      </c>
      <c r="N196" s="603">
        <v>12</v>
      </c>
      <c r="O196" s="603">
        <v>12</v>
      </c>
      <c r="P196" s="603">
        <v>10</v>
      </c>
      <c r="Q196" s="5">
        <v>1</v>
      </c>
      <c r="R196" s="602">
        <v>5</v>
      </c>
      <c r="S196" s="603">
        <v>70</v>
      </c>
      <c r="T196" s="604">
        <v>5</v>
      </c>
      <c r="U196" s="602">
        <v>76</v>
      </c>
      <c r="V196" s="603">
        <v>35</v>
      </c>
      <c r="W196" s="623">
        <v>40</v>
      </c>
      <c r="X196" s="604">
        <v>14</v>
      </c>
      <c r="Y196" s="5">
        <v>1</v>
      </c>
      <c r="Z196" s="473" t="s">
        <v>21</v>
      </c>
      <c r="AA196" s="399">
        <v>9</v>
      </c>
      <c r="AB196" s="399">
        <v>12</v>
      </c>
      <c r="AC196" s="399">
        <v>4</v>
      </c>
      <c r="AD196" s="399">
        <v>11</v>
      </c>
      <c r="AE196" s="399">
        <v>10</v>
      </c>
      <c r="AF196" s="399">
        <v>40</v>
      </c>
      <c r="AG196" s="399">
        <v>12</v>
      </c>
      <c r="AH196" s="399">
        <v>10</v>
      </c>
      <c r="AI196" s="399">
        <v>0.2</v>
      </c>
      <c r="AJ196" s="399">
        <v>12</v>
      </c>
      <c r="AK196" s="399">
        <v>9</v>
      </c>
      <c r="AL196" s="399">
        <v>10</v>
      </c>
      <c r="AM196" s="399">
        <v>16</v>
      </c>
      <c r="AN196" s="474">
        <v>16</v>
      </c>
      <c r="AO196" s="5">
        <v>1</v>
      </c>
      <c r="AP196" s="399">
        <v>9</v>
      </c>
      <c r="AQ196" s="399">
        <v>12</v>
      </c>
      <c r="AR196" s="399">
        <v>3</v>
      </c>
      <c r="AS196" s="399">
        <v>11</v>
      </c>
      <c r="AT196" s="399">
        <v>9</v>
      </c>
      <c r="AU196" s="399">
        <v>40</v>
      </c>
      <c r="AV196" s="5">
        <v>1</v>
      </c>
      <c r="AW196" s="5">
        <v>1</v>
      </c>
      <c r="AX196" s="5">
        <v>1</v>
      </c>
      <c r="AY196" s="5">
        <v>1</v>
      </c>
      <c r="AZ196" s="5">
        <v>1</v>
      </c>
      <c r="BA196" s="5">
        <v>1</v>
      </c>
      <c r="BB196" s="5">
        <v>1</v>
      </c>
      <c r="BC196" s="5">
        <v>1</v>
      </c>
      <c r="BD196" s="5">
        <v>1</v>
      </c>
      <c r="BE196" s="5">
        <v>1</v>
      </c>
      <c r="BF196" s="5">
        <v>1</v>
      </c>
      <c r="BG196" s="5">
        <v>1</v>
      </c>
      <c r="BH196" s="5">
        <v>1</v>
      </c>
      <c r="BI196" s="5">
        <v>1</v>
      </c>
      <c r="BJ196" s="5">
        <v>1</v>
      </c>
      <c r="BK196" s="5">
        <v>1</v>
      </c>
      <c r="BL196" s="5">
        <v>1</v>
      </c>
      <c r="BM196" s="5">
        <v>1</v>
      </c>
      <c r="BN196" s="5">
        <v>1</v>
      </c>
      <c r="BO196" s="5">
        <v>1</v>
      </c>
      <c r="BP196" s="5">
        <v>1</v>
      </c>
      <c r="BQ196" s="5">
        <v>1</v>
      </c>
      <c r="BR196" s="5">
        <v>1</v>
      </c>
      <c r="BS196" s="5">
        <v>1</v>
      </c>
      <c r="BT196" s="5">
        <v>1</v>
      </c>
      <c r="BU196" s="5">
        <v>1</v>
      </c>
      <c r="BV196" s="5">
        <v>1</v>
      </c>
      <c r="BW196" s="5">
        <v>1</v>
      </c>
      <c r="BX196" s="5">
        <v>1</v>
      </c>
      <c r="BY196" s="5">
        <v>1</v>
      </c>
      <c r="BZ196" s="5">
        <v>1</v>
      </c>
      <c r="CA196" s="5">
        <v>1</v>
      </c>
      <c r="CB196" s="5">
        <v>1</v>
      </c>
      <c r="CC196" s="5">
        <v>1</v>
      </c>
      <c r="CD196" s="5">
        <v>1</v>
      </c>
      <c r="CE196" s="5">
        <v>1</v>
      </c>
      <c r="CF196" s="5">
        <v>1</v>
      </c>
      <c r="CG196" s="5">
        <v>1</v>
      </c>
      <c r="CH196" s="5">
        <v>1</v>
      </c>
      <c r="CI196" s="5">
        <v>1</v>
      </c>
      <c r="CJ196" s="544">
        <v>1</v>
      </c>
    </row>
    <row r="197" spans="1:88" s="160" customFormat="1" ht="23.25" customHeight="1" thickBot="1">
      <c r="A197" s="5">
        <v>1</v>
      </c>
      <c r="B197" s="611" t="s">
        <v>21</v>
      </c>
      <c r="C197" s="611">
        <f t="shared" ref="C197:P197" ca="1" si="72">CELL("largeur",C197)</f>
        <v>3</v>
      </c>
      <c r="D197" s="611">
        <f t="shared" ca="1" si="72"/>
        <v>9</v>
      </c>
      <c r="E197" s="611">
        <f t="shared" ca="1" si="72"/>
        <v>14</v>
      </c>
      <c r="F197" s="611">
        <f t="shared" ca="1" si="72"/>
        <v>14</v>
      </c>
      <c r="G197" s="611">
        <f t="shared" ca="1" si="72"/>
        <v>14</v>
      </c>
      <c r="H197" s="611">
        <f t="shared" ca="1" si="72"/>
        <v>14</v>
      </c>
      <c r="I197" s="611">
        <f t="shared" ca="1" si="72"/>
        <v>14</v>
      </c>
      <c r="J197" s="611">
        <f t="shared" ca="1" si="72"/>
        <v>10</v>
      </c>
      <c r="K197" s="611">
        <f t="shared" ca="1" si="72"/>
        <v>10</v>
      </c>
      <c r="L197" s="611">
        <f t="shared" ca="1" si="72"/>
        <v>10</v>
      </c>
      <c r="M197" s="611">
        <f t="shared" ca="1" si="72"/>
        <v>12</v>
      </c>
      <c r="N197" s="611">
        <f t="shared" ca="1" si="72"/>
        <v>12</v>
      </c>
      <c r="O197" s="611">
        <f t="shared" ca="1" si="72"/>
        <v>12</v>
      </c>
      <c r="P197" s="611">
        <f t="shared" ca="1" si="72"/>
        <v>10</v>
      </c>
      <c r="Q197" s="611">
        <f t="shared" ref="Q197" ca="1" si="73">CELL("largeur",Q197)</f>
        <v>5</v>
      </c>
      <c r="R197" s="611">
        <f ca="1">CELL("largeur",R197)</f>
        <v>5</v>
      </c>
      <c r="S197" s="611">
        <f ca="1">CELL("largeur",S197)</f>
        <v>70</v>
      </c>
      <c r="T197" s="611">
        <f ca="1">CELL("largeur",T197)</f>
        <v>12</v>
      </c>
      <c r="U197" s="611">
        <f t="shared" ref="U197:X197" ca="1" si="74">CELL("largeur",U197)</f>
        <v>76</v>
      </c>
      <c r="V197" s="611">
        <f t="shared" ca="1" si="74"/>
        <v>35</v>
      </c>
      <c r="W197" s="611">
        <f t="shared" ca="1" si="74"/>
        <v>55</v>
      </c>
      <c r="X197" s="611">
        <f t="shared" ca="1" si="74"/>
        <v>14</v>
      </c>
      <c r="Y197" s="5">
        <v>1</v>
      </c>
      <c r="Z197" s="287">
        <f t="shared" ref="Z197:AU197" ca="1" si="75">CELL("largeur",Z197)</f>
        <v>5</v>
      </c>
      <c r="AA197" s="287">
        <f t="shared" ca="1" si="75"/>
        <v>9</v>
      </c>
      <c r="AB197" s="287">
        <f t="shared" ca="1" si="75"/>
        <v>12</v>
      </c>
      <c r="AC197" s="287">
        <f t="shared" ca="1" si="75"/>
        <v>4</v>
      </c>
      <c r="AD197" s="287">
        <f t="shared" ca="1" si="75"/>
        <v>11</v>
      </c>
      <c r="AE197" s="287">
        <f t="shared" ca="1" si="75"/>
        <v>10</v>
      </c>
      <c r="AF197" s="287">
        <f t="shared" ca="1" si="75"/>
        <v>40</v>
      </c>
      <c r="AG197" s="287">
        <f t="shared" ca="1" si="75"/>
        <v>12</v>
      </c>
      <c r="AH197" s="287">
        <f t="shared" ca="1" si="75"/>
        <v>12</v>
      </c>
      <c r="AI197" s="287">
        <f t="shared" ca="1" si="75"/>
        <v>0</v>
      </c>
      <c r="AJ197" s="287">
        <f t="shared" ca="1" si="75"/>
        <v>12</v>
      </c>
      <c r="AK197" s="287">
        <f t="shared" ca="1" si="75"/>
        <v>9</v>
      </c>
      <c r="AL197" s="287">
        <f t="shared" ca="1" si="75"/>
        <v>10</v>
      </c>
      <c r="AM197" s="287">
        <f t="shared" ca="1" si="75"/>
        <v>16</v>
      </c>
      <c r="AN197" s="287">
        <f t="shared" ca="1" si="75"/>
        <v>16</v>
      </c>
      <c r="AO197" s="5">
        <v>1</v>
      </c>
      <c r="AP197" s="287">
        <f t="shared" ca="1" si="75"/>
        <v>9</v>
      </c>
      <c r="AQ197" s="287">
        <f t="shared" ca="1" si="75"/>
        <v>12</v>
      </c>
      <c r="AR197" s="287">
        <f t="shared" ca="1" si="75"/>
        <v>3</v>
      </c>
      <c r="AS197" s="287">
        <f t="shared" ca="1" si="75"/>
        <v>11</v>
      </c>
      <c r="AT197" s="287">
        <f t="shared" ca="1" si="75"/>
        <v>9</v>
      </c>
      <c r="AU197" s="287">
        <f t="shared" ca="1" si="75"/>
        <v>40</v>
      </c>
      <c r="AV197" s="5">
        <v>1</v>
      </c>
      <c r="AW197" s="5">
        <v>1</v>
      </c>
      <c r="AX197" s="5">
        <v>1</v>
      </c>
      <c r="AY197" s="5">
        <v>1</v>
      </c>
      <c r="AZ197" s="5">
        <v>1</v>
      </c>
      <c r="BA197" s="5">
        <v>1</v>
      </c>
      <c r="BB197" s="5">
        <v>1</v>
      </c>
      <c r="BC197" s="5">
        <v>1</v>
      </c>
      <c r="BD197" s="5">
        <v>1</v>
      </c>
      <c r="BE197" s="5">
        <v>1</v>
      </c>
      <c r="BF197" s="5">
        <v>1</v>
      </c>
      <c r="BG197" s="5">
        <v>1</v>
      </c>
      <c r="BH197" s="5">
        <v>1</v>
      </c>
      <c r="BI197" s="5">
        <v>1</v>
      </c>
      <c r="BJ197" s="5">
        <v>1</v>
      </c>
      <c r="BK197" s="5">
        <v>1</v>
      </c>
      <c r="BL197" s="5">
        <v>1</v>
      </c>
      <c r="BM197" s="5">
        <v>1</v>
      </c>
      <c r="BN197" s="5">
        <v>1</v>
      </c>
      <c r="BO197" s="5">
        <v>1</v>
      </c>
      <c r="BP197" s="5">
        <v>1</v>
      </c>
      <c r="BQ197" s="5">
        <v>1</v>
      </c>
      <c r="BR197" s="5">
        <v>1</v>
      </c>
      <c r="BS197" s="5">
        <v>1</v>
      </c>
      <c r="BT197" s="5">
        <v>1</v>
      </c>
      <c r="BU197" s="5">
        <v>1</v>
      </c>
      <c r="BV197" s="5">
        <v>1</v>
      </c>
      <c r="BW197" s="5">
        <v>1</v>
      </c>
      <c r="BX197" s="5">
        <v>1</v>
      </c>
      <c r="BY197" s="5">
        <v>1</v>
      </c>
      <c r="BZ197" s="5">
        <v>1</v>
      </c>
      <c r="CA197" s="5">
        <v>1</v>
      </c>
      <c r="CB197" s="5">
        <v>1</v>
      </c>
      <c r="CC197" s="5">
        <v>1</v>
      </c>
      <c r="CD197" s="5">
        <v>1</v>
      </c>
      <c r="CE197" s="5">
        <v>1</v>
      </c>
      <c r="CF197" s="5">
        <v>1</v>
      </c>
      <c r="CG197" s="5">
        <v>1</v>
      </c>
      <c r="CH197" s="5">
        <v>1</v>
      </c>
      <c r="CI197" s="5">
        <v>1</v>
      </c>
      <c r="CJ197" s="544">
        <v>1</v>
      </c>
    </row>
    <row r="198" spans="1:88" ht="23.25" customHeight="1">
      <c r="A198" s="5">
        <v>1</v>
      </c>
      <c r="B198" s="54" t="s">
        <v>21</v>
      </c>
      <c r="C198" s="55" t="s">
        <v>26</v>
      </c>
      <c r="D198" s="666"/>
      <c r="E198" s="666"/>
      <c r="F198" s="666"/>
      <c r="G198" s="666"/>
      <c r="H198" s="666"/>
      <c r="I198" s="666"/>
      <c r="J198" s="666"/>
      <c r="K198" s="666"/>
      <c r="L198" s="666"/>
      <c r="M198" s="666"/>
      <c r="N198" s="666"/>
      <c r="O198" s="666"/>
      <c r="P198" s="667"/>
      <c r="Q198" s="5">
        <v>1</v>
      </c>
      <c r="R198" s="712" t="s">
        <v>46</v>
      </c>
      <c r="S198" s="713"/>
      <c r="T198" s="714"/>
      <c r="U198" s="872" t="s">
        <v>680</v>
      </c>
      <c r="V198" s="873"/>
      <c r="W198" s="873"/>
      <c r="X198" s="874"/>
      <c r="Y198" s="5">
        <v>1</v>
      </c>
      <c r="Z198" s="54" t="s">
        <v>21</v>
      </c>
      <c r="AA198" s="765" t="s">
        <v>29</v>
      </c>
      <c r="AB198" s="767" t="s">
        <v>370</v>
      </c>
      <c r="AC198" s="767"/>
      <c r="AD198" s="767"/>
      <c r="AE198" s="767"/>
      <c r="AF198" s="767"/>
      <c r="AG198" s="767"/>
      <c r="AH198" s="767"/>
      <c r="AI198" s="767"/>
      <c r="AJ198" s="767"/>
      <c r="AK198" s="767"/>
      <c r="AL198" s="737" t="s">
        <v>35</v>
      </c>
      <c r="AM198" s="737"/>
      <c r="AN198" s="771" t="str">
        <f>LEFT(AB198,1)</f>
        <v>N</v>
      </c>
      <c r="AO198" s="5">
        <v>1</v>
      </c>
      <c r="AP198" s="773" t="s">
        <v>31</v>
      </c>
      <c r="AQ198" s="773"/>
      <c r="AR198" s="773"/>
      <c r="AS198" s="773"/>
      <c r="AT198" s="773"/>
      <c r="AU198" s="773"/>
      <c r="AV198" s="5">
        <v>1</v>
      </c>
      <c r="AW198" s="5">
        <v>1</v>
      </c>
      <c r="AX198" s="5">
        <v>1</v>
      </c>
      <c r="AY198" s="5">
        <v>1</v>
      </c>
      <c r="AZ198" s="5">
        <v>1</v>
      </c>
      <c r="BA198" s="5">
        <v>1</v>
      </c>
      <c r="BB198" s="5">
        <v>1</v>
      </c>
      <c r="BC198" s="5">
        <v>1</v>
      </c>
      <c r="BD198" s="5">
        <v>1</v>
      </c>
      <c r="BE198" s="5">
        <v>1</v>
      </c>
      <c r="BF198" s="5">
        <v>1</v>
      </c>
      <c r="BG198" s="5">
        <v>1</v>
      </c>
      <c r="BH198" s="5">
        <v>1</v>
      </c>
      <c r="BI198" s="5">
        <v>1</v>
      </c>
      <c r="BJ198" s="5">
        <v>1</v>
      </c>
      <c r="BK198" s="5">
        <v>1</v>
      </c>
      <c r="BL198" s="5">
        <v>1</v>
      </c>
      <c r="BM198" s="5">
        <v>1</v>
      </c>
      <c r="BN198" s="5">
        <v>1</v>
      </c>
      <c r="BO198" s="5">
        <v>1</v>
      </c>
      <c r="BP198" s="5">
        <v>1</v>
      </c>
      <c r="BQ198" s="5">
        <v>1</v>
      </c>
      <c r="BR198" s="5">
        <v>1</v>
      </c>
      <c r="BS198" s="5">
        <v>1</v>
      </c>
      <c r="BT198" s="5">
        <v>1</v>
      </c>
      <c r="BU198" s="5">
        <v>1</v>
      </c>
      <c r="BV198" s="5">
        <v>1</v>
      </c>
      <c r="BW198" s="5">
        <v>1</v>
      </c>
      <c r="BX198" s="5">
        <v>1</v>
      </c>
      <c r="BY198" s="5">
        <v>1</v>
      </c>
      <c r="BZ198" s="5">
        <v>1</v>
      </c>
      <c r="CA198" s="5">
        <v>1</v>
      </c>
      <c r="CB198" s="5">
        <v>1</v>
      </c>
      <c r="CC198" s="5">
        <v>1</v>
      </c>
      <c r="CD198" s="5">
        <v>1</v>
      </c>
      <c r="CE198" s="5">
        <v>1</v>
      </c>
      <c r="CF198" s="5">
        <v>1</v>
      </c>
      <c r="CG198" s="5">
        <v>1</v>
      </c>
      <c r="CH198" s="5">
        <v>1</v>
      </c>
      <c r="CI198" s="5">
        <v>1</v>
      </c>
      <c r="CJ198" s="544">
        <v>1</v>
      </c>
    </row>
    <row r="199" spans="1:88" ht="23.25" customHeight="1">
      <c r="A199" s="5">
        <v>1</v>
      </c>
      <c r="B199" s="56" t="s">
        <v>21</v>
      </c>
      <c r="C199" s="671"/>
      <c r="D199" s="673" t="s">
        <v>28</v>
      </c>
      <c r="E199" s="673"/>
      <c r="F199" s="673"/>
      <c r="G199" s="673"/>
      <c r="H199" s="673"/>
      <c r="I199" s="674" t="str">
        <f>AC200</f>
        <v>Vous</v>
      </c>
      <c r="J199" s="674"/>
      <c r="K199" s="674"/>
      <c r="L199" s="674"/>
      <c r="M199" s="674"/>
      <c r="N199" s="674"/>
      <c r="O199" s="674"/>
      <c r="P199" s="783" t="str">
        <f>LEFT(I202,1)</f>
        <v>N</v>
      </c>
      <c r="Q199" s="5">
        <v>1</v>
      </c>
      <c r="R199" s="715" t="s">
        <v>54</v>
      </c>
      <c r="S199" s="677"/>
      <c r="T199" s="716"/>
      <c r="U199" s="875"/>
      <c r="V199" s="876"/>
      <c r="W199" s="876"/>
      <c r="X199" s="877"/>
      <c r="Y199" s="5">
        <v>1</v>
      </c>
      <c r="Z199" s="56" t="s">
        <v>21</v>
      </c>
      <c r="AA199" s="766"/>
      <c r="AB199" s="768"/>
      <c r="AC199" s="768"/>
      <c r="AD199" s="768"/>
      <c r="AE199" s="768"/>
      <c r="AF199" s="768"/>
      <c r="AG199" s="768"/>
      <c r="AH199" s="768"/>
      <c r="AI199" s="768"/>
      <c r="AJ199" s="768"/>
      <c r="AK199" s="768"/>
      <c r="AL199" s="738"/>
      <c r="AM199" s="738"/>
      <c r="AN199" s="772"/>
      <c r="AO199" s="5">
        <v>1</v>
      </c>
      <c r="AP199" s="773"/>
      <c r="AQ199" s="773"/>
      <c r="AR199" s="773"/>
      <c r="AS199" s="773"/>
      <c r="AT199" s="773"/>
      <c r="AU199" s="773"/>
      <c r="AV199" s="5">
        <v>1</v>
      </c>
      <c r="AW199" s="5">
        <v>1</v>
      </c>
      <c r="AX199" s="5">
        <v>1</v>
      </c>
      <c r="AY199" s="5">
        <v>1</v>
      </c>
      <c r="AZ199" s="5">
        <v>1</v>
      </c>
      <c r="BA199" s="5">
        <v>1</v>
      </c>
      <c r="BB199" s="5">
        <v>1</v>
      </c>
      <c r="BC199" s="5">
        <v>1</v>
      </c>
      <c r="BD199" s="5">
        <v>1</v>
      </c>
      <c r="BE199" s="5">
        <v>1</v>
      </c>
      <c r="BF199" s="5">
        <v>1</v>
      </c>
      <c r="BG199" s="5">
        <v>1</v>
      </c>
      <c r="BH199" s="5">
        <v>1</v>
      </c>
      <c r="BI199" s="5">
        <v>1</v>
      </c>
      <c r="BJ199" s="5">
        <v>1</v>
      </c>
      <c r="BK199" s="5">
        <v>1</v>
      </c>
      <c r="BL199" s="5">
        <v>1</v>
      </c>
      <c r="BM199" s="5">
        <v>1</v>
      </c>
      <c r="BN199" s="5">
        <v>1</v>
      </c>
      <c r="BO199" s="5">
        <v>1</v>
      </c>
      <c r="BP199" s="5">
        <v>1</v>
      </c>
      <c r="BQ199" s="5">
        <v>1</v>
      </c>
      <c r="BR199" s="5">
        <v>1</v>
      </c>
      <c r="BS199" s="5">
        <v>1</v>
      </c>
      <c r="BT199" s="5">
        <v>1</v>
      </c>
      <c r="BU199" s="5">
        <v>1</v>
      </c>
      <c r="BV199" s="5">
        <v>1</v>
      </c>
      <c r="BW199" s="5">
        <v>1</v>
      </c>
      <c r="BX199" s="5">
        <v>1</v>
      </c>
      <c r="BY199" s="5">
        <v>1</v>
      </c>
      <c r="BZ199" s="5">
        <v>1</v>
      </c>
      <c r="CA199" s="5">
        <v>1</v>
      </c>
      <c r="CB199" s="5">
        <v>1</v>
      </c>
      <c r="CC199" s="5">
        <v>1</v>
      </c>
      <c r="CD199" s="5">
        <v>1</v>
      </c>
      <c r="CE199" s="5">
        <v>1</v>
      </c>
      <c r="CF199" s="5">
        <v>1</v>
      </c>
      <c r="CG199" s="5">
        <v>1</v>
      </c>
      <c r="CH199" s="5">
        <v>1</v>
      </c>
      <c r="CI199" s="5">
        <v>1</v>
      </c>
      <c r="CJ199" s="544">
        <v>1</v>
      </c>
    </row>
    <row r="200" spans="1:88" ht="23.25" customHeight="1">
      <c r="A200" s="5">
        <v>1</v>
      </c>
      <c r="B200" s="60" t="s">
        <v>21</v>
      </c>
      <c r="C200" s="671"/>
      <c r="D200" s="673"/>
      <c r="E200" s="673"/>
      <c r="F200" s="673"/>
      <c r="G200" s="673"/>
      <c r="H200" s="673"/>
      <c r="I200" s="674"/>
      <c r="J200" s="674"/>
      <c r="K200" s="674"/>
      <c r="L200" s="674"/>
      <c r="M200" s="674"/>
      <c r="N200" s="674"/>
      <c r="O200" s="674"/>
      <c r="P200" s="783"/>
      <c r="Q200" s="5">
        <v>1</v>
      </c>
      <c r="R200" s="599"/>
      <c r="S200" s="1"/>
      <c r="T200" s="600"/>
      <c r="U200" s="884" t="s">
        <v>730</v>
      </c>
      <c r="V200" s="885"/>
      <c r="W200" s="885"/>
      <c r="X200" s="886"/>
      <c r="Y200" s="5">
        <v>1</v>
      </c>
      <c r="Z200" s="62" t="s">
        <v>21</v>
      </c>
      <c r="AA200" s="63"/>
      <c r="AB200" s="63" t="s">
        <v>40</v>
      </c>
      <c r="AC200" s="64" t="s">
        <v>364</v>
      </c>
      <c r="AD200" s="64"/>
      <c r="AE200" s="64"/>
      <c r="AF200" s="64"/>
      <c r="AG200" s="64"/>
      <c r="AH200" s="64"/>
      <c r="AI200" s="64"/>
      <c r="AJ200" s="64"/>
      <c r="AK200" s="64"/>
      <c r="AL200" s="64"/>
      <c r="AM200" s="64"/>
      <c r="AN200" s="65"/>
      <c r="AO200" s="5">
        <v>1</v>
      </c>
      <c r="AP200" s="773"/>
      <c r="AQ200" s="773"/>
      <c r="AR200" s="773"/>
      <c r="AS200" s="773"/>
      <c r="AT200" s="773"/>
      <c r="AU200" s="773"/>
      <c r="AV200" s="5">
        <v>1</v>
      </c>
      <c r="AW200" s="5">
        <v>1</v>
      </c>
      <c r="AX200" s="5">
        <v>1</v>
      </c>
      <c r="AY200" s="5">
        <v>1</v>
      </c>
      <c r="AZ200" s="5">
        <v>1</v>
      </c>
      <c r="BA200" s="5">
        <v>1</v>
      </c>
      <c r="BB200" s="5">
        <v>1</v>
      </c>
      <c r="BC200" s="5">
        <v>1</v>
      </c>
      <c r="BD200" s="5">
        <v>1</v>
      </c>
      <c r="BE200" s="5">
        <v>1</v>
      </c>
      <c r="BF200" s="5">
        <v>1</v>
      </c>
      <c r="BG200" s="5">
        <v>1</v>
      </c>
      <c r="BH200" s="5">
        <v>1</v>
      </c>
      <c r="BI200" s="5">
        <v>1</v>
      </c>
      <c r="BJ200" s="5">
        <v>1</v>
      </c>
      <c r="BK200" s="5">
        <v>1</v>
      </c>
      <c r="BL200" s="5">
        <v>1</v>
      </c>
      <c r="BM200" s="5">
        <v>1</v>
      </c>
      <c r="BN200" s="5">
        <v>1</v>
      </c>
      <c r="BO200" s="5">
        <v>1</v>
      </c>
      <c r="BP200" s="5">
        <v>1</v>
      </c>
      <c r="BQ200" s="5">
        <v>1</v>
      </c>
      <c r="BR200" s="5">
        <v>1</v>
      </c>
      <c r="BS200" s="5">
        <v>1</v>
      </c>
      <c r="BT200" s="5">
        <v>1</v>
      </c>
      <c r="BU200" s="5">
        <v>1</v>
      </c>
      <c r="BV200" s="5">
        <v>1</v>
      </c>
      <c r="BW200" s="5">
        <v>1</v>
      </c>
      <c r="BX200" s="5">
        <v>1</v>
      </c>
      <c r="BY200" s="5">
        <v>1</v>
      </c>
      <c r="BZ200" s="5">
        <v>1</v>
      </c>
      <c r="CA200" s="5">
        <v>1</v>
      </c>
      <c r="CB200" s="5">
        <v>1</v>
      </c>
      <c r="CC200" s="5">
        <v>1</v>
      </c>
      <c r="CD200" s="5">
        <v>1</v>
      </c>
      <c r="CE200" s="5">
        <v>1</v>
      </c>
      <c r="CF200" s="5">
        <v>1</v>
      </c>
      <c r="CG200" s="5">
        <v>1</v>
      </c>
      <c r="CH200" s="5">
        <v>1</v>
      </c>
      <c r="CI200" s="5">
        <v>1</v>
      </c>
      <c r="CJ200" s="544">
        <v>1</v>
      </c>
    </row>
    <row r="201" spans="1:88" ht="23.25" customHeight="1">
      <c r="A201" s="5">
        <v>1</v>
      </c>
      <c r="B201" s="60" t="s">
        <v>21</v>
      </c>
      <c r="C201" s="671"/>
      <c r="D201" s="673"/>
      <c r="E201" s="673"/>
      <c r="F201" s="673"/>
      <c r="G201" s="673"/>
      <c r="H201" s="673"/>
      <c r="I201" s="674"/>
      <c r="J201" s="674"/>
      <c r="K201" s="674"/>
      <c r="L201" s="674"/>
      <c r="M201" s="674"/>
      <c r="N201" s="674"/>
      <c r="O201" s="674"/>
      <c r="P201" s="747" t="str">
        <f>I202</f>
        <v>NOM DE LA RECETTE 3</v>
      </c>
      <c r="Q201" s="5">
        <v>1</v>
      </c>
      <c r="R201" s="599"/>
      <c r="S201" s="1"/>
      <c r="T201" s="600"/>
      <c r="U201" s="907" t="s">
        <v>731</v>
      </c>
      <c r="V201" s="908"/>
      <c r="W201" s="908"/>
      <c r="X201" s="909"/>
      <c r="Y201" s="5">
        <v>1</v>
      </c>
      <c r="Z201" s="62" t="s">
        <v>21</v>
      </c>
      <c r="AA201" s="71">
        <v>100</v>
      </c>
      <c r="AB201" s="72" t="s">
        <v>43</v>
      </c>
      <c r="AC201" s="73" t="s">
        <v>44</v>
      </c>
      <c r="AD201" s="74"/>
      <c r="AE201" s="74"/>
      <c r="AF201" s="75"/>
      <c r="AG201" s="76"/>
      <c r="AH201" s="75"/>
      <c r="AI201" s="75"/>
      <c r="AJ201" s="75"/>
      <c r="AK201" s="75"/>
      <c r="AL201" s="77" t="s">
        <v>45</v>
      </c>
      <c r="AM201" s="78"/>
      <c r="AN201" s="79"/>
      <c r="AO201" s="5">
        <v>1</v>
      </c>
      <c r="AP201" s="780" t="s">
        <v>46</v>
      </c>
      <c r="AQ201" s="781"/>
      <c r="AR201" s="781"/>
      <c r="AS201" s="781"/>
      <c r="AT201" s="781"/>
      <c r="AU201" s="782"/>
      <c r="AV201" s="5">
        <v>1</v>
      </c>
      <c r="AW201" s="5">
        <v>1</v>
      </c>
      <c r="AX201" s="5">
        <v>1</v>
      </c>
      <c r="AY201" s="5">
        <v>1</v>
      </c>
      <c r="AZ201" s="5">
        <v>1</v>
      </c>
      <c r="BA201" s="5">
        <v>1</v>
      </c>
      <c r="BB201" s="5">
        <v>1</v>
      </c>
      <c r="BC201" s="5">
        <v>1</v>
      </c>
      <c r="BD201" s="5">
        <v>1</v>
      </c>
      <c r="BE201" s="5">
        <v>1</v>
      </c>
      <c r="BF201" s="5">
        <v>1</v>
      </c>
      <c r="BG201" s="5">
        <v>1</v>
      </c>
      <c r="BH201" s="5">
        <v>1</v>
      </c>
      <c r="BI201" s="5">
        <v>1</v>
      </c>
      <c r="BJ201" s="5">
        <v>1</v>
      </c>
      <c r="BK201" s="5">
        <v>1</v>
      </c>
      <c r="BL201" s="5">
        <v>1</v>
      </c>
      <c r="BM201" s="5">
        <v>1</v>
      </c>
      <c r="BN201" s="5">
        <v>1</v>
      </c>
      <c r="BO201" s="5">
        <v>1</v>
      </c>
      <c r="BP201" s="5">
        <v>1</v>
      </c>
      <c r="BQ201" s="5">
        <v>1</v>
      </c>
      <c r="BR201" s="5">
        <v>1</v>
      </c>
      <c r="BS201" s="5">
        <v>1</v>
      </c>
      <c r="BT201" s="5">
        <v>1</v>
      </c>
      <c r="BU201" s="5">
        <v>1</v>
      </c>
      <c r="BV201" s="5">
        <v>1</v>
      </c>
      <c r="BW201" s="5">
        <v>1</v>
      </c>
      <c r="BX201" s="5">
        <v>1</v>
      </c>
      <c r="BY201" s="5">
        <v>1</v>
      </c>
      <c r="BZ201" s="5">
        <v>1</v>
      </c>
      <c r="CA201" s="5">
        <v>1</v>
      </c>
      <c r="CB201" s="5">
        <v>1</v>
      </c>
      <c r="CC201" s="5">
        <v>1</v>
      </c>
      <c r="CD201" s="5">
        <v>1</v>
      </c>
      <c r="CE201" s="5">
        <v>1</v>
      </c>
      <c r="CF201" s="5">
        <v>1</v>
      </c>
      <c r="CG201" s="5">
        <v>1</v>
      </c>
      <c r="CH201" s="5">
        <v>1</v>
      </c>
      <c r="CI201" s="5">
        <v>1</v>
      </c>
      <c r="CJ201" s="544">
        <v>1</v>
      </c>
    </row>
    <row r="202" spans="1:88" ht="23.25" customHeight="1">
      <c r="A202" s="5">
        <v>1</v>
      </c>
      <c r="B202" s="60" t="s">
        <v>21</v>
      </c>
      <c r="C202" s="671"/>
      <c r="D202" s="673" t="s">
        <v>38</v>
      </c>
      <c r="E202" s="673"/>
      <c r="F202" s="673"/>
      <c r="G202" s="673"/>
      <c r="H202" s="673"/>
      <c r="I202" s="674" t="str">
        <f>AB198</f>
        <v>NOM DE LA RECETTE 3</v>
      </c>
      <c r="J202" s="674"/>
      <c r="K202" s="674"/>
      <c r="L202" s="674"/>
      <c r="M202" s="674"/>
      <c r="N202" s="674"/>
      <c r="O202" s="674"/>
      <c r="P202" s="747"/>
      <c r="Q202" s="5">
        <v>1</v>
      </c>
      <c r="R202" s="599"/>
      <c r="S202" s="1"/>
      <c r="T202" s="600"/>
      <c r="U202" s="907"/>
      <c r="V202" s="908"/>
      <c r="W202" s="908"/>
      <c r="X202" s="909"/>
      <c r="Y202" s="5">
        <v>1</v>
      </c>
      <c r="Z202" s="62" t="s">
        <v>21</v>
      </c>
      <c r="AA202" s="89">
        <v>100</v>
      </c>
      <c r="AB202" s="90" t="s">
        <v>52</v>
      </c>
      <c r="AC202" s="91" t="s">
        <v>53</v>
      </c>
      <c r="AD202" s="92"/>
      <c r="AF202" s="76"/>
      <c r="AG202" s="76"/>
      <c r="AH202" s="76"/>
      <c r="AI202" s="76"/>
      <c r="AJ202" s="76"/>
      <c r="AK202" s="76"/>
      <c r="AL202" s="753">
        <v>50</v>
      </c>
      <c r="AM202" s="754" t="str">
        <f>AB201</f>
        <v>couverts</v>
      </c>
      <c r="AN202" s="755"/>
      <c r="AO202" s="5">
        <v>1</v>
      </c>
      <c r="AP202" s="676" t="s">
        <v>54</v>
      </c>
      <c r="AQ202" s="677"/>
      <c r="AR202" s="677"/>
      <c r="AS202" s="677"/>
      <c r="AT202" s="677"/>
      <c r="AU202" s="678"/>
      <c r="AV202" s="5">
        <v>1</v>
      </c>
      <c r="AW202" s="5">
        <v>1</v>
      </c>
      <c r="AX202" s="5">
        <v>1</v>
      </c>
      <c r="AY202" s="5">
        <v>1</v>
      </c>
      <c r="AZ202" s="5">
        <v>1</v>
      </c>
      <c r="BA202" s="5">
        <v>1</v>
      </c>
      <c r="BB202" s="5">
        <v>1</v>
      </c>
      <c r="BC202" s="5">
        <v>1</v>
      </c>
      <c r="BD202" s="5">
        <v>1</v>
      </c>
      <c r="BE202" s="5">
        <v>1</v>
      </c>
      <c r="BF202" s="5">
        <v>1</v>
      </c>
      <c r="BG202" s="5">
        <v>1</v>
      </c>
      <c r="BH202" s="5">
        <v>1</v>
      </c>
      <c r="BI202" s="5">
        <v>1</v>
      </c>
      <c r="BJ202" s="5">
        <v>1</v>
      </c>
      <c r="BK202" s="5">
        <v>1</v>
      </c>
      <c r="BL202" s="5">
        <v>1</v>
      </c>
      <c r="BM202" s="5">
        <v>1</v>
      </c>
      <c r="BN202" s="5">
        <v>1</v>
      </c>
      <c r="BO202" s="5">
        <v>1</v>
      </c>
      <c r="BP202" s="5">
        <v>1</v>
      </c>
      <c r="BQ202" s="5">
        <v>1</v>
      </c>
      <c r="BR202" s="5">
        <v>1</v>
      </c>
      <c r="BS202" s="5">
        <v>1</v>
      </c>
      <c r="BT202" s="5">
        <v>1</v>
      </c>
      <c r="BU202" s="5">
        <v>1</v>
      </c>
      <c r="BV202" s="5">
        <v>1</v>
      </c>
      <c r="BW202" s="5">
        <v>1</v>
      </c>
      <c r="BX202" s="5">
        <v>1</v>
      </c>
      <c r="BY202" s="5">
        <v>1</v>
      </c>
      <c r="BZ202" s="5">
        <v>1</v>
      </c>
      <c r="CA202" s="5">
        <v>1</v>
      </c>
      <c r="CB202" s="5">
        <v>1</v>
      </c>
      <c r="CC202" s="5">
        <v>1</v>
      </c>
      <c r="CD202" s="5">
        <v>1</v>
      </c>
      <c r="CE202" s="5">
        <v>1</v>
      </c>
      <c r="CF202" s="5">
        <v>1</v>
      </c>
      <c r="CG202" s="5">
        <v>1</v>
      </c>
      <c r="CH202" s="5">
        <v>1</v>
      </c>
      <c r="CI202" s="5">
        <v>1</v>
      </c>
      <c r="CJ202" s="544">
        <v>1</v>
      </c>
    </row>
    <row r="203" spans="1:88" ht="23.25" customHeight="1" thickBot="1">
      <c r="A203" s="5">
        <v>1</v>
      </c>
      <c r="B203" s="60" t="s">
        <v>21</v>
      </c>
      <c r="C203" s="671"/>
      <c r="D203" s="673"/>
      <c r="E203" s="673"/>
      <c r="F203" s="673"/>
      <c r="G203" s="673"/>
      <c r="H203" s="673"/>
      <c r="I203" s="674"/>
      <c r="J203" s="674"/>
      <c r="K203" s="674"/>
      <c r="L203" s="674"/>
      <c r="M203" s="674"/>
      <c r="N203" s="674"/>
      <c r="O203" s="674"/>
      <c r="P203" s="747"/>
      <c r="Q203" s="5">
        <v>1</v>
      </c>
      <c r="R203" s="599"/>
      <c r="S203" s="1"/>
      <c r="T203" s="600"/>
      <c r="U203" s="907"/>
      <c r="V203" s="908"/>
      <c r="W203" s="908"/>
      <c r="X203" s="909"/>
      <c r="Y203" s="5">
        <v>1</v>
      </c>
      <c r="Z203" s="62" t="s">
        <v>21</v>
      </c>
      <c r="AA203" s="98" t="s">
        <v>59</v>
      </c>
      <c r="AE203" s="92"/>
      <c r="AF203" s="36"/>
      <c r="AG203" s="36"/>
      <c r="AH203" s="76"/>
      <c r="AI203" s="76"/>
      <c r="AJ203" s="76"/>
      <c r="AK203" s="99" t="str">
        <f>AC200</f>
        <v>Vous</v>
      </c>
      <c r="AL203" s="753"/>
      <c r="AM203" s="754"/>
      <c r="AN203" s="755"/>
      <c r="AO203" s="5">
        <v>1</v>
      </c>
      <c r="AP203" s="100"/>
      <c r="AQ203" s="1"/>
      <c r="AR203" s="1"/>
      <c r="AS203" s="1"/>
      <c r="AT203" s="1"/>
      <c r="AU203" s="101"/>
      <c r="AV203" s="5">
        <v>1</v>
      </c>
      <c r="AW203" s="5">
        <v>1</v>
      </c>
      <c r="AX203" s="5">
        <v>1</v>
      </c>
      <c r="AY203" s="5">
        <v>1</v>
      </c>
      <c r="AZ203" s="5">
        <v>1</v>
      </c>
      <c r="BA203" s="5">
        <v>1</v>
      </c>
      <c r="BB203" s="5">
        <v>1</v>
      </c>
      <c r="BC203" s="5">
        <v>1</v>
      </c>
      <c r="BD203" s="5">
        <v>1</v>
      </c>
      <c r="BE203" s="5">
        <v>1</v>
      </c>
      <c r="BF203" s="5">
        <v>1</v>
      </c>
      <c r="BG203" s="5">
        <v>1</v>
      </c>
      <c r="BH203" s="5">
        <v>1</v>
      </c>
      <c r="BI203" s="5">
        <v>1</v>
      </c>
      <c r="BJ203" s="5">
        <v>1</v>
      </c>
      <c r="BK203" s="5">
        <v>1</v>
      </c>
      <c r="BL203" s="5">
        <v>1</v>
      </c>
      <c r="BM203" s="5">
        <v>1</v>
      </c>
      <c r="BN203" s="5">
        <v>1</v>
      </c>
      <c r="BO203" s="5">
        <v>1</v>
      </c>
      <c r="BP203" s="5">
        <v>1</v>
      </c>
      <c r="BQ203" s="5">
        <v>1</v>
      </c>
      <c r="BR203" s="5">
        <v>1</v>
      </c>
      <c r="BS203" s="5">
        <v>1</v>
      </c>
      <c r="BT203" s="5">
        <v>1</v>
      </c>
      <c r="BU203" s="5">
        <v>1</v>
      </c>
      <c r="BV203" s="5">
        <v>1</v>
      </c>
      <c r="BW203" s="5">
        <v>1</v>
      </c>
      <c r="BX203" s="5">
        <v>1</v>
      </c>
      <c r="BY203" s="5">
        <v>1</v>
      </c>
      <c r="BZ203" s="5">
        <v>1</v>
      </c>
      <c r="CA203" s="5">
        <v>1</v>
      </c>
      <c r="CB203" s="5">
        <v>1</v>
      </c>
      <c r="CC203" s="5">
        <v>1</v>
      </c>
      <c r="CD203" s="5">
        <v>1</v>
      </c>
      <c r="CE203" s="5">
        <v>1</v>
      </c>
      <c r="CF203" s="5">
        <v>1</v>
      </c>
      <c r="CG203" s="5">
        <v>1</v>
      </c>
      <c r="CH203" s="5">
        <v>1</v>
      </c>
      <c r="CI203" s="5">
        <v>1</v>
      </c>
      <c r="CJ203" s="544">
        <v>1</v>
      </c>
    </row>
    <row r="204" spans="1:88" ht="23.25" customHeight="1" thickTop="1" thickBot="1">
      <c r="A204" s="5">
        <v>1</v>
      </c>
      <c r="B204" s="60" t="s">
        <v>21</v>
      </c>
      <c r="C204" s="671"/>
      <c r="D204" s="87"/>
      <c r="E204" s="87"/>
      <c r="F204" s="87"/>
      <c r="G204" s="87"/>
      <c r="H204" s="87"/>
      <c r="I204" s="87"/>
      <c r="J204" s="15"/>
      <c r="K204" s="88"/>
      <c r="L204" s="15"/>
      <c r="M204" s="15"/>
      <c r="N204" s="15"/>
      <c r="O204" s="88"/>
      <c r="P204" s="747"/>
      <c r="Q204" s="5">
        <v>1</v>
      </c>
      <c r="R204" s="599"/>
      <c r="S204" s="1"/>
      <c r="T204" s="600"/>
      <c r="U204" s="903" t="s">
        <v>732</v>
      </c>
      <c r="V204" s="904"/>
      <c r="W204" s="904"/>
      <c r="X204" s="905"/>
      <c r="Y204" s="5">
        <v>1</v>
      </c>
      <c r="Z204" s="62" t="s">
        <v>21</v>
      </c>
      <c r="AA204" s="112" t="s">
        <v>63</v>
      </c>
      <c r="AB204" s="113" t="s">
        <v>64</v>
      </c>
      <c r="AC204" s="112" t="s">
        <v>65</v>
      </c>
      <c r="AD204" s="113" t="s">
        <v>66</v>
      </c>
      <c r="AE204" s="112" t="s">
        <v>67</v>
      </c>
      <c r="AF204" s="113" t="s">
        <v>68</v>
      </c>
      <c r="AG204" s="112" t="s">
        <v>69</v>
      </c>
      <c r="AH204" s="113" t="s">
        <v>70</v>
      </c>
      <c r="AI204" s="112" t="s">
        <v>71</v>
      </c>
      <c r="AJ204" s="113" t="s">
        <v>72</v>
      </c>
      <c r="AK204" s="112" t="s">
        <v>73</v>
      </c>
      <c r="AL204" s="113" t="s">
        <v>74</v>
      </c>
      <c r="AM204" s="112" t="s">
        <v>75</v>
      </c>
      <c r="AN204" s="114" t="s">
        <v>76</v>
      </c>
      <c r="AO204" s="5">
        <v>1</v>
      </c>
      <c r="AP204" s="100"/>
      <c r="AQ204" s="1"/>
      <c r="AR204" s="1"/>
      <c r="AS204" s="1"/>
      <c r="AT204" s="1"/>
      <c r="AU204" s="101"/>
      <c r="AV204" s="5">
        <v>1</v>
      </c>
      <c r="AW204" s="5">
        <v>1</v>
      </c>
      <c r="AX204" s="5">
        <v>1</v>
      </c>
      <c r="AY204" s="5">
        <v>1</v>
      </c>
      <c r="AZ204" s="5">
        <v>1</v>
      </c>
      <c r="BA204" s="5">
        <v>1</v>
      </c>
      <c r="BB204" s="5">
        <v>1</v>
      </c>
      <c r="BC204" s="5">
        <v>1</v>
      </c>
      <c r="BD204" s="5">
        <v>1</v>
      </c>
      <c r="BE204" s="5">
        <v>1</v>
      </c>
      <c r="BF204" s="5">
        <v>1</v>
      </c>
      <c r="BG204" s="5">
        <v>1</v>
      </c>
      <c r="BH204" s="5">
        <v>1</v>
      </c>
      <c r="BI204" s="5">
        <v>1</v>
      </c>
      <c r="BJ204" s="5">
        <v>1</v>
      </c>
      <c r="BK204" s="5">
        <v>1</v>
      </c>
      <c r="BL204" s="5">
        <v>1</v>
      </c>
      <c r="BM204" s="5">
        <v>1</v>
      </c>
      <c r="BN204" s="5">
        <v>1</v>
      </c>
      <c r="BO204" s="5">
        <v>1</v>
      </c>
      <c r="BP204" s="5">
        <v>1</v>
      </c>
      <c r="BQ204" s="5">
        <v>1</v>
      </c>
      <c r="BR204" s="5">
        <v>1</v>
      </c>
      <c r="BS204" s="5">
        <v>1</v>
      </c>
      <c r="BT204" s="5">
        <v>1</v>
      </c>
      <c r="BU204" s="5">
        <v>1</v>
      </c>
      <c r="BV204" s="5">
        <v>1</v>
      </c>
      <c r="BW204" s="5">
        <v>1</v>
      </c>
      <c r="BX204" s="5">
        <v>1</v>
      </c>
      <c r="BY204" s="5">
        <v>1</v>
      </c>
      <c r="BZ204" s="5">
        <v>1</v>
      </c>
      <c r="CA204" s="5">
        <v>1</v>
      </c>
      <c r="CB204" s="5">
        <v>1</v>
      </c>
      <c r="CC204" s="5">
        <v>1</v>
      </c>
      <c r="CD204" s="5">
        <v>1</v>
      </c>
      <c r="CE204" s="5">
        <v>1</v>
      </c>
      <c r="CF204" s="5">
        <v>1</v>
      </c>
      <c r="CG204" s="5">
        <v>1</v>
      </c>
      <c r="CH204" s="5">
        <v>1</v>
      </c>
      <c r="CI204" s="5">
        <v>1</v>
      </c>
      <c r="CJ204" s="544">
        <v>1</v>
      </c>
    </row>
    <row r="205" spans="1:88" ht="23.25" customHeight="1" thickTop="1">
      <c r="A205" s="5">
        <v>1</v>
      </c>
      <c r="B205" s="60" t="s">
        <v>21</v>
      </c>
      <c r="C205" s="671"/>
      <c r="D205" s="87"/>
      <c r="E205" s="87"/>
      <c r="F205" s="95">
        <f>AB203</f>
        <v>0</v>
      </c>
      <c r="G205" s="87">
        <f>AC203</f>
        <v>0</v>
      </c>
      <c r="H205" s="87"/>
      <c r="I205" s="87"/>
      <c r="J205" s="15"/>
      <c r="K205" s="87"/>
      <c r="L205" s="96" t="s">
        <v>58</v>
      </c>
      <c r="M205" s="97">
        <f>AL202</f>
        <v>50</v>
      </c>
      <c r="N205" s="97" t="str">
        <f>AM202</f>
        <v>couverts</v>
      </c>
      <c r="O205" s="87"/>
      <c r="P205" s="747"/>
      <c r="Q205" s="5">
        <v>1</v>
      </c>
      <c r="R205" s="599"/>
      <c r="S205" s="1"/>
      <c r="T205" s="600"/>
      <c r="U205" s="903"/>
      <c r="V205" s="904"/>
      <c r="W205" s="904"/>
      <c r="X205" s="905"/>
      <c r="Y205" s="5">
        <v>1</v>
      </c>
      <c r="Z205" s="62" t="s">
        <v>21</v>
      </c>
      <c r="AA205" s="125" t="s">
        <v>88</v>
      </c>
      <c r="AB205" s="126" t="s">
        <v>89</v>
      </c>
      <c r="AC205" s="127"/>
      <c r="AD205" s="685" t="s">
        <v>90</v>
      </c>
      <c r="AE205" s="687" t="s">
        <v>91</v>
      </c>
      <c r="AF205" s="128" t="s">
        <v>92</v>
      </c>
      <c r="AG205" s="689" t="s">
        <v>93</v>
      </c>
      <c r="AH205" s="691" t="s">
        <v>94</v>
      </c>
      <c r="AI205" s="693" t="s">
        <v>95</v>
      </c>
      <c r="AJ205" s="129" t="s">
        <v>87</v>
      </c>
      <c r="AK205" s="130" t="s">
        <v>82</v>
      </c>
      <c r="AL205" s="131" t="s">
        <v>96</v>
      </c>
      <c r="AM205" s="132">
        <f>AL202</f>
        <v>50</v>
      </c>
      <c r="AN205" s="133" t="str">
        <f>AM202</f>
        <v>couverts</v>
      </c>
      <c r="AO205" s="5">
        <v>1</v>
      </c>
      <c r="AP205" s="100"/>
      <c r="AQ205" s="1"/>
      <c r="AR205" s="1"/>
      <c r="AS205" s="1"/>
      <c r="AT205" s="1"/>
      <c r="AU205" s="101"/>
      <c r="AV205" s="5">
        <v>1</v>
      </c>
      <c r="AW205" s="5">
        <v>1</v>
      </c>
      <c r="AX205" s="5">
        <v>1</v>
      </c>
      <c r="AY205" s="5">
        <v>1</v>
      </c>
      <c r="AZ205" s="5">
        <v>1</v>
      </c>
      <c r="BA205" s="5">
        <v>1</v>
      </c>
      <c r="BB205" s="5">
        <v>1</v>
      </c>
      <c r="BC205" s="5">
        <v>1</v>
      </c>
      <c r="BD205" s="5">
        <v>1</v>
      </c>
      <c r="BE205" s="5">
        <v>1</v>
      </c>
      <c r="BF205" s="5">
        <v>1</v>
      </c>
      <c r="BG205" s="5">
        <v>1</v>
      </c>
      <c r="BH205" s="5">
        <v>1</v>
      </c>
      <c r="BI205" s="5">
        <v>1</v>
      </c>
      <c r="BJ205" s="5">
        <v>1</v>
      </c>
      <c r="BK205" s="5">
        <v>1</v>
      </c>
      <c r="BL205" s="5">
        <v>1</v>
      </c>
      <c r="BM205" s="5">
        <v>1</v>
      </c>
      <c r="BN205" s="5">
        <v>1</v>
      </c>
      <c r="BO205" s="5">
        <v>1</v>
      </c>
      <c r="BP205" s="5">
        <v>1</v>
      </c>
      <c r="BQ205" s="5">
        <v>1</v>
      </c>
      <c r="BR205" s="5">
        <v>1</v>
      </c>
      <c r="BS205" s="5">
        <v>1</v>
      </c>
      <c r="BT205" s="5">
        <v>1</v>
      </c>
      <c r="BU205" s="5">
        <v>1</v>
      </c>
      <c r="BV205" s="5">
        <v>1</v>
      </c>
      <c r="BW205" s="5">
        <v>1</v>
      </c>
      <c r="BX205" s="5">
        <v>1</v>
      </c>
      <c r="BY205" s="5">
        <v>1</v>
      </c>
      <c r="BZ205" s="5">
        <v>1</v>
      </c>
      <c r="CA205" s="5">
        <v>1</v>
      </c>
      <c r="CB205" s="5">
        <v>1</v>
      </c>
      <c r="CC205" s="5">
        <v>1</v>
      </c>
      <c r="CD205" s="5">
        <v>1</v>
      </c>
      <c r="CE205" s="5">
        <v>1</v>
      </c>
      <c r="CF205" s="5">
        <v>1</v>
      </c>
      <c r="CG205" s="5">
        <v>1</v>
      </c>
      <c r="CH205" s="5">
        <v>1</v>
      </c>
      <c r="CI205" s="5">
        <v>1</v>
      </c>
      <c r="CJ205" s="544">
        <v>1</v>
      </c>
    </row>
    <row r="206" spans="1:88" s="160" customFormat="1" ht="23.25" customHeight="1">
      <c r="A206" s="5">
        <v>1</v>
      </c>
      <c r="B206" s="60" t="s">
        <v>21</v>
      </c>
      <c r="C206" s="671"/>
      <c r="D206" s="109"/>
      <c r="E206" s="109"/>
      <c r="F206" s="109"/>
      <c r="G206" s="109"/>
      <c r="H206" s="109"/>
      <c r="I206" s="109"/>
      <c r="J206" s="109"/>
      <c r="K206" s="109"/>
      <c r="L206" s="109"/>
      <c r="M206" s="109"/>
      <c r="N206" s="109"/>
      <c r="O206" s="109"/>
      <c r="P206" s="747"/>
      <c r="Q206" s="5">
        <v>1</v>
      </c>
      <c r="R206" s="599"/>
      <c r="S206" s="1"/>
      <c r="T206" s="600"/>
      <c r="U206" s="807" t="s">
        <v>678</v>
      </c>
      <c r="V206" s="675" t="s">
        <v>724</v>
      </c>
      <c r="W206" s="634" t="s">
        <v>517</v>
      </c>
      <c r="X206" s="809" t="s">
        <v>733</v>
      </c>
      <c r="Y206" s="5">
        <v>1</v>
      </c>
      <c r="Z206" s="60" t="s">
        <v>21</v>
      </c>
      <c r="AA206" s="144" t="s">
        <v>82</v>
      </c>
      <c r="AB206" s="145" t="s">
        <v>83</v>
      </c>
      <c r="AC206" s="146" t="s">
        <v>84</v>
      </c>
      <c r="AD206" s="686"/>
      <c r="AE206" s="688"/>
      <c r="AF206" s="147" t="s">
        <v>81</v>
      </c>
      <c r="AG206" s="690"/>
      <c r="AH206" s="692"/>
      <c r="AI206" s="694"/>
      <c r="AJ206" s="148" t="s">
        <v>102</v>
      </c>
      <c r="AK206" s="149">
        <v>1</v>
      </c>
      <c r="AL206" s="150" t="s">
        <v>82</v>
      </c>
      <c r="AM206" s="151" t="s">
        <v>83</v>
      </c>
      <c r="AN206" s="152" t="s">
        <v>87</v>
      </c>
      <c r="AO206" s="5">
        <v>1</v>
      </c>
      <c r="AP206" s="100"/>
      <c r="AQ206" s="1"/>
      <c r="AR206" s="1"/>
      <c r="AS206" s="1"/>
      <c r="AT206" s="1"/>
      <c r="AU206" s="101"/>
      <c r="AV206" s="3">
        <v>1</v>
      </c>
      <c r="AW206" s="5">
        <v>1</v>
      </c>
      <c r="AX206" s="5">
        <v>1</v>
      </c>
      <c r="AY206" s="5">
        <v>1</v>
      </c>
      <c r="AZ206" s="5">
        <v>1</v>
      </c>
      <c r="BA206" s="5">
        <v>1</v>
      </c>
      <c r="BB206" s="5">
        <v>1</v>
      </c>
      <c r="BC206" s="5">
        <v>1</v>
      </c>
      <c r="BD206" s="5">
        <v>1</v>
      </c>
      <c r="BE206" s="5">
        <v>1</v>
      </c>
      <c r="BF206" s="5">
        <v>1</v>
      </c>
      <c r="BG206" s="5">
        <v>1</v>
      </c>
      <c r="BH206" s="5">
        <v>1</v>
      </c>
      <c r="BI206" s="5">
        <v>1</v>
      </c>
      <c r="BJ206" s="5">
        <v>1</v>
      </c>
      <c r="BK206" s="5">
        <v>1</v>
      </c>
      <c r="BL206" s="5">
        <v>1</v>
      </c>
      <c r="BM206" s="5">
        <v>1</v>
      </c>
      <c r="BN206" s="5">
        <v>1</v>
      </c>
      <c r="BO206" s="5">
        <v>1</v>
      </c>
      <c r="BP206" s="5">
        <v>1</v>
      </c>
      <c r="BQ206" s="5">
        <v>1</v>
      </c>
      <c r="BR206" s="5">
        <v>1</v>
      </c>
      <c r="BS206" s="5">
        <v>1</v>
      </c>
      <c r="BT206" s="5">
        <v>1</v>
      </c>
      <c r="BU206" s="5">
        <v>1</v>
      </c>
      <c r="BV206" s="5">
        <v>1</v>
      </c>
      <c r="BW206" s="5">
        <v>1</v>
      </c>
      <c r="BX206" s="5">
        <v>1</v>
      </c>
      <c r="BY206" s="5">
        <v>1</v>
      </c>
      <c r="BZ206" s="5">
        <v>1</v>
      </c>
      <c r="CA206" s="5">
        <v>1</v>
      </c>
      <c r="CB206" s="5">
        <v>1</v>
      </c>
      <c r="CC206" s="5">
        <v>1</v>
      </c>
      <c r="CD206" s="5">
        <v>1</v>
      </c>
      <c r="CE206" s="5">
        <v>1</v>
      </c>
      <c r="CF206" s="5">
        <v>1</v>
      </c>
      <c r="CG206" s="5">
        <v>1</v>
      </c>
      <c r="CH206" s="5">
        <v>1</v>
      </c>
      <c r="CI206" s="5">
        <v>1</v>
      </c>
      <c r="CJ206" s="544">
        <v>1</v>
      </c>
    </row>
    <row r="207" spans="1:88" s="160" customFormat="1" ht="23.25" customHeight="1">
      <c r="A207" s="5">
        <v>1</v>
      </c>
      <c r="B207" s="60" t="s">
        <v>21</v>
      </c>
      <c r="C207" s="671"/>
      <c r="D207" s="15"/>
      <c r="E207" s="117" t="s">
        <v>81</v>
      </c>
      <c r="F207" s="118"/>
      <c r="G207" s="118"/>
      <c r="H207" s="119" t="s">
        <v>82</v>
      </c>
      <c r="I207" s="120" t="s">
        <v>83</v>
      </c>
      <c r="J207" s="120" t="s">
        <v>84</v>
      </c>
      <c r="K207" s="121" t="s">
        <v>85</v>
      </c>
      <c r="L207" s="122" t="s">
        <v>86</v>
      </c>
      <c r="M207" s="745" t="s">
        <v>87</v>
      </c>
      <c r="N207" s="745"/>
      <c r="O207" s="123"/>
      <c r="P207" s="747"/>
      <c r="Q207" s="5">
        <v>1</v>
      </c>
      <c r="R207" s="599"/>
      <c r="S207" s="1"/>
      <c r="T207" s="600"/>
      <c r="U207" s="807"/>
      <c r="V207" s="675"/>
      <c r="W207" s="810" t="s">
        <v>519</v>
      </c>
      <c r="X207" s="809"/>
      <c r="Y207" s="5">
        <v>1</v>
      </c>
      <c r="Z207" s="62" t="s">
        <v>21</v>
      </c>
      <c r="AA207" s="163"/>
      <c r="AB207" s="164"/>
      <c r="AC207" s="165" t="str">
        <f t="shared" ref="AC207:AC236" si="76">IF(AND(AA207&gt;0,AD207&gt;0),"de","")</f>
        <v/>
      </c>
      <c r="AD207" s="485">
        <v>0.4</v>
      </c>
      <c r="AE207" s="22" t="s">
        <v>4</v>
      </c>
      <c r="AF207" s="168" t="s">
        <v>363</v>
      </c>
      <c r="AG207" s="491">
        <v>1</v>
      </c>
      <c r="AH207" s="169">
        <f>IFERROR(SUMIF(AA279:AF279, AE207, AA280:AF280)*AD207*IF(ISBLANK(AA207),1,AA207)+SUMIF(AA281:AF281, AE207, AA282:AF282)*AD207*IF(ISBLANK(AA207),1,AA207), 0)</f>
        <v>0.4</v>
      </c>
      <c r="AI207" s="170">
        <f>IF(ISBLANK(AA201),0,(AH207*AG207)/AA201*AL202)</f>
        <v>0.2</v>
      </c>
      <c r="AJ207" s="171">
        <f>IF(AI237=0,0,(AI207/AI237)*AK206*1000)</f>
        <v>1000</v>
      </c>
      <c r="AK207" s="172">
        <f>IF(AH237=0, 0, (AA207*AG207)/(AH237*AK206))</f>
        <v>0</v>
      </c>
      <c r="AL207" s="173">
        <f>IF(OR(ISBLANK(AA201), ISBLANK(AA207), ISTEXT(AA207)), 0, AA207*AG207/AA201*AL202)</f>
        <v>0</v>
      </c>
      <c r="AM207" s="174">
        <f t="shared" ref="AM207:AM236" si="77">AB207</f>
        <v>0</v>
      </c>
      <c r="AN207" s="175" t="str">
        <f t="shared" ref="AN207:AN236" si="78">IF(AI207=0,0,IF(AI207&gt;=1,ROUND(AI207,3)&amp;" Kg",INT(AI207*1000)&amp;" g"))</f>
        <v>200 g</v>
      </c>
      <c r="AO207" s="5">
        <v>1</v>
      </c>
      <c r="AP207" s="100"/>
      <c r="AQ207" s="1"/>
      <c r="AR207" s="1"/>
      <c r="AS207" s="1"/>
      <c r="AT207" s="1"/>
      <c r="AU207" s="101"/>
      <c r="AV207" s="3">
        <v>1</v>
      </c>
      <c r="AW207" s="5">
        <v>1</v>
      </c>
      <c r="AX207" s="5">
        <v>1</v>
      </c>
      <c r="AY207" s="5">
        <v>1</v>
      </c>
      <c r="AZ207" s="5">
        <v>1</v>
      </c>
      <c r="BA207" s="5">
        <v>1</v>
      </c>
      <c r="BB207" s="5">
        <v>1</v>
      </c>
      <c r="BC207" s="5">
        <v>1</v>
      </c>
      <c r="BD207" s="5">
        <v>1</v>
      </c>
      <c r="BE207" s="5">
        <v>1</v>
      </c>
      <c r="BF207" s="5">
        <v>1</v>
      </c>
      <c r="BG207" s="5">
        <v>1</v>
      </c>
      <c r="BH207" s="5">
        <v>1</v>
      </c>
      <c r="BI207" s="5">
        <v>1</v>
      </c>
      <c r="BJ207" s="5">
        <v>1</v>
      </c>
      <c r="BK207" s="5">
        <v>1</v>
      </c>
      <c r="BL207" s="5">
        <v>1</v>
      </c>
      <c r="BM207" s="5">
        <v>1</v>
      </c>
      <c r="BN207" s="5">
        <v>1</v>
      </c>
      <c r="BO207" s="5">
        <v>1</v>
      </c>
      <c r="BP207" s="5">
        <v>1</v>
      </c>
      <c r="BQ207" s="5">
        <v>1</v>
      </c>
      <c r="BR207" s="5">
        <v>1</v>
      </c>
      <c r="BS207" s="5">
        <v>1</v>
      </c>
      <c r="BT207" s="5">
        <v>1</v>
      </c>
      <c r="BU207" s="5">
        <v>1</v>
      </c>
      <c r="BV207" s="5">
        <v>1</v>
      </c>
      <c r="BW207" s="5">
        <v>1</v>
      </c>
      <c r="BX207" s="5">
        <v>1</v>
      </c>
      <c r="BY207" s="5">
        <v>1</v>
      </c>
      <c r="BZ207" s="5">
        <v>1</v>
      </c>
      <c r="CA207" s="5">
        <v>1</v>
      </c>
      <c r="CB207" s="5">
        <v>1</v>
      </c>
      <c r="CC207" s="5">
        <v>1</v>
      </c>
      <c r="CD207" s="5">
        <v>1</v>
      </c>
      <c r="CE207" s="5">
        <v>1</v>
      </c>
      <c r="CF207" s="5">
        <v>1</v>
      </c>
      <c r="CG207" s="5">
        <v>1</v>
      </c>
      <c r="CH207" s="5">
        <v>1</v>
      </c>
      <c r="CI207" s="5">
        <v>1</v>
      </c>
      <c r="CJ207" s="544">
        <v>1</v>
      </c>
    </row>
    <row r="208" spans="1:88" s="160" customFormat="1" ht="23.25" customHeight="1">
      <c r="A208" s="5">
        <v>1</v>
      </c>
      <c r="B208" s="60" t="s">
        <v>21</v>
      </c>
      <c r="C208" s="671"/>
      <c r="D208" s="15"/>
      <c r="E208" s="140" t="str">
        <f t="shared" ref="E208:E237" si="79">AF207</f>
        <v>Huile d'olive</v>
      </c>
      <c r="F208" s="15"/>
      <c r="G208" s="87"/>
      <c r="H208" s="141">
        <f t="shared" ref="H208:H237" si="80">AL207</f>
        <v>0</v>
      </c>
      <c r="I208" s="142">
        <f t="shared" ref="I208:I237" si="81">AM207</f>
        <v>0</v>
      </c>
      <c r="J208" s="109" t="str">
        <f t="shared" ref="J208:J237" si="82">AC207</f>
        <v/>
      </c>
      <c r="K208" s="143" t="str">
        <f t="shared" ref="K208:K237" si="83">IF(J208="de",AD207,"")</f>
        <v/>
      </c>
      <c r="L208" s="143" t="str">
        <f t="shared" ref="L208:L237" si="84">IF(J208="de",AE207,"")</f>
        <v/>
      </c>
      <c r="M208" s="682" t="str">
        <f t="shared" ref="M208:M237" si="85">AN207</f>
        <v>200 g</v>
      </c>
      <c r="N208" s="682"/>
      <c r="O208" s="162" t="str">
        <f t="shared" ref="O208:O237" si="86">IF(M208&gt;0,E208,"")</f>
        <v>Huile d'olive</v>
      </c>
      <c r="P208" s="747"/>
      <c r="Q208" s="5">
        <v>1</v>
      </c>
      <c r="R208" s="717" t="s">
        <v>119</v>
      </c>
      <c r="S208" s="201" t="s">
        <v>120</v>
      </c>
      <c r="T208" s="600"/>
      <c r="U208" s="807"/>
      <c r="V208" s="675"/>
      <c r="W208" s="810"/>
      <c r="X208" s="809"/>
      <c r="Y208" s="5">
        <v>1</v>
      </c>
      <c r="Z208" s="180" t="str">
        <f t="shared" ref="Z208:Z235" si="87">IF(AF208&lt;&gt;"","A","►")</f>
        <v>►</v>
      </c>
      <c r="AA208" s="164"/>
      <c r="AB208" s="164"/>
      <c r="AC208" s="181" t="str">
        <f t="shared" si="76"/>
        <v/>
      </c>
      <c r="AD208" s="166"/>
      <c r="AE208" s="167"/>
      <c r="AF208" s="182"/>
      <c r="AG208" s="491">
        <v>1</v>
      </c>
      <c r="AH208" s="169">
        <f>IFERROR(SUMIF(AA279:AF279, AE208, AA280:AF280)*AD208*IF(ISBLANK(AA208),1,AA208)+SUMIF(AA281:AF281, AE208, AA282:AF282)*AD208*IF(ISBLANK(AA208),1,AA208), 0)</f>
        <v>0</v>
      </c>
      <c r="AI208" s="170">
        <f>IF(ISBLANK(AA201),0,(AH208*AG208)/AA201*AL202)</f>
        <v>0</v>
      </c>
      <c r="AJ208" s="183">
        <f>IF(AI237=0,0,(AI208/AI237)*AK206*1000)</f>
        <v>0</v>
      </c>
      <c r="AK208" s="184">
        <f>IF(AH237=0, 0, (AA208*AG208)/(AH237*AK206))</f>
        <v>0</v>
      </c>
      <c r="AL208" s="185">
        <f>IF(OR(ISBLANK(AA201), ISBLANK(AA208), ISTEXT(AA208)), 0, AA208*AG208/AA201*AL202)</f>
        <v>0</v>
      </c>
      <c r="AM208" s="186">
        <f t="shared" si="77"/>
        <v>0</v>
      </c>
      <c r="AN208" s="187">
        <f t="shared" si="78"/>
        <v>0</v>
      </c>
      <c r="AO208" s="5">
        <v>1</v>
      </c>
      <c r="AP208" s="100"/>
      <c r="AQ208" s="1"/>
      <c r="AR208" s="1"/>
      <c r="AS208" s="1"/>
      <c r="AT208" s="1"/>
      <c r="AU208" s="101"/>
      <c r="AV208" s="3">
        <v>1</v>
      </c>
      <c r="AW208" s="5">
        <v>1</v>
      </c>
      <c r="AX208" s="5">
        <v>1</v>
      </c>
      <c r="AY208" s="5">
        <v>1</v>
      </c>
      <c r="AZ208" s="5">
        <v>1</v>
      </c>
      <c r="BA208" s="5">
        <v>1</v>
      </c>
      <c r="BB208" s="5">
        <v>1</v>
      </c>
      <c r="BC208" s="5">
        <v>1</v>
      </c>
      <c r="BD208" s="5">
        <v>1</v>
      </c>
      <c r="BE208" s="5">
        <v>1</v>
      </c>
      <c r="BF208" s="5">
        <v>1</v>
      </c>
      <c r="BG208" s="5">
        <v>1</v>
      </c>
      <c r="BH208" s="5">
        <v>1</v>
      </c>
      <c r="BI208" s="5">
        <v>1</v>
      </c>
      <c r="BJ208" s="5">
        <v>1</v>
      </c>
      <c r="BK208" s="5">
        <v>1</v>
      </c>
      <c r="BL208" s="5">
        <v>1</v>
      </c>
      <c r="BM208" s="5">
        <v>1</v>
      </c>
      <c r="BN208" s="5">
        <v>1</v>
      </c>
      <c r="BO208" s="5">
        <v>1</v>
      </c>
      <c r="BP208" s="5">
        <v>1</v>
      </c>
      <c r="BQ208" s="5">
        <v>1</v>
      </c>
      <c r="BR208" s="5">
        <v>1</v>
      </c>
      <c r="BS208" s="5">
        <v>1</v>
      </c>
      <c r="BT208" s="5">
        <v>1</v>
      </c>
      <c r="BU208" s="5">
        <v>1</v>
      </c>
      <c r="BV208" s="5">
        <v>1</v>
      </c>
      <c r="BW208" s="5">
        <v>1</v>
      </c>
      <c r="BX208" s="5">
        <v>1</v>
      </c>
      <c r="BY208" s="5">
        <v>1</v>
      </c>
      <c r="BZ208" s="5">
        <v>1</v>
      </c>
      <c r="CA208" s="5">
        <v>1</v>
      </c>
      <c r="CB208" s="5">
        <v>1</v>
      </c>
      <c r="CC208" s="5">
        <v>1</v>
      </c>
      <c r="CD208" s="5">
        <v>1</v>
      </c>
      <c r="CE208" s="5">
        <v>1</v>
      </c>
      <c r="CF208" s="5">
        <v>1</v>
      </c>
      <c r="CG208" s="5">
        <v>1</v>
      </c>
      <c r="CH208" s="5">
        <v>1</v>
      </c>
      <c r="CI208" s="5">
        <v>1</v>
      </c>
      <c r="CJ208" s="544">
        <v>1</v>
      </c>
    </row>
    <row r="209" spans="1:88" s="160" customFormat="1" ht="23.25" customHeight="1">
      <c r="A209" s="5">
        <v>1</v>
      </c>
      <c r="B209" s="657" t="str">
        <f>Z208</f>
        <v>►</v>
      </c>
      <c r="C209" s="671"/>
      <c r="D209" s="15"/>
      <c r="E209" s="140">
        <f t="shared" si="79"/>
        <v>0</v>
      </c>
      <c r="F209" s="15"/>
      <c r="G209" s="87"/>
      <c r="H209" s="141">
        <f t="shared" si="80"/>
        <v>0</v>
      </c>
      <c r="I209" s="142">
        <f t="shared" si="81"/>
        <v>0</v>
      </c>
      <c r="J209" s="109" t="str">
        <f t="shared" si="82"/>
        <v/>
      </c>
      <c r="K209" s="143" t="str">
        <f t="shared" si="83"/>
        <v/>
      </c>
      <c r="L209" s="143" t="str">
        <f t="shared" si="84"/>
        <v/>
      </c>
      <c r="M209" s="682">
        <f t="shared" si="85"/>
        <v>0</v>
      </c>
      <c r="N209" s="682"/>
      <c r="O209" s="162" t="str">
        <f t="shared" si="86"/>
        <v/>
      </c>
      <c r="P209" s="747"/>
      <c r="Q209" s="5">
        <v>1</v>
      </c>
      <c r="R209" s="718"/>
      <c r="S209" s="210" t="s">
        <v>128</v>
      </c>
      <c r="T209" s="601"/>
      <c r="U209" s="808"/>
      <c r="V209" s="629" t="str">
        <f>U210</f>
        <v>colonne.U</v>
      </c>
      <c r="W209" s="811"/>
      <c r="X209" s="906"/>
      <c r="Y209" s="5">
        <v>1</v>
      </c>
      <c r="Z209" s="180" t="str">
        <f t="shared" si="87"/>
        <v>►</v>
      </c>
      <c r="AA209" s="192"/>
      <c r="AB209" s="192"/>
      <c r="AC209" s="165" t="str">
        <f t="shared" si="76"/>
        <v/>
      </c>
      <c r="AD209" s="166"/>
      <c r="AE209" s="167"/>
      <c r="AF209" s="182"/>
      <c r="AG209" s="491">
        <v>1</v>
      </c>
      <c r="AH209" s="169">
        <f>IFERROR(SUMIF(AA279:AF279, AE209, AA280:AF280)*AD209*IF(ISBLANK(AA209),1,AA209)+SUMIF(AA281:AF281, AE209, AA282:AF282)*AD209*IF(ISBLANK(AA209),1,AA209), 0)</f>
        <v>0</v>
      </c>
      <c r="AI209" s="170">
        <f>IF(ISBLANK(AA201),0,(AH209*AG209)/AA201*AL202)</f>
        <v>0</v>
      </c>
      <c r="AJ209" s="171">
        <f>IF(AI237=0,0,(AI209/AI237)*AK206*1000)</f>
        <v>0</v>
      </c>
      <c r="AK209" s="193">
        <f>IF(AH237=0, 0, (AA209*AG209)/(AH237*AK206))</f>
        <v>0</v>
      </c>
      <c r="AL209" s="173">
        <f>IF(OR(ISBLANK(AA201), ISBLANK(AA209), ISTEXT(AA209)), 0, AA209*AG209/AA201*AL202)</f>
        <v>0</v>
      </c>
      <c r="AM209" s="174">
        <f t="shared" si="77"/>
        <v>0</v>
      </c>
      <c r="AN209" s="175">
        <f t="shared" si="78"/>
        <v>0</v>
      </c>
      <c r="AO209" s="5">
        <v>1</v>
      </c>
      <c r="AP209" s="100"/>
      <c r="AQ209" s="1"/>
      <c r="AR209" s="1"/>
      <c r="AS209" s="1"/>
      <c r="AT209" s="1"/>
      <c r="AU209" s="101"/>
      <c r="AV209" s="3">
        <v>1</v>
      </c>
      <c r="AW209" s="5">
        <v>1</v>
      </c>
      <c r="AX209" s="5">
        <v>1</v>
      </c>
      <c r="AY209" s="5">
        <v>1</v>
      </c>
      <c r="AZ209" s="5">
        <v>1</v>
      </c>
      <c r="BA209" s="5">
        <v>1</v>
      </c>
      <c r="BB209" s="5">
        <v>1</v>
      </c>
      <c r="BC209" s="5">
        <v>1</v>
      </c>
      <c r="BD209" s="5">
        <v>1</v>
      </c>
      <c r="BE209" s="5">
        <v>1</v>
      </c>
      <c r="BF209" s="5">
        <v>1</v>
      </c>
      <c r="BG209" s="5">
        <v>1</v>
      </c>
      <c r="BH209" s="5">
        <v>1</v>
      </c>
      <c r="BI209" s="5">
        <v>1</v>
      </c>
      <c r="BJ209" s="5">
        <v>1</v>
      </c>
      <c r="BK209" s="5">
        <v>1</v>
      </c>
      <c r="BL209" s="5">
        <v>1</v>
      </c>
      <c r="BM209" s="5">
        <v>1</v>
      </c>
      <c r="BN209" s="5">
        <v>1</v>
      </c>
      <c r="BO209" s="5">
        <v>1</v>
      </c>
      <c r="BP209" s="5">
        <v>1</v>
      </c>
      <c r="BQ209" s="5">
        <v>1</v>
      </c>
      <c r="BR209" s="5">
        <v>1</v>
      </c>
      <c r="BS209" s="5">
        <v>1</v>
      </c>
      <c r="BT209" s="5">
        <v>1</v>
      </c>
      <c r="BU209" s="5">
        <v>1</v>
      </c>
      <c r="BV209" s="5">
        <v>1</v>
      </c>
      <c r="BW209" s="5">
        <v>1</v>
      </c>
      <c r="BX209" s="5">
        <v>1</v>
      </c>
      <c r="BY209" s="5">
        <v>1</v>
      </c>
      <c r="BZ209" s="5">
        <v>1</v>
      </c>
      <c r="CA209" s="5">
        <v>1</v>
      </c>
      <c r="CB209" s="5">
        <v>1</v>
      </c>
      <c r="CC209" s="5">
        <v>1</v>
      </c>
      <c r="CD209" s="5">
        <v>1</v>
      </c>
      <c r="CE209" s="5">
        <v>1</v>
      </c>
      <c r="CF209" s="5">
        <v>1</v>
      </c>
      <c r="CG209" s="5">
        <v>1</v>
      </c>
      <c r="CH209" s="5">
        <v>1</v>
      </c>
      <c r="CI209" s="5">
        <v>1</v>
      </c>
      <c r="CJ209" s="544">
        <v>1</v>
      </c>
    </row>
    <row r="210" spans="1:88" s="160" customFormat="1" ht="23.25" customHeight="1">
      <c r="A210" s="5">
        <v>1</v>
      </c>
      <c r="B210" s="657" t="str">
        <f t="shared" ref="B210:B236" si="88">Z209</f>
        <v>►</v>
      </c>
      <c r="C210" s="671"/>
      <c r="D210" s="15"/>
      <c r="E210" s="140">
        <f t="shared" si="79"/>
        <v>0</v>
      </c>
      <c r="F210" s="15"/>
      <c r="G210" s="87"/>
      <c r="H210" s="141">
        <f t="shared" si="80"/>
        <v>0</v>
      </c>
      <c r="I210" s="142">
        <f t="shared" si="81"/>
        <v>0</v>
      </c>
      <c r="J210" s="109" t="str">
        <f t="shared" si="82"/>
        <v/>
      </c>
      <c r="K210" s="143" t="str">
        <f t="shared" si="83"/>
        <v/>
      </c>
      <c r="L210" s="143" t="str">
        <f t="shared" si="84"/>
        <v/>
      </c>
      <c r="M210" s="682">
        <f t="shared" si="85"/>
        <v>0</v>
      </c>
      <c r="N210" s="682"/>
      <c r="O210" s="162" t="str">
        <f t="shared" si="86"/>
        <v/>
      </c>
      <c r="P210" s="747"/>
      <c r="Q210" s="5">
        <v>1</v>
      </c>
      <c r="R210" s="614"/>
      <c r="S210" s="613" t="str">
        <f>"colonne."&amp;LEFT(ADDRESS(1,COLUMN(),4),1)</f>
        <v>colonne.S</v>
      </c>
      <c r="T210" s="615"/>
      <c r="U210" s="635" t="str">
        <f>"colonne."&amp;LEFT(ADDRESS(1,COLUMN(),4),1)</f>
        <v>colonne.U</v>
      </c>
      <c r="V210" s="613" t="str">
        <f>"colonne."&amp;LEFT(ADDRESS(1,COLUMN(),4),1)</f>
        <v>colonne.V</v>
      </c>
      <c r="W210" s="637" t="s">
        <v>684</v>
      </c>
      <c r="X210" s="638" t="str">
        <f>"colonne."&amp;LEFT(ADDRESS(1,COLUMN(),4),1)</f>
        <v>colonne.X</v>
      </c>
      <c r="Y210" s="5">
        <v>1</v>
      </c>
      <c r="Z210" s="180" t="str">
        <f t="shared" si="87"/>
        <v>►</v>
      </c>
      <c r="AA210" s="192"/>
      <c r="AB210" s="192"/>
      <c r="AC210" s="181" t="str">
        <f t="shared" si="76"/>
        <v/>
      </c>
      <c r="AD210" s="486"/>
      <c r="AE210" s="167"/>
      <c r="AF210" s="182"/>
      <c r="AG210" s="491">
        <v>1</v>
      </c>
      <c r="AH210" s="169">
        <f>IFERROR(SUMIF(AA279:AF279, AE210, AA280:AF280)*AD210*IF(ISBLANK(AA210),1,AA210)+SUMIF(AA281:AF281, AE210, AA282:AF282)*AD210*IF(ISBLANK(AA210),1,AA210), 0)</f>
        <v>0</v>
      </c>
      <c r="AI210" s="170">
        <f>IF(ISBLANK(AA201),0,(AH210*AG210)/AA201*AL202)</f>
        <v>0</v>
      </c>
      <c r="AJ210" s="183">
        <f>IF(AI237=0,0,(AI210/AI237)*AK206*1000)</f>
        <v>0</v>
      </c>
      <c r="AK210" s="184">
        <f>IF(AH237=0, 0, (AA210*AG210)/(AH237*AK206))</f>
        <v>0</v>
      </c>
      <c r="AL210" s="185">
        <f>IF(OR(ISBLANK(AA201), ISBLANK(AA210), ISTEXT(AA210)), 0, AA210*AG210/AA201*AL202)</f>
        <v>0</v>
      </c>
      <c r="AM210" s="186">
        <f t="shared" si="77"/>
        <v>0</v>
      </c>
      <c r="AN210" s="187">
        <f t="shared" si="78"/>
        <v>0</v>
      </c>
      <c r="AO210" s="5">
        <v>1</v>
      </c>
      <c r="AP210" s="796" t="s">
        <v>119</v>
      </c>
      <c r="AQ210" s="201" t="s">
        <v>120</v>
      </c>
      <c r="AR210" s="1"/>
      <c r="AS210" s="1"/>
      <c r="AT210" s="1"/>
      <c r="AU210" s="101"/>
      <c r="AV210" s="3">
        <v>1</v>
      </c>
      <c r="AW210" s="5">
        <v>1</v>
      </c>
      <c r="AX210" s="5">
        <v>1</v>
      </c>
      <c r="AY210" s="5">
        <v>1</v>
      </c>
      <c r="AZ210" s="5">
        <v>1</v>
      </c>
      <c r="BA210" s="5">
        <v>1</v>
      </c>
      <c r="BB210" s="5">
        <v>1</v>
      </c>
      <c r="BC210" s="5">
        <v>1</v>
      </c>
      <c r="BD210" s="5">
        <v>1</v>
      </c>
      <c r="BE210" s="5">
        <v>1</v>
      </c>
      <c r="BF210" s="5">
        <v>1</v>
      </c>
      <c r="BG210" s="5">
        <v>1</v>
      </c>
      <c r="BH210" s="5">
        <v>1</v>
      </c>
      <c r="BI210" s="5">
        <v>1</v>
      </c>
      <c r="BJ210" s="5">
        <v>1</v>
      </c>
      <c r="BK210" s="5">
        <v>1</v>
      </c>
      <c r="BL210" s="5">
        <v>1</v>
      </c>
      <c r="BM210" s="5">
        <v>1</v>
      </c>
      <c r="BN210" s="5">
        <v>1</v>
      </c>
      <c r="BO210" s="5">
        <v>1</v>
      </c>
      <c r="BP210" s="5">
        <v>1</v>
      </c>
      <c r="BQ210" s="5">
        <v>1</v>
      </c>
      <c r="BR210" s="5">
        <v>1</v>
      </c>
      <c r="BS210" s="5">
        <v>1</v>
      </c>
      <c r="BT210" s="5">
        <v>1</v>
      </c>
      <c r="BU210" s="5">
        <v>1</v>
      </c>
      <c r="BV210" s="5">
        <v>1</v>
      </c>
      <c r="BW210" s="5">
        <v>1</v>
      </c>
      <c r="BX210" s="5">
        <v>1</v>
      </c>
      <c r="BY210" s="5">
        <v>1</v>
      </c>
      <c r="BZ210" s="5">
        <v>1</v>
      </c>
      <c r="CA210" s="5">
        <v>1</v>
      </c>
      <c r="CB210" s="5">
        <v>1</v>
      </c>
      <c r="CC210" s="5">
        <v>1</v>
      </c>
      <c r="CD210" s="5">
        <v>1</v>
      </c>
      <c r="CE210" s="5">
        <v>1</v>
      </c>
      <c r="CF210" s="5">
        <v>1</v>
      </c>
      <c r="CG210" s="5">
        <v>1</v>
      </c>
      <c r="CH210" s="5">
        <v>1</v>
      </c>
      <c r="CI210" s="5">
        <v>1</v>
      </c>
      <c r="CJ210" s="544">
        <v>1</v>
      </c>
    </row>
    <row r="211" spans="1:88" s="160" customFormat="1" ht="23.25" customHeight="1">
      <c r="A211" s="5">
        <v>1</v>
      </c>
      <c r="B211" s="657" t="str">
        <f t="shared" si="88"/>
        <v>►</v>
      </c>
      <c r="C211" s="671"/>
      <c r="D211" s="15"/>
      <c r="E211" s="140">
        <f t="shared" si="79"/>
        <v>0</v>
      </c>
      <c r="F211" s="15"/>
      <c r="G211" s="87"/>
      <c r="H211" s="141">
        <f t="shared" si="80"/>
        <v>0</v>
      </c>
      <c r="I211" s="142">
        <f t="shared" si="81"/>
        <v>0</v>
      </c>
      <c r="J211" s="109" t="str">
        <f t="shared" si="82"/>
        <v/>
      </c>
      <c r="K211" s="143" t="str">
        <f t="shared" si="83"/>
        <v/>
      </c>
      <c r="L211" s="143" t="str">
        <f t="shared" si="84"/>
        <v/>
      </c>
      <c r="M211" s="682">
        <f t="shared" si="85"/>
        <v>0</v>
      </c>
      <c r="N211" s="682"/>
      <c r="O211" s="162" t="str">
        <f t="shared" si="86"/>
        <v/>
      </c>
      <c r="P211" s="747"/>
      <c r="Q211" s="5">
        <v>1</v>
      </c>
      <c r="R211" s="596"/>
      <c r="S211" s="631"/>
      <c r="T211" s="598"/>
      <c r="U211" s="636" t="str">
        <f t="shared" ref="U211:U222" si="89">SUBSTITUTE(SUBSTITUTE(SUBSTITUTE(SUBSTITUTE(SUBSTITUTE(SUBSTITUTE(SUBSTITUTE(SUBSTITUTE(SUBSTITUTE(SUBSTITUTE(S211,"0",""),"1",""),"2",""),"3",""),"4",""),"5",""),"6",""),"7",""),"8",""),"9","")</f>
        <v/>
      </c>
      <c r="V211" s="641"/>
      <c r="W211" s="182" t="str">
        <f t="shared" ref="W211:W217" si="90">IF(ISBLANK(V211),U211,V211)</f>
        <v/>
      </c>
      <c r="X211" s="639" t="str">
        <f>IF(OR(ISBLANK(V211), ISTEXT(V211)), "", "0  "&amp;V210)</f>
        <v/>
      </c>
      <c r="Y211" s="5">
        <v>1</v>
      </c>
      <c r="Z211" s="180" t="str">
        <f t="shared" si="87"/>
        <v>►</v>
      </c>
      <c r="AA211" s="192"/>
      <c r="AB211" s="192"/>
      <c r="AC211" s="165" t="str">
        <f t="shared" si="76"/>
        <v/>
      </c>
      <c r="AD211" s="166"/>
      <c r="AE211" s="167"/>
      <c r="AF211" s="182"/>
      <c r="AG211" s="491">
        <v>1</v>
      </c>
      <c r="AH211" s="169">
        <f>IFERROR(SUMIF(AA279:AF279, AE211, AA280:AF280)*AD211*IF(ISBLANK(AA211),1,AA211)+SUMIF(AA281:AF281, AE211, AA282:AF282)*AD211*IF(ISBLANK(AA211),1,AA211), 0)</f>
        <v>0</v>
      </c>
      <c r="AI211" s="170">
        <f>IF(ISBLANK(AA201),0,(AH211*AG211)/AA201*AL202)</f>
        <v>0</v>
      </c>
      <c r="AJ211" s="171">
        <f>IF(AI237=0,0,(AI211/AI237)*AK206*1000)</f>
        <v>0</v>
      </c>
      <c r="AK211" s="193">
        <f>IF(AH237=0, 0, (AA211*AG211)/(AH237*AK206))</f>
        <v>0</v>
      </c>
      <c r="AL211" s="173">
        <f>IF(OR(ISBLANK(AA201), ISBLANK(AA211), ISTEXT(AA211)), 0, AA211*AG211/AA201*AL202)</f>
        <v>0</v>
      </c>
      <c r="AM211" s="174">
        <f t="shared" si="77"/>
        <v>0</v>
      </c>
      <c r="AN211" s="175">
        <f t="shared" si="78"/>
        <v>0</v>
      </c>
      <c r="AO211" s="5">
        <v>1</v>
      </c>
      <c r="AP211" s="797"/>
      <c r="AQ211" s="210" t="s">
        <v>128</v>
      </c>
      <c r="AR211" s="211"/>
      <c r="AS211" s="211"/>
      <c r="AT211" s="211"/>
      <c r="AU211" s="212"/>
      <c r="AV211" s="3">
        <v>1</v>
      </c>
      <c r="AW211" s="5">
        <v>1</v>
      </c>
      <c r="AX211" s="5">
        <v>1</v>
      </c>
      <c r="AY211" s="5">
        <v>1</v>
      </c>
      <c r="AZ211" s="5">
        <v>1</v>
      </c>
      <c r="BA211" s="5">
        <v>1</v>
      </c>
      <c r="BB211" s="5">
        <v>1</v>
      </c>
      <c r="BC211" s="5">
        <v>1</v>
      </c>
      <c r="BD211" s="5">
        <v>1</v>
      </c>
      <c r="BE211" s="5">
        <v>1</v>
      </c>
      <c r="BF211" s="5">
        <v>1</v>
      </c>
      <c r="BG211" s="5">
        <v>1</v>
      </c>
      <c r="BH211" s="5">
        <v>1</v>
      </c>
      <c r="BI211" s="5">
        <v>1</v>
      </c>
      <c r="BJ211" s="5">
        <v>1</v>
      </c>
      <c r="BK211" s="5">
        <v>1</v>
      </c>
      <c r="BL211" s="5">
        <v>1</v>
      </c>
      <c r="BM211" s="5">
        <v>1</v>
      </c>
      <c r="BN211" s="5">
        <v>1</v>
      </c>
      <c r="BO211" s="5">
        <v>1</v>
      </c>
      <c r="BP211" s="5">
        <v>1</v>
      </c>
      <c r="BQ211" s="5">
        <v>1</v>
      </c>
      <c r="BR211" s="5">
        <v>1</v>
      </c>
      <c r="BS211" s="5">
        <v>1</v>
      </c>
      <c r="BT211" s="5">
        <v>1</v>
      </c>
      <c r="BU211" s="5">
        <v>1</v>
      </c>
      <c r="BV211" s="5">
        <v>1</v>
      </c>
      <c r="BW211" s="5">
        <v>1</v>
      </c>
      <c r="BX211" s="5">
        <v>1</v>
      </c>
      <c r="BY211" s="5">
        <v>1</v>
      </c>
      <c r="BZ211" s="5">
        <v>1</v>
      </c>
      <c r="CA211" s="5">
        <v>1</v>
      </c>
      <c r="CB211" s="5">
        <v>1</v>
      </c>
      <c r="CC211" s="5">
        <v>1</v>
      </c>
      <c r="CD211" s="5">
        <v>1</v>
      </c>
      <c r="CE211" s="5">
        <v>1</v>
      </c>
      <c r="CF211" s="5">
        <v>1</v>
      </c>
      <c r="CG211" s="5">
        <v>1</v>
      </c>
      <c r="CH211" s="5">
        <v>1</v>
      </c>
      <c r="CI211" s="5">
        <v>1</v>
      </c>
      <c r="CJ211" s="544">
        <v>1</v>
      </c>
    </row>
    <row r="212" spans="1:88" s="160" customFormat="1" ht="23.25" customHeight="1">
      <c r="A212" s="5">
        <v>1</v>
      </c>
      <c r="B212" s="657" t="str">
        <f t="shared" si="88"/>
        <v>►</v>
      </c>
      <c r="C212" s="671"/>
      <c r="D212" s="15"/>
      <c r="E212" s="140">
        <f t="shared" si="79"/>
        <v>0</v>
      </c>
      <c r="F212" s="15"/>
      <c r="G212" s="87"/>
      <c r="H212" s="141">
        <f t="shared" si="80"/>
        <v>0</v>
      </c>
      <c r="I212" s="142">
        <f t="shared" si="81"/>
        <v>0</v>
      </c>
      <c r="J212" s="109" t="str">
        <f t="shared" si="82"/>
        <v/>
      </c>
      <c r="K212" s="143" t="str">
        <f t="shared" si="83"/>
        <v/>
      </c>
      <c r="L212" s="143" t="str">
        <f t="shared" si="84"/>
        <v/>
      </c>
      <c r="M212" s="682">
        <f t="shared" si="85"/>
        <v>0</v>
      </c>
      <c r="N212" s="682"/>
      <c r="O212" s="162" t="str">
        <f t="shared" si="86"/>
        <v/>
      </c>
      <c r="P212" s="747"/>
      <c r="Q212" s="5">
        <v>1</v>
      </c>
      <c r="R212" s="596"/>
      <c r="S212" s="632"/>
      <c r="T212" s="598"/>
      <c r="U212" s="636" t="str">
        <f t="shared" si="89"/>
        <v/>
      </c>
      <c r="V212" s="640"/>
      <c r="W212" s="182" t="str">
        <f t="shared" si="90"/>
        <v/>
      </c>
      <c r="X212" s="639" t="str">
        <f>IF(OR(ISBLANK(V212), ISTEXT(V212)), "", "0  "&amp;V210)</f>
        <v/>
      </c>
      <c r="Y212" s="5">
        <v>1</v>
      </c>
      <c r="Z212" s="180" t="str">
        <f t="shared" si="87"/>
        <v>►</v>
      </c>
      <c r="AA212" s="163"/>
      <c r="AB212" s="164"/>
      <c r="AC212" s="181" t="str">
        <f t="shared" si="76"/>
        <v/>
      </c>
      <c r="AD212" s="166"/>
      <c r="AE212" s="167"/>
      <c r="AF212" s="182"/>
      <c r="AG212" s="491">
        <v>1</v>
      </c>
      <c r="AH212" s="169">
        <f>IFERROR(SUMIF(AA279:AF279, AE212, AA280:AF280)*AD212*IF(ISBLANK(AA212),1,AA212)+SUMIF(AA281:AF281, AE212, AA282:AF282)*AD212*IF(ISBLANK(AA212),1,AA212), 0)</f>
        <v>0</v>
      </c>
      <c r="AI212" s="170">
        <f>IF(ISBLANK(AA201),0,(AH212*AG212)/AA201*AL202)</f>
        <v>0</v>
      </c>
      <c r="AJ212" s="183">
        <f>IF(AI237=0,0,(AI212/AI237)*AK206*1000)</f>
        <v>0</v>
      </c>
      <c r="AK212" s="184">
        <f>IF(AH237=0, 0, (AA212*AG212)/(AH237*AK206))</f>
        <v>0</v>
      </c>
      <c r="AL212" s="185">
        <f>IF(OR(ISBLANK(AA201), ISBLANK(AA212), ISTEXT(AA212)), 0, AA212*AG212/AA201*AL202)</f>
        <v>0</v>
      </c>
      <c r="AM212" s="186">
        <f t="shared" si="77"/>
        <v>0</v>
      </c>
      <c r="AN212" s="187">
        <f t="shared" si="78"/>
        <v>0</v>
      </c>
      <c r="AO212" s="5">
        <v>1</v>
      </c>
      <c r="AP212" s="216"/>
      <c r="AQ212" s="216"/>
      <c r="AR212" s="216"/>
      <c r="AS212" s="216"/>
      <c r="AT212" s="216"/>
      <c r="AU212" s="216"/>
      <c r="AV212" s="3">
        <v>1</v>
      </c>
      <c r="AW212" s="5">
        <v>1</v>
      </c>
      <c r="AX212" s="5">
        <v>1</v>
      </c>
      <c r="AY212" s="5">
        <v>1</v>
      </c>
      <c r="AZ212" s="5">
        <v>1</v>
      </c>
      <c r="BA212" s="5">
        <v>1</v>
      </c>
      <c r="BB212" s="5">
        <v>1</v>
      </c>
      <c r="BC212" s="5">
        <v>1</v>
      </c>
      <c r="BD212" s="5">
        <v>1</v>
      </c>
      <c r="BE212" s="5">
        <v>1</v>
      </c>
      <c r="BF212" s="5">
        <v>1</v>
      </c>
      <c r="BG212" s="5">
        <v>1</v>
      </c>
      <c r="BH212" s="5">
        <v>1</v>
      </c>
      <c r="BI212" s="5">
        <v>1</v>
      </c>
      <c r="BJ212" s="5">
        <v>1</v>
      </c>
      <c r="BK212" s="5">
        <v>1</v>
      </c>
      <c r="BL212" s="5">
        <v>1</v>
      </c>
      <c r="BM212" s="5">
        <v>1</v>
      </c>
      <c r="BN212" s="5">
        <v>1</v>
      </c>
      <c r="BO212" s="5">
        <v>1</v>
      </c>
      <c r="BP212" s="5">
        <v>1</v>
      </c>
      <c r="BQ212" s="5">
        <v>1</v>
      </c>
      <c r="BR212" s="5">
        <v>1</v>
      </c>
      <c r="BS212" s="5">
        <v>1</v>
      </c>
      <c r="BT212" s="5">
        <v>1</v>
      </c>
      <c r="BU212" s="5">
        <v>1</v>
      </c>
      <c r="BV212" s="5">
        <v>1</v>
      </c>
      <c r="BW212" s="5">
        <v>1</v>
      </c>
      <c r="BX212" s="5">
        <v>1</v>
      </c>
      <c r="BY212" s="5">
        <v>1</v>
      </c>
      <c r="BZ212" s="5">
        <v>1</v>
      </c>
      <c r="CA212" s="5">
        <v>1</v>
      </c>
      <c r="CB212" s="5">
        <v>1</v>
      </c>
      <c r="CC212" s="5">
        <v>1</v>
      </c>
      <c r="CD212" s="5">
        <v>1</v>
      </c>
      <c r="CE212" s="5">
        <v>1</v>
      </c>
      <c r="CF212" s="5">
        <v>1</v>
      </c>
      <c r="CG212" s="5">
        <v>1</v>
      </c>
      <c r="CH212" s="5">
        <v>1</v>
      </c>
      <c r="CI212" s="5">
        <v>1</v>
      </c>
      <c r="CJ212" s="544">
        <v>1</v>
      </c>
    </row>
    <row r="213" spans="1:88" s="160" customFormat="1" ht="23.25" customHeight="1">
      <c r="A213" s="5">
        <v>1</v>
      </c>
      <c r="B213" s="657" t="str">
        <f t="shared" si="88"/>
        <v>►</v>
      </c>
      <c r="C213" s="671"/>
      <c r="D213" s="15"/>
      <c r="E213" s="140">
        <f t="shared" si="79"/>
        <v>0</v>
      </c>
      <c r="F213" s="15"/>
      <c r="G213" s="87"/>
      <c r="H213" s="141">
        <f t="shared" si="80"/>
        <v>0</v>
      </c>
      <c r="I213" s="142">
        <f t="shared" si="81"/>
        <v>0</v>
      </c>
      <c r="J213" s="109" t="str">
        <f t="shared" si="82"/>
        <v/>
      </c>
      <c r="K213" s="143" t="str">
        <f t="shared" si="83"/>
        <v/>
      </c>
      <c r="L213" s="143" t="str">
        <f t="shared" si="84"/>
        <v/>
      </c>
      <c r="M213" s="682">
        <f t="shared" si="85"/>
        <v>0</v>
      </c>
      <c r="N213" s="682"/>
      <c r="O213" s="162" t="str">
        <f t="shared" si="86"/>
        <v/>
      </c>
      <c r="P213" s="747"/>
      <c r="Q213" s="5">
        <v>1</v>
      </c>
      <c r="R213" s="596"/>
      <c r="S213" s="632"/>
      <c r="T213" s="598"/>
      <c r="U213" s="636" t="str">
        <f t="shared" si="89"/>
        <v/>
      </c>
      <c r="V213" s="640"/>
      <c r="W213" s="182" t="str">
        <f t="shared" si="90"/>
        <v/>
      </c>
      <c r="X213" s="639" t="str">
        <f>IF(OR(ISBLANK(V213), ISTEXT(V213)), "", "0  "&amp;V210)</f>
        <v/>
      </c>
      <c r="Y213" s="5">
        <v>1</v>
      </c>
      <c r="Z213" s="180" t="str">
        <f t="shared" si="87"/>
        <v>►</v>
      </c>
      <c r="AA213" s="164"/>
      <c r="AB213" s="164"/>
      <c r="AC213" s="165" t="str">
        <f t="shared" si="76"/>
        <v/>
      </c>
      <c r="AD213" s="486"/>
      <c r="AE213" s="167"/>
      <c r="AF213" s="182"/>
      <c r="AG213" s="491">
        <v>1</v>
      </c>
      <c r="AH213" s="169">
        <f>IFERROR(SUMIF(AA279:AF279, AE213, AA280:AF280)*AD213*IF(ISBLANK(AA213),1,AA213)+SUMIF(AA281:AF281, AE213, AA282:AF282)*AD213*IF(ISBLANK(AA213),1,AA213), 0)</f>
        <v>0</v>
      </c>
      <c r="AI213" s="170">
        <f>IF(ISBLANK(AA201),0,(AH213*AG213)/AA201*AL202)</f>
        <v>0</v>
      </c>
      <c r="AJ213" s="171">
        <f>IF(AI237=0,0,(AI213/AI237)*AK206*1000)</f>
        <v>0</v>
      </c>
      <c r="AK213" s="193">
        <f>IF(AH237=0, 0, (AA213*AG213)/(AH237*AK206))</f>
        <v>0</v>
      </c>
      <c r="AL213" s="173">
        <f>IF(OR(ISBLANK(AA201), ISBLANK(AA213), ISTEXT(AA213)), 0, AA213*AG213/AA201*AL202)</f>
        <v>0</v>
      </c>
      <c r="AM213" s="174">
        <f t="shared" si="77"/>
        <v>0</v>
      </c>
      <c r="AN213" s="175">
        <f t="shared" si="78"/>
        <v>0</v>
      </c>
      <c r="AO213" s="5">
        <v>1</v>
      </c>
      <c r="AP213" s="798" t="s">
        <v>138</v>
      </c>
      <c r="AQ213" s="798"/>
      <c r="AR213" s="219"/>
      <c r="AS213" s="219"/>
      <c r="AT213" s="219"/>
      <c r="AU213" s="219"/>
      <c r="AV213" s="3">
        <v>1</v>
      </c>
      <c r="AW213" s="5">
        <v>1</v>
      </c>
      <c r="AX213" s="5">
        <v>1</v>
      </c>
      <c r="AY213" s="5">
        <v>1</v>
      </c>
      <c r="AZ213" s="5">
        <v>1</v>
      </c>
      <c r="BA213" s="5">
        <v>1</v>
      </c>
      <c r="BB213" s="5">
        <v>1</v>
      </c>
      <c r="BC213" s="5">
        <v>1</v>
      </c>
      <c r="BD213" s="5">
        <v>1</v>
      </c>
      <c r="BE213" s="5">
        <v>1</v>
      </c>
      <c r="BF213" s="5">
        <v>1</v>
      </c>
      <c r="BG213" s="5">
        <v>1</v>
      </c>
      <c r="BH213" s="5">
        <v>1</v>
      </c>
      <c r="BI213" s="5">
        <v>1</v>
      </c>
      <c r="BJ213" s="5">
        <v>1</v>
      </c>
      <c r="BK213" s="5">
        <v>1</v>
      </c>
      <c r="BL213" s="5">
        <v>1</v>
      </c>
      <c r="BM213" s="5">
        <v>1</v>
      </c>
      <c r="BN213" s="5">
        <v>1</v>
      </c>
      <c r="BO213" s="5">
        <v>1</v>
      </c>
      <c r="BP213" s="5">
        <v>1</v>
      </c>
      <c r="BQ213" s="5">
        <v>1</v>
      </c>
      <c r="BR213" s="5">
        <v>1</v>
      </c>
      <c r="BS213" s="5">
        <v>1</v>
      </c>
      <c r="BT213" s="5">
        <v>1</v>
      </c>
      <c r="BU213" s="5">
        <v>1</v>
      </c>
      <c r="BV213" s="5">
        <v>1</v>
      </c>
      <c r="BW213" s="5">
        <v>1</v>
      </c>
      <c r="BX213" s="5">
        <v>1</v>
      </c>
      <c r="BY213" s="5">
        <v>1</v>
      </c>
      <c r="BZ213" s="5">
        <v>1</v>
      </c>
      <c r="CA213" s="5">
        <v>1</v>
      </c>
      <c r="CB213" s="5">
        <v>1</v>
      </c>
      <c r="CC213" s="5">
        <v>1</v>
      </c>
      <c r="CD213" s="5">
        <v>1</v>
      </c>
      <c r="CE213" s="5">
        <v>1</v>
      </c>
      <c r="CF213" s="5">
        <v>1</v>
      </c>
      <c r="CG213" s="5">
        <v>1</v>
      </c>
      <c r="CH213" s="5">
        <v>1</v>
      </c>
      <c r="CI213" s="5">
        <v>1</v>
      </c>
      <c r="CJ213" s="544">
        <v>1</v>
      </c>
    </row>
    <row r="214" spans="1:88" s="160" customFormat="1" ht="23.25" customHeight="1" thickBot="1">
      <c r="A214" s="5">
        <v>1</v>
      </c>
      <c r="B214" s="657" t="str">
        <f t="shared" si="88"/>
        <v>►</v>
      </c>
      <c r="C214" s="671"/>
      <c r="D214" s="15"/>
      <c r="E214" s="140">
        <f t="shared" si="79"/>
        <v>0</v>
      </c>
      <c r="F214" s="15"/>
      <c r="G214" s="87"/>
      <c r="H214" s="141">
        <f t="shared" si="80"/>
        <v>0</v>
      </c>
      <c r="I214" s="142">
        <f t="shared" si="81"/>
        <v>0</v>
      </c>
      <c r="J214" s="109" t="str">
        <f t="shared" si="82"/>
        <v/>
      </c>
      <c r="K214" s="143" t="str">
        <f t="shared" si="83"/>
        <v/>
      </c>
      <c r="L214" s="143" t="str">
        <f t="shared" si="84"/>
        <v/>
      </c>
      <c r="M214" s="682">
        <f t="shared" si="85"/>
        <v>0</v>
      </c>
      <c r="N214" s="682"/>
      <c r="O214" s="162" t="str">
        <f t="shared" si="86"/>
        <v/>
      </c>
      <c r="P214" s="747"/>
      <c r="Q214" s="5">
        <v>1</v>
      </c>
      <c r="R214" s="596"/>
      <c r="S214" s="632"/>
      <c r="T214" s="598"/>
      <c r="U214" s="636" t="str">
        <f t="shared" si="89"/>
        <v/>
      </c>
      <c r="V214" s="640"/>
      <c r="W214" s="182" t="str">
        <f t="shared" si="90"/>
        <v/>
      </c>
      <c r="X214" s="639" t="str">
        <f>IF(OR(ISBLANK(V214), ISTEXT(V214)), "", "0  "&amp;V210)</f>
        <v/>
      </c>
      <c r="Y214" s="5">
        <v>1</v>
      </c>
      <c r="Z214" s="180" t="str">
        <f t="shared" si="87"/>
        <v>►</v>
      </c>
      <c r="AA214" s="192"/>
      <c r="AB214" s="192"/>
      <c r="AC214" s="181" t="str">
        <f t="shared" si="76"/>
        <v/>
      </c>
      <c r="AD214" s="166"/>
      <c r="AE214" s="167"/>
      <c r="AF214" s="182"/>
      <c r="AG214" s="491">
        <v>1</v>
      </c>
      <c r="AH214" s="169">
        <f>IFERROR(SUMIF(AA279:AF279, AE214, AA280:AF280)*AD214*IF(ISBLANK(AA214),1,AA214)+SUMIF(AA281:AF281, AE214, AA282:AF282)*AD214*IF(ISBLANK(AA214),1,AA214), 0)</f>
        <v>0</v>
      </c>
      <c r="AI214" s="170">
        <f>IF(ISBLANK(AA201),0,(AH214*AG214)/AA201*AL202)</f>
        <v>0</v>
      </c>
      <c r="AJ214" s="183">
        <f>IF(AI237=0,0,(AI214/AI237)*AK206*1000)</f>
        <v>0</v>
      </c>
      <c r="AK214" s="184">
        <f>IF(AH237=0, 0, (AA214*AG214)/(AH237*AK206))</f>
        <v>0</v>
      </c>
      <c r="AL214" s="185">
        <f>IF(OR(ISBLANK(AA201), ISBLANK(AA214), ISTEXT(AA214)), 0, AA214*AG214/AA201*AL202)</f>
        <v>0</v>
      </c>
      <c r="AM214" s="186">
        <f t="shared" si="77"/>
        <v>0</v>
      </c>
      <c r="AN214" s="187">
        <f t="shared" si="78"/>
        <v>0</v>
      </c>
      <c r="AO214" s="5">
        <v>1</v>
      </c>
      <c r="AP214" s="897" t="s">
        <v>143</v>
      </c>
      <c r="AQ214" s="897"/>
      <c r="AR214" s="224"/>
      <c r="AS214" s="224"/>
      <c r="AT214" s="224"/>
      <c r="AU214" s="224"/>
      <c r="AV214" s="3">
        <v>1</v>
      </c>
      <c r="AW214" s="5">
        <v>1</v>
      </c>
      <c r="AX214" s="5">
        <v>1</v>
      </c>
      <c r="AY214" s="5">
        <v>1</v>
      </c>
      <c r="AZ214" s="5">
        <v>1</v>
      </c>
      <c r="BA214" s="5">
        <v>1</v>
      </c>
      <c r="BB214" s="5">
        <v>1</v>
      </c>
      <c r="BC214" s="5">
        <v>1</v>
      </c>
      <c r="BD214" s="5">
        <v>1</v>
      </c>
      <c r="BE214" s="5">
        <v>1</v>
      </c>
      <c r="BF214" s="5">
        <v>1</v>
      </c>
      <c r="BG214" s="5">
        <v>1</v>
      </c>
      <c r="BH214" s="5">
        <v>1</v>
      </c>
      <c r="BI214" s="5">
        <v>1</v>
      </c>
      <c r="BJ214" s="5">
        <v>1</v>
      </c>
      <c r="BK214" s="5">
        <v>1</v>
      </c>
      <c r="BL214" s="5">
        <v>1</v>
      </c>
      <c r="BM214" s="5">
        <v>1</v>
      </c>
      <c r="BN214" s="5">
        <v>1</v>
      </c>
      <c r="BO214" s="5">
        <v>1</v>
      </c>
      <c r="BP214" s="5">
        <v>1</v>
      </c>
      <c r="BQ214" s="5">
        <v>1</v>
      </c>
      <c r="BR214" s="5">
        <v>1</v>
      </c>
      <c r="BS214" s="5">
        <v>1</v>
      </c>
      <c r="BT214" s="5">
        <v>1</v>
      </c>
      <c r="BU214" s="5">
        <v>1</v>
      </c>
      <c r="BV214" s="5">
        <v>1</v>
      </c>
      <c r="BW214" s="5">
        <v>1</v>
      </c>
      <c r="BX214" s="5">
        <v>1</v>
      </c>
      <c r="BY214" s="5">
        <v>1</v>
      </c>
      <c r="BZ214" s="5">
        <v>1</v>
      </c>
      <c r="CA214" s="5">
        <v>1</v>
      </c>
      <c r="CB214" s="5">
        <v>1</v>
      </c>
      <c r="CC214" s="5">
        <v>1</v>
      </c>
      <c r="CD214" s="5">
        <v>1</v>
      </c>
      <c r="CE214" s="5">
        <v>1</v>
      </c>
      <c r="CF214" s="5">
        <v>1</v>
      </c>
      <c r="CG214" s="5">
        <v>1</v>
      </c>
      <c r="CH214" s="5">
        <v>1</v>
      </c>
      <c r="CI214" s="5">
        <v>1</v>
      </c>
      <c r="CJ214" s="544">
        <v>1</v>
      </c>
    </row>
    <row r="215" spans="1:88" s="160" customFormat="1" ht="23.25" customHeight="1" thickTop="1" thickBot="1">
      <c r="A215" s="5">
        <v>1</v>
      </c>
      <c r="B215" s="657" t="str">
        <f t="shared" si="88"/>
        <v>►</v>
      </c>
      <c r="C215" s="671"/>
      <c r="D215" s="15"/>
      <c r="E215" s="140">
        <f t="shared" si="79"/>
        <v>0</v>
      </c>
      <c r="F215" s="15"/>
      <c r="G215" s="87"/>
      <c r="H215" s="141">
        <f t="shared" si="80"/>
        <v>0</v>
      </c>
      <c r="I215" s="142">
        <f t="shared" si="81"/>
        <v>0</v>
      </c>
      <c r="J215" s="109" t="str">
        <f t="shared" si="82"/>
        <v/>
      </c>
      <c r="K215" s="143" t="str">
        <f t="shared" si="83"/>
        <v/>
      </c>
      <c r="L215" s="143" t="str">
        <f t="shared" si="84"/>
        <v/>
      </c>
      <c r="M215" s="682">
        <f t="shared" si="85"/>
        <v>0</v>
      </c>
      <c r="N215" s="682"/>
      <c r="O215" s="162" t="str">
        <f t="shared" si="86"/>
        <v/>
      </c>
      <c r="P215" s="747"/>
      <c r="Q215" s="5">
        <v>1</v>
      </c>
      <c r="R215" s="596"/>
      <c r="S215" s="632"/>
      <c r="T215" s="598"/>
      <c r="U215" s="636" t="str">
        <f t="shared" si="89"/>
        <v/>
      </c>
      <c r="V215" s="640"/>
      <c r="W215" s="182" t="str">
        <f t="shared" si="90"/>
        <v/>
      </c>
      <c r="X215" s="639" t="str">
        <f>IF(OR(ISBLANK(V215), ISTEXT(V215)), "", "0  "&amp;V210)</f>
        <v/>
      </c>
      <c r="Y215" s="5">
        <v>1</v>
      </c>
      <c r="Z215" s="180" t="str">
        <f t="shared" si="87"/>
        <v>►</v>
      </c>
      <c r="AA215" s="163"/>
      <c r="AB215" s="164"/>
      <c r="AC215" s="165" t="str">
        <f t="shared" si="76"/>
        <v/>
      </c>
      <c r="AD215" s="485"/>
      <c r="AE215" s="167"/>
      <c r="AF215" s="182"/>
      <c r="AG215" s="491">
        <v>1</v>
      </c>
      <c r="AH215" s="169">
        <f>IFERROR(SUMIF(AA279:AF279, AE215, AA280:AF280)*AD215*IF(ISBLANK(AA215),1,AA215)+SUMIF(AA281:AF281, AE215, AA282:AF282)*AD215*IF(ISBLANK(AA215),1,AA215), 0)</f>
        <v>0</v>
      </c>
      <c r="AI215" s="170">
        <f>IF(ISBLANK(AA201),0,(AH215*AG215)/AA201*AL202)</f>
        <v>0</v>
      </c>
      <c r="AJ215" s="171">
        <f>IF(AI237=0,0,(AI215/AI237)*AK206*1000)</f>
        <v>0</v>
      </c>
      <c r="AK215" s="193">
        <f>IF(AH237=0, 0, (AA215*AG215)/(AH237*AK206))</f>
        <v>0</v>
      </c>
      <c r="AL215" s="173">
        <f>IF(OR(ISBLANK(AA201), ISBLANK(AA215), ISTEXT(AA215)), 0, AA215*AG215/AA201*AL202)</f>
        <v>0</v>
      </c>
      <c r="AM215" s="174">
        <f t="shared" si="77"/>
        <v>0</v>
      </c>
      <c r="AN215" s="175">
        <f t="shared" si="78"/>
        <v>0</v>
      </c>
      <c r="AO215" s="5">
        <v>1</v>
      </c>
      <c r="AP215" s="113" t="s">
        <v>63</v>
      </c>
      <c r="AQ215" s="113" t="s">
        <v>64</v>
      </c>
      <c r="AR215" s="113" t="s">
        <v>65</v>
      </c>
      <c r="AS215" s="113" t="s">
        <v>66</v>
      </c>
      <c r="AT215" s="113" t="s">
        <v>67</v>
      </c>
      <c r="AU215" s="113" t="s">
        <v>68</v>
      </c>
      <c r="AV215" s="3">
        <v>1</v>
      </c>
      <c r="AW215" s="5">
        <v>1</v>
      </c>
      <c r="AX215" s="5">
        <v>1</v>
      </c>
      <c r="AY215" s="5">
        <v>1</v>
      </c>
      <c r="AZ215" s="5">
        <v>1</v>
      </c>
      <c r="BA215" s="5">
        <v>1</v>
      </c>
      <c r="BB215" s="5">
        <v>1</v>
      </c>
      <c r="BC215" s="5">
        <v>1</v>
      </c>
      <c r="BD215" s="5">
        <v>1</v>
      </c>
      <c r="BE215" s="5">
        <v>1</v>
      </c>
      <c r="BF215" s="5">
        <v>1</v>
      </c>
      <c r="BG215" s="5">
        <v>1</v>
      </c>
      <c r="BH215" s="5">
        <v>1</v>
      </c>
      <c r="BI215" s="5">
        <v>1</v>
      </c>
      <c r="BJ215" s="5">
        <v>1</v>
      </c>
      <c r="BK215" s="5">
        <v>1</v>
      </c>
      <c r="BL215" s="5">
        <v>1</v>
      </c>
      <c r="BM215" s="5">
        <v>1</v>
      </c>
      <c r="BN215" s="5">
        <v>1</v>
      </c>
      <c r="BO215" s="5">
        <v>1</v>
      </c>
      <c r="BP215" s="5">
        <v>1</v>
      </c>
      <c r="BQ215" s="5">
        <v>1</v>
      </c>
      <c r="BR215" s="5">
        <v>1</v>
      </c>
      <c r="BS215" s="5">
        <v>1</v>
      </c>
      <c r="BT215" s="5">
        <v>1</v>
      </c>
      <c r="BU215" s="5">
        <v>1</v>
      </c>
      <c r="BV215" s="5">
        <v>1</v>
      </c>
      <c r="BW215" s="5">
        <v>1</v>
      </c>
      <c r="BX215" s="5">
        <v>1</v>
      </c>
      <c r="BY215" s="5">
        <v>1</v>
      </c>
      <c r="BZ215" s="5">
        <v>1</v>
      </c>
      <c r="CA215" s="5">
        <v>1</v>
      </c>
      <c r="CB215" s="5">
        <v>1</v>
      </c>
      <c r="CC215" s="5">
        <v>1</v>
      </c>
      <c r="CD215" s="5">
        <v>1</v>
      </c>
      <c r="CE215" s="5">
        <v>1</v>
      </c>
      <c r="CF215" s="5">
        <v>1</v>
      </c>
      <c r="CG215" s="5">
        <v>1</v>
      </c>
      <c r="CH215" s="5">
        <v>1</v>
      </c>
      <c r="CI215" s="5">
        <v>1</v>
      </c>
      <c r="CJ215" s="544">
        <v>1</v>
      </c>
    </row>
    <row r="216" spans="1:88" s="160" customFormat="1" ht="23.25" customHeight="1" thickTop="1">
      <c r="A216" s="5">
        <v>1</v>
      </c>
      <c r="B216" s="657" t="str">
        <f t="shared" si="88"/>
        <v>►</v>
      </c>
      <c r="C216" s="671"/>
      <c r="D216" s="15"/>
      <c r="E216" s="140">
        <f t="shared" si="79"/>
        <v>0</v>
      </c>
      <c r="F216" s="15"/>
      <c r="G216" s="87"/>
      <c r="H216" s="141">
        <f t="shared" si="80"/>
        <v>0</v>
      </c>
      <c r="I216" s="142">
        <f t="shared" si="81"/>
        <v>0</v>
      </c>
      <c r="J216" s="109" t="str">
        <f t="shared" si="82"/>
        <v/>
      </c>
      <c r="K216" s="143" t="str">
        <f t="shared" si="83"/>
        <v/>
      </c>
      <c r="L216" s="143" t="str">
        <f t="shared" si="84"/>
        <v/>
      </c>
      <c r="M216" s="682">
        <f t="shared" si="85"/>
        <v>0</v>
      </c>
      <c r="N216" s="682"/>
      <c r="O216" s="162" t="str">
        <f t="shared" si="86"/>
        <v/>
      </c>
      <c r="P216" s="747"/>
      <c r="Q216" s="5">
        <v>1</v>
      </c>
      <c r="R216" s="596"/>
      <c r="S216" s="632"/>
      <c r="T216" s="598"/>
      <c r="U216" s="636" t="str">
        <f t="shared" si="89"/>
        <v/>
      </c>
      <c r="V216" s="640"/>
      <c r="W216" s="182" t="str">
        <f t="shared" si="90"/>
        <v/>
      </c>
      <c r="X216" s="639" t="str">
        <f>IF(OR(ISBLANK(V216), ISTEXT(V216)), "", "0  "&amp;V210)</f>
        <v/>
      </c>
      <c r="Y216" s="5">
        <v>1</v>
      </c>
      <c r="Z216" s="180" t="str">
        <f t="shared" si="87"/>
        <v>►</v>
      </c>
      <c r="AA216" s="163"/>
      <c r="AB216" s="164"/>
      <c r="AC216" s="181" t="str">
        <f t="shared" si="76"/>
        <v/>
      </c>
      <c r="AD216" s="166"/>
      <c r="AE216" s="167"/>
      <c r="AF216" s="182"/>
      <c r="AG216" s="491">
        <v>1</v>
      </c>
      <c r="AH216" s="169">
        <f>IFERROR(SUMIF(AA279:AF279, AE216, AA280:AF280)*AD216*IF(ISBLANK(AA216),1,AA216)+SUMIF(AA281:AF281, AE216, AA282:AF282)*AD216*IF(ISBLANK(AA216),1,AA216), 0)</f>
        <v>0</v>
      </c>
      <c r="AI216" s="170">
        <f>IF(ISBLANK(AA201),0,(AH216*AG216)/AA201*AL202)</f>
        <v>0</v>
      </c>
      <c r="AJ216" s="183">
        <f>IF(AI237=0,0,(AI216/AI237)*AK206*1000)</f>
        <v>0</v>
      </c>
      <c r="AK216" s="184">
        <f>IF(AH237=0, 0, (AA216*AG216)/(AH237*AK206))</f>
        <v>0</v>
      </c>
      <c r="AL216" s="185">
        <f>IF(OR(ISBLANK(AA201), ISBLANK(AA216), ISTEXT(AA216)), 0, AA216*AG216/AA201*AL202)</f>
        <v>0</v>
      </c>
      <c r="AM216" s="186">
        <f t="shared" si="77"/>
        <v>0</v>
      </c>
      <c r="AN216" s="187">
        <f t="shared" si="78"/>
        <v>0</v>
      </c>
      <c r="AO216" s="5">
        <v>1</v>
      </c>
      <c r="AP216" s="812" t="s">
        <v>122</v>
      </c>
      <c r="AQ216" s="814" t="s">
        <v>123</v>
      </c>
      <c r="AR216" s="816" t="s">
        <v>84</v>
      </c>
      <c r="AS216" s="814" t="s">
        <v>90</v>
      </c>
      <c r="AT216" s="818" t="s">
        <v>124</v>
      </c>
      <c r="AU216" s="128" t="s">
        <v>92</v>
      </c>
      <c r="AV216" s="3">
        <v>1</v>
      </c>
      <c r="AW216" s="5">
        <v>1</v>
      </c>
      <c r="AX216" s="5">
        <v>1</v>
      </c>
      <c r="AY216" s="5">
        <v>1</v>
      </c>
      <c r="AZ216" s="5">
        <v>1</v>
      </c>
      <c r="BA216" s="5">
        <v>1</v>
      </c>
      <c r="BB216" s="5">
        <v>1</v>
      </c>
      <c r="BC216" s="5">
        <v>1</v>
      </c>
      <c r="BD216" s="5">
        <v>1</v>
      </c>
      <c r="BE216" s="5">
        <v>1</v>
      </c>
      <c r="BF216" s="5">
        <v>1</v>
      </c>
      <c r="BG216" s="5">
        <v>1</v>
      </c>
      <c r="BH216" s="5">
        <v>1</v>
      </c>
      <c r="BI216" s="5">
        <v>1</v>
      </c>
      <c r="BJ216" s="5">
        <v>1</v>
      </c>
      <c r="BK216" s="5">
        <v>1</v>
      </c>
      <c r="BL216" s="5">
        <v>1</v>
      </c>
      <c r="BM216" s="5">
        <v>1</v>
      </c>
      <c r="BN216" s="5">
        <v>1</v>
      </c>
      <c r="BO216" s="5">
        <v>1</v>
      </c>
      <c r="BP216" s="5">
        <v>1</v>
      </c>
      <c r="BQ216" s="5">
        <v>1</v>
      </c>
      <c r="BR216" s="5">
        <v>1</v>
      </c>
      <c r="BS216" s="5">
        <v>1</v>
      </c>
      <c r="BT216" s="5">
        <v>1</v>
      </c>
      <c r="BU216" s="5">
        <v>1</v>
      </c>
      <c r="BV216" s="5">
        <v>1</v>
      </c>
      <c r="BW216" s="5">
        <v>1</v>
      </c>
      <c r="BX216" s="5">
        <v>1</v>
      </c>
      <c r="BY216" s="5">
        <v>1</v>
      </c>
      <c r="BZ216" s="5">
        <v>1</v>
      </c>
      <c r="CA216" s="5">
        <v>1</v>
      </c>
      <c r="CB216" s="5">
        <v>1</v>
      </c>
      <c r="CC216" s="5">
        <v>1</v>
      </c>
      <c r="CD216" s="5">
        <v>1</v>
      </c>
      <c r="CE216" s="5">
        <v>1</v>
      </c>
      <c r="CF216" s="5">
        <v>1</v>
      </c>
      <c r="CG216" s="5">
        <v>1</v>
      </c>
      <c r="CH216" s="5">
        <v>1</v>
      </c>
      <c r="CI216" s="5">
        <v>1</v>
      </c>
      <c r="CJ216" s="544">
        <v>1</v>
      </c>
    </row>
    <row r="217" spans="1:88" s="160" customFormat="1" ht="23.25" customHeight="1">
      <c r="A217" s="5">
        <v>1</v>
      </c>
      <c r="B217" s="657" t="str">
        <f t="shared" si="88"/>
        <v>►</v>
      </c>
      <c r="C217" s="671"/>
      <c r="D217" s="15"/>
      <c r="E217" s="140">
        <f t="shared" si="79"/>
        <v>0</v>
      </c>
      <c r="F217" s="15"/>
      <c r="G217" s="87"/>
      <c r="H217" s="141">
        <f t="shared" si="80"/>
        <v>0</v>
      </c>
      <c r="I217" s="142">
        <f t="shared" si="81"/>
        <v>0</v>
      </c>
      <c r="J217" s="109" t="str">
        <f t="shared" si="82"/>
        <v/>
      </c>
      <c r="K217" s="143" t="str">
        <f t="shared" si="83"/>
        <v/>
      </c>
      <c r="L217" s="143" t="str">
        <f t="shared" si="84"/>
        <v/>
      </c>
      <c r="M217" s="682">
        <f t="shared" si="85"/>
        <v>0</v>
      </c>
      <c r="N217" s="682"/>
      <c r="O217" s="162" t="str">
        <f t="shared" si="86"/>
        <v/>
      </c>
      <c r="P217" s="747"/>
      <c r="Q217" s="5">
        <v>1</v>
      </c>
      <c r="R217" s="596"/>
      <c r="S217" s="632"/>
      <c r="T217" s="598"/>
      <c r="U217" s="636" t="str">
        <f t="shared" si="89"/>
        <v/>
      </c>
      <c r="V217" s="640"/>
      <c r="W217" s="182" t="str">
        <f t="shared" si="90"/>
        <v/>
      </c>
      <c r="X217" s="639" t="str">
        <f>IF(OR(ISBLANK(V217), ISTEXT(V217)), "", "0  "&amp;V210)</f>
        <v/>
      </c>
      <c r="Y217" s="5">
        <v>1</v>
      </c>
      <c r="Z217" s="180" t="str">
        <f t="shared" si="87"/>
        <v>►</v>
      </c>
      <c r="AA217" s="163"/>
      <c r="AB217" s="164"/>
      <c r="AC217" s="165" t="str">
        <f t="shared" si="76"/>
        <v/>
      </c>
      <c r="AD217" s="166"/>
      <c r="AE217" s="167"/>
      <c r="AF217" s="182"/>
      <c r="AG217" s="491">
        <v>1</v>
      </c>
      <c r="AH217" s="169">
        <f>IFERROR(SUMIF(AA279:AF279, AE217, AA280:AF280)*AD217*IF(ISBLANK(AA217),1,AA217)+SUMIF(AA281:AF281, AE217, AA282:AF282)*AD217*IF(ISBLANK(AA217),1,AA217), 0)</f>
        <v>0</v>
      </c>
      <c r="AI217" s="170">
        <f>IF(ISBLANK(AA201),0,(AH217*AG217)/AA201*AL202)</f>
        <v>0</v>
      </c>
      <c r="AJ217" s="171">
        <f>IF(AI237=0,0,(AI217/AI237)*AK206*1000)</f>
        <v>0</v>
      </c>
      <c r="AK217" s="193">
        <f>IF(AH237=0, 0, (AA217*AG217)/(AH237*AK206))</f>
        <v>0</v>
      </c>
      <c r="AL217" s="173">
        <f>IF(OR(ISBLANK(AA201), ISBLANK(AA217), ISTEXT(AA217)), 0, AA217*AG217/AA201*AL202)</f>
        <v>0</v>
      </c>
      <c r="AM217" s="174">
        <f t="shared" si="77"/>
        <v>0</v>
      </c>
      <c r="AN217" s="175">
        <f t="shared" si="78"/>
        <v>0</v>
      </c>
      <c r="AO217" s="3">
        <v>1</v>
      </c>
      <c r="AP217" s="813"/>
      <c r="AQ217" s="815"/>
      <c r="AR217" s="817"/>
      <c r="AS217" s="815"/>
      <c r="AT217" s="819"/>
      <c r="AU217" s="147" t="s">
        <v>81</v>
      </c>
      <c r="AV217" s="3">
        <v>1</v>
      </c>
      <c r="AW217" s="5">
        <v>1</v>
      </c>
      <c r="AX217" s="5">
        <v>1</v>
      </c>
      <c r="AY217" s="5">
        <v>1</v>
      </c>
      <c r="AZ217" s="5">
        <v>1</v>
      </c>
      <c r="BA217" s="5">
        <v>1</v>
      </c>
      <c r="BB217" s="5">
        <v>1</v>
      </c>
      <c r="BC217" s="5">
        <v>1</v>
      </c>
      <c r="BD217" s="5">
        <v>1</v>
      </c>
      <c r="BE217" s="5">
        <v>1</v>
      </c>
      <c r="BF217" s="5">
        <v>1</v>
      </c>
      <c r="BG217" s="5">
        <v>1</v>
      </c>
      <c r="BH217" s="5">
        <v>1</v>
      </c>
      <c r="BI217" s="5">
        <v>1</v>
      </c>
      <c r="BJ217" s="5">
        <v>1</v>
      </c>
      <c r="BK217" s="5">
        <v>1</v>
      </c>
      <c r="BL217" s="5">
        <v>1</v>
      </c>
      <c r="BM217" s="5">
        <v>1</v>
      </c>
      <c r="BN217" s="5">
        <v>1</v>
      </c>
      <c r="BO217" s="5">
        <v>1</v>
      </c>
      <c r="BP217" s="5">
        <v>1</v>
      </c>
      <c r="BQ217" s="5">
        <v>1</v>
      </c>
      <c r="BR217" s="5">
        <v>1</v>
      </c>
      <c r="BS217" s="5">
        <v>1</v>
      </c>
      <c r="BT217" s="5">
        <v>1</v>
      </c>
      <c r="BU217" s="5">
        <v>1</v>
      </c>
      <c r="BV217" s="5">
        <v>1</v>
      </c>
      <c r="BW217" s="5">
        <v>1</v>
      </c>
      <c r="BX217" s="5">
        <v>1</v>
      </c>
      <c r="BY217" s="5">
        <v>1</v>
      </c>
      <c r="BZ217" s="5">
        <v>1</v>
      </c>
      <c r="CA217" s="5">
        <v>1</v>
      </c>
      <c r="CB217" s="5">
        <v>1</v>
      </c>
      <c r="CC217" s="5">
        <v>1</v>
      </c>
      <c r="CD217" s="5">
        <v>1</v>
      </c>
      <c r="CE217" s="5">
        <v>1</v>
      </c>
      <c r="CF217" s="5">
        <v>1</v>
      </c>
      <c r="CG217" s="5">
        <v>1</v>
      </c>
      <c r="CH217" s="5">
        <v>1</v>
      </c>
      <c r="CI217" s="5">
        <v>1</v>
      </c>
      <c r="CJ217" s="544">
        <v>1</v>
      </c>
    </row>
    <row r="218" spans="1:88" s="160" customFormat="1" ht="23.25" customHeight="1">
      <c r="A218" s="5">
        <v>1</v>
      </c>
      <c r="B218" s="657" t="str">
        <f t="shared" si="88"/>
        <v>►</v>
      </c>
      <c r="C218" s="671"/>
      <c r="D218" s="15"/>
      <c r="E218" s="140">
        <f t="shared" si="79"/>
        <v>0</v>
      </c>
      <c r="F218" s="15"/>
      <c r="G218" s="87"/>
      <c r="H218" s="141">
        <f t="shared" si="80"/>
        <v>0</v>
      </c>
      <c r="I218" s="142">
        <f t="shared" si="81"/>
        <v>0</v>
      </c>
      <c r="J218" s="109" t="str">
        <f t="shared" si="82"/>
        <v/>
      </c>
      <c r="K218" s="143" t="str">
        <f t="shared" si="83"/>
        <v/>
      </c>
      <c r="L218" s="143" t="str">
        <f t="shared" si="84"/>
        <v/>
      </c>
      <c r="M218" s="682">
        <f t="shared" si="85"/>
        <v>0</v>
      </c>
      <c r="N218" s="682"/>
      <c r="O218" s="162" t="str">
        <f t="shared" si="86"/>
        <v/>
      </c>
      <c r="P218" s="747"/>
      <c r="Q218" s="5">
        <v>1</v>
      </c>
      <c r="R218" s="596"/>
      <c r="S218" s="632"/>
      <c r="T218" s="598"/>
      <c r="U218" s="636" t="str">
        <f t="shared" si="89"/>
        <v/>
      </c>
      <c r="V218" s="640"/>
      <c r="W218" s="182" t="str">
        <f>IF(ISBLANK(V218),U218,V218)</f>
        <v/>
      </c>
      <c r="X218" s="639" t="str">
        <f>IF(OR(ISBLANK(V218), ISTEXT(V218)), "", "0  "&amp;V210)</f>
        <v/>
      </c>
      <c r="Y218" s="5">
        <v>1</v>
      </c>
      <c r="Z218" s="180" t="str">
        <f t="shared" si="87"/>
        <v>►</v>
      </c>
      <c r="AA218" s="163"/>
      <c r="AB218" s="164"/>
      <c r="AC218" s="181" t="str">
        <f t="shared" si="76"/>
        <v/>
      </c>
      <c r="AD218" s="166"/>
      <c r="AE218" s="167"/>
      <c r="AF218" s="182"/>
      <c r="AG218" s="491">
        <v>1</v>
      </c>
      <c r="AH218" s="169">
        <f>IFERROR(SUMIF(AA279:AF279, AE218, AA280:AF280)*AD218*IF(ISBLANK(AA218),1,AA218)+SUMIF(AA281:AF281, AE218, AA282:AF282)*AD218*IF(ISBLANK(AA218),1,AA218), 0)</f>
        <v>0</v>
      </c>
      <c r="AI218" s="170">
        <f>IF(ISBLANK(AA201),0,(AH218*AG218)/AA201*AL202)</f>
        <v>0</v>
      </c>
      <c r="AJ218" s="183">
        <f>IF(AI237=0,0,(AI218/AI237)*AK206*1000)</f>
        <v>0</v>
      </c>
      <c r="AK218" s="184">
        <f>IF(AH237=0, 0, (AA218*AG218)/(AH237*AK206))</f>
        <v>0</v>
      </c>
      <c r="AL218" s="185">
        <f>IF(OR(ISBLANK(AA201), ISBLANK(AA218), ISTEXT(AA218)), 0, AA218*AG218/AA201*AL202)</f>
        <v>0</v>
      </c>
      <c r="AM218" s="186">
        <f t="shared" si="77"/>
        <v>0</v>
      </c>
      <c r="AN218" s="187">
        <f t="shared" si="78"/>
        <v>0</v>
      </c>
      <c r="AO218" s="3">
        <v>1</v>
      </c>
      <c r="AP218" s="163"/>
      <c r="AQ218" s="164"/>
      <c r="AR218" s="165" t="str">
        <f t="shared" ref="AR218:AR247" si="91">IF(AND(AP218&gt;0,AS218&gt;0),"de","")</f>
        <v/>
      </c>
      <c r="AS218" s="166"/>
      <c r="AT218" s="167"/>
      <c r="AU218" s="168"/>
      <c r="AV218" s="3">
        <v>1</v>
      </c>
      <c r="AW218" s="5">
        <v>1</v>
      </c>
      <c r="AX218" s="5">
        <v>1</v>
      </c>
      <c r="AY218" s="5">
        <v>1</v>
      </c>
      <c r="AZ218" s="5">
        <v>1</v>
      </c>
      <c r="BA218" s="5">
        <v>1</v>
      </c>
      <c r="BB218" s="5">
        <v>1</v>
      </c>
      <c r="BC218" s="5">
        <v>1</v>
      </c>
      <c r="BD218" s="5">
        <v>1</v>
      </c>
      <c r="BE218" s="5">
        <v>1</v>
      </c>
      <c r="BF218" s="5">
        <v>1</v>
      </c>
      <c r="BG218" s="5">
        <v>1</v>
      </c>
      <c r="BH218" s="5">
        <v>1</v>
      </c>
      <c r="BI218" s="5">
        <v>1</v>
      </c>
      <c r="BJ218" s="5">
        <v>1</v>
      </c>
      <c r="BK218" s="5">
        <v>1</v>
      </c>
      <c r="BL218" s="5">
        <v>1</v>
      </c>
      <c r="BM218" s="5">
        <v>1</v>
      </c>
      <c r="BN218" s="5">
        <v>1</v>
      </c>
      <c r="BO218" s="5">
        <v>1</v>
      </c>
      <c r="BP218" s="5">
        <v>1</v>
      </c>
      <c r="BQ218" s="5">
        <v>1</v>
      </c>
      <c r="BR218" s="5">
        <v>1</v>
      </c>
      <c r="BS218" s="5">
        <v>1</v>
      </c>
      <c r="BT218" s="5">
        <v>1</v>
      </c>
      <c r="BU218" s="5">
        <v>1</v>
      </c>
      <c r="BV218" s="5">
        <v>1</v>
      </c>
      <c r="BW218" s="5">
        <v>1</v>
      </c>
      <c r="BX218" s="5">
        <v>1</v>
      </c>
      <c r="BY218" s="5">
        <v>1</v>
      </c>
      <c r="BZ218" s="5">
        <v>1</v>
      </c>
      <c r="CA218" s="5">
        <v>1</v>
      </c>
      <c r="CB218" s="5">
        <v>1</v>
      </c>
      <c r="CC218" s="5">
        <v>1</v>
      </c>
      <c r="CD218" s="5">
        <v>1</v>
      </c>
      <c r="CE218" s="5">
        <v>1</v>
      </c>
      <c r="CF218" s="5">
        <v>1</v>
      </c>
      <c r="CG218" s="5">
        <v>1</v>
      </c>
      <c r="CH218" s="5">
        <v>1</v>
      </c>
      <c r="CI218" s="5">
        <v>1</v>
      </c>
      <c r="CJ218" s="544">
        <v>1</v>
      </c>
    </row>
    <row r="219" spans="1:88" s="160" customFormat="1" ht="23.25" customHeight="1">
      <c r="A219" s="5">
        <v>1</v>
      </c>
      <c r="B219" s="657" t="str">
        <f t="shared" si="88"/>
        <v>►</v>
      </c>
      <c r="C219" s="671"/>
      <c r="D219" s="15"/>
      <c r="E219" s="140">
        <f t="shared" si="79"/>
        <v>0</v>
      </c>
      <c r="F219" s="15"/>
      <c r="G219" s="87"/>
      <c r="H219" s="141">
        <f t="shared" si="80"/>
        <v>0</v>
      </c>
      <c r="I219" s="142">
        <f t="shared" si="81"/>
        <v>0</v>
      </c>
      <c r="J219" s="109" t="str">
        <f t="shared" si="82"/>
        <v/>
      </c>
      <c r="K219" s="143" t="str">
        <f t="shared" si="83"/>
        <v/>
      </c>
      <c r="L219" s="143" t="str">
        <f t="shared" si="84"/>
        <v/>
      </c>
      <c r="M219" s="682">
        <f t="shared" si="85"/>
        <v>0</v>
      </c>
      <c r="N219" s="682"/>
      <c r="O219" s="162" t="str">
        <f t="shared" si="86"/>
        <v/>
      </c>
      <c r="P219" s="747"/>
      <c r="Q219" s="5">
        <v>1</v>
      </c>
      <c r="R219" s="596"/>
      <c r="S219" s="632"/>
      <c r="T219" s="598"/>
      <c r="U219" s="636" t="str">
        <f t="shared" si="89"/>
        <v/>
      </c>
      <c r="V219" s="640"/>
      <c r="W219" s="182" t="str">
        <f t="shared" ref="W219:W222" si="92">IF(ISBLANK(V219),U219,V219)</f>
        <v/>
      </c>
      <c r="X219" s="639" t="str">
        <f>IF(OR(ISBLANK(V219), ISTEXT(V219)), "", "0  "&amp;V210)</f>
        <v/>
      </c>
      <c r="Y219" s="5">
        <v>1</v>
      </c>
      <c r="Z219" s="180" t="str">
        <f t="shared" si="87"/>
        <v>►</v>
      </c>
      <c r="AA219" s="163"/>
      <c r="AB219" s="164"/>
      <c r="AC219" s="165" t="str">
        <f t="shared" si="76"/>
        <v/>
      </c>
      <c r="AD219" s="166"/>
      <c r="AE219" s="167"/>
      <c r="AF219" s="182"/>
      <c r="AG219" s="491">
        <v>1</v>
      </c>
      <c r="AH219" s="169">
        <f>IFERROR(SUMIF(AA279:AF279, AE219, AA280:AF280)*AD219*IF(ISBLANK(AA219),1,AA219)+SUMIF(AA281:AF281, AE219, AA282:AF282)*AD219*IF(ISBLANK(AA219),1,AA219), 0)</f>
        <v>0</v>
      </c>
      <c r="AI219" s="170">
        <f>IF(ISBLANK(AA201),0,(AH219*AG219)/AA201*AL202)</f>
        <v>0</v>
      </c>
      <c r="AJ219" s="171">
        <f>IF(AI237=0,0,(AI219/AI237)*AK206*1000)</f>
        <v>0</v>
      </c>
      <c r="AK219" s="193">
        <f>IF(AH237=0, 0, (AA219*AG219)/(AH237*AK206))</f>
        <v>0</v>
      </c>
      <c r="AL219" s="173">
        <f>IF(OR(ISBLANK(AA201), ISBLANK(AA219), ISTEXT(AA219)), 0, AA219*AG219/AA201*AL202)</f>
        <v>0</v>
      </c>
      <c r="AM219" s="174">
        <f t="shared" si="77"/>
        <v>0</v>
      </c>
      <c r="AN219" s="175">
        <f t="shared" si="78"/>
        <v>0</v>
      </c>
      <c r="AO219" s="3">
        <v>1</v>
      </c>
      <c r="AP219" s="164"/>
      <c r="AQ219" s="164"/>
      <c r="AR219" s="181" t="str">
        <f t="shared" si="91"/>
        <v/>
      </c>
      <c r="AS219" s="166"/>
      <c r="AT219" s="167"/>
      <c r="AU219" s="182"/>
      <c r="AV219" s="3">
        <v>1</v>
      </c>
      <c r="AW219" s="5">
        <v>1</v>
      </c>
      <c r="AX219" s="5">
        <v>1</v>
      </c>
      <c r="AY219" s="5">
        <v>1</v>
      </c>
      <c r="AZ219" s="5">
        <v>1</v>
      </c>
      <c r="BA219" s="5">
        <v>1</v>
      </c>
      <c r="BB219" s="5">
        <v>1</v>
      </c>
      <c r="BC219" s="5">
        <v>1</v>
      </c>
      <c r="BD219" s="5">
        <v>1</v>
      </c>
      <c r="BE219" s="5">
        <v>1</v>
      </c>
      <c r="BF219" s="5">
        <v>1</v>
      </c>
      <c r="BG219" s="5">
        <v>1</v>
      </c>
      <c r="BH219" s="5">
        <v>1</v>
      </c>
      <c r="BI219" s="5">
        <v>1</v>
      </c>
      <c r="BJ219" s="5">
        <v>1</v>
      </c>
      <c r="BK219" s="5">
        <v>1</v>
      </c>
      <c r="BL219" s="5">
        <v>1</v>
      </c>
      <c r="BM219" s="5">
        <v>1</v>
      </c>
      <c r="BN219" s="5">
        <v>1</v>
      </c>
      <c r="BO219" s="5">
        <v>1</v>
      </c>
      <c r="BP219" s="5">
        <v>1</v>
      </c>
      <c r="BQ219" s="5">
        <v>1</v>
      </c>
      <c r="BR219" s="5">
        <v>1</v>
      </c>
      <c r="BS219" s="5">
        <v>1</v>
      </c>
      <c r="BT219" s="5">
        <v>1</v>
      </c>
      <c r="BU219" s="5">
        <v>1</v>
      </c>
      <c r="BV219" s="5">
        <v>1</v>
      </c>
      <c r="BW219" s="5">
        <v>1</v>
      </c>
      <c r="BX219" s="5">
        <v>1</v>
      </c>
      <c r="BY219" s="5">
        <v>1</v>
      </c>
      <c r="BZ219" s="5">
        <v>1</v>
      </c>
      <c r="CA219" s="5">
        <v>1</v>
      </c>
      <c r="CB219" s="5">
        <v>1</v>
      </c>
      <c r="CC219" s="5">
        <v>1</v>
      </c>
      <c r="CD219" s="5">
        <v>1</v>
      </c>
      <c r="CE219" s="5">
        <v>1</v>
      </c>
      <c r="CF219" s="5">
        <v>1</v>
      </c>
      <c r="CG219" s="5">
        <v>1</v>
      </c>
      <c r="CH219" s="5">
        <v>1</v>
      </c>
      <c r="CI219" s="5">
        <v>1</v>
      </c>
      <c r="CJ219" s="544">
        <v>1</v>
      </c>
    </row>
    <row r="220" spans="1:88" s="160" customFormat="1" ht="23.25" customHeight="1">
      <c r="A220" s="5">
        <v>1</v>
      </c>
      <c r="B220" s="657" t="str">
        <f t="shared" si="88"/>
        <v>►</v>
      </c>
      <c r="C220" s="671"/>
      <c r="D220" s="15"/>
      <c r="E220" s="140">
        <f t="shared" si="79"/>
        <v>0</v>
      </c>
      <c r="F220" s="15"/>
      <c r="G220" s="87"/>
      <c r="H220" s="141">
        <f t="shared" si="80"/>
        <v>0</v>
      </c>
      <c r="I220" s="142">
        <f t="shared" si="81"/>
        <v>0</v>
      </c>
      <c r="J220" s="109" t="str">
        <f t="shared" si="82"/>
        <v/>
      </c>
      <c r="K220" s="143" t="str">
        <f t="shared" si="83"/>
        <v/>
      </c>
      <c r="L220" s="143" t="str">
        <f t="shared" si="84"/>
        <v/>
      </c>
      <c r="M220" s="682">
        <f t="shared" si="85"/>
        <v>0</v>
      </c>
      <c r="N220" s="682"/>
      <c r="O220" s="162" t="str">
        <f t="shared" si="86"/>
        <v/>
      </c>
      <c r="P220" s="747"/>
      <c r="Q220" s="5">
        <v>1</v>
      </c>
      <c r="R220" s="596"/>
      <c r="S220" s="632"/>
      <c r="T220" s="598"/>
      <c r="U220" s="636" t="str">
        <f t="shared" si="89"/>
        <v/>
      </c>
      <c r="V220" s="640"/>
      <c r="W220" s="182" t="str">
        <f t="shared" si="92"/>
        <v/>
      </c>
      <c r="X220" s="639" t="str">
        <f>IF(OR(ISBLANK(V220), ISTEXT(V220)), "", "0  "&amp;V210)</f>
        <v/>
      </c>
      <c r="Y220" s="5">
        <v>1</v>
      </c>
      <c r="Z220" s="180" t="str">
        <f t="shared" si="87"/>
        <v>►</v>
      </c>
      <c r="AA220" s="163"/>
      <c r="AB220" s="164"/>
      <c r="AC220" s="181" t="str">
        <f t="shared" si="76"/>
        <v/>
      </c>
      <c r="AD220" s="166"/>
      <c r="AE220" s="167"/>
      <c r="AF220" s="182"/>
      <c r="AG220" s="491">
        <v>1</v>
      </c>
      <c r="AH220" s="169">
        <f>IFERROR(SUMIF(AA279:AF279, AE220, AA280:AF280)*AD220*IF(ISBLANK(AA220),1,AA220)+SUMIF(AA281:AF281, AE220, AA282:AF282)*AD220*IF(ISBLANK(AA220),1,AA220), 0)</f>
        <v>0</v>
      </c>
      <c r="AI220" s="170">
        <f>IF(ISBLANK(AA201),0,(AH220*AG220)/AA201*AL202)</f>
        <v>0</v>
      </c>
      <c r="AJ220" s="183">
        <f>IF(AI237=0,0,(AI220/AI237)*AK206*1000)</f>
        <v>0</v>
      </c>
      <c r="AK220" s="184">
        <f>IF(AH237=0, 0, (AA220*AG220)/(AH237*AK206))</f>
        <v>0</v>
      </c>
      <c r="AL220" s="185">
        <f>IF(OR(ISBLANK(AA201), ISBLANK(AA220), ISTEXT(AA220)), 0, AA220*AG220/AA201*AL202)</f>
        <v>0</v>
      </c>
      <c r="AM220" s="186">
        <f t="shared" si="77"/>
        <v>0</v>
      </c>
      <c r="AN220" s="187">
        <f t="shared" si="78"/>
        <v>0</v>
      </c>
      <c r="AO220" s="3">
        <v>1</v>
      </c>
      <c r="AP220" s="164"/>
      <c r="AQ220" s="164"/>
      <c r="AR220" s="181" t="str">
        <f t="shared" si="91"/>
        <v/>
      </c>
      <c r="AS220" s="166"/>
      <c r="AT220" s="167"/>
      <c r="AU220" s="182"/>
      <c r="AV220" s="3"/>
      <c r="AW220" s="5">
        <v>1</v>
      </c>
      <c r="AX220" s="5">
        <v>1</v>
      </c>
      <c r="AY220" s="5">
        <v>1</v>
      </c>
      <c r="AZ220" s="5">
        <v>1</v>
      </c>
      <c r="BA220" s="5">
        <v>1</v>
      </c>
      <c r="BB220" s="5">
        <v>1</v>
      </c>
      <c r="BC220" s="5">
        <v>1</v>
      </c>
      <c r="BD220" s="5">
        <v>1</v>
      </c>
      <c r="BE220" s="5">
        <v>1</v>
      </c>
      <c r="BF220" s="5">
        <v>1</v>
      </c>
      <c r="BG220" s="5">
        <v>1</v>
      </c>
      <c r="BH220" s="5">
        <v>1</v>
      </c>
      <c r="BI220" s="5">
        <v>1</v>
      </c>
      <c r="BJ220" s="5">
        <v>1</v>
      </c>
      <c r="BK220" s="5">
        <v>1</v>
      </c>
      <c r="BL220" s="5">
        <v>1</v>
      </c>
      <c r="BM220" s="5">
        <v>1</v>
      </c>
      <c r="BN220" s="5">
        <v>1</v>
      </c>
      <c r="BO220" s="5">
        <v>1</v>
      </c>
      <c r="BP220" s="5">
        <v>1</v>
      </c>
      <c r="BQ220" s="5">
        <v>1</v>
      </c>
      <c r="BR220" s="5">
        <v>1</v>
      </c>
      <c r="BS220" s="5">
        <v>1</v>
      </c>
      <c r="BT220" s="5">
        <v>1</v>
      </c>
      <c r="BU220" s="5">
        <v>1</v>
      </c>
      <c r="BV220" s="5">
        <v>1</v>
      </c>
      <c r="BW220" s="5">
        <v>1</v>
      </c>
      <c r="BX220" s="5">
        <v>1</v>
      </c>
      <c r="BY220" s="5">
        <v>1</v>
      </c>
      <c r="BZ220" s="5">
        <v>1</v>
      </c>
      <c r="CA220" s="5">
        <v>1</v>
      </c>
      <c r="CB220" s="5">
        <v>1</v>
      </c>
      <c r="CC220" s="5">
        <v>1</v>
      </c>
      <c r="CD220" s="5">
        <v>1</v>
      </c>
      <c r="CE220" s="5">
        <v>1</v>
      </c>
      <c r="CF220" s="5">
        <v>1</v>
      </c>
      <c r="CG220" s="5">
        <v>1</v>
      </c>
      <c r="CH220" s="5">
        <v>1</v>
      </c>
      <c r="CI220" s="5">
        <v>1</v>
      </c>
      <c r="CJ220" s="544">
        <v>1</v>
      </c>
    </row>
    <row r="221" spans="1:88" s="160" customFormat="1" ht="23.25" customHeight="1">
      <c r="A221" s="5">
        <v>1</v>
      </c>
      <c r="B221" s="657" t="str">
        <f t="shared" si="88"/>
        <v>►</v>
      </c>
      <c r="C221" s="671"/>
      <c r="D221" s="15"/>
      <c r="E221" s="140">
        <f t="shared" si="79"/>
        <v>0</v>
      </c>
      <c r="F221" s="15"/>
      <c r="G221" s="87"/>
      <c r="H221" s="141">
        <f t="shared" si="80"/>
        <v>0</v>
      </c>
      <c r="I221" s="142">
        <f t="shared" si="81"/>
        <v>0</v>
      </c>
      <c r="J221" s="109" t="str">
        <f t="shared" si="82"/>
        <v/>
      </c>
      <c r="K221" s="143" t="str">
        <f t="shared" si="83"/>
        <v/>
      </c>
      <c r="L221" s="143" t="str">
        <f t="shared" si="84"/>
        <v/>
      </c>
      <c r="M221" s="682">
        <f t="shared" si="85"/>
        <v>0</v>
      </c>
      <c r="N221" s="682"/>
      <c r="O221" s="162" t="str">
        <f t="shared" si="86"/>
        <v/>
      </c>
      <c r="P221" s="747"/>
      <c r="Q221" s="5">
        <v>1</v>
      </c>
      <c r="R221" s="596"/>
      <c r="S221" s="632"/>
      <c r="T221" s="598"/>
      <c r="U221" s="636" t="str">
        <f t="shared" si="89"/>
        <v/>
      </c>
      <c r="V221" s="640"/>
      <c r="W221" s="182" t="str">
        <f t="shared" si="92"/>
        <v/>
      </c>
      <c r="X221" s="639" t="str">
        <f>IF(OR(ISBLANK(V221), ISTEXT(V221)), "", "0  "&amp;V210)</f>
        <v/>
      </c>
      <c r="Y221" s="5">
        <v>1</v>
      </c>
      <c r="Z221" s="180" t="str">
        <f t="shared" si="87"/>
        <v>►</v>
      </c>
      <c r="AA221" s="163"/>
      <c r="AB221" s="164"/>
      <c r="AC221" s="165" t="str">
        <f t="shared" si="76"/>
        <v/>
      </c>
      <c r="AD221" s="166"/>
      <c r="AE221" s="167"/>
      <c r="AF221" s="182"/>
      <c r="AG221" s="491">
        <v>1</v>
      </c>
      <c r="AH221" s="169">
        <f>IFERROR(SUMIF(AA279:AF279, AE221, AA280:AF280)*AD221*IF(ISBLANK(AA221),1,AA221)+SUMIF(AA281:AF281, AE221, AA282:AF282)*AD221*IF(ISBLANK(AA221),1,AA221), 0)</f>
        <v>0</v>
      </c>
      <c r="AI221" s="170">
        <f>IF(ISBLANK(AA201),0,(AH221*AG221)/AA201*AL202)</f>
        <v>0</v>
      </c>
      <c r="AJ221" s="171">
        <f>IF(AI237=0,0,(AI221/AI237)*AK206*1000)</f>
        <v>0</v>
      </c>
      <c r="AK221" s="193">
        <f>IF(AH237=0, 0, (AA221*AG221)/(AH237*AK206))</f>
        <v>0</v>
      </c>
      <c r="AL221" s="173">
        <f>IF(OR(ISBLANK(AA201), ISBLANK(AA221), ISTEXT(AA221)), 0, AA221*AG221/AA201*AL202)</f>
        <v>0</v>
      </c>
      <c r="AM221" s="174">
        <f t="shared" si="77"/>
        <v>0</v>
      </c>
      <c r="AN221" s="175">
        <f t="shared" si="78"/>
        <v>0</v>
      </c>
      <c r="AO221" s="3">
        <v>1</v>
      </c>
      <c r="AP221" s="164"/>
      <c r="AQ221" s="164"/>
      <c r="AR221" s="181" t="str">
        <f t="shared" si="91"/>
        <v/>
      </c>
      <c r="AS221" s="166"/>
      <c r="AT221" s="167"/>
      <c r="AU221" s="182"/>
      <c r="AV221" s="3">
        <v>1</v>
      </c>
      <c r="AW221" s="5">
        <v>1</v>
      </c>
      <c r="AX221" s="5">
        <v>1</v>
      </c>
      <c r="AY221" s="5">
        <v>1</v>
      </c>
      <c r="AZ221" s="5">
        <v>1</v>
      </c>
      <c r="BA221" s="5">
        <v>1</v>
      </c>
      <c r="BB221" s="5">
        <v>1</v>
      </c>
      <c r="BC221" s="5">
        <v>1</v>
      </c>
      <c r="BD221" s="5">
        <v>1</v>
      </c>
      <c r="BE221" s="5">
        <v>1</v>
      </c>
      <c r="BF221" s="5">
        <v>1</v>
      </c>
      <c r="BG221" s="5">
        <v>1</v>
      </c>
      <c r="BH221" s="5">
        <v>1</v>
      </c>
      <c r="BI221" s="5">
        <v>1</v>
      </c>
      <c r="BJ221" s="5">
        <v>1</v>
      </c>
      <c r="BK221" s="5">
        <v>1</v>
      </c>
      <c r="BL221" s="5">
        <v>1</v>
      </c>
      <c r="BM221" s="5">
        <v>1</v>
      </c>
      <c r="BN221" s="5">
        <v>1</v>
      </c>
      <c r="BO221" s="5">
        <v>1</v>
      </c>
      <c r="BP221" s="5">
        <v>1</v>
      </c>
      <c r="BQ221" s="5">
        <v>1</v>
      </c>
      <c r="BR221" s="5">
        <v>1</v>
      </c>
      <c r="BS221" s="5">
        <v>1</v>
      </c>
      <c r="BT221" s="5">
        <v>1</v>
      </c>
      <c r="BU221" s="5">
        <v>1</v>
      </c>
      <c r="BV221" s="5">
        <v>1</v>
      </c>
      <c r="BW221" s="5">
        <v>1</v>
      </c>
      <c r="BX221" s="5">
        <v>1</v>
      </c>
      <c r="BY221" s="5">
        <v>1</v>
      </c>
      <c r="BZ221" s="5">
        <v>1</v>
      </c>
      <c r="CA221" s="5">
        <v>1</v>
      </c>
      <c r="CB221" s="5">
        <v>1</v>
      </c>
      <c r="CC221" s="5">
        <v>1</v>
      </c>
      <c r="CD221" s="5">
        <v>1</v>
      </c>
      <c r="CE221" s="5">
        <v>1</v>
      </c>
      <c r="CF221" s="5">
        <v>1</v>
      </c>
      <c r="CG221" s="5">
        <v>1</v>
      </c>
      <c r="CH221" s="5">
        <v>1</v>
      </c>
      <c r="CI221" s="5">
        <v>1</v>
      </c>
      <c r="CJ221" s="544">
        <v>1</v>
      </c>
    </row>
    <row r="222" spans="1:88" s="160" customFormat="1" ht="23.25" customHeight="1">
      <c r="A222" s="5">
        <v>1</v>
      </c>
      <c r="B222" s="657" t="str">
        <f t="shared" si="88"/>
        <v>►</v>
      </c>
      <c r="C222" s="671"/>
      <c r="D222" s="15"/>
      <c r="E222" s="140">
        <f t="shared" si="79"/>
        <v>0</v>
      </c>
      <c r="F222" s="15"/>
      <c r="G222" s="87"/>
      <c r="H222" s="141">
        <f t="shared" si="80"/>
        <v>0</v>
      </c>
      <c r="I222" s="142">
        <f t="shared" si="81"/>
        <v>0</v>
      </c>
      <c r="J222" s="109" t="str">
        <f t="shared" si="82"/>
        <v/>
      </c>
      <c r="K222" s="143" t="str">
        <f t="shared" si="83"/>
        <v/>
      </c>
      <c r="L222" s="143" t="str">
        <f t="shared" si="84"/>
        <v/>
      </c>
      <c r="M222" s="682">
        <f t="shared" si="85"/>
        <v>0</v>
      </c>
      <c r="N222" s="682"/>
      <c r="O222" s="162" t="str">
        <f t="shared" si="86"/>
        <v/>
      </c>
      <c r="P222" s="747"/>
      <c r="Q222" s="5">
        <v>1</v>
      </c>
      <c r="R222" s="596"/>
      <c r="S222" s="632"/>
      <c r="T222" s="598"/>
      <c r="U222" s="636" t="str">
        <f t="shared" si="89"/>
        <v/>
      </c>
      <c r="V222" s="640"/>
      <c r="W222" s="182" t="str">
        <f t="shared" si="92"/>
        <v/>
      </c>
      <c r="X222" s="639" t="str">
        <f>IF(OR(ISBLANK(V222), ISTEXT(V222)), "", "0  "&amp;V210)</f>
        <v/>
      </c>
      <c r="Y222" s="5">
        <v>1</v>
      </c>
      <c r="Z222" s="180" t="str">
        <f t="shared" si="87"/>
        <v>►</v>
      </c>
      <c r="AA222" s="163"/>
      <c r="AB222" s="164"/>
      <c r="AC222" s="165" t="str">
        <f t="shared" si="76"/>
        <v/>
      </c>
      <c r="AD222" s="166"/>
      <c r="AE222" s="167"/>
      <c r="AF222" s="182"/>
      <c r="AG222" s="491">
        <v>1</v>
      </c>
      <c r="AH222" s="169">
        <f>IFERROR(SUMIF(AA279:AF279, AE222, AA280:AF280)*AD222*IF(ISBLANK(AA222),1,AA222)+SUMIF(AA281:AF281, AE222, AA282:AF282)*AD222*IF(ISBLANK(AA222),1,AA222), 0)</f>
        <v>0</v>
      </c>
      <c r="AI222" s="170">
        <f>IF(ISBLANK(AA201),0,(AH222*AG222)/AA201*AL202)</f>
        <v>0</v>
      </c>
      <c r="AJ222" s="183">
        <f>IF(AI237=0,0,(AI222/AI237)*AK206*1000)</f>
        <v>0</v>
      </c>
      <c r="AK222" s="184">
        <f>IF(AH237=0, 0, (AA222*AG222)/(AH237*AK206))</f>
        <v>0</v>
      </c>
      <c r="AL222" s="185">
        <f>IF(OR(ISBLANK(AA201), ISBLANK(AA222), ISTEXT(AA222)), 0, AA222*AG222/AA201*AL202)</f>
        <v>0</v>
      </c>
      <c r="AM222" s="186">
        <f t="shared" si="77"/>
        <v>0</v>
      </c>
      <c r="AN222" s="187">
        <f t="shared" si="78"/>
        <v>0</v>
      </c>
      <c r="AO222" s="3">
        <v>1</v>
      </c>
      <c r="AP222" s="164"/>
      <c r="AQ222" s="164"/>
      <c r="AR222" s="181" t="str">
        <f t="shared" si="91"/>
        <v/>
      </c>
      <c r="AS222" s="166"/>
      <c r="AT222" s="167"/>
      <c r="AU222" s="182"/>
      <c r="AV222" s="3">
        <v>1</v>
      </c>
      <c r="AW222" s="5">
        <v>1</v>
      </c>
      <c r="AX222" s="5">
        <v>1</v>
      </c>
      <c r="AY222" s="5">
        <v>1</v>
      </c>
      <c r="AZ222" s="5">
        <v>1</v>
      </c>
      <c r="BA222" s="5">
        <v>1</v>
      </c>
      <c r="BB222" s="5">
        <v>1</v>
      </c>
      <c r="BC222" s="5">
        <v>1</v>
      </c>
      <c r="BD222" s="5">
        <v>1</v>
      </c>
      <c r="BE222" s="5">
        <v>1</v>
      </c>
      <c r="BF222" s="5">
        <v>1</v>
      </c>
      <c r="BG222" s="5">
        <v>1</v>
      </c>
      <c r="BH222" s="5">
        <v>1</v>
      </c>
      <c r="BI222" s="5">
        <v>1</v>
      </c>
      <c r="BJ222" s="5">
        <v>1</v>
      </c>
      <c r="BK222" s="5">
        <v>1</v>
      </c>
      <c r="BL222" s="5">
        <v>1</v>
      </c>
      <c r="BM222" s="5">
        <v>1</v>
      </c>
      <c r="BN222" s="5">
        <v>1</v>
      </c>
      <c r="BO222" s="5">
        <v>1</v>
      </c>
      <c r="BP222" s="5">
        <v>1</v>
      </c>
      <c r="BQ222" s="5">
        <v>1</v>
      </c>
      <c r="BR222" s="5">
        <v>1</v>
      </c>
      <c r="BS222" s="5">
        <v>1</v>
      </c>
      <c r="BT222" s="5">
        <v>1</v>
      </c>
      <c r="BU222" s="5">
        <v>1</v>
      </c>
      <c r="BV222" s="5">
        <v>1</v>
      </c>
      <c r="BW222" s="5">
        <v>1</v>
      </c>
      <c r="BX222" s="5">
        <v>1</v>
      </c>
      <c r="BY222" s="5">
        <v>1</v>
      </c>
      <c r="BZ222" s="5">
        <v>1</v>
      </c>
      <c r="CA222" s="5">
        <v>1</v>
      </c>
      <c r="CB222" s="5">
        <v>1</v>
      </c>
      <c r="CC222" s="5">
        <v>1</v>
      </c>
      <c r="CD222" s="5">
        <v>1</v>
      </c>
      <c r="CE222" s="5">
        <v>1</v>
      </c>
      <c r="CF222" s="5">
        <v>1</v>
      </c>
      <c r="CG222" s="5">
        <v>1</v>
      </c>
      <c r="CH222" s="5">
        <v>1</v>
      </c>
      <c r="CI222" s="5">
        <v>1</v>
      </c>
      <c r="CJ222" s="544">
        <v>1</v>
      </c>
    </row>
    <row r="223" spans="1:88" s="160" customFormat="1" ht="23.25" customHeight="1">
      <c r="A223" s="5">
        <v>1</v>
      </c>
      <c r="B223" s="657" t="str">
        <f t="shared" si="88"/>
        <v>►</v>
      </c>
      <c r="C223" s="671"/>
      <c r="D223" s="15"/>
      <c r="E223" s="140">
        <f t="shared" si="79"/>
        <v>0</v>
      </c>
      <c r="F223" s="15"/>
      <c r="G223" s="87"/>
      <c r="H223" s="141">
        <f t="shared" si="80"/>
        <v>0</v>
      </c>
      <c r="I223" s="142">
        <f t="shared" si="81"/>
        <v>0</v>
      </c>
      <c r="J223" s="109" t="str">
        <f t="shared" si="82"/>
        <v/>
      </c>
      <c r="K223" s="143" t="str">
        <f t="shared" si="83"/>
        <v/>
      </c>
      <c r="L223" s="143" t="str">
        <f t="shared" si="84"/>
        <v/>
      </c>
      <c r="M223" s="682">
        <f t="shared" si="85"/>
        <v>0</v>
      </c>
      <c r="N223" s="682"/>
      <c r="O223" s="162" t="str">
        <f t="shared" si="86"/>
        <v/>
      </c>
      <c r="P223" s="747"/>
      <c r="Q223" s="5"/>
      <c r="R223" s="596"/>
      <c r="S223" s="632"/>
      <c r="T223" s="598"/>
      <c r="U223" s="636"/>
      <c r="V223" s="640"/>
      <c r="W223" s="182"/>
      <c r="X223" s="639"/>
      <c r="Y223" s="5"/>
      <c r="Z223" s="180" t="str">
        <f t="shared" si="87"/>
        <v>►</v>
      </c>
      <c r="AA223" s="163"/>
      <c r="AB223" s="164"/>
      <c r="AC223" s="165" t="str">
        <f t="shared" si="76"/>
        <v/>
      </c>
      <c r="AD223" s="166"/>
      <c r="AE223" s="167"/>
      <c r="AF223" s="182"/>
      <c r="AG223" s="491">
        <v>1</v>
      </c>
      <c r="AH223" s="169">
        <f>IFERROR(SUMIF(AA279:AF279, AE223, AA280:AF280)*AD223*IF(ISBLANK(AA223),1,AA223)+SUMIF(AA281:AF281, AE223, AA282:AF282)*AD223*IF(ISBLANK(AA223),1,AA223), 0)</f>
        <v>0</v>
      </c>
      <c r="AI223" s="170">
        <f>IF(ISBLANK(AA201),0,(AH223*AG223)/AA201*AL202)</f>
        <v>0</v>
      </c>
      <c r="AJ223" s="183">
        <f>IF(AI237=0,0,(AI223/AI237)*AK206*1000)</f>
        <v>0</v>
      </c>
      <c r="AK223" s="184">
        <f>IF(AH237=0, 0, (AA223*AG223)/(AH237*AK206))</f>
        <v>0</v>
      </c>
      <c r="AL223" s="173">
        <f>IF(OR(ISBLANK(AA201), ISBLANK(AA223), ISTEXT(AA223)), 0, AA223*AG223/AA201*AL202)</f>
        <v>0</v>
      </c>
      <c r="AM223" s="174">
        <f t="shared" si="77"/>
        <v>0</v>
      </c>
      <c r="AN223" s="175">
        <f t="shared" si="78"/>
        <v>0</v>
      </c>
      <c r="AO223" s="3">
        <v>1</v>
      </c>
      <c r="AP223" s="164"/>
      <c r="AQ223" s="164"/>
      <c r="AR223" s="181" t="str">
        <f t="shared" si="91"/>
        <v/>
      </c>
      <c r="AS223" s="166"/>
      <c r="AT223" s="167"/>
      <c r="AU223" s="182"/>
      <c r="AV223" s="3">
        <v>1</v>
      </c>
      <c r="AW223" s="5">
        <v>1</v>
      </c>
      <c r="AX223" s="5">
        <v>1</v>
      </c>
      <c r="AY223" s="5">
        <v>1</v>
      </c>
      <c r="AZ223" s="5">
        <v>1</v>
      </c>
      <c r="BA223" s="5">
        <v>1</v>
      </c>
      <c r="BB223" s="5">
        <v>1</v>
      </c>
      <c r="BC223" s="5">
        <v>1</v>
      </c>
      <c r="BD223" s="5">
        <v>1</v>
      </c>
      <c r="BE223" s="5">
        <v>1</v>
      </c>
      <c r="BF223" s="5">
        <v>1</v>
      </c>
      <c r="BG223" s="5">
        <v>1</v>
      </c>
      <c r="BH223" s="5">
        <v>1</v>
      </c>
      <c r="BI223" s="5">
        <v>1</v>
      </c>
      <c r="BJ223" s="5">
        <v>1</v>
      </c>
      <c r="BK223" s="5">
        <v>1</v>
      </c>
      <c r="BL223" s="5">
        <v>1</v>
      </c>
      <c r="BM223" s="5">
        <v>1</v>
      </c>
      <c r="BN223" s="5">
        <v>1</v>
      </c>
      <c r="BO223" s="5">
        <v>1</v>
      </c>
      <c r="BP223" s="5">
        <v>1</v>
      </c>
      <c r="BQ223" s="5">
        <v>1</v>
      </c>
      <c r="BR223" s="5">
        <v>1</v>
      </c>
      <c r="BS223" s="5">
        <v>1</v>
      </c>
      <c r="BT223" s="5">
        <v>1</v>
      </c>
      <c r="BU223" s="5">
        <v>1</v>
      </c>
      <c r="BV223" s="5">
        <v>1</v>
      </c>
      <c r="BW223" s="5">
        <v>1</v>
      </c>
      <c r="BX223" s="5">
        <v>1</v>
      </c>
      <c r="BY223" s="5">
        <v>1</v>
      </c>
      <c r="BZ223" s="5">
        <v>1</v>
      </c>
      <c r="CA223" s="5">
        <v>1</v>
      </c>
      <c r="CB223" s="5">
        <v>1</v>
      </c>
      <c r="CC223" s="5">
        <v>1</v>
      </c>
      <c r="CD223" s="5">
        <v>1</v>
      </c>
      <c r="CE223" s="5">
        <v>1</v>
      </c>
      <c r="CF223" s="5">
        <v>1</v>
      </c>
      <c r="CG223" s="5">
        <v>1</v>
      </c>
      <c r="CH223" s="5">
        <v>1</v>
      </c>
      <c r="CI223" s="5">
        <v>1</v>
      </c>
      <c r="CJ223" s="544">
        <v>1</v>
      </c>
    </row>
    <row r="224" spans="1:88" s="160" customFormat="1" ht="23.25" customHeight="1">
      <c r="A224" s="5">
        <v>1</v>
      </c>
      <c r="B224" s="657" t="str">
        <f t="shared" si="88"/>
        <v>►</v>
      </c>
      <c r="C224" s="671"/>
      <c r="D224" s="15"/>
      <c r="E224" s="140">
        <f t="shared" si="79"/>
        <v>0</v>
      </c>
      <c r="F224" s="15"/>
      <c r="G224" s="87"/>
      <c r="H224" s="141">
        <f t="shared" si="80"/>
        <v>0</v>
      </c>
      <c r="I224" s="142">
        <f t="shared" si="81"/>
        <v>0</v>
      </c>
      <c r="J224" s="109" t="str">
        <f t="shared" si="82"/>
        <v/>
      </c>
      <c r="K224" s="143" t="str">
        <f t="shared" si="83"/>
        <v/>
      </c>
      <c r="L224" s="143" t="str">
        <f t="shared" si="84"/>
        <v/>
      </c>
      <c r="M224" s="682">
        <f t="shared" si="85"/>
        <v>0</v>
      </c>
      <c r="N224" s="682"/>
      <c r="O224" s="162" t="str">
        <f t="shared" si="86"/>
        <v/>
      </c>
      <c r="P224" s="747"/>
      <c r="Q224" s="5"/>
      <c r="R224" s="596"/>
      <c r="S224" s="632"/>
      <c r="T224" s="598"/>
      <c r="U224" s="636"/>
      <c r="V224" s="640"/>
      <c r="W224" s="182"/>
      <c r="X224" s="639"/>
      <c r="Y224" s="5"/>
      <c r="Z224" s="180" t="str">
        <f t="shared" si="87"/>
        <v>►</v>
      </c>
      <c r="AA224" s="163"/>
      <c r="AB224" s="164"/>
      <c r="AC224" s="165" t="str">
        <f t="shared" si="76"/>
        <v/>
      </c>
      <c r="AD224" s="166"/>
      <c r="AE224" s="167"/>
      <c r="AF224" s="182"/>
      <c r="AG224" s="491">
        <v>1</v>
      </c>
      <c r="AH224" s="169">
        <f>IFERROR(SUMIF(AA279:AF279, AE224, AA280:AF280)*AD224*IF(ISBLANK(AA224),1,AA224)+SUMIF(AA281:AF281, AE224, AA282:AF282)*AD224*IF(ISBLANK(AA224),1,AA224), 0)</f>
        <v>0</v>
      </c>
      <c r="AI224" s="170">
        <f>IF(ISBLANK(AA201),0,(AH224*AG224)/AA201*AL202)</f>
        <v>0</v>
      </c>
      <c r="AJ224" s="183">
        <f>IF(AI237=0,0,(AI224/AI237)*AK206*1000)</f>
        <v>0</v>
      </c>
      <c r="AK224" s="184">
        <f>IF(AH237=0, 0, (AA224*AG224)/(AH237*AK206))</f>
        <v>0</v>
      </c>
      <c r="AL224" s="185">
        <f>IF(OR(ISBLANK(AA201), ISBLANK(AA224), ISTEXT(AA224)), 0, AA224*AG224/AA201*AL202)</f>
        <v>0</v>
      </c>
      <c r="AM224" s="186">
        <f t="shared" si="77"/>
        <v>0</v>
      </c>
      <c r="AN224" s="187">
        <f t="shared" si="78"/>
        <v>0</v>
      </c>
      <c r="AO224" s="3">
        <v>1</v>
      </c>
      <c r="AP224" s="164"/>
      <c r="AQ224" s="164"/>
      <c r="AR224" s="181" t="str">
        <f t="shared" si="91"/>
        <v/>
      </c>
      <c r="AS224" s="166"/>
      <c r="AT224" s="167"/>
      <c r="AU224" s="182"/>
      <c r="AV224" s="3">
        <v>1</v>
      </c>
      <c r="AW224" s="5">
        <v>1</v>
      </c>
      <c r="AX224" s="5">
        <v>1</v>
      </c>
      <c r="AY224" s="5">
        <v>1</v>
      </c>
      <c r="AZ224" s="5">
        <v>1</v>
      </c>
      <c r="BA224" s="5">
        <v>1</v>
      </c>
      <c r="BB224" s="5">
        <v>1</v>
      </c>
      <c r="BC224" s="5">
        <v>1</v>
      </c>
      <c r="BD224" s="5">
        <v>1</v>
      </c>
      <c r="BE224" s="5">
        <v>1</v>
      </c>
      <c r="BF224" s="5">
        <v>1</v>
      </c>
      <c r="BG224" s="5">
        <v>1</v>
      </c>
      <c r="BH224" s="5">
        <v>1</v>
      </c>
      <c r="BI224" s="5">
        <v>1</v>
      </c>
      <c r="BJ224" s="5">
        <v>1</v>
      </c>
      <c r="BK224" s="5">
        <v>1</v>
      </c>
      <c r="BL224" s="5">
        <v>1</v>
      </c>
      <c r="BM224" s="5">
        <v>1</v>
      </c>
      <c r="BN224" s="5">
        <v>1</v>
      </c>
      <c r="BO224" s="5">
        <v>1</v>
      </c>
      <c r="BP224" s="5">
        <v>1</v>
      </c>
      <c r="BQ224" s="5">
        <v>1</v>
      </c>
      <c r="BR224" s="5">
        <v>1</v>
      </c>
      <c r="BS224" s="5">
        <v>1</v>
      </c>
      <c r="BT224" s="5">
        <v>1</v>
      </c>
      <c r="BU224" s="5">
        <v>1</v>
      </c>
      <c r="BV224" s="5">
        <v>1</v>
      </c>
      <c r="BW224" s="5">
        <v>1</v>
      </c>
      <c r="BX224" s="5">
        <v>1</v>
      </c>
      <c r="BY224" s="5">
        <v>1</v>
      </c>
      <c r="BZ224" s="5">
        <v>1</v>
      </c>
      <c r="CA224" s="5">
        <v>1</v>
      </c>
      <c r="CB224" s="5">
        <v>1</v>
      </c>
      <c r="CC224" s="5">
        <v>1</v>
      </c>
      <c r="CD224" s="5">
        <v>1</v>
      </c>
      <c r="CE224" s="5">
        <v>1</v>
      </c>
      <c r="CF224" s="5">
        <v>1</v>
      </c>
      <c r="CG224" s="5">
        <v>1</v>
      </c>
      <c r="CH224" s="5">
        <v>1</v>
      </c>
      <c r="CI224" s="5">
        <v>1</v>
      </c>
      <c r="CJ224" s="544">
        <v>1</v>
      </c>
    </row>
    <row r="225" spans="1:88" s="160" customFormat="1" ht="23.25" customHeight="1">
      <c r="A225" s="5">
        <v>1</v>
      </c>
      <c r="B225" s="657" t="str">
        <f t="shared" si="88"/>
        <v>►</v>
      </c>
      <c r="C225" s="671"/>
      <c r="D225" s="15"/>
      <c r="E225" s="140">
        <f t="shared" si="79"/>
        <v>0</v>
      </c>
      <c r="F225" s="15"/>
      <c r="G225" s="87"/>
      <c r="H225" s="141">
        <f t="shared" si="80"/>
        <v>0</v>
      </c>
      <c r="I225" s="142">
        <f t="shared" si="81"/>
        <v>0</v>
      </c>
      <c r="J225" s="109" t="str">
        <f t="shared" si="82"/>
        <v/>
      </c>
      <c r="K225" s="143" t="str">
        <f t="shared" si="83"/>
        <v/>
      </c>
      <c r="L225" s="143" t="str">
        <f t="shared" si="84"/>
        <v/>
      </c>
      <c r="M225" s="682">
        <f t="shared" si="85"/>
        <v>0</v>
      </c>
      <c r="N225" s="682"/>
      <c r="O225" s="162" t="str">
        <f t="shared" si="86"/>
        <v/>
      </c>
      <c r="P225" s="747"/>
      <c r="Q225" s="5"/>
      <c r="R225" s="596"/>
      <c r="S225" s="632"/>
      <c r="T225" s="598"/>
      <c r="U225" s="636"/>
      <c r="V225" s="640"/>
      <c r="W225" s="182"/>
      <c r="X225" s="639"/>
      <c r="Y225" s="5"/>
      <c r="Z225" s="180" t="str">
        <f t="shared" si="87"/>
        <v>►</v>
      </c>
      <c r="AA225" s="163"/>
      <c r="AB225" s="164"/>
      <c r="AC225" s="165" t="str">
        <f t="shared" si="76"/>
        <v/>
      </c>
      <c r="AD225" s="166"/>
      <c r="AE225" s="167"/>
      <c r="AF225" s="182"/>
      <c r="AG225" s="491">
        <v>1</v>
      </c>
      <c r="AH225" s="169">
        <f>IFERROR(SUMIF(AA279:AF279, AE225, AA280:AF280)*AD225*IF(ISBLANK(AA225),1,AA225)+SUMIF(AA281:AF281, AE225, AA282:AF282)*AD225*IF(ISBLANK(AA225),1,AA225), 0)</f>
        <v>0</v>
      </c>
      <c r="AI225" s="170">
        <f>IF(ISBLANK(AA201),0,(AH225*AG225)/AA201*AL202)</f>
        <v>0</v>
      </c>
      <c r="AJ225" s="183">
        <f>IF(AI237=0,0,(AI225/AI237)*AK206*1000)</f>
        <v>0</v>
      </c>
      <c r="AK225" s="184">
        <f>IF(AH237=0, 0, (AA225*AG225)/(AH237*AK206))</f>
        <v>0</v>
      </c>
      <c r="AL225" s="173">
        <f>IF(OR(ISBLANK(AA201), ISBLANK(AA225), ISTEXT(AA225)), 0, AA225*AG225/AA201*AL202)</f>
        <v>0</v>
      </c>
      <c r="AM225" s="174">
        <f t="shared" si="77"/>
        <v>0</v>
      </c>
      <c r="AN225" s="175">
        <f t="shared" si="78"/>
        <v>0</v>
      </c>
      <c r="AO225" s="3">
        <v>1</v>
      </c>
      <c r="AP225" s="164"/>
      <c r="AQ225" s="164"/>
      <c r="AR225" s="181" t="str">
        <f t="shared" si="91"/>
        <v/>
      </c>
      <c r="AS225" s="166"/>
      <c r="AT225" s="167"/>
      <c r="AU225" s="182"/>
      <c r="AV225" s="3">
        <v>1</v>
      </c>
      <c r="AW225" s="5">
        <v>1</v>
      </c>
      <c r="AX225" s="5">
        <v>1</v>
      </c>
      <c r="AY225" s="5">
        <v>1</v>
      </c>
      <c r="AZ225" s="5">
        <v>1</v>
      </c>
      <c r="BA225" s="5">
        <v>1</v>
      </c>
      <c r="BB225" s="5">
        <v>1</v>
      </c>
      <c r="BC225" s="5">
        <v>1</v>
      </c>
      <c r="BD225" s="5">
        <v>1</v>
      </c>
      <c r="BE225" s="5">
        <v>1</v>
      </c>
      <c r="BF225" s="5">
        <v>1</v>
      </c>
      <c r="BG225" s="5">
        <v>1</v>
      </c>
      <c r="BH225" s="5">
        <v>1</v>
      </c>
      <c r="BI225" s="5">
        <v>1</v>
      </c>
      <c r="BJ225" s="5">
        <v>1</v>
      </c>
      <c r="BK225" s="5">
        <v>1</v>
      </c>
      <c r="BL225" s="5">
        <v>1</v>
      </c>
      <c r="BM225" s="5">
        <v>1</v>
      </c>
      <c r="BN225" s="5">
        <v>1</v>
      </c>
      <c r="BO225" s="5">
        <v>1</v>
      </c>
      <c r="BP225" s="5">
        <v>1</v>
      </c>
      <c r="BQ225" s="5">
        <v>1</v>
      </c>
      <c r="BR225" s="5">
        <v>1</v>
      </c>
      <c r="BS225" s="5">
        <v>1</v>
      </c>
      <c r="BT225" s="5">
        <v>1</v>
      </c>
      <c r="BU225" s="5">
        <v>1</v>
      </c>
      <c r="BV225" s="5">
        <v>1</v>
      </c>
      <c r="BW225" s="5">
        <v>1</v>
      </c>
      <c r="BX225" s="5">
        <v>1</v>
      </c>
      <c r="BY225" s="5">
        <v>1</v>
      </c>
      <c r="BZ225" s="5">
        <v>1</v>
      </c>
      <c r="CA225" s="5">
        <v>1</v>
      </c>
      <c r="CB225" s="5">
        <v>1</v>
      </c>
      <c r="CC225" s="5">
        <v>1</v>
      </c>
      <c r="CD225" s="5">
        <v>1</v>
      </c>
      <c r="CE225" s="5">
        <v>1</v>
      </c>
      <c r="CF225" s="5">
        <v>1</v>
      </c>
      <c r="CG225" s="5">
        <v>1</v>
      </c>
      <c r="CH225" s="5">
        <v>1</v>
      </c>
      <c r="CI225" s="5">
        <v>1</v>
      </c>
      <c r="CJ225" s="544">
        <v>1</v>
      </c>
    </row>
    <row r="226" spans="1:88" s="160" customFormat="1" ht="23.25" customHeight="1">
      <c r="A226" s="5">
        <v>1</v>
      </c>
      <c r="B226" s="657" t="str">
        <f t="shared" si="88"/>
        <v>►</v>
      </c>
      <c r="C226" s="671"/>
      <c r="D226" s="15"/>
      <c r="E226" s="140">
        <f t="shared" si="79"/>
        <v>0</v>
      </c>
      <c r="F226" s="15"/>
      <c r="G226" s="87"/>
      <c r="H226" s="141">
        <f t="shared" si="80"/>
        <v>0</v>
      </c>
      <c r="I226" s="142">
        <f t="shared" si="81"/>
        <v>0</v>
      </c>
      <c r="J226" s="109" t="str">
        <f t="shared" si="82"/>
        <v/>
      </c>
      <c r="K226" s="143" t="str">
        <f t="shared" si="83"/>
        <v/>
      </c>
      <c r="L226" s="143" t="str">
        <f t="shared" si="84"/>
        <v/>
      </c>
      <c r="M226" s="682">
        <f t="shared" si="85"/>
        <v>0</v>
      </c>
      <c r="N226" s="682"/>
      <c r="O226" s="162" t="str">
        <f t="shared" si="86"/>
        <v/>
      </c>
      <c r="P226" s="747"/>
      <c r="Q226" s="5"/>
      <c r="R226" s="596"/>
      <c r="S226" s="632"/>
      <c r="T226" s="598"/>
      <c r="U226" s="636"/>
      <c r="V226" s="640"/>
      <c r="W226" s="182"/>
      <c r="X226" s="639"/>
      <c r="Y226" s="5"/>
      <c r="Z226" s="180" t="str">
        <f t="shared" si="87"/>
        <v>►</v>
      </c>
      <c r="AA226" s="163"/>
      <c r="AB226" s="164"/>
      <c r="AC226" s="165" t="str">
        <f t="shared" si="76"/>
        <v/>
      </c>
      <c r="AD226" s="166"/>
      <c r="AE226" s="167"/>
      <c r="AF226" s="182"/>
      <c r="AG226" s="491">
        <v>1</v>
      </c>
      <c r="AH226" s="169">
        <f>IFERROR(SUMIF(AA279:AF279, AE226, AA280:AF280)*AD226*IF(ISBLANK(AA226),1,AA226)+SUMIF(AA281:AF281, AE226, AA282:AF282)*AD226*IF(ISBLANK(AA226),1,AA226), 0)</f>
        <v>0</v>
      </c>
      <c r="AI226" s="170">
        <f>IF(ISBLANK(AA201),0,(AH226*AG226)/AA201*AL202)</f>
        <v>0</v>
      </c>
      <c r="AJ226" s="183">
        <f>IF(AI237=0,0,(AI226/AI237)*AK206*1000)</f>
        <v>0</v>
      </c>
      <c r="AK226" s="184">
        <f>IF(AH237=0, 0, (AA226*AG226)/(AH237*AK206))</f>
        <v>0</v>
      </c>
      <c r="AL226" s="185">
        <f>IF(OR(ISBLANK(AA201), ISBLANK(AA226), ISTEXT(AA226)), 0, AA226*AG226/AA201*AL202)</f>
        <v>0</v>
      </c>
      <c r="AM226" s="186">
        <f t="shared" si="77"/>
        <v>0</v>
      </c>
      <c r="AN226" s="187">
        <f t="shared" si="78"/>
        <v>0</v>
      </c>
      <c r="AO226" s="3">
        <v>1</v>
      </c>
      <c r="AP226" s="164"/>
      <c r="AQ226" s="164"/>
      <c r="AR226" s="181" t="str">
        <f t="shared" si="91"/>
        <v/>
      </c>
      <c r="AS226" s="166"/>
      <c r="AT226" s="167"/>
      <c r="AU226" s="182"/>
      <c r="AV226" s="3">
        <v>1</v>
      </c>
      <c r="AW226" s="5">
        <v>1</v>
      </c>
      <c r="AX226" s="5">
        <v>1</v>
      </c>
      <c r="AY226" s="5">
        <v>1</v>
      </c>
      <c r="AZ226" s="5">
        <v>1</v>
      </c>
      <c r="BA226" s="5">
        <v>1</v>
      </c>
      <c r="BB226" s="5">
        <v>1</v>
      </c>
      <c r="BC226" s="5">
        <v>1</v>
      </c>
      <c r="BD226" s="5">
        <v>1</v>
      </c>
      <c r="BE226" s="5">
        <v>1</v>
      </c>
      <c r="BF226" s="5">
        <v>1</v>
      </c>
      <c r="BG226" s="5">
        <v>1</v>
      </c>
      <c r="BH226" s="5">
        <v>1</v>
      </c>
      <c r="BI226" s="5">
        <v>1</v>
      </c>
      <c r="BJ226" s="5">
        <v>1</v>
      </c>
      <c r="BK226" s="5">
        <v>1</v>
      </c>
      <c r="BL226" s="5">
        <v>1</v>
      </c>
      <c r="BM226" s="5">
        <v>1</v>
      </c>
      <c r="BN226" s="5">
        <v>1</v>
      </c>
      <c r="BO226" s="5">
        <v>1</v>
      </c>
      <c r="BP226" s="5">
        <v>1</v>
      </c>
      <c r="BQ226" s="5">
        <v>1</v>
      </c>
      <c r="BR226" s="5">
        <v>1</v>
      </c>
      <c r="BS226" s="5">
        <v>1</v>
      </c>
      <c r="BT226" s="5">
        <v>1</v>
      </c>
      <c r="BU226" s="5">
        <v>1</v>
      </c>
      <c r="BV226" s="5">
        <v>1</v>
      </c>
      <c r="BW226" s="5">
        <v>1</v>
      </c>
      <c r="BX226" s="5">
        <v>1</v>
      </c>
      <c r="BY226" s="5">
        <v>1</v>
      </c>
      <c r="BZ226" s="5">
        <v>1</v>
      </c>
      <c r="CA226" s="5">
        <v>1</v>
      </c>
      <c r="CB226" s="5">
        <v>1</v>
      </c>
      <c r="CC226" s="5">
        <v>1</v>
      </c>
      <c r="CD226" s="5">
        <v>1</v>
      </c>
      <c r="CE226" s="5">
        <v>1</v>
      </c>
      <c r="CF226" s="5">
        <v>1</v>
      </c>
      <c r="CG226" s="5">
        <v>1</v>
      </c>
      <c r="CH226" s="5">
        <v>1</v>
      </c>
      <c r="CI226" s="5">
        <v>1</v>
      </c>
      <c r="CJ226" s="544">
        <v>1</v>
      </c>
    </row>
    <row r="227" spans="1:88" s="160" customFormat="1" ht="23.25" customHeight="1">
      <c r="A227" s="5">
        <v>1</v>
      </c>
      <c r="B227" s="657" t="str">
        <f t="shared" si="88"/>
        <v>►</v>
      </c>
      <c r="C227" s="671"/>
      <c r="D227" s="15"/>
      <c r="E227" s="140">
        <f t="shared" si="79"/>
        <v>0</v>
      </c>
      <c r="F227" s="15"/>
      <c r="G227" s="87"/>
      <c r="H227" s="141">
        <f t="shared" si="80"/>
        <v>0</v>
      </c>
      <c r="I227" s="142">
        <f t="shared" si="81"/>
        <v>0</v>
      </c>
      <c r="J227" s="109" t="str">
        <f t="shared" si="82"/>
        <v/>
      </c>
      <c r="K227" s="143" t="str">
        <f t="shared" si="83"/>
        <v/>
      </c>
      <c r="L227" s="143" t="str">
        <f t="shared" si="84"/>
        <v/>
      </c>
      <c r="M227" s="682">
        <f t="shared" si="85"/>
        <v>0</v>
      </c>
      <c r="N227" s="682"/>
      <c r="O227" s="162" t="str">
        <f t="shared" si="86"/>
        <v/>
      </c>
      <c r="P227" s="747"/>
      <c r="Q227" s="5"/>
      <c r="R227" s="596"/>
      <c r="S227" s="632"/>
      <c r="T227" s="598"/>
      <c r="U227" s="636"/>
      <c r="V227" s="640"/>
      <c r="W227" s="182"/>
      <c r="X227" s="639"/>
      <c r="Y227" s="5"/>
      <c r="Z227" s="180" t="str">
        <f t="shared" si="87"/>
        <v>►</v>
      </c>
      <c r="AA227" s="163"/>
      <c r="AB227" s="164"/>
      <c r="AC227" s="165" t="str">
        <f t="shared" si="76"/>
        <v/>
      </c>
      <c r="AD227" s="166"/>
      <c r="AE227" s="167"/>
      <c r="AF227" s="182"/>
      <c r="AG227" s="491">
        <v>1</v>
      </c>
      <c r="AH227" s="169">
        <f>IFERROR(SUMIF(AA279:AF279, AE227, AA280:AF280)*AD227*IF(ISBLANK(AA227),1,AA227)+SUMIF(AA281:AF281, AE227, AA282:AF282)*AD227*IF(ISBLANK(AA227),1,AA227), 0)</f>
        <v>0</v>
      </c>
      <c r="AI227" s="170">
        <f>IF(ISBLANK(AA201),0,(AH227*AG227)/AA201*AL202)</f>
        <v>0</v>
      </c>
      <c r="AJ227" s="183">
        <f>IF(AI237=0,0,(AI227/AI237)*AK206*1000)</f>
        <v>0</v>
      </c>
      <c r="AK227" s="184">
        <f>IF(AH237=0, 0, (AA227*AG227)/(AH237*AK206))</f>
        <v>0</v>
      </c>
      <c r="AL227" s="173">
        <f>IF(OR(ISBLANK(AA201), ISBLANK(AA227), ISTEXT(AA227)), 0, AA227*AG227/AA201*AL202)</f>
        <v>0</v>
      </c>
      <c r="AM227" s="174">
        <f t="shared" si="77"/>
        <v>0</v>
      </c>
      <c r="AN227" s="175">
        <f t="shared" si="78"/>
        <v>0</v>
      </c>
      <c r="AO227" s="3">
        <v>1</v>
      </c>
      <c r="AP227" s="164"/>
      <c r="AQ227" s="164"/>
      <c r="AR227" s="181" t="str">
        <f t="shared" si="91"/>
        <v/>
      </c>
      <c r="AS227" s="166"/>
      <c r="AT227" s="167"/>
      <c r="AU227" s="182"/>
      <c r="AV227" s="3">
        <v>1</v>
      </c>
      <c r="AW227" s="5">
        <v>1</v>
      </c>
      <c r="AX227" s="5">
        <v>1</v>
      </c>
      <c r="AY227" s="5">
        <v>1</v>
      </c>
      <c r="AZ227" s="5">
        <v>1</v>
      </c>
      <c r="BA227" s="5">
        <v>1</v>
      </c>
      <c r="BB227" s="5">
        <v>1</v>
      </c>
      <c r="BC227" s="5">
        <v>1</v>
      </c>
      <c r="BD227" s="5">
        <v>1</v>
      </c>
      <c r="BE227" s="5">
        <v>1</v>
      </c>
      <c r="BF227" s="5">
        <v>1</v>
      </c>
      <c r="BG227" s="5">
        <v>1</v>
      </c>
      <c r="BH227" s="5">
        <v>1</v>
      </c>
      <c r="BI227" s="5">
        <v>1</v>
      </c>
      <c r="BJ227" s="5">
        <v>1</v>
      </c>
      <c r="BK227" s="5">
        <v>1</v>
      </c>
      <c r="BL227" s="5">
        <v>1</v>
      </c>
      <c r="BM227" s="5">
        <v>1</v>
      </c>
      <c r="BN227" s="5">
        <v>1</v>
      </c>
      <c r="BO227" s="5">
        <v>1</v>
      </c>
      <c r="BP227" s="5">
        <v>1</v>
      </c>
      <c r="BQ227" s="5">
        <v>1</v>
      </c>
      <c r="BR227" s="5">
        <v>1</v>
      </c>
      <c r="BS227" s="5">
        <v>1</v>
      </c>
      <c r="BT227" s="5">
        <v>1</v>
      </c>
      <c r="BU227" s="5">
        <v>1</v>
      </c>
      <c r="BV227" s="5">
        <v>1</v>
      </c>
      <c r="BW227" s="5">
        <v>1</v>
      </c>
      <c r="BX227" s="5">
        <v>1</v>
      </c>
      <c r="BY227" s="5">
        <v>1</v>
      </c>
      <c r="BZ227" s="5">
        <v>1</v>
      </c>
      <c r="CA227" s="5">
        <v>1</v>
      </c>
      <c r="CB227" s="5">
        <v>1</v>
      </c>
      <c r="CC227" s="5">
        <v>1</v>
      </c>
      <c r="CD227" s="5">
        <v>1</v>
      </c>
      <c r="CE227" s="5">
        <v>1</v>
      </c>
      <c r="CF227" s="5">
        <v>1</v>
      </c>
      <c r="CG227" s="5">
        <v>1</v>
      </c>
      <c r="CH227" s="5">
        <v>1</v>
      </c>
      <c r="CI227" s="5">
        <v>1</v>
      </c>
      <c r="CJ227" s="544">
        <v>1</v>
      </c>
    </row>
    <row r="228" spans="1:88" s="160" customFormat="1" ht="23.25" customHeight="1">
      <c r="A228" s="5">
        <v>1</v>
      </c>
      <c r="B228" s="657" t="str">
        <f t="shared" si="88"/>
        <v>►</v>
      </c>
      <c r="C228" s="671"/>
      <c r="D228" s="15"/>
      <c r="E228" s="140">
        <f t="shared" si="79"/>
        <v>0</v>
      </c>
      <c r="F228" s="15"/>
      <c r="G228" s="87"/>
      <c r="H228" s="141">
        <f t="shared" si="80"/>
        <v>0</v>
      </c>
      <c r="I228" s="142">
        <f t="shared" si="81"/>
        <v>0</v>
      </c>
      <c r="J228" s="109" t="str">
        <f t="shared" si="82"/>
        <v/>
      </c>
      <c r="K228" s="143" t="str">
        <f t="shared" si="83"/>
        <v/>
      </c>
      <c r="L228" s="143" t="str">
        <f t="shared" si="84"/>
        <v/>
      </c>
      <c r="M228" s="682">
        <f t="shared" si="85"/>
        <v>0</v>
      </c>
      <c r="N228" s="682"/>
      <c r="O228" s="162" t="str">
        <f t="shared" si="86"/>
        <v/>
      </c>
      <c r="P228" s="747"/>
      <c r="Q228" s="5"/>
      <c r="R228" s="596"/>
      <c r="S228" s="632"/>
      <c r="T228" s="598"/>
      <c r="U228" s="636"/>
      <c r="V228" s="640"/>
      <c r="W228" s="182"/>
      <c r="X228" s="639"/>
      <c r="Y228" s="5"/>
      <c r="Z228" s="180" t="str">
        <f t="shared" si="87"/>
        <v>►</v>
      </c>
      <c r="AA228" s="163"/>
      <c r="AB228" s="164"/>
      <c r="AC228" s="165" t="str">
        <f t="shared" si="76"/>
        <v/>
      </c>
      <c r="AD228" s="166"/>
      <c r="AE228" s="167"/>
      <c r="AF228" s="182"/>
      <c r="AG228" s="491">
        <v>1</v>
      </c>
      <c r="AH228" s="169">
        <f>IFERROR(SUMIF(AA279:AF279, AE228, AA280:AF280)*AD228*IF(ISBLANK(AA228),1,AA228)+SUMIF(AA281:AF281, AE228, AA282:AF282)*AD228*IF(ISBLANK(AA228),1,AA228), 0)</f>
        <v>0</v>
      </c>
      <c r="AI228" s="170">
        <f>IF(ISBLANK(AA201),0,(AH228*AG228)/AA201*AL202)</f>
        <v>0</v>
      </c>
      <c r="AJ228" s="183">
        <f>IF(AI237=0,0,(AI228/AI237)*AK206*1000)</f>
        <v>0</v>
      </c>
      <c r="AK228" s="184">
        <f>IF(AH237=0, 0, (AA228*AG228)/(AH237*AK206))</f>
        <v>0</v>
      </c>
      <c r="AL228" s="185">
        <f>IF(OR(ISBLANK(AA201), ISBLANK(AA228), ISTEXT(AA228)), 0, AA228*AG228/AA201*AL202)</f>
        <v>0</v>
      </c>
      <c r="AM228" s="186">
        <f t="shared" si="77"/>
        <v>0</v>
      </c>
      <c r="AN228" s="187">
        <f t="shared" si="78"/>
        <v>0</v>
      </c>
      <c r="AO228" s="3">
        <v>1</v>
      </c>
      <c r="AP228" s="164"/>
      <c r="AQ228" s="164"/>
      <c r="AR228" s="181" t="str">
        <f t="shared" si="91"/>
        <v/>
      </c>
      <c r="AS228" s="166"/>
      <c r="AT228" s="167"/>
      <c r="AU228" s="182"/>
      <c r="AV228" s="3">
        <v>1</v>
      </c>
      <c r="AW228" s="5">
        <v>1</v>
      </c>
      <c r="AX228" s="5">
        <v>1</v>
      </c>
      <c r="AY228" s="5">
        <v>1</v>
      </c>
      <c r="AZ228" s="5">
        <v>1</v>
      </c>
      <c r="BA228" s="5">
        <v>1</v>
      </c>
      <c r="BB228" s="5">
        <v>1</v>
      </c>
      <c r="BC228" s="5">
        <v>1</v>
      </c>
      <c r="BD228" s="5">
        <v>1</v>
      </c>
      <c r="BE228" s="5">
        <v>1</v>
      </c>
      <c r="BF228" s="5">
        <v>1</v>
      </c>
      <c r="BG228" s="5">
        <v>1</v>
      </c>
      <c r="BH228" s="5">
        <v>1</v>
      </c>
      <c r="BI228" s="5">
        <v>1</v>
      </c>
      <c r="BJ228" s="5">
        <v>1</v>
      </c>
      <c r="BK228" s="5">
        <v>1</v>
      </c>
      <c r="BL228" s="5">
        <v>1</v>
      </c>
      <c r="BM228" s="5">
        <v>1</v>
      </c>
      <c r="BN228" s="5">
        <v>1</v>
      </c>
      <c r="BO228" s="5">
        <v>1</v>
      </c>
      <c r="BP228" s="5">
        <v>1</v>
      </c>
      <c r="BQ228" s="5">
        <v>1</v>
      </c>
      <c r="BR228" s="5">
        <v>1</v>
      </c>
      <c r="BS228" s="5">
        <v>1</v>
      </c>
      <c r="BT228" s="5">
        <v>1</v>
      </c>
      <c r="BU228" s="5">
        <v>1</v>
      </c>
      <c r="BV228" s="5">
        <v>1</v>
      </c>
      <c r="BW228" s="5">
        <v>1</v>
      </c>
      <c r="BX228" s="5">
        <v>1</v>
      </c>
      <c r="BY228" s="5">
        <v>1</v>
      </c>
      <c r="BZ228" s="5">
        <v>1</v>
      </c>
      <c r="CA228" s="5">
        <v>1</v>
      </c>
      <c r="CB228" s="5">
        <v>1</v>
      </c>
      <c r="CC228" s="5">
        <v>1</v>
      </c>
      <c r="CD228" s="5">
        <v>1</v>
      </c>
      <c r="CE228" s="5">
        <v>1</v>
      </c>
      <c r="CF228" s="5">
        <v>1</v>
      </c>
      <c r="CG228" s="5">
        <v>1</v>
      </c>
      <c r="CH228" s="5">
        <v>1</v>
      </c>
      <c r="CI228" s="5">
        <v>1</v>
      </c>
      <c r="CJ228" s="544">
        <v>1</v>
      </c>
    </row>
    <row r="229" spans="1:88" s="160" customFormat="1" ht="23.25" customHeight="1">
      <c r="A229" s="5">
        <v>1</v>
      </c>
      <c r="B229" s="657" t="str">
        <f t="shared" si="88"/>
        <v>►</v>
      </c>
      <c r="C229" s="671"/>
      <c r="D229" s="15"/>
      <c r="E229" s="140">
        <f t="shared" si="79"/>
        <v>0</v>
      </c>
      <c r="F229" s="15"/>
      <c r="G229" s="87"/>
      <c r="H229" s="141">
        <f t="shared" si="80"/>
        <v>0</v>
      </c>
      <c r="I229" s="142">
        <f t="shared" si="81"/>
        <v>0</v>
      </c>
      <c r="J229" s="109" t="str">
        <f t="shared" si="82"/>
        <v/>
      </c>
      <c r="K229" s="143" t="str">
        <f t="shared" si="83"/>
        <v/>
      </c>
      <c r="L229" s="143" t="str">
        <f t="shared" si="84"/>
        <v/>
      </c>
      <c r="M229" s="682">
        <f t="shared" si="85"/>
        <v>0</v>
      </c>
      <c r="N229" s="682"/>
      <c r="O229" s="162" t="str">
        <f t="shared" si="86"/>
        <v/>
      </c>
      <c r="P229" s="747"/>
      <c r="Q229" s="5"/>
      <c r="R229" s="596"/>
      <c r="S229" s="632"/>
      <c r="T229" s="598"/>
      <c r="U229" s="636"/>
      <c r="V229" s="640"/>
      <c r="W229" s="182"/>
      <c r="X229" s="639"/>
      <c r="Y229" s="5"/>
      <c r="Z229" s="180" t="str">
        <f t="shared" si="87"/>
        <v>►</v>
      </c>
      <c r="AA229" s="163"/>
      <c r="AB229" s="164"/>
      <c r="AC229" s="165" t="str">
        <f t="shared" si="76"/>
        <v/>
      </c>
      <c r="AD229" s="166"/>
      <c r="AE229" s="167"/>
      <c r="AF229" s="182"/>
      <c r="AG229" s="491">
        <v>1</v>
      </c>
      <c r="AH229" s="169">
        <f>IFERROR(SUMIF(AA279:AF279, AE229, AA280:AF280)*AD229*IF(ISBLANK(AA229),1,AA229)+SUMIF(AA281:AF281, AE229, AA282:AF282)*AD229*IF(ISBLANK(AA229),1,AA229), 0)</f>
        <v>0</v>
      </c>
      <c r="AI229" s="170">
        <f>IF(ISBLANK(AA201),0,(AH229*AG229)/AA201*AL202)</f>
        <v>0</v>
      </c>
      <c r="AJ229" s="183">
        <f>IF(AI237=0,0,(AI229/AI237)*AK206*1000)</f>
        <v>0</v>
      </c>
      <c r="AK229" s="184">
        <f>IF(AH237=0, 0, (AA229*AG229)/(AH237*AK206))</f>
        <v>0</v>
      </c>
      <c r="AL229" s="173">
        <f>IF(OR(ISBLANK(AA201), ISBLANK(AA229), ISTEXT(AA229)), 0, AA229*AG229/AA201*AL202)</f>
        <v>0</v>
      </c>
      <c r="AM229" s="174">
        <f t="shared" si="77"/>
        <v>0</v>
      </c>
      <c r="AN229" s="175">
        <f t="shared" si="78"/>
        <v>0</v>
      </c>
      <c r="AO229" s="3">
        <v>1</v>
      </c>
      <c r="AP229" s="164"/>
      <c r="AQ229" s="164"/>
      <c r="AR229" s="181" t="str">
        <f t="shared" si="91"/>
        <v/>
      </c>
      <c r="AS229" s="166"/>
      <c r="AT229" s="167"/>
      <c r="AU229" s="182"/>
      <c r="AV229" s="3">
        <v>1</v>
      </c>
      <c r="AW229" s="5">
        <v>1</v>
      </c>
      <c r="AX229" s="5">
        <v>1</v>
      </c>
      <c r="AY229" s="5">
        <v>1</v>
      </c>
      <c r="AZ229" s="5">
        <v>1</v>
      </c>
      <c r="BA229" s="5">
        <v>1</v>
      </c>
      <c r="BB229" s="5">
        <v>1</v>
      </c>
      <c r="BC229" s="5">
        <v>1</v>
      </c>
      <c r="BD229" s="5">
        <v>1</v>
      </c>
      <c r="BE229" s="5">
        <v>1</v>
      </c>
      <c r="BF229" s="5">
        <v>1</v>
      </c>
      <c r="BG229" s="5">
        <v>1</v>
      </c>
      <c r="BH229" s="5">
        <v>1</v>
      </c>
      <c r="BI229" s="5">
        <v>1</v>
      </c>
      <c r="BJ229" s="5">
        <v>1</v>
      </c>
      <c r="BK229" s="5">
        <v>1</v>
      </c>
      <c r="BL229" s="5">
        <v>1</v>
      </c>
      <c r="BM229" s="5">
        <v>1</v>
      </c>
      <c r="BN229" s="5">
        <v>1</v>
      </c>
      <c r="BO229" s="5">
        <v>1</v>
      </c>
      <c r="BP229" s="5">
        <v>1</v>
      </c>
      <c r="BQ229" s="5">
        <v>1</v>
      </c>
      <c r="BR229" s="5">
        <v>1</v>
      </c>
      <c r="BS229" s="5">
        <v>1</v>
      </c>
      <c r="BT229" s="5">
        <v>1</v>
      </c>
      <c r="BU229" s="5">
        <v>1</v>
      </c>
      <c r="BV229" s="5">
        <v>1</v>
      </c>
      <c r="BW229" s="5">
        <v>1</v>
      </c>
      <c r="BX229" s="5">
        <v>1</v>
      </c>
      <c r="BY229" s="5">
        <v>1</v>
      </c>
      <c r="BZ229" s="5">
        <v>1</v>
      </c>
      <c r="CA229" s="5">
        <v>1</v>
      </c>
      <c r="CB229" s="5">
        <v>1</v>
      </c>
      <c r="CC229" s="5">
        <v>1</v>
      </c>
      <c r="CD229" s="5">
        <v>1</v>
      </c>
      <c r="CE229" s="5">
        <v>1</v>
      </c>
      <c r="CF229" s="5">
        <v>1</v>
      </c>
      <c r="CG229" s="5">
        <v>1</v>
      </c>
      <c r="CH229" s="5">
        <v>1</v>
      </c>
      <c r="CI229" s="5">
        <v>1</v>
      </c>
      <c r="CJ229" s="544">
        <v>1</v>
      </c>
    </row>
    <row r="230" spans="1:88" s="160" customFormat="1" ht="23.25" customHeight="1">
      <c r="A230" s="5">
        <v>1</v>
      </c>
      <c r="B230" s="657" t="str">
        <f t="shared" si="88"/>
        <v>►</v>
      </c>
      <c r="C230" s="671"/>
      <c r="D230" s="15"/>
      <c r="E230" s="140">
        <f t="shared" si="79"/>
        <v>0</v>
      </c>
      <c r="F230" s="15"/>
      <c r="G230" s="87"/>
      <c r="H230" s="141">
        <f t="shared" si="80"/>
        <v>0</v>
      </c>
      <c r="I230" s="142">
        <f t="shared" si="81"/>
        <v>0</v>
      </c>
      <c r="J230" s="109" t="str">
        <f t="shared" si="82"/>
        <v/>
      </c>
      <c r="K230" s="143" t="str">
        <f t="shared" si="83"/>
        <v/>
      </c>
      <c r="L230" s="143" t="str">
        <f t="shared" si="84"/>
        <v/>
      </c>
      <c r="M230" s="682">
        <f t="shared" si="85"/>
        <v>0</v>
      </c>
      <c r="N230" s="682"/>
      <c r="O230" s="162" t="str">
        <f t="shared" si="86"/>
        <v/>
      </c>
      <c r="P230" s="747"/>
      <c r="Q230" s="5"/>
      <c r="R230" s="596"/>
      <c r="S230" s="632"/>
      <c r="T230" s="598"/>
      <c r="U230" s="636"/>
      <c r="V230" s="640"/>
      <c r="W230" s="182"/>
      <c r="X230" s="639"/>
      <c r="Y230" s="5"/>
      <c r="Z230" s="180" t="str">
        <f t="shared" si="87"/>
        <v>►</v>
      </c>
      <c r="AA230" s="163"/>
      <c r="AB230" s="164"/>
      <c r="AC230" s="165" t="str">
        <f t="shared" si="76"/>
        <v/>
      </c>
      <c r="AD230" s="166"/>
      <c r="AE230" s="167"/>
      <c r="AF230" s="182"/>
      <c r="AG230" s="491">
        <v>1</v>
      </c>
      <c r="AH230" s="169">
        <f>IFERROR(SUMIF(AA279:AF279, AE230, AA280:AF280)*AD230*IF(ISBLANK(AA230),1,AA230)+SUMIF(AA281:AF281, AE230, AA282:AF282)*AD230*IF(ISBLANK(AA230),1,AA230), 0)</f>
        <v>0</v>
      </c>
      <c r="AI230" s="170">
        <f>IF(ISBLANK(AA201),0,(AH230*AG230)/AA201*AL202)</f>
        <v>0</v>
      </c>
      <c r="AJ230" s="183">
        <f>IF(AI237=0,0,(AI230/AI237)*AK206*1000)</f>
        <v>0</v>
      </c>
      <c r="AK230" s="184">
        <f>IF(AH237=0, 0, (AA230*AG230)/(AH237*AK206))</f>
        <v>0</v>
      </c>
      <c r="AL230" s="185">
        <f>IF(OR(ISBLANK(AA201), ISBLANK(AA230), ISTEXT(AA230)), 0, AA230*AG230/AA201*AL202)</f>
        <v>0</v>
      </c>
      <c r="AM230" s="186">
        <f t="shared" si="77"/>
        <v>0</v>
      </c>
      <c r="AN230" s="187">
        <f t="shared" si="78"/>
        <v>0</v>
      </c>
      <c r="AO230" s="3">
        <v>1</v>
      </c>
      <c r="AP230" s="164"/>
      <c r="AQ230" s="164"/>
      <c r="AR230" s="181" t="str">
        <f t="shared" si="91"/>
        <v/>
      </c>
      <c r="AS230" s="166"/>
      <c r="AT230" s="167"/>
      <c r="AU230" s="182"/>
      <c r="AV230" s="3">
        <v>1</v>
      </c>
      <c r="AW230" s="5">
        <v>1</v>
      </c>
      <c r="AX230" s="5">
        <v>1</v>
      </c>
      <c r="AY230" s="5">
        <v>1</v>
      </c>
      <c r="AZ230" s="5">
        <v>1</v>
      </c>
      <c r="BA230" s="5">
        <v>1</v>
      </c>
      <c r="BB230" s="5">
        <v>1</v>
      </c>
      <c r="BC230" s="5">
        <v>1</v>
      </c>
      <c r="BD230" s="5">
        <v>1</v>
      </c>
      <c r="BE230" s="5">
        <v>1</v>
      </c>
      <c r="BF230" s="5">
        <v>1</v>
      </c>
      <c r="BG230" s="5">
        <v>1</v>
      </c>
      <c r="BH230" s="5">
        <v>1</v>
      </c>
      <c r="BI230" s="5">
        <v>1</v>
      </c>
      <c r="BJ230" s="5">
        <v>1</v>
      </c>
      <c r="BK230" s="5">
        <v>1</v>
      </c>
      <c r="BL230" s="5">
        <v>1</v>
      </c>
      <c r="BM230" s="5">
        <v>1</v>
      </c>
      <c r="BN230" s="5">
        <v>1</v>
      </c>
      <c r="BO230" s="5">
        <v>1</v>
      </c>
      <c r="BP230" s="5">
        <v>1</v>
      </c>
      <c r="BQ230" s="5">
        <v>1</v>
      </c>
      <c r="BR230" s="5">
        <v>1</v>
      </c>
      <c r="BS230" s="5">
        <v>1</v>
      </c>
      <c r="BT230" s="5">
        <v>1</v>
      </c>
      <c r="BU230" s="5">
        <v>1</v>
      </c>
      <c r="BV230" s="5">
        <v>1</v>
      </c>
      <c r="BW230" s="5">
        <v>1</v>
      </c>
      <c r="BX230" s="5">
        <v>1</v>
      </c>
      <c r="BY230" s="5">
        <v>1</v>
      </c>
      <c r="BZ230" s="5">
        <v>1</v>
      </c>
      <c r="CA230" s="5">
        <v>1</v>
      </c>
      <c r="CB230" s="5">
        <v>1</v>
      </c>
      <c r="CC230" s="5">
        <v>1</v>
      </c>
      <c r="CD230" s="5">
        <v>1</v>
      </c>
      <c r="CE230" s="5">
        <v>1</v>
      </c>
      <c r="CF230" s="5">
        <v>1</v>
      </c>
      <c r="CG230" s="5">
        <v>1</v>
      </c>
      <c r="CH230" s="5">
        <v>1</v>
      </c>
      <c r="CI230" s="5">
        <v>1</v>
      </c>
      <c r="CJ230" s="544">
        <v>1</v>
      </c>
    </row>
    <row r="231" spans="1:88" s="160" customFormat="1" ht="23.25" customHeight="1">
      <c r="A231" s="5">
        <v>1</v>
      </c>
      <c r="B231" s="657" t="str">
        <f t="shared" si="88"/>
        <v>►</v>
      </c>
      <c r="C231" s="671"/>
      <c r="D231" s="15"/>
      <c r="E231" s="140">
        <f t="shared" si="79"/>
        <v>0</v>
      </c>
      <c r="F231" s="15"/>
      <c r="G231" s="87"/>
      <c r="H231" s="141">
        <f t="shared" si="80"/>
        <v>0</v>
      </c>
      <c r="I231" s="142">
        <f t="shared" si="81"/>
        <v>0</v>
      </c>
      <c r="J231" s="109" t="str">
        <f t="shared" si="82"/>
        <v/>
      </c>
      <c r="K231" s="143" t="str">
        <f t="shared" si="83"/>
        <v/>
      </c>
      <c r="L231" s="143" t="str">
        <f t="shared" si="84"/>
        <v/>
      </c>
      <c r="M231" s="682">
        <f t="shared" si="85"/>
        <v>0</v>
      </c>
      <c r="N231" s="682"/>
      <c r="O231" s="162" t="str">
        <f t="shared" si="86"/>
        <v/>
      </c>
      <c r="P231" s="747"/>
      <c r="Q231" s="5"/>
      <c r="R231" s="596"/>
      <c r="S231" s="632"/>
      <c r="T231" s="598"/>
      <c r="U231" s="636"/>
      <c r="V231" s="640"/>
      <c r="W231" s="182"/>
      <c r="X231" s="639"/>
      <c r="Y231" s="5"/>
      <c r="Z231" s="180" t="str">
        <f t="shared" si="87"/>
        <v>►</v>
      </c>
      <c r="AA231" s="163"/>
      <c r="AB231" s="164"/>
      <c r="AC231" s="165" t="str">
        <f t="shared" si="76"/>
        <v/>
      </c>
      <c r="AD231" s="166"/>
      <c r="AE231" s="167"/>
      <c r="AF231" s="182"/>
      <c r="AG231" s="491">
        <v>1</v>
      </c>
      <c r="AH231" s="169">
        <f>IFERROR(SUMIF(AA279:AF279, AE231, AA280:AF280)*AD231*IF(ISBLANK(AA231),1,AA231)+SUMIF(AA281:AF281, AE231, AA282:AF282)*AD231*IF(ISBLANK(AA231),1,AA231), 0)</f>
        <v>0</v>
      </c>
      <c r="AI231" s="170">
        <f>IF(ISBLANK(AA201),0,(AH231*AG231)/AA201*AL202)</f>
        <v>0</v>
      </c>
      <c r="AJ231" s="183">
        <f>IF(AI237=0,0,(AI231/AI237)*AK206*1000)</f>
        <v>0</v>
      </c>
      <c r="AK231" s="184">
        <f>IF(AH237=0, 0, (AA231*AG231)/(AH237*AK206))</f>
        <v>0</v>
      </c>
      <c r="AL231" s="173">
        <f>IF(OR(ISBLANK(AA201), ISBLANK(AA231), ISTEXT(AA231)), 0, AA231*AG231/AA201*AL202)</f>
        <v>0</v>
      </c>
      <c r="AM231" s="174">
        <f t="shared" si="77"/>
        <v>0</v>
      </c>
      <c r="AN231" s="175">
        <f t="shared" si="78"/>
        <v>0</v>
      </c>
      <c r="AO231" s="3">
        <v>1</v>
      </c>
      <c r="AP231" s="164"/>
      <c r="AQ231" s="164"/>
      <c r="AR231" s="181" t="str">
        <f t="shared" si="91"/>
        <v/>
      </c>
      <c r="AS231" s="166"/>
      <c r="AT231" s="167"/>
      <c r="AU231" s="182"/>
      <c r="AV231" s="3">
        <v>1</v>
      </c>
      <c r="AW231" s="5">
        <v>1</v>
      </c>
      <c r="AX231" s="5">
        <v>1</v>
      </c>
      <c r="AY231" s="5">
        <v>1</v>
      </c>
      <c r="AZ231" s="5">
        <v>1</v>
      </c>
      <c r="BA231" s="5">
        <v>1</v>
      </c>
      <c r="BB231" s="5">
        <v>1</v>
      </c>
      <c r="BC231" s="5">
        <v>1</v>
      </c>
      <c r="BD231" s="5">
        <v>1</v>
      </c>
      <c r="BE231" s="5">
        <v>1</v>
      </c>
      <c r="BF231" s="5">
        <v>1</v>
      </c>
      <c r="BG231" s="5">
        <v>1</v>
      </c>
      <c r="BH231" s="5">
        <v>1</v>
      </c>
      <c r="BI231" s="5">
        <v>1</v>
      </c>
      <c r="BJ231" s="5">
        <v>1</v>
      </c>
      <c r="BK231" s="5">
        <v>1</v>
      </c>
      <c r="BL231" s="5">
        <v>1</v>
      </c>
      <c r="BM231" s="5">
        <v>1</v>
      </c>
      <c r="BN231" s="5">
        <v>1</v>
      </c>
      <c r="BO231" s="5">
        <v>1</v>
      </c>
      <c r="BP231" s="5">
        <v>1</v>
      </c>
      <c r="BQ231" s="5">
        <v>1</v>
      </c>
      <c r="BR231" s="5">
        <v>1</v>
      </c>
      <c r="BS231" s="5">
        <v>1</v>
      </c>
      <c r="BT231" s="5">
        <v>1</v>
      </c>
      <c r="BU231" s="5">
        <v>1</v>
      </c>
      <c r="BV231" s="5">
        <v>1</v>
      </c>
      <c r="BW231" s="5">
        <v>1</v>
      </c>
      <c r="BX231" s="5">
        <v>1</v>
      </c>
      <c r="BY231" s="5">
        <v>1</v>
      </c>
      <c r="BZ231" s="5">
        <v>1</v>
      </c>
      <c r="CA231" s="5">
        <v>1</v>
      </c>
      <c r="CB231" s="5">
        <v>1</v>
      </c>
      <c r="CC231" s="5">
        <v>1</v>
      </c>
      <c r="CD231" s="5">
        <v>1</v>
      </c>
      <c r="CE231" s="5">
        <v>1</v>
      </c>
      <c r="CF231" s="5">
        <v>1</v>
      </c>
      <c r="CG231" s="5">
        <v>1</v>
      </c>
      <c r="CH231" s="5">
        <v>1</v>
      </c>
      <c r="CI231" s="5">
        <v>1</v>
      </c>
      <c r="CJ231" s="544">
        <v>1</v>
      </c>
    </row>
    <row r="232" spans="1:88" s="160" customFormat="1" ht="23.25" customHeight="1">
      <c r="A232" s="5">
        <v>1</v>
      </c>
      <c r="B232" s="657" t="str">
        <f t="shared" si="88"/>
        <v>►</v>
      </c>
      <c r="C232" s="671"/>
      <c r="D232" s="15"/>
      <c r="E232" s="140">
        <f t="shared" si="79"/>
        <v>0</v>
      </c>
      <c r="F232" s="15"/>
      <c r="G232" s="87"/>
      <c r="H232" s="141">
        <f t="shared" si="80"/>
        <v>0</v>
      </c>
      <c r="I232" s="142">
        <f t="shared" si="81"/>
        <v>0</v>
      </c>
      <c r="J232" s="109" t="str">
        <f t="shared" si="82"/>
        <v/>
      </c>
      <c r="K232" s="143" t="str">
        <f t="shared" si="83"/>
        <v/>
      </c>
      <c r="L232" s="143" t="str">
        <f t="shared" si="84"/>
        <v/>
      </c>
      <c r="M232" s="682">
        <f t="shared" si="85"/>
        <v>0</v>
      </c>
      <c r="N232" s="682"/>
      <c r="O232" s="162" t="str">
        <f t="shared" si="86"/>
        <v/>
      </c>
      <c r="P232" s="747"/>
      <c r="Q232" s="5"/>
      <c r="R232" s="596"/>
      <c r="S232" s="632"/>
      <c r="T232" s="598"/>
      <c r="U232" s="636"/>
      <c r="V232" s="640"/>
      <c r="W232" s="182"/>
      <c r="X232" s="639"/>
      <c r="Y232" s="5"/>
      <c r="Z232" s="180" t="str">
        <f t="shared" si="87"/>
        <v>►</v>
      </c>
      <c r="AA232" s="163"/>
      <c r="AB232" s="164"/>
      <c r="AC232" s="165" t="str">
        <f t="shared" si="76"/>
        <v/>
      </c>
      <c r="AD232" s="166"/>
      <c r="AE232" s="167"/>
      <c r="AF232" s="182"/>
      <c r="AG232" s="491">
        <v>1</v>
      </c>
      <c r="AH232" s="169">
        <f>IFERROR(SUMIF(AA279:AF279, AE232, AA280:AF280)*AD232*IF(ISBLANK(AA232),1,AA232)+SUMIF(AA281:AF281, AE232, AA282:AF282)*AD232*IF(ISBLANK(AA232),1,AA232), 0)</f>
        <v>0</v>
      </c>
      <c r="AI232" s="170">
        <f>IF(ISBLANK(AA201),0,(AH232*AG232)/AA201*AL202)</f>
        <v>0</v>
      </c>
      <c r="AJ232" s="183">
        <f>IF(AI237=0,0,(AI232/AI237)*AK206*1000)</f>
        <v>0</v>
      </c>
      <c r="AK232" s="184">
        <f>IF(AH237=0, 0, (AA232*AG232)/(AH237*AK206))</f>
        <v>0</v>
      </c>
      <c r="AL232" s="185">
        <f>IF(OR(ISBLANK(AA201), ISBLANK(AA232), ISTEXT(AA232)), 0, AA232*AG232/AA201*AL202)</f>
        <v>0</v>
      </c>
      <c r="AM232" s="186">
        <f t="shared" si="77"/>
        <v>0</v>
      </c>
      <c r="AN232" s="187">
        <f t="shared" si="78"/>
        <v>0</v>
      </c>
      <c r="AO232" s="3">
        <v>1</v>
      </c>
      <c r="AP232" s="164"/>
      <c r="AQ232" s="164"/>
      <c r="AR232" s="181" t="str">
        <f t="shared" si="91"/>
        <v/>
      </c>
      <c r="AS232" s="166"/>
      <c r="AT232" s="167"/>
      <c r="AU232" s="182"/>
      <c r="AV232" s="3">
        <v>1</v>
      </c>
      <c r="AW232" s="5">
        <v>1</v>
      </c>
      <c r="AX232" s="5">
        <v>1</v>
      </c>
      <c r="AY232" s="5">
        <v>1</v>
      </c>
      <c r="AZ232" s="5">
        <v>1</v>
      </c>
      <c r="BA232" s="5">
        <v>1</v>
      </c>
      <c r="BB232" s="5">
        <v>1</v>
      </c>
      <c r="BC232" s="5">
        <v>1</v>
      </c>
      <c r="BD232" s="5">
        <v>1</v>
      </c>
      <c r="BE232" s="5">
        <v>1</v>
      </c>
      <c r="BF232" s="5">
        <v>1</v>
      </c>
      <c r="BG232" s="5">
        <v>1</v>
      </c>
      <c r="BH232" s="5">
        <v>1</v>
      </c>
      <c r="BI232" s="5">
        <v>1</v>
      </c>
      <c r="BJ232" s="5">
        <v>1</v>
      </c>
      <c r="BK232" s="5">
        <v>1</v>
      </c>
      <c r="BL232" s="5">
        <v>1</v>
      </c>
      <c r="BM232" s="5">
        <v>1</v>
      </c>
      <c r="BN232" s="5">
        <v>1</v>
      </c>
      <c r="BO232" s="5">
        <v>1</v>
      </c>
      <c r="BP232" s="5">
        <v>1</v>
      </c>
      <c r="BQ232" s="5">
        <v>1</v>
      </c>
      <c r="BR232" s="5">
        <v>1</v>
      </c>
      <c r="BS232" s="5">
        <v>1</v>
      </c>
      <c r="BT232" s="5">
        <v>1</v>
      </c>
      <c r="BU232" s="5">
        <v>1</v>
      </c>
      <c r="BV232" s="5">
        <v>1</v>
      </c>
      <c r="BW232" s="5">
        <v>1</v>
      </c>
      <c r="BX232" s="5">
        <v>1</v>
      </c>
      <c r="BY232" s="5">
        <v>1</v>
      </c>
      <c r="BZ232" s="5">
        <v>1</v>
      </c>
      <c r="CA232" s="5">
        <v>1</v>
      </c>
      <c r="CB232" s="5">
        <v>1</v>
      </c>
      <c r="CC232" s="5">
        <v>1</v>
      </c>
      <c r="CD232" s="5">
        <v>1</v>
      </c>
      <c r="CE232" s="5">
        <v>1</v>
      </c>
      <c r="CF232" s="5">
        <v>1</v>
      </c>
      <c r="CG232" s="5">
        <v>1</v>
      </c>
      <c r="CH232" s="5">
        <v>1</v>
      </c>
      <c r="CI232" s="5">
        <v>1</v>
      </c>
      <c r="CJ232" s="544">
        <v>1</v>
      </c>
    </row>
    <row r="233" spans="1:88" s="160" customFormat="1" ht="23.25" customHeight="1">
      <c r="A233" s="5">
        <v>1</v>
      </c>
      <c r="B233" s="657" t="str">
        <f t="shared" si="88"/>
        <v>►</v>
      </c>
      <c r="C233" s="671"/>
      <c r="D233" s="15"/>
      <c r="E233" s="140">
        <f t="shared" si="79"/>
        <v>0</v>
      </c>
      <c r="F233" s="15"/>
      <c r="G233" s="87"/>
      <c r="H233" s="141">
        <f t="shared" si="80"/>
        <v>0</v>
      </c>
      <c r="I233" s="142">
        <f t="shared" si="81"/>
        <v>0</v>
      </c>
      <c r="J233" s="109" t="str">
        <f t="shared" si="82"/>
        <v/>
      </c>
      <c r="K233" s="143" t="str">
        <f t="shared" si="83"/>
        <v/>
      </c>
      <c r="L233" s="143" t="str">
        <f t="shared" si="84"/>
        <v/>
      </c>
      <c r="M233" s="682">
        <f t="shared" si="85"/>
        <v>0</v>
      </c>
      <c r="N233" s="682"/>
      <c r="O233" s="162" t="str">
        <f t="shared" si="86"/>
        <v/>
      </c>
      <c r="P233" s="747"/>
      <c r="Q233" s="5">
        <v>1</v>
      </c>
      <c r="R233" s="596"/>
      <c r="S233" s="632"/>
      <c r="T233" s="598"/>
      <c r="U233" s="636" t="str">
        <f t="shared" ref="U233:U280" si="93">SUBSTITUTE(SUBSTITUTE(SUBSTITUTE(SUBSTITUTE(SUBSTITUTE(SUBSTITUTE(SUBSTITUTE(SUBSTITUTE(SUBSTITUTE(SUBSTITUTE(S233,"0",""),"1",""),"2",""),"3",""),"4",""),"5",""),"6",""),"7",""),"8",""),"9","")</f>
        <v/>
      </c>
      <c r="V233" s="640"/>
      <c r="W233" s="182" t="str">
        <f t="shared" ref="W233:W280" si="94">IF(ISBLANK(V233),U233,V233)</f>
        <v/>
      </c>
      <c r="X233" s="639" t="str">
        <f>IF(OR(ISBLANK(V233), ISTEXT(V233)), "", "0  "&amp;V210)</f>
        <v/>
      </c>
      <c r="Y233" s="5">
        <v>1</v>
      </c>
      <c r="Z233" s="180" t="str">
        <f t="shared" si="87"/>
        <v>►</v>
      </c>
      <c r="AA233" s="163"/>
      <c r="AB233" s="164"/>
      <c r="AC233" s="165" t="str">
        <f t="shared" si="76"/>
        <v/>
      </c>
      <c r="AD233" s="166"/>
      <c r="AE233" s="167"/>
      <c r="AF233" s="182"/>
      <c r="AG233" s="491">
        <v>1</v>
      </c>
      <c r="AH233" s="169">
        <f>IFERROR(SUMIF(AA279:AF279, AE233, AA280:AF280)*AD233*IF(ISBLANK(AA233),1,AA233)+SUMIF(AA281:AF281, AE233, AA282:AF282)*AD233*IF(ISBLANK(AA233),1,AA233), 0)</f>
        <v>0</v>
      </c>
      <c r="AI233" s="170">
        <f>IF(ISBLANK(AA201),0,(AH233*AG233)/AA201*AL202)</f>
        <v>0</v>
      </c>
      <c r="AJ233" s="171">
        <f>IF(AI237=0,0,(AI233/AI237)*AK206*1000)</f>
        <v>0</v>
      </c>
      <c r="AK233" s="193">
        <f>IF(AH237=0, 0, (AA233*AG233)/(AH237*AK206))</f>
        <v>0</v>
      </c>
      <c r="AL233" s="173">
        <f>IF(OR(ISBLANK(AA201), ISBLANK(AA233), ISTEXT(AA233)), 0, AA233*AG233/AA201*AL202)</f>
        <v>0</v>
      </c>
      <c r="AM233" s="174">
        <f t="shared" si="77"/>
        <v>0</v>
      </c>
      <c r="AN233" s="175">
        <f t="shared" si="78"/>
        <v>0</v>
      </c>
      <c r="AO233" s="3">
        <v>1</v>
      </c>
      <c r="AP233" s="164"/>
      <c r="AQ233" s="164"/>
      <c r="AR233" s="181" t="str">
        <f t="shared" si="91"/>
        <v/>
      </c>
      <c r="AS233" s="166"/>
      <c r="AT233" s="167"/>
      <c r="AU233" s="182"/>
      <c r="AV233" s="3">
        <v>1</v>
      </c>
      <c r="AW233" s="5">
        <v>1</v>
      </c>
      <c r="AX233" s="5">
        <v>1</v>
      </c>
      <c r="AY233" s="5">
        <v>1</v>
      </c>
      <c r="AZ233" s="5">
        <v>1</v>
      </c>
      <c r="BA233" s="5">
        <v>1</v>
      </c>
      <c r="BB233" s="5">
        <v>1</v>
      </c>
      <c r="BC233" s="5">
        <v>1</v>
      </c>
      <c r="BD233" s="5">
        <v>1</v>
      </c>
      <c r="BE233" s="5">
        <v>1</v>
      </c>
      <c r="BF233" s="5">
        <v>1</v>
      </c>
      <c r="BG233" s="5">
        <v>1</v>
      </c>
      <c r="BH233" s="5">
        <v>1</v>
      </c>
      <c r="BI233" s="5">
        <v>1</v>
      </c>
      <c r="BJ233" s="5">
        <v>1</v>
      </c>
      <c r="BK233" s="5">
        <v>1</v>
      </c>
      <c r="BL233" s="5">
        <v>1</v>
      </c>
      <c r="BM233" s="5">
        <v>1</v>
      </c>
      <c r="BN233" s="5">
        <v>1</v>
      </c>
      <c r="BO233" s="5">
        <v>1</v>
      </c>
      <c r="BP233" s="5">
        <v>1</v>
      </c>
      <c r="BQ233" s="5">
        <v>1</v>
      </c>
      <c r="BR233" s="5">
        <v>1</v>
      </c>
      <c r="BS233" s="5">
        <v>1</v>
      </c>
      <c r="BT233" s="5">
        <v>1</v>
      </c>
      <c r="BU233" s="5">
        <v>1</v>
      </c>
      <c r="BV233" s="5">
        <v>1</v>
      </c>
      <c r="BW233" s="5">
        <v>1</v>
      </c>
      <c r="BX233" s="5">
        <v>1</v>
      </c>
      <c r="BY233" s="5">
        <v>1</v>
      </c>
      <c r="BZ233" s="5">
        <v>1</v>
      </c>
      <c r="CA233" s="5">
        <v>1</v>
      </c>
      <c r="CB233" s="5">
        <v>1</v>
      </c>
      <c r="CC233" s="5">
        <v>1</v>
      </c>
      <c r="CD233" s="5">
        <v>1</v>
      </c>
      <c r="CE233" s="5">
        <v>1</v>
      </c>
      <c r="CF233" s="5">
        <v>1</v>
      </c>
      <c r="CG233" s="5">
        <v>1</v>
      </c>
      <c r="CH233" s="5">
        <v>1</v>
      </c>
      <c r="CI233" s="5">
        <v>1</v>
      </c>
      <c r="CJ233" s="544">
        <v>1</v>
      </c>
    </row>
    <row r="234" spans="1:88" s="160" customFormat="1" ht="23.25" customHeight="1">
      <c r="A234" s="5">
        <v>1</v>
      </c>
      <c r="B234" s="657" t="str">
        <f t="shared" si="88"/>
        <v>►</v>
      </c>
      <c r="C234" s="671"/>
      <c r="D234" s="15"/>
      <c r="E234" s="140">
        <f t="shared" si="79"/>
        <v>0</v>
      </c>
      <c r="F234" s="15"/>
      <c r="G234" s="87"/>
      <c r="H234" s="141">
        <f t="shared" si="80"/>
        <v>0</v>
      </c>
      <c r="I234" s="142">
        <f t="shared" si="81"/>
        <v>0</v>
      </c>
      <c r="J234" s="109" t="str">
        <f t="shared" si="82"/>
        <v/>
      </c>
      <c r="K234" s="143" t="str">
        <f t="shared" si="83"/>
        <v/>
      </c>
      <c r="L234" s="143" t="str">
        <f t="shared" si="84"/>
        <v/>
      </c>
      <c r="M234" s="682">
        <f t="shared" si="85"/>
        <v>0</v>
      </c>
      <c r="N234" s="682"/>
      <c r="O234" s="162" t="str">
        <f t="shared" si="86"/>
        <v/>
      </c>
      <c r="P234" s="747"/>
      <c r="Q234" s="5">
        <v>1</v>
      </c>
      <c r="R234" s="596"/>
      <c r="S234" s="632"/>
      <c r="T234" s="598"/>
      <c r="U234" s="636" t="str">
        <f t="shared" si="93"/>
        <v/>
      </c>
      <c r="V234" s="640"/>
      <c r="W234" s="182" t="str">
        <f t="shared" si="94"/>
        <v/>
      </c>
      <c r="X234" s="639" t="str">
        <f>IF(OR(ISBLANK(V234), ISTEXT(V234)), "", "0  "&amp;V210)</f>
        <v/>
      </c>
      <c r="Y234" s="5">
        <v>1</v>
      </c>
      <c r="Z234" s="180" t="str">
        <f t="shared" si="87"/>
        <v>►</v>
      </c>
      <c r="AA234" s="163"/>
      <c r="AB234" s="164"/>
      <c r="AC234" s="181" t="str">
        <f t="shared" si="76"/>
        <v/>
      </c>
      <c r="AD234" s="166"/>
      <c r="AE234" s="167"/>
      <c r="AF234" s="182"/>
      <c r="AG234" s="491">
        <v>1</v>
      </c>
      <c r="AH234" s="169">
        <f>IFERROR(SUMIF(AA279:AF279, AE234, AA280:AF280)*AD234*IF(ISBLANK(AA234),1,AA234)+SUMIF(AA281:AF281, AE234, AA282:AF282)*AD234*IF(ISBLANK(AA234),1,AA234), 0)</f>
        <v>0</v>
      </c>
      <c r="AI234" s="170">
        <f>IF(ISBLANK(AA201),0,(AH234*AG234)/AA201*AL202)</f>
        <v>0</v>
      </c>
      <c r="AJ234" s="183">
        <f>IF(AI237=0,0,(AI234/AI237)*AK206*1000)</f>
        <v>0</v>
      </c>
      <c r="AK234" s="184">
        <f>IF(AH237=0, 0, (AA234*AG234)/(AH237*AK206))</f>
        <v>0</v>
      </c>
      <c r="AL234" s="185">
        <f>IF(OR(ISBLANK(AA201), ISBLANK(AA234), ISTEXT(AA234)), 0, AA234*AG234/AA201*AL202)</f>
        <v>0</v>
      </c>
      <c r="AM234" s="186">
        <f t="shared" si="77"/>
        <v>0</v>
      </c>
      <c r="AN234" s="187">
        <f t="shared" si="78"/>
        <v>0</v>
      </c>
      <c r="AO234" s="3">
        <v>1</v>
      </c>
      <c r="AP234" s="164"/>
      <c r="AQ234" s="164"/>
      <c r="AR234" s="181" t="str">
        <f t="shared" si="91"/>
        <v/>
      </c>
      <c r="AS234" s="166"/>
      <c r="AT234" s="167"/>
      <c r="AU234" s="182"/>
      <c r="AV234" s="3">
        <v>1</v>
      </c>
      <c r="AW234" s="5">
        <v>1</v>
      </c>
      <c r="AX234" s="5">
        <v>1</v>
      </c>
      <c r="AY234" s="5">
        <v>1</v>
      </c>
      <c r="AZ234" s="5">
        <v>1</v>
      </c>
      <c r="BA234" s="5">
        <v>1</v>
      </c>
      <c r="BB234" s="5">
        <v>1</v>
      </c>
      <c r="BC234" s="5">
        <v>1</v>
      </c>
      <c r="BD234" s="5">
        <v>1</v>
      </c>
      <c r="BE234" s="5">
        <v>1</v>
      </c>
      <c r="BF234" s="5">
        <v>1</v>
      </c>
      <c r="BG234" s="5">
        <v>1</v>
      </c>
      <c r="BH234" s="5">
        <v>1</v>
      </c>
      <c r="BI234" s="5">
        <v>1</v>
      </c>
      <c r="BJ234" s="5">
        <v>1</v>
      </c>
      <c r="BK234" s="5">
        <v>1</v>
      </c>
      <c r="BL234" s="5">
        <v>1</v>
      </c>
      <c r="BM234" s="5">
        <v>1</v>
      </c>
      <c r="BN234" s="5">
        <v>1</v>
      </c>
      <c r="BO234" s="5">
        <v>1</v>
      </c>
      <c r="BP234" s="5">
        <v>1</v>
      </c>
      <c r="BQ234" s="5">
        <v>1</v>
      </c>
      <c r="BR234" s="5">
        <v>1</v>
      </c>
      <c r="BS234" s="5">
        <v>1</v>
      </c>
      <c r="BT234" s="5">
        <v>1</v>
      </c>
      <c r="BU234" s="5">
        <v>1</v>
      </c>
      <c r="BV234" s="5">
        <v>1</v>
      </c>
      <c r="BW234" s="5">
        <v>1</v>
      </c>
      <c r="BX234" s="5">
        <v>1</v>
      </c>
      <c r="BY234" s="5">
        <v>1</v>
      </c>
      <c r="BZ234" s="5">
        <v>1</v>
      </c>
      <c r="CA234" s="5">
        <v>1</v>
      </c>
      <c r="CB234" s="5">
        <v>1</v>
      </c>
      <c r="CC234" s="5">
        <v>1</v>
      </c>
      <c r="CD234" s="5">
        <v>1</v>
      </c>
      <c r="CE234" s="5">
        <v>1</v>
      </c>
      <c r="CF234" s="5">
        <v>1</v>
      </c>
      <c r="CG234" s="5">
        <v>1</v>
      </c>
      <c r="CH234" s="5">
        <v>1</v>
      </c>
      <c r="CI234" s="5">
        <v>1</v>
      </c>
      <c r="CJ234" s="544">
        <v>1</v>
      </c>
    </row>
    <row r="235" spans="1:88" s="160" customFormat="1" ht="23.25" customHeight="1">
      <c r="A235" s="5">
        <v>1</v>
      </c>
      <c r="B235" s="657" t="str">
        <f t="shared" si="88"/>
        <v>►</v>
      </c>
      <c r="C235" s="671"/>
      <c r="D235" s="15"/>
      <c r="E235" s="140">
        <f t="shared" si="79"/>
        <v>0</v>
      </c>
      <c r="F235" s="15"/>
      <c r="G235" s="87"/>
      <c r="H235" s="141">
        <f t="shared" si="80"/>
        <v>0</v>
      </c>
      <c r="I235" s="142">
        <f t="shared" si="81"/>
        <v>0</v>
      </c>
      <c r="J235" s="109" t="str">
        <f t="shared" si="82"/>
        <v/>
      </c>
      <c r="K235" s="143" t="str">
        <f t="shared" si="83"/>
        <v/>
      </c>
      <c r="L235" s="143" t="str">
        <f t="shared" si="84"/>
        <v/>
      </c>
      <c r="M235" s="682">
        <f t="shared" si="85"/>
        <v>0</v>
      </c>
      <c r="N235" s="682"/>
      <c r="O235" s="162" t="str">
        <f t="shared" si="86"/>
        <v/>
      </c>
      <c r="P235" s="747"/>
      <c r="Q235" s="5">
        <v>1</v>
      </c>
      <c r="R235" s="596"/>
      <c r="S235" s="632"/>
      <c r="T235" s="598"/>
      <c r="U235" s="636" t="str">
        <f t="shared" si="93"/>
        <v/>
      </c>
      <c r="V235" s="640"/>
      <c r="W235" s="182" t="str">
        <f t="shared" si="94"/>
        <v/>
      </c>
      <c r="X235" s="639" t="str">
        <f>IF(OR(ISBLANK(V235), ISTEXT(V235)), "", "0  "&amp;V210)</f>
        <v/>
      </c>
      <c r="Y235" s="5">
        <v>1</v>
      </c>
      <c r="Z235" s="180" t="str">
        <f t="shared" si="87"/>
        <v>►</v>
      </c>
      <c r="AA235" s="163"/>
      <c r="AB235" s="164"/>
      <c r="AC235" s="165" t="str">
        <f t="shared" si="76"/>
        <v/>
      </c>
      <c r="AD235" s="166"/>
      <c r="AE235" s="167"/>
      <c r="AF235" s="182"/>
      <c r="AG235" s="491">
        <v>1</v>
      </c>
      <c r="AH235" s="169">
        <f>IFERROR(SUMIF(AA279:AF279, AE235, AA280:AF280)*AD235*IF(ISBLANK(AA235),1,AA235)+SUMIF(AA281:AF281, AE235, AA282:AF282)*AD235*IF(ISBLANK(AA235),1,AA235), 0)</f>
        <v>0</v>
      </c>
      <c r="AI235" s="170">
        <f>IF(ISBLANK(AA201),0,(AH235*AG235)/AA201*AL202)</f>
        <v>0</v>
      </c>
      <c r="AJ235" s="171">
        <f>IF(AI237=0,0,(AI235/AI237)*AK206*1000)</f>
        <v>0</v>
      </c>
      <c r="AK235" s="193">
        <f>IF(AH237=0, 0, (AA235*AG235)/(AH237*AK206))</f>
        <v>0</v>
      </c>
      <c r="AL235" s="173">
        <f>IF(OR(ISBLANK(AA201), ISBLANK(AA235), ISTEXT(AA235)), 0, AA235*AG235/AA201*AL202)</f>
        <v>0</v>
      </c>
      <c r="AM235" s="174">
        <f t="shared" si="77"/>
        <v>0</v>
      </c>
      <c r="AN235" s="175">
        <f t="shared" si="78"/>
        <v>0</v>
      </c>
      <c r="AO235" s="3">
        <v>1</v>
      </c>
      <c r="AP235" s="164"/>
      <c r="AQ235" s="164"/>
      <c r="AR235" s="181" t="str">
        <f t="shared" si="91"/>
        <v/>
      </c>
      <c r="AS235" s="166"/>
      <c r="AT235" s="167"/>
      <c r="AU235" s="182"/>
      <c r="AV235" s="3">
        <v>1</v>
      </c>
      <c r="AW235" s="5">
        <v>1</v>
      </c>
      <c r="AX235" s="5">
        <v>1</v>
      </c>
      <c r="AY235" s="5">
        <v>1</v>
      </c>
      <c r="AZ235" s="5">
        <v>1</v>
      </c>
      <c r="BA235" s="5">
        <v>1</v>
      </c>
      <c r="BB235" s="5">
        <v>1</v>
      </c>
      <c r="BC235" s="5">
        <v>1</v>
      </c>
      <c r="BD235" s="5">
        <v>1</v>
      </c>
      <c r="BE235" s="5">
        <v>1</v>
      </c>
      <c r="BF235" s="5">
        <v>1</v>
      </c>
      <c r="BG235" s="5">
        <v>1</v>
      </c>
      <c r="BH235" s="5">
        <v>1</v>
      </c>
      <c r="BI235" s="5">
        <v>1</v>
      </c>
      <c r="BJ235" s="5">
        <v>1</v>
      </c>
      <c r="BK235" s="5">
        <v>1</v>
      </c>
      <c r="BL235" s="5">
        <v>1</v>
      </c>
      <c r="BM235" s="5">
        <v>1</v>
      </c>
      <c r="BN235" s="5">
        <v>1</v>
      </c>
      <c r="BO235" s="5">
        <v>1</v>
      </c>
      <c r="BP235" s="5">
        <v>1</v>
      </c>
      <c r="BQ235" s="5">
        <v>1</v>
      </c>
      <c r="BR235" s="5">
        <v>1</v>
      </c>
      <c r="BS235" s="5">
        <v>1</v>
      </c>
      <c r="BT235" s="5">
        <v>1</v>
      </c>
      <c r="BU235" s="5">
        <v>1</v>
      </c>
      <c r="BV235" s="5">
        <v>1</v>
      </c>
      <c r="BW235" s="5">
        <v>1</v>
      </c>
      <c r="BX235" s="5">
        <v>1</v>
      </c>
      <c r="BY235" s="5">
        <v>1</v>
      </c>
      <c r="BZ235" s="5">
        <v>1</v>
      </c>
      <c r="CA235" s="5">
        <v>1</v>
      </c>
      <c r="CB235" s="5">
        <v>1</v>
      </c>
      <c r="CC235" s="5">
        <v>1</v>
      </c>
      <c r="CD235" s="5">
        <v>1</v>
      </c>
      <c r="CE235" s="5">
        <v>1</v>
      </c>
      <c r="CF235" s="5">
        <v>1</v>
      </c>
      <c r="CG235" s="5">
        <v>1</v>
      </c>
      <c r="CH235" s="5">
        <v>1</v>
      </c>
      <c r="CI235" s="5">
        <v>1</v>
      </c>
      <c r="CJ235" s="544">
        <v>1</v>
      </c>
    </row>
    <row r="236" spans="1:88" s="160" customFormat="1" ht="23.25" customHeight="1">
      <c r="A236" s="5">
        <v>1</v>
      </c>
      <c r="B236" s="657" t="str">
        <f t="shared" si="88"/>
        <v>►</v>
      </c>
      <c r="C236" s="671"/>
      <c r="D236" s="15"/>
      <c r="E236" s="140">
        <f t="shared" si="79"/>
        <v>0</v>
      </c>
      <c r="F236" s="15"/>
      <c r="G236" s="87"/>
      <c r="H236" s="141">
        <f t="shared" si="80"/>
        <v>0</v>
      </c>
      <c r="I236" s="142">
        <f t="shared" si="81"/>
        <v>0</v>
      </c>
      <c r="J236" s="109" t="str">
        <f t="shared" si="82"/>
        <v/>
      </c>
      <c r="K236" s="143" t="str">
        <f t="shared" si="83"/>
        <v/>
      </c>
      <c r="L236" s="143" t="str">
        <f t="shared" si="84"/>
        <v/>
      </c>
      <c r="M236" s="682">
        <f t="shared" si="85"/>
        <v>0</v>
      </c>
      <c r="N236" s="682"/>
      <c r="O236" s="162" t="str">
        <f t="shared" si="86"/>
        <v/>
      </c>
      <c r="P236" s="747"/>
      <c r="Q236" s="5">
        <v>1</v>
      </c>
      <c r="R236" s="596"/>
      <c r="S236" s="632"/>
      <c r="T236" s="598"/>
      <c r="U236" s="636" t="str">
        <f t="shared" si="93"/>
        <v/>
      </c>
      <c r="V236" s="640"/>
      <c r="W236" s="182" t="str">
        <f t="shared" si="94"/>
        <v/>
      </c>
      <c r="X236" s="639" t="str">
        <f>IF(OR(ISBLANK(V236), ISTEXT(V236)), "", "0  "&amp;V210)</f>
        <v/>
      </c>
      <c r="Y236" s="5">
        <v>1</v>
      </c>
      <c r="Z236" s="62" t="s">
        <v>21</v>
      </c>
      <c r="AA236" s="163"/>
      <c r="AB236" s="164"/>
      <c r="AC236" s="181" t="str">
        <f t="shared" si="76"/>
        <v/>
      </c>
      <c r="AD236" s="166"/>
      <c r="AE236" s="167"/>
      <c r="AF236" s="286"/>
      <c r="AG236" s="491">
        <v>1</v>
      </c>
      <c r="AH236" s="169">
        <f>IFERROR(SUMIF(AA279:AF279, AE236, AA280:AF280)*AD236*IF(ISBLANK(AA236),1,AA236)+SUMIF(AA281:AF281, AE236, AA282:AF282)*AD236*IF(ISBLANK(AA236),1,AA236), 0)</f>
        <v>0</v>
      </c>
      <c r="AI236" s="170">
        <f>IF(ISBLANK(AA201),0,(AH236*AG236)/AA201*AL202)</f>
        <v>0</v>
      </c>
      <c r="AJ236" s="183">
        <f>IF(AI237=0,0,(AI236/AI237)*AK206*1000)</f>
        <v>0</v>
      </c>
      <c r="AK236" s="184">
        <f>IF(AH237=0, 0, (AA236*AG236)/(AH237*AK206))</f>
        <v>0</v>
      </c>
      <c r="AL236" s="185">
        <f>IF(OR(ISBLANK(AA201), ISBLANK(AA236), ISTEXT(AA236)), 0, AA236*AG236/AA201*AL202)</f>
        <v>0</v>
      </c>
      <c r="AM236" s="186">
        <f t="shared" si="77"/>
        <v>0</v>
      </c>
      <c r="AN236" s="187">
        <f t="shared" si="78"/>
        <v>0</v>
      </c>
      <c r="AO236" s="3">
        <v>1</v>
      </c>
      <c r="AP236" s="164"/>
      <c r="AQ236" s="164"/>
      <c r="AR236" s="181" t="str">
        <f t="shared" si="91"/>
        <v/>
      </c>
      <c r="AS236" s="166"/>
      <c r="AT236" s="167"/>
      <c r="AU236" s="182"/>
      <c r="AV236" s="3">
        <v>1</v>
      </c>
      <c r="AW236" s="5">
        <v>1</v>
      </c>
      <c r="AX236" s="5">
        <v>1</v>
      </c>
      <c r="AY236" s="5">
        <v>1</v>
      </c>
      <c r="AZ236" s="5">
        <v>1</v>
      </c>
      <c r="BA236" s="5">
        <v>1</v>
      </c>
      <c r="BB236" s="5">
        <v>1</v>
      </c>
      <c r="BC236" s="5">
        <v>1</v>
      </c>
      <c r="BD236" s="5">
        <v>1</v>
      </c>
      <c r="BE236" s="5">
        <v>1</v>
      </c>
      <c r="BF236" s="5">
        <v>1</v>
      </c>
      <c r="BG236" s="5">
        <v>1</v>
      </c>
      <c r="BH236" s="5">
        <v>1</v>
      </c>
      <c r="BI236" s="5">
        <v>1</v>
      </c>
      <c r="BJ236" s="5">
        <v>1</v>
      </c>
      <c r="BK236" s="5">
        <v>1</v>
      </c>
      <c r="BL236" s="5">
        <v>1</v>
      </c>
      <c r="BM236" s="5">
        <v>1</v>
      </c>
      <c r="BN236" s="5">
        <v>1</v>
      </c>
      <c r="BO236" s="5">
        <v>1</v>
      </c>
      <c r="BP236" s="5">
        <v>1</v>
      </c>
      <c r="BQ236" s="5">
        <v>1</v>
      </c>
      <c r="BR236" s="5">
        <v>1</v>
      </c>
      <c r="BS236" s="5">
        <v>1</v>
      </c>
      <c r="BT236" s="5">
        <v>1</v>
      </c>
      <c r="BU236" s="5">
        <v>1</v>
      </c>
      <c r="BV236" s="5">
        <v>1</v>
      </c>
      <c r="BW236" s="5">
        <v>1</v>
      </c>
      <c r="BX236" s="5">
        <v>1</v>
      </c>
      <c r="BY236" s="5">
        <v>1</v>
      </c>
      <c r="BZ236" s="5">
        <v>1</v>
      </c>
      <c r="CA236" s="5">
        <v>1</v>
      </c>
      <c r="CB236" s="5">
        <v>1</v>
      </c>
      <c r="CC236" s="5">
        <v>1</v>
      </c>
      <c r="CD236" s="5">
        <v>1</v>
      </c>
      <c r="CE236" s="5">
        <v>1</v>
      </c>
      <c r="CF236" s="5">
        <v>1</v>
      </c>
      <c r="CG236" s="5">
        <v>1</v>
      </c>
      <c r="CH236" s="5">
        <v>1</v>
      </c>
      <c r="CI236" s="5">
        <v>1</v>
      </c>
      <c r="CJ236" s="544">
        <v>1</v>
      </c>
    </row>
    <row r="237" spans="1:88" s="160" customFormat="1" ht="23.25" customHeight="1">
      <c r="A237" s="5">
        <v>1</v>
      </c>
      <c r="B237" s="60" t="s">
        <v>21</v>
      </c>
      <c r="C237" s="671"/>
      <c r="D237" s="274">
        <f>COUNTIF(B209:B236,"A")</f>
        <v>0</v>
      </c>
      <c r="E237" s="140">
        <f t="shared" si="79"/>
        <v>0</v>
      </c>
      <c r="F237" s="15"/>
      <c r="G237" s="87"/>
      <c r="H237" s="141">
        <f t="shared" si="80"/>
        <v>0</v>
      </c>
      <c r="I237" s="142">
        <f t="shared" si="81"/>
        <v>0</v>
      </c>
      <c r="J237" s="109" t="str">
        <f t="shared" si="82"/>
        <v/>
      </c>
      <c r="K237" s="143" t="str">
        <f t="shared" si="83"/>
        <v/>
      </c>
      <c r="L237" s="143" t="str">
        <f t="shared" si="84"/>
        <v/>
      </c>
      <c r="M237" s="682">
        <f t="shared" si="85"/>
        <v>0</v>
      </c>
      <c r="N237" s="682"/>
      <c r="O237" s="162" t="str">
        <f t="shared" si="86"/>
        <v/>
      </c>
      <c r="P237" s="748"/>
      <c r="Q237" s="5">
        <v>1</v>
      </c>
      <c r="R237" s="596"/>
      <c r="S237" s="632"/>
      <c r="T237" s="598"/>
      <c r="U237" s="636" t="str">
        <f t="shared" si="93"/>
        <v/>
      </c>
      <c r="V237" s="640"/>
      <c r="W237" s="182" t="str">
        <f t="shared" si="94"/>
        <v/>
      </c>
      <c r="X237" s="639" t="str">
        <f>IF(OR(ISBLANK(V237), ISTEXT(V237)), "", "0  "&amp;V210)</f>
        <v/>
      </c>
      <c r="Y237" s="5">
        <v>1</v>
      </c>
      <c r="Z237" s="280" t="s">
        <v>21</v>
      </c>
      <c r="AA237" s="291"/>
      <c r="AB237" s="292"/>
      <c r="AC237" s="292"/>
      <c r="AD237" s="292"/>
      <c r="AE237" s="292"/>
      <c r="AF237" s="292"/>
      <c r="AG237" s="292"/>
      <c r="AH237" s="293">
        <f>SUM(AH207:AH236)</f>
        <v>0.4</v>
      </c>
      <c r="AI237" s="170">
        <f>SUM(AI207:AI236)</f>
        <v>0.2</v>
      </c>
      <c r="AJ237" s="294">
        <f>SUM(AJ207:AJ236)/1000</f>
        <v>1</v>
      </c>
      <c r="AK237" s="295"/>
      <c r="AL237" s="295"/>
      <c r="AM237" s="295"/>
      <c r="AN237" s="296"/>
      <c r="AO237" s="3">
        <v>1</v>
      </c>
      <c r="AP237" s="164"/>
      <c r="AQ237" s="164"/>
      <c r="AR237" s="181" t="str">
        <f t="shared" si="91"/>
        <v/>
      </c>
      <c r="AS237" s="166"/>
      <c r="AT237" s="167"/>
      <c r="AU237" s="182"/>
      <c r="AV237" s="3">
        <v>1</v>
      </c>
      <c r="AW237" s="5">
        <v>1</v>
      </c>
      <c r="AX237" s="5">
        <v>1</v>
      </c>
      <c r="AY237" s="5">
        <v>1</v>
      </c>
      <c r="AZ237" s="5">
        <v>1</v>
      </c>
      <c r="BA237" s="5">
        <v>1</v>
      </c>
      <c r="BB237" s="5">
        <v>1</v>
      </c>
      <c r="BC237" s="5">
        <v>1</v>
      </c>
      <c r="BD237" s="5">
        <v>1</v>
      </c>
      <c r="BE237" s="5">
        <v>1</v>
      </c>
      <c r="BF237" s="5">
        <v>1</v>
      </c>
      <c r="BG237" s="5">
        <v>1</v>
      </c>
      <c r="BH237" s="5">
        <v>1</v>
      </c>
      <c r="BI237" s="5">
        <v>1</v>
      </c>
      <c r="BJ237" s="5">
        <v>1</v>
      </c>
      <c r="BK237" s="5">
        <v>1</v>
      </c>
      <c r="BL237" s="5">
        <v>1</v>
      </c>
      <c r="BM237" s="5">
        <v>1</v>
      </c>
      <c r="BN237" s="5">
        <v>1</v>
      </c>
      <c r="BO237" s="5">
        <v>1</v>
      </c>
      <c r="BP237" s="5">
        <v>1</v>
      </c>
      <c r="BQ237" s="5">
        <v>1</v>
      </c>
      <c r="BR237" s="5">
        <v>1</v>
      </c>
      <c r="BS237" s="5">
        <v>1</v>
      </c>
      <c r="BT237" s="5">
        <v>1</v>
      </c>
      <c r="BU237" s="5">
        <v>1</v>
      </c>
      <c r="BV237" s="5">
        <v>1</v>
      </c>
      <c r="BW237" s="5">
        <v>1</v>
      </c>
      <c r="BX237" s="5">
        <v>1</v>
      </c>
      <c r="BY237" s="5">
        <v>1</v>
      </c>
      <c r="BZ237" s="5">
        <v>1</v>
      </c>
      <c r="CA237" s="5">
        <v>1</v>
      </c>
      <c r="CB237" s="5">
        <v>1</v>
      </c>
      <c r="CC237" s="5">
        <v>1</v>
      </c>
      <c r="CD237" s="5">
        <v>1</v>
      </c>
      <c r="CE237" s="5">
        <v>1</v>
      </c>
      <c r="CF237" s="5">
        <v>1</v>
      </c>
      <c r="CG237" s="5">
        <v>1</v>
      </c>
      <c r="CH237" s="5">
        <v>1</v>
      </c>
      <c r="CI237" s="5">
        <v>1</v>
      </c>
      <c r="CJ237" s="544">
        <v>1</v>
      </c>
    </row>
    <row r="238" spans="1:88" s="160" customFormat="1" ht="23.25" customHeight="1">
      <c r="A238" s="5">
        <v>1</v>
      </c>
      <c r="B238" s="280" t="s">
        <v>21</v>
      </c>
      <c r="C238" s="671"/>
      <c r="D238" s="281">
        <v>0</v>
      </c>
      <c r="E238" s="282" t="s">
        <v>178</v>
      </c>
      <c r="F238" s="283"/>
      <c r="G238" s="283"/>
      <c r="H238" s="283"/>
      <c r="I238" s="283"/>
      <c r="J238" s="283"/>
      <c r="K238" s="283"/>
      <c r="L238" s="284"/>
      <c r="M238" s="285"/>
      <c r="N238" s="283"/>
      <c r="O238" s="828"/>
      <c r="P238" s="829"/>
      <c r="Q238" s="5">
        <v>1</v>
      </c>
      <c r="R238" s="596"/>
      <c r="S238" s="632"/>
      <c r="T238" s="598"/>
      <c r="U238" s="636" t="str">
        <f t="shared" si="93"/>
        <v/>
      </c>
      <c r="V238" s="640"/>
      <c r="W238" s="182" t="str">
        <f t="shared" si="94"/>
        <v/>
      </c>
      <c r="X238" s="639" t="str">
        <f>IF(OR(ISBLANK(V238), ISTEXT(V238)), "", "0  "&amp;V210)</f>
        <v/>
      </c>
      <c r="Y238" s="5">
        <v>1</v>
      </c>
      <c r="Z238" s="62" t="s">
        <v>21</v>
      </c>
      <c r="AA238" s="302">
        <v>0</v>
      </c>
      <c r="AB238" s="303" t="s">
        <v>181</v>
      </c>
      <c r="AC238" s="303"/>
      <c r="AD238" s="303"/>
      <c r="AE238" s="303"/>
      <c r="AF238" s="303"/>
      <c r="AG238" s="303"/>
      <c r="AH238" s="304" t="s">
        <v>183</v>
      </c>
      <c r="AI238" s="303"/>
      <c r="AJ238" s="303"/>
      <c r="AK238" s="303"/>
      <c r="AL238" s="303"/>
      <c r="AM238" s="303"/>
      <c r="AN238" s="305"/>
      <c r="AO238" s="3">
        <v>1</v>
      </c>
      <c r="AP238" s="164"/>
      <c r="AQ238" s="164"/>
      <c r="AR238" s="181" t="str">
        <f t="shared" si="91"/>
        <v/>
      </c>
      <c r="AS238" s="166"/>
      <c r="AT238" s="167"/>
      <c r="AU238" s="182"/>
      <c r="AV238" s="3">
        <v>1</v>
      </c>
      <c r="AW238" s="5">
        <v>1</v>
      </c>
      <c r="AX238" s="5">
        <v>1</v>
      </c>
      <c r="AY238" s="5">
        <v>1</v>
      </c>
      <c r="AZ238" s="5">
        <v>1</v>
      </c>
      <c r="BA238" s="5">
        <v>1</v>
      </c>
      <c r="BB238" s="5">
        <v>1</v>
      </c>
      <c r="BC238" s="5">
        <v>1</v>
      </c>
      <c r="BD238" s="5">
        <v>1</v>
      </c>
      <c r="BE238" s="5">
        <v>1</v>
      </c>
      <c r="BF238" s="5">
        <v>1</v>
      </c>
      <c r="BG238" s="5">
        <v>1</v>
      </c>
      <c r="BH238" s="5">
        <v>1</v>
      </c>
      <c r="BI238" s="5">
        <v>1</v>
      </c>
      <c r="BJ238" s="5">
        <v>1</v>
      </c>
      <c r="BK238" s="5">
        <v>1</v>
      </c>
      <c r="BL238" s="5">
        <v>1</v>
      </c>
      <c r="BM238" s="5">
        <v>1</v>
      </c>
      <c r="BN238" s="5">
        <v>1</v>
      </c>
      <c r="BO238" s="5">
        <v>1</v>
      </c>
      <c r="BP238" s="5">
        <v>1</v>
      </c>
      <c r="BQ238" s="5">
        <v>1</v>
      </c>
      <c r="BR238" s="5">
        <v>1</v>
      </c>
      <c r="BS238" s="5">
        <v>1</v>
      </c>
      <c r="BT238" s="5">
        <v>1</v>
      </c>
      <c r="BU238" s="5">
        <v>1</v>
      </c>
      <c r="BV238" s="5">
        <v>1</v>
      </c>
      <c r="BW238" s="5">
        <v>1</v>
      </c>
      <c r="BX238" s="5">
        <v>1</v>
      </c>
      <c r="BY238" s="5">
        <v>1</v>
      </c>
      <c r="BZ238" s="5">
        <v>1</v>
      </c>
      <c r="CA238" s="5">
        <v>1</v>
      </c>
      <c r="CB238" s="5">
        <v>1</v>
      </c>
      <c r="CC238" s="5">
        <v>1</v>
      </c>
      <c r="CD238" s="5">
        <v>1</v>
      </c>
      <c r="CE238" s="5">
        <v>1</v>
      </c>
      <c r="CF238" s="5">
        <v>1</v>
      </c>
      <c r="CG238" s="5">
        <v>1</v>
      </c>
      <c r="CH238" s="5">
        <v>1</v>
      </c>
      <c r="CI238" s="5">
        <v>1</v>
      </c>
      <c r="CJ238" s="544">
        <v>1</v>
      </c>
    </row>
    <row r="239" spans="1:88" s="160" customFormat="1" ht="23.25" customHeight="1">
      <c r="A239" s="5">
        <v>1</v>
      </c>
      <c r="B239" s="62" t="s">
        <v>21</v>
      </c>
      <c r="C239" s="671"/>
      <c r="D239" s="289" t="str">
        <f>IF(ISBLANK(E239),"",LARGE(D238:D238,1)+1)</f>
        <v/>
      </c>
      <c r="E239" s="290"/>
      <c r="F239" s="290" t="s">
        <v>181</v>
      </c>
      <c r="G239" s="290"/>
      <c r="H239" s="290"/>
      <c r="I239" s="290"/>
      <c r="J239" s="290"/>
      <c r="K239" s="290"/>
      <c r="L239" s="290"/>
      <c r="M239" s="290"/>
      <c r="N239" s="290"/>
      <c r="O239" s="290"/>
      <c r="P239" s="830" t="str">
        <f>I199</f>
        <v>Vous</v>
      </c>
      <c r="Q239" s="5">
        <v>1</v>
      </c>
      <c r="R239" s="596"/>
      <c r="S239" s="632"/>
      <c r="T239" s="598"/>
      <c r="U239" s="636" t="str">
        <f t="shared" si="93"/>
        <v/>
      </c>
      <c r="V239" s="640"/>
      <c r="W239" s="182" t="str">
        <f t="shared" si="94"/>
        <v/>
      </c>
      <c r="X239" s="639" t="str">
        <f>IF(OR(ISBLANK(V239), ISTEXT(V239)), "", "0  "&amp;V210)</f>
        <v/>
      </c>
      <c r="Y239" s="5">
        <v>1</v>
      </c>
      <c r="Z239" s="314" t="str">
        <f t="shared" ref="Z239:Z258" si="95">IF(AB239&lt;&gt;"","A",IF(AC239&lt;&gt;"","A",IF(AD239&lt;&gt;"","A",IF(AE239&lt;&gt;"","A",IF(AF239&lt;&gt;"","A","►")))))</f>
        <v>A</v>
      </c>
      <c r="AA239" s="315">
        <f>IF(ISBLANK(AB239),"",LARGE(AA238:AA238,1)+1)</f>
        <v>1</v>
      </c>
      <c r="AB239" s="316" t="s">
        <v>365</v>
      </c>
      <c r="AC239" s="317"/>
      <c r="AD239" s="317"/>
      <c r="AE239" s="317"/>
      <c r="AF239" s="317"/>
      <c r="AG239" s="317"/>
      <c r="AH239" s="317"/>
      <c r="AI239" s="317"/>
      <c r="AJ239" s="317"/>
      <c r="AK239" s="317"/>
      <c r="AL239" s="317"/>
      <c r="AM239" s="317"/>
      <c r="AN239" s="318"/>
      <c r="AO239" s="3">
        <v>1</v>
      </c>
      <c r="AP239" s="164"/>
      <c r="AQ239" s="164"/>
      <c r="AR239" s="181" t="str">
        <f t="shared" si="91"/>
        <v/>
      </c>
      <c r="AS239" s="166"/>
      <c r="AT239" s="167"/>
      <c r="AU239" s="182"/>
      <c r="AV239" s="3">
        <v>1</v>
      </c>
      <c r="AW239" s="5">
        <v>1</v>
      </c>
      <c r="AX239" s="5">
        <v>1</v>
      </c>
      <c r="AY239" s="5">
        <v>1</v>
      </c>
      <c r="AZ239" s="5">
        <v>1</v>
      </c>
      <c r="BA239" s="5">
        <v>1</v>
      </c>
      <c r="BB239" s="5">
        <v>1</v>
      </c>
      <c r="BC239" s="5">
        <v>1</v>
      </c>
      <c r="BD239" s="5">
        <v>1</v>
      </c>
      <c r="BE239" s="5">
        <v>1</v>
      </c>
      <c r="BF239" s="5">
        <v>1</v>
      </c>
      <c r="BG239" s="5">
        <v>1</v>
      </c>
      <c r="BH239" s="5">
        <v>1</v>
      </c>
      <c r="BI239" s="5">
        <v>1</v>
      </c>
      <c r="BJ239" s="5">
        <v>1</v>
      </c>
      <c r="BK239" s="5">
        <v>1</v>
      </c>
      <c r="BL239" s="5">
        <v>1</v>
      </c>
      <c r="BM239" s="5">
        <v>1</v>
      </c>
      <c r="BN239" s="5">
        <v>1</v>
      </c>
      <c r="BO239" s="5">
        <v>1</v>
      </c>
      <c r="BP239" s="5">
        <v>1</v>
      </c>
      <c r="BQ239" s="5">
        <v>1</v>
      </c>
      <c r="BR239" s="5">
        <v>1</v>
      </c>
      <c r="BS239" s="5">
        <v>1</v>
      </c>
      <c r="BT239" s="5">
        <v>1</v>
      </c>
      <c r="BU239" s="5">
        <v>1</v>
      </c>
      <c r="BV239" s="5">
        <v>1</v>
      </c>
      <c r="BW239" s="5">
        <v>1</v>
      </c>
      <c r="BX239" s="5">
        <v>1</v>
      </c>
      <c r="BY239" s="5">
        <v>1</v>
      </c>
      <c r="BZ239" s="5">
        <v>1</v>
      </c>
      <c r="CA239" s="5">
        <v>1</v>
      </c>
      <c r="CB239" s="5">
        <v>1</v>
      </c>
      <c r="CC239" s="5">
        <v>1</v>
      </c>
      <c r="CD239" s="5">
        <v>1</v>
      </c>
      <c r="CE239" s="5">
        <v>1</v>
      </c>
      <c r="CF239" s="5">
        <v>1</v>
      </c>
      <c r="CG239" s="5">
        <v>1</v>
      </c>
      <c r="CH239" s="5">
        <v>1</v>
      </c>
      <c r="CI239" s="5">
        <v>1</v>
      </c>
      <c r="CJ239" s="544">
        <v>1</v>
      </c>
    </row>
    <row r="240" spans="1:88" s="160" customFormat="1" ht="23.25" customHeight="1">
      <c r="A240" s="5">
        <v>1</v>
      </c>
      <c r="B240" s="657" t="str">
        <f t="shared" ref="B240:B259" si="96">Z239</f>
        <v>A</v>
      </c>
      <c r="C240" s="671"/>
      <c r="D240" s="289">
        <f t="shared" ref="D240:D259" si="97">AA239</f>
        <v>1</v>
      </c>
      <c r="E240" s="141"/>
      <c r="F240" s="290"/>
      <c r="G240" s="141"/>
      <c r="H240" s="290"/>
      <c r="I240" s="290"/>
      <c r="J240" s="290"/>
      <c r="K240" s="290"/>
      <c r="L240" s="290"/>
      <c r="M240" s="290"/>
      <c r="N240" s="290"/>
      <c r="O240" s="290"/>
      <c r="P240" s="830"/>
      <c r="Q240" s="5">
        <v>1</v>
      </c>
      <c r="R240" s="596"/>
      <c r="S240" s="632"/>
      <c r="T240" s="598"/>
      <c r="U240" s="636" t="str">
        <f t="shared" si="93"/>
        <v/>
      </c>
      <c r="V240" s="640"/>
      <c r="W240" s="182" t="str">
        <f t="shared" si="94"/>
        <v/>
      </c>
      <c r="X240" s="639" t="str">
        <f>IF(OR(ISBLANK(V240), ISTEXT(V240)), "", "0  "&amp;V210)</f>
        <v/>
      </c>
      <c r="Y240" s="5">
        <v>1</v>
      </c>
      <c r="Z240" s="314" t="str">
        <f t="shared" si="95"/>
        <v>A</v>
      </c>
      <c r="AA240" s="315" t="str">
        <f>IF(ISBLANK(AB240),"",LARGE(AA238:AA239,1)+1)</f>
        <v/>
      </c>
      <c r="AB240" s="316"/>
      <c r="AC240" s="317" t="s">
        <v>366</v>
      </c>
      <c r="AD240" s="317"/>
      <c r="AE240" s="502"/>
      <c r="AF240" s="502"/>
      <c r="AG240" s="502"/>
      <c r="AH240" s="323"/>
      <c r="AI240" s="323"/>
      <c r="AJ240" s="323"/>
      <c r="AK240" s="323"/>
      <c r="AL240" s="323"/>
      <c r="AM240" s="323"/>
      <c r="AN240" s="324"/>
      <c r="AO240" s="3">
        <v>1</v>
      </c>
      <c r="AP240" s="164"/>
      <c r="AQ240" s="164"/>
      <c r="AR240" s="181" t="str">
        <f t="shared" si="91"/>
        <v/>
      </c>
      <c r="AS240" s="166"/>
      <c r="AT240" s="167"/>
      <c r="AU240" s="182"/>
      <c r="AV240" s="3">
        <v>1</v>
      </c>
      <c r="AW240" s="5">
        <v>1</v>
      </c>
      <c r="AX240" s="5">
        <v>1</v>
      </c>
      <c r="AY240" s="5">
        <v>1</v>
      </c>
      <c r="AZ240" s="5">
        <v>1</v>
      </c>
      <c r="BA240" s="5">
        <v>1</v>
      </c>
      <c r="BB240" s="5">
        <v>1</v>
      </c>
      <c r="BC240" s="5">
        <v>1</v>
      </c>
      <c r="BD240" s="5">
        <v>1</v>
      </c>
      <c r="BE240" s="5">
        <v>1</v>
      </c>
      <c r="BF240" s="5">
        <v>1</v>
      </c>
      <c r="BG240" s="5">
        <v>1</v>
      </c>
      <c r="BH240" s="5">
        <v>1</v>
      </c>
      <c r="BI240" s="5">
        <v>1</v>
      </c>
      <c r="BJ240" s="5">
        <v>1</v>
      </c>
      <c r="BK240" s="5">
        <v>1</v>
      </c>
      <c r="BL240" s="5">
        <v>1</v>
      </c>
      <c r="BM240" s="5">
        <v>1</v>
      </c>
      <c r="BN240" s="5">
        <v>1</v>
      </c>
      <c r="BO240" s="5">
        <v>1</v>
      </c>
      <c r="BP240" s="5">
        <v>1</v>
      </c>
      <c r="BQ240" s="5">
        <v>1</v>
      </c>
      <c r="BR240" s="5">
        <v>1</v>
      </c>
      <c r="BS240" s="5">
        <v>1</v>
      </c>
      <c r="BT240" s="5">
        <v>1</v>
      </c>
      <c r="BU240" s="5">
        <v>1</v>
      </c>
      <c r="BV240" s="5">
        <v>1</v>
      </c>
      <c r="BW240" s="5">
        <v>1</v>
      </c>
      <c r="BX240" s="5">
        <v>1</v>
      </c>
      <c r="BY240" s="5">
        <v>1</v>
      </c>
      <c r="BZ240" s="5">
        <v>1</v>
      </c>
      <c r="CA240" s="5">
        <v>1</v>
      </c>
      <c r="CB240" s="5">
        <v>1</v>
      </c>
      <c r="CC240" s="5">
        <v>1</v>
      </c>
      <c r="CD240" s="5">
        <v>1</v>
      </c>
      <c r="CE240" s="5">
        <v>1</v>
      </c>
      <c r="CF240" s="5">
        <v>1</v>
      </c>
      <c r="CG240" s="5">
        <v>1</v>
      </c>
      <c r="CH240" s="5">
        <v>1</v>
      </c>
      <c r="CI240" s="5">
        <v>1</v>
      </c>
      <c r="CJ240" s="544">
        <v>1</v>
      </c>
    </row>
    <row r="241" spans="1:88" s="160" customFormat="1" ht="23.25" customHeight="1">
      <c r="A241" s="5">
        <v>1</v>
      </c>
      <c r="B241" s="657" t="str">
        <f t="shared" si="96"/>
        <v>A</v>
      </c>
      <c r="C241" s="671"/>
      <c r="D241" s="289" t="str">
        <f t="shared" si="97"/>
        <v/>
      </c>
      <c r="E241" s="141">
        <f t="shared" ref="E241:E259" si="98">AB240</f>
        <v>0</v>
      </c>
      <c r="F241" s="141"/>
      <c r="G241" s="141"/>
      <c r="H241" s="141"/>
      <c r="I241" s="141"/>
      <c r="J241" s="141"/>
      <c r="K241" s="141"/>
      <c r="L241" s="141"/>
      <c r="M241" s="141"/>
      <c r="N241" s="141"/>
      <c r="O241" s="141"/>
      <c r="P241" s="830"/>
      <c r="Q241" s="5">
        <v>1</v>
      </c>
      <c r="R241" s="596"/>
      <c r="S241" s="632"/>
      <c r="T241" s="598"/>
      <c r="U241" s="636" t="str">
        <f t="shared" si="93"/>
        <v/>
      </c>
      <c r="V241" s="640"/>
      <c r="W241" s="182" t="str">
        <f t="shared" si="94"/>
        <v/>
      </c>
      <c r="X241" s="639" t="str">
        <f>IF(OR(ISBLANK(V241), ISTEXT(V241)), "", "0  "&amp;V210)</f>
        <v/>
      </c>
      <c r="Y241" s="5">
        <v>1</v>
      </c>
      <c r="Z241" s="314" t="str">
        <f t="shared" si="95"/>
        <v>►</v>
      </c>
      <c r="AA241" s="315" t="str">
        <f>IF(ISBLANK(AB241),"",LARGE(AA238:AA240,1)+1)</f>
        <v/>
      </c>
      <c r="AB241" s="316"/>
      <c r="AC241" s="317"/>
      <c r="AD241" s="317"/>
      <c r="AE241" s="317"/>
      <c r="AF241" s="317"/>
      <c r="AG241" s="317"/>
      <c r="AH241" s="317"/>
      <c r="AI241" s="317"/>
      <c r="AJ241" s="317"/>
      <c r="AK241" s="317"/>
      <c r="AL241" s="317"/>
      <c r="AM241" s="317"/>
      <c r="AN241" s="318"/>
      <c r="AO241" s="3">
        <v>1</v>
      </c>
      <c r="AP241" s="164"/>
      <c r="AQ241" s="164"/>
      <c r="AR241" s="181" t="str">
        <f t="shared" si="91"/>
        <v/>
      </c>
      <c r="AS241" s="166"/>
      <c r="AT241" s="167"/>
      <c r="AU241" s="182"/>
      <c r="AV241" s="3">
        <v>1</v>
      </c>
      <c r="AW241" s="5">
        <v>1</v>
      </c>
      <c r="AX241" s="5">
        <v>1</v>
      </c>
      <c r="AY241" s="5">
        <v>1</v>
      </c>
      <c r="AZ241" s="5">
        <v>1</v>
      </c>
      <c r="BA241" s="5">
        <v>1</v>
      </c>
      <c r="BB241" s="5">
        <v>1</v>
      </c>
      <c r="BC241" s="5">
        <v>1</v>
      </c>
      <c r="BD241" s="5">
        <v>1</v>
      </c>
      <c r="BE241" s="5">
        <v>1</v>
      </c>
      <c r="BF241" s="5">
        <v>1</v>
      </c>
      <c r="BG241" s="5">
        <v>1</v>
      </c>
      <c r="BH241" s="5">
        <v>1</v>
      </c>
      <c r="BI241" s="5">
        <v>1</v>
      </c>
      <c r="BJ241" s="5">
        <v>1</v>
      </c>
      <c r="BK241" s="5">
        <v>1</v>
      </c>
      <c r="BL241" s="5">
        <v>1</v>
      </c>
      <c r="BM241" s="5">
        <v>1</v>
      </c>
      <c r="BN241" s="5">
        <v>1</v>
      </c>
      <c r="BO241" s="5">
        <v>1</v>
      </c>
      <c r="BP241" s="5">
        <v>1</v>
      </c>
      <c r="BQ241" s="5">
        <v>1</v>
      </c>
      <c r="BR241" s="5">
        <v>1</v>
      </c>
      <c r="BS241" s="5">
        <v>1</v>
      </c>
      <c r="BT241" s="5">
        <v>1</v>
      </c>
      <c r="BU241" s="5">
        <v>1</v>
      </c>
      <c r="BV241" s="5">
        <v>1</v>
      </c>
      <c r="BW241" s="5">
        <v>1</v>
      </c>
      <c r="BX241" s="5">
        <v>1</v>
      </c>
      <c r="BY241" s="5">
        <v>1</v>
      </c>
      <c r="BZ241" s="5">
        <v>1</v>
      </c>
      <c r="CA241" s="5">
        <v>1</v>
      </c>
      <c r="CB241" s="5">
        <v>1</v>
      </c>
      <c r="CC241" s="5">
        <v>1</v>
      </c>
      <c r="CD241" s="5">
        <v>1</v>
      </c>
      <c r="CE241" s="5">
        <v>1</v>
      </c>
      <c r="CF241" s="5">
        <v>1</v>
      </c>
      <c r="CG241" s="5">
        <v>1</v>
      </c>
      <c r="CH241" s="5">
        <v>1</v>
      </c>
      <c r="CI241" s="5">
        <v>1</v>
      </c>
      <c r="CJ241" s="544">
        <v>1</v>
      </c>
    </row>
    <row r="242" spans="1:88" s="160" customFormat="1" ht="23.25" customHeight="1">
      <c r="A242" s="5">
        <v>1</v>
      </c>
      <c r="B242" s="657" t="str">
        <f t="shared" si="96"/>
        <v>►</v>
      </c>
      <c r="C242" s="671"/>
      <c r="D242" s="289" t="str">
        <f t="shared" si="97"/>
        <v/>
      </c>
      <c r="E242" s="141">
        <f t="shared" si="98"/>
        <v>0</v>
      </c>
      <c r="F242" s="141"/>
      <c r="G242" s="141"/>
      <c r="H242" s="141"/>
      <c r="I242" s="141"/>
      <c r="J242" s="141"/>
      <c r="K242" s="141"/>
      <c r="L242" s="141"/>
      <c r="M242" s="141"/>
      <c r="N242" s="141"/>
      <c r="O242" s="141"/>
      <c r="P242" s="830"/>
      <c r="Q242" s="5">
        <v>1</v>
      </c>
      <c r="R242" s="596"/>
      <c r="S242" s="632"/>
      <c r="T242" s="598"/>
      <c r="U242" s="636" t="str">
        <f t="shared" si="93"/>
        <v/>
      </c>
      <c r="V242" s="640"/>
      <c r="W242" s="182" t="str">
        <f t="shared" si="94"/>
        <v/>
      </c>
      <c r="X242" s="639" t="str">
        <f>IF(OR(ISBLANK(V242), ISTEXT(V242)), "", "0  "&amp;V210)</f>
        <v/>
      </c>
      <c r="Y242" s="5">
        <v>1</v>
      </c>
      <c r="Z242" s="314" t="str">
        <f t="shared" si="95"/>
        <v>►</v>
      </c>
      <c r="AA242" s="315" t="str">
        <f>IF(ISBLANK(AB242),"",LARGE(AA238:AA241,1)+1)</f>
        <v/>
      </c>
      <c r="AB242" s="316"/>
      <c r="AC242" s="317"/>
      <c r="AD242" s="317"/>
      <c r="AE242" s="317"/>
      <c r="AF242" s="317"/>
      <c r="AG242" s="317"/>
      <c r="AH242" s="317"/>
      <c r="AI242" s="317"/>
      <c r="AJ242" s="317"/>
      <c r="AK242" s="317"/>
      <c r="AL242" s="317"/>
      <c r="AM242" s="317"/>
      <c r="AN242" s="318"/>
      <c r="AO242" s="3">
        <v>1</v>
      </c>
      <c r="AP242" s="164"/>
      <c r="AQ242" s="164"/>
      <c r="AR242" s="181" t="str">
        <f t="shared" si="91"/>
        <v/>
      </c>
      <c r="AS242" s="166"/>
      <c r="AT242" s="167"/>
      <c r="AU242" s="182"/>
      <c r="AV242" s="3">
        <v>1</v>
      </c>
      <c r="AW242" s="5">
        <v>1</v>
      </c>
      <c r="AX242" s="5">
        <v>1</v>
      </c>
      <c r="AY242" s="5">
        <v>1</v>
      </c>
      <c r="AZ242" s="5">
        <v>1</v>
      </c>
      <c r="BA242" s="5">
        <v>1</v>
      </c>
      <c r="BB242" s="5">
        <v>1</v>
      </c>
      <c r="BC242" s="5">
        <v>1</v>
      </c>
      <c r="BD242" s="5">
        <v>1</v>
      </c>
      <c r="BE242" s="5">
        <v>1</v>
      </c>
      <c r="BF242" s="5">
        <v>1</v>
      </c>
      <c r="BG242" s="5">
        <v>1</v>
      </c>
      <c r="BH242" s="5">
        <v>1</v>
      </c>
      <c r="BI242" s="5">
        <v>1</v>
      </c>
      <c r="BJ242" s="5">
        <v>1</v>
      </c>
      <c r="BK242" s="5">
        <v>1</v>
      </c>
      <c r="BL242" s="5">
        <v>1</v>
      </c>
      <c r="BM242" s="5">
        <v>1</v>
      </c>
      <c r="BN242" s="5">
        <v>1</v>
      </c>
      <c r="BO242" s="5">
        <v>1</v>
      </c>
      <c r="BP242" s="5">
        <v>1</v>
      </c>
      <c r="BQ242" s="5">
        <v>1</v>
      </c>
      <c r="BR242" s="5">
        <v>1</v>
      </c>
      <c r="BS242" s="5">
        <v>1</v>
      </c>
      <c r="BT242" s="5">
        <v>1</v>
      </c>
      <c r="BU242" s="5">
        <v>1</v>
      </c>
      <c r="BV242" s="5">
        <v>1</v>
      </c>
      <c r="BW242" s="5">
        <v>1</v>
      </c>
      <c r="BX242" s="5">
        <v>1</v>
      </c>
      <c r="BY242" s="5">
        <v>1</v>
      </c>
      <c r="BZ242" s="5">
        <v>1</v>
      </c>
      <c r="CA242" s="5">
        <v>1</v>
      </c>
      <c r="CB242" s="5">
        <v>1</v>
      </c>
      <c r="CC242" s="5">
        <v>1</v>
      </c>
      <c r="CD242" s="5">
        <v>1</v>
      </c>
      <c r="CE242" s="5">
        <v>1</v>
      </c>
      <c r="CF242" s="5">
        <v>1</v>
      </c>
      <c r="CG242" s="5">
        <v>1</v>
      </c>
      <c r="CH242" s="5">
        <v>1</v>
      </c>
      <c r="CI242" s="5">
        <v>1</v>
      </c>
      <c r="CJ242" s="544">
        <v>1</v>
      </c>
    </row>
    <row r="243" spans="1:88" s="160" customFormat="1" ht="23.25" customHeight="1">
      <c r="A243" s="5">
        <v>1</v>
      </c>
      <c r="B243" s="657" t="str">
        <f t="shared" si="96"/>
        <v>►</v>
      </c>
      <c r="C243" s="671"/>
      <c r="D243" s="289" t="str">
        <f t="shared" si="97"/>
        <v/>
      </c>
      <c r="E243" s="141">
        <f t="shared" si="98"/>
        <v>0</v>
      </c>
      <c r="F243" s="141"/>
      <c r="G243" s="141"/>
      <c r="H243" s="141"/>
      <c r="I243" s="141"/>
      <c r="J243" s="141"/>
      <c r="K243" s="141"/>
      <c r="L243" s="141"/>
      <c r="M243" s="141"/>
      <c r="N243" s="141"/>
      <c r="O243" s="141"/>
      <c r="P243" s="830"/>
      <c r="Q243" s="5">
        <v>1</v>
      </c>
      <c r="R243" s="596"/>
      <c r="S243" s="632"/>
      <c r="T243" s="598"/>
      <c r="U243" s="636" t="str">
        <f t="shared" si="93"/>
        <v/>
      </c>
      <c r="V243" s="640"/>
      <c r="W243" s="182" t="str">
        <f t="shared" si="94"/>
        <v/>
      </c>
      <c r="X243" s="639" t="str">
        <f t="shared" ref="X243:X279" si="99">IF(OR(ISBLANK(V243), ISTEXT(V243)), "", "0  "&amp;V211)</f>
        <v/>
      </c>
      <c r="Y243" s="5">
        <v>1</v>
      </c>
      <c r="Z243" s="314" t="str">
        <f t="shared" si="95"/>
        <v>►</v>
      </c>
      <c r="AA243" s="315" t="str">
        <f>IF(ISBLANK(AB243),"",LARGE(AA238:AA242,1)+1)</f>
        <v/>
      </c>
      <c r="AB243" s="316"/>
      <c r="AC243" s="317"/>
      <c r="AD243" s="317"/>
      <c r="AE243" s="317"/>
      <c r="AF243" s="317"/>
      <c r="AG243" s="317"/>
      <c r="AH243" s="317"/>
      <c r="AI243" s="317"/>
      <c r="AJ243" s="317"/>
      <c r="AK243" s="317"/>
      <c r="AL243" s="317"/>
      <c r="AM243" s="317"/>
      <c r="AN243" s="318"/>
      <c r="AO243" s="3">
        <v>1</v>
      </c>
      <c r="AP243" s="164"/>
      <c r="AQ243" s="164"/>
      <c r="AR243" s="181" t="str">
        <f t="shared" si="91"/>
        <v/>
      </c>
      <c r="AS243" s="166"/>
      <c r="AT243" s="167"/>
      <c r="AU243" s="182"/>
      <c r="AV243" s="3">
        <v>1</v>
      </c>
      <c r="AW243" s="5">
        <v>1</v>
      </c>
      <c r="AX243" s="5">
        <v>1</v>
      </c>
      <c r="AY243" s="5">
        <v>1</v>
      </c>
      <c r="AZ243" s="5">
        <v>1</v>
      </c>
      <c r="BA243" s="5">
        <v>1</v>
      </c>
      <c r="BB243" s="5">
        <v>1</v>
      </c>
      <c r="BC243" s="5">
        <v>1</v>
      </c>
      <c r="BD243" s="5">
        <v>1</v>
      </c>
      <c r="BE243" s="5">
        <v>1</v>
      </c>
      <c r="BF243" s="5">
        <v>1</v>
      </c>
      <c r="BG243" s="5">
        <v>1</v>
      </c>
      <c r="BH243" s="5">
        <v>1</v>
      </c>
      <c r="BI243" s="5">
        <v>1</v>
      </c>
      <c r="BJ243" s="5">
        <v>1</v>
      </c>
      <c r="BK243" s="5">
        <v>1</v>
      </c>
      <c r="BL243" s="5">
        <v>1</v>
      </c>
      <c r="BM243" s="5">
        <v>1</v>
      </c>
      <c r="BN243" s="5">
        <v>1</v>
      </c>
      <c r="BO243" s="5">
        <v>1</v>
      </c>
      <c r="BP243" s="5">
        <v>1</v>
      </c>
      <c r="BQ243" s="5">
        <v>1</v>
      </c>
      <c r="BR243" s="5">
        <v>1</v>
      </c>
      <c r="BS243" s="5">
        <v>1</v>
      </c>
      <c r="BT243" s="5">
        <v>1</v>
      </c>
      <c r="BU243" s="5">
        <v>1</v>
      </c>
      <c r="BV243" s="5">
        <v>1</v>
      </c>
      <c r="BW243" s="5">
        <v>1</v>
      </c>
      <c r="BX243" s="5">
        <v>1</v>
      </c>
      <c r="BY243" s="5">
        <v>1</v>
      </c>
      <c r="BZ243" s="5">
        <v>1</v>
      </c>
      <c r="CA243" s="5">
        <v>1</v>
      </c>
      <c r="CB243" s="5">
        <v>1</v>
      </c>
      <c r="CC243" s="5">
        <v>1</v>
      </c>
      <c r="CD243" s="5">
        <v>1</v>
      </c>
      <c r="CE243" s="5">
        <v>1</v>
      </c>
      <c r="CF243" s="5">
        <v>1</v>
      </c>
      <c r="CG243" s="5">
        <v>1</v>
      </c>
      <c r="CH243" s="5">
        <v>1</v>
      </c>
      <c r="CI243" s="5">
        <v>1</v>
      </c>
      <c r="CJ243" s="544">
        <v>1</v>
      </c>
    </row>
    <row r="244" spans="1:88" s="160" customFormat="1" ht="23.25" customHeight="1">
      <c r="A244" s="5">
        <v>1</v>
      </c>
      <c r="B244" s="657" t="str">
        <f t="shared" si="96"/>
        <v>►</v>
      </c>
      <c r="C244" s="671"/>
      <c r="D244" s="289" t="str">
        <f t="shared" si="97"/>
        <v/>
      </c>
      <c r="E244" s="141">
        <f t="shared" si="98"/>
        <v>0</v>
      </c>
      <c r="F244" s="141"/>
      <c r="G244" s="141"/>
      <c r="H244" s="141"/>
      <c r="I244" s="141"/>
      <c r="J244" s="141"/>
      <c r="K244" s="141"/>
      <c r="L244" s="141"/>
      <c r="M244" s="141"/>
      <c r="N244" s="141"/>
      <c r="O244" s="141"/>
      <c r="P244" s="830"/>
      <c r="Q244" s="5">
        <v>1</v>
      </c>
      <c r="R244" s="596"/>
      <c r="S244" s="632"/>
      <c r="T244" s="598"/>
      <c r="U244" s="636" t="str">
        <f t="shared" si="93"/>
        <v/>
      </c>
      <c r="V244" s="640"/>
      <c r="W244" s="182" t="str">
        <f t="shared" si="94"/>
        <v/>
      </c>
      <c r="X244" s="639" t="str">
        <f t="shared" si="99"/>
        <v/>
      </c>
      <c r="Y244" s="5">
        <v>1</v>
      </c>
      <c r="Z244" s="314" t="str">
        <f t="shared" si="95"/>
        <v>►</v>
      </c>
      <c r="AA244" s="315" t="str">
        <f>IF(ISBLANK(AB244),"",LARGE(AA238:AA243,1)+1)</f>
        <v/>
      </c>
      <c r="AB244" s="316"/>
      <c r="AC244" s="317"/>
      <c r="AD244" s="317"/>
      <c r="AE244" s="317"/>
      <c r="AF244" s="317"/>
      <c r="AG244" s="317"/>
      <c r="AH244" s="317"/>
      <c r="AI244" s="317"/>
      <c r="AJ244" s="317"/>
      <c r="AK244" s="317"/>
      <c r="AL244" s="317"/>
      <c r="AM244" s="317"/>
      <c r="AN244" s="318"/>
      <c r="AO244" s="3">
        <v>1</v>
      </c>
      <c r="AP244" s="164"/>
      <c r="AQ244" s="164"/>
      <c r="AR244" s="181" t="str">
        <f t="shared" si="91"/>
        <v/>
      </c>
      <c r="AS244" s="166"/>
      <c r="AT244" s="167"/>
      <c r="AU244" s="182"/>
      <c r="AV244" s="3">
        <v>1</v>
      </c>
      <c r="AW244" s="5">
        <v>1</v>
      </c>
      <c r="AX244" s="5">
        <v>1</v>
      </c>
      <c r="AY244" s="5">
        <v>1</v>
      </c>
      <c r="AZ244" s="5">
        <v>1</v>
      </c>
      <c r="BA244" s="5">
        <v>1</v>
      </c>
      <c r="BB244" s="5">
        <v>1</v>
      </c>
      <c r="BC244" s="5">
        <v>1</v>
      </c>
      <c r="BD244" s="5">
        <v>1</v>
      </c>
      <c r="BE244" s="5">
        <v>1</v>
      </c>
      <c r="BF244" s="5">
        <v>1</v>
      </c>
      <c r="BG244" s="5">
        <v>1</v>
      </c>
      <c r="BH244" s="5">
        <v>1</v>
      </c>
      <c r="BI244" s="5">
        <v>1</v>
      </c>
      <c r="BJ244" s="5">
        <v>1</v>
      </c>
      <c r="BK244" s="5">
        <v>1</v>
      </c>
      <c r="BL244" s="5">
        <v>1</v>
      </c>
      <c r="BM244" s="5">
        <v>1</v>
      </c>
      <c r="BN244" s="5">
        <v>1</v>
      </c>
      <c r="BO244" s="5">
        <v>1</v>
      </c>
      <c r="BP244" s="5">
        <v>1</v>
      </c>
      <c r="BQ244" s="5">
        <v>1</v>
      </c>
      <c r="BR244" s="5">
        <v>1</v>
      </c>
      <c r="BS244" s="5">
        <v>1</v>
      </c>
      <c r="BT244" s="5">
        <v>1</v>
      </c>
      <c r="BU244" s="5">
        <v>1</v>
      </c>
      <c r="BV244" s="5">
        <v>1</v>
      </c>
      <c r="BW244" s="5">
        <v>1</v>
      </c>
      <c r="BX244" s="5">
        <v>1</v>
      </c>
      <c r="BY244" s="5">
        <v>1</v>
      </c>
      <c r="BZ244" s="5">
        <v>1</v>
      </c>
      <c r="CA244" s="5">
        <v>1</v>
      </c>
      <c r="CB244" s="5">
        <v>1</v>
      </c>
      <c r="CC244" s="5">
        <v>1</v>
      </c>
      <c r="CD244" s="5">
        <v>1</v>
      </c>
      <c r="CE244" s="5">
        <v>1</v>
      </c>
      <c r="CF244" s="5">
        <v>1</v>
      </c>
      <c r="CG244" s="5">
        <v>1</v>
      </c>
      <c r="CH244" s="5">
        <v>1</v>
      </c>
      <c r="CI244" s="5">
        <v>1</v>
      </c>
      <c r="CJ244" s="544">
        <v>1</v>
      </c>
    </row>
    <row r="245" spans="1:88" s="160" customFormat="1" ht="23.25" customHeight="1">
      <c r="A245" s="5">
        <v>1</v>
      </c>
      <c r="B245" s="657" t="str">
        <f t="shared" si="96"/>
        <v>►</v>
      </c>
      <c r="C245" s="671"/>
      <c r="D245" s="289" t="str">
        <f t="shared" si="97"/>
        <v/>
      </c>
      <c r="E245" s="141">
        <f t="shared" si="98"/>
        <v>0</v>
      </c>
      <c r="F245" s="141"/>
      <c r="G245" s="141"/>
      <c r="H245" s="141"/>
      <c r="I245" s="141"/>
      <c r="J245" s="141"/>
      <c r="K245" s="141"/>
      <c r="L245" s="141"/>
      <c r="M245" s="141"/>
      <c r="N245" s="141"/>
      <c r="O245" s="141"/>
      <c r="P245" s="830"/>
      <c r="Q245" s="5">
        <v>1</v>
      </c>
      <c r="R245" s="596"/>
      <c r="S245" s="632"/>
      <c r="T245" s="598"/>
      <c r="U245" s="636" t="str">
        <f t="shared" si="93"/>
        <v/>
      </c>
      <c r="V245" s="640"/>
      <c r="W245" s="182" t="str">
        <f t="shared" si="94"/>
        <v/>
      </c>
      <c r="X245" s="639" t="str">
        <f t="shared" si="99"/>
        <v/>
      </c>
      <c r="Y245" s="5">
        <v>1</v>
      </c>
      <c r="Z245" s="314" t="str">
        <f t="shared" si="95"/>
        <v>►</v>
      </c>
      <c r="AA245" s="315" t="str">
        <f>IF(ISBLANK(AB245),"",LARGE(AA238:AA244,1)+1)</f>
        <v/>
      </c>
      <c r="AB245" s="316"/>
      <c r="AC245" s="317"/>
      <c r="AD245" s="317"/>
      <c r="AE245" s="317"/>
      <c r="AF245" s="317"/>
      <c r="AG245" s="317"/>
      <c r="AH245" s="317"/>
      <c r="AI245" s="317"/>
      <c r="AJ245" s="317"/>
      <c r="AK245" s="317"/>
      <c r="AL245" s="317"/>
      <c r="AM245" s="317"/>
      <c r="AN245" s="318"/>
      <c r="AO245" s="3">
        <v>1</v>
      </c>
      <c r="AP245" s="164"/>
      <c r="AQ245" s="164"/>
      <c r="AR245" s="181" t="str">
        <f t="shared" si="91"/>
        <v/>
      </c>
      <c r="AS245" s="166"/>
      <c r="AT245" s="167"/>
      <c r="AU245" s="182"/>
      <c r="AV245" s="3">
        <v>1</v>
      </c>
      <c r="AW245" s="5">
        <v>1</v>
      </c>
      <c r="AX245" s="5">
        <v>1</v>
      </c>
      <c r="AY245" s="5">
        <v>1</v>
      </c>
      <c r="AZ245" s="5">
        <v>1</v>
      </c>
      <c r="BA245" s="5">
        <v>1</v>
      </c>
      <c r="BB245" s="5">
        <v>1</v>
      </c>
      <c r="BC245" s="5">
        <v>1</v>
      </c>
      <c r="BD245" s="5">
        <v>1</v>
      </c>
      <c r="BE245" s="5">
        <v>1</v>
      </c>
      <c r="BF245" s="5">
        <v>1</v>
      </c>
      <c r="BG245" s="5">
        <v>1</v>
      </c>
      <c r="BH245" s="5">
        <v>1</v>
      </c>
      <c r="BI245" s="5">
        <v>1</v>
      </c>
      <c r="BJ245" s="5">
        <v>1</v>
      </c>
      <c r="BK245" s="5">
        <v>1</v>
      </c>
      <c r="BL245" s="5">
        <v>1</v>
      </c>
      <c r="BM245" s="5">
        <v>1</v>
      </c>
      <c r="BN245" s="5">
        <v>1</v>
      </c>
      <c r="BO245" s="5">
        <v>1</v>
      </c>
      <c r="BP245" s="5">
        <v>1</v>
      </c>
      <c r="BQ245" s="5">
        <v>1</v>
      </c>
      <c r="BR245" s="5">
        <v>1</v>
      </c>
      <c r="BS245" s="5">
        <v>1</v>
      </c>
      <c r="BT245" s="5">
        <v>1</v>
      </c>
      <c r="BU245" s="5">
        <v>1</v>
      </c>
      <c r="BV245" s="5">
        <v>1</v>
      </c>
      <c r="BW245" s="5">
        <v>1</v>
      </c>
      <c r="BX245" s="5">
        <v>1</v>
      </c>
      <c r="BY245" s="5">
        <v>1</v>
      </c>
      <c r="BZ245" s="5">
        <v>1</v>
      </c>
      <c r="CA245" s="5">
        <v>1</v>
      </c>
      <c r="CB245" s="5">
        <v>1</v>
      </c>
      <c r="CC245" s="5">
        <v>1</v>
      </c>
      <c r="CD245" s="5">
        <v>1</v>
      </c>
      <c r="CE245" s="5">
        <v>1</v>
      </c>
      <c r="CF245" s="5">
        <v>1</v>
      </c>
      <c r="CG245" s="5">
        <v>1</v>
      </c>
      <c r="CH245" s="5">
        <v>1</v>
      </c>
      <c r="CI245" s="5">
        <v>1</v>
      </c>
      <c r="CJ245" s="544">
        <v>1</v>
      </c>
    </row>
    <row r="246" spans="1:88" s="160" customFormat="1" ht="23.25" customHeight="1">
      <c r="A246" s="5">
        <v>1</v>
      </c>
      <c r="B246" s="657" t="str">
        <f t="shared" si="96"/>
        <v>►</v>
      </c>
      <c r="C246" s="671"/>
      <c r="D246" s="289" t="str">
        <f t="shared" si="97"/>
        <v/>
      </c>
      <c r="E246" s="141">
        <f t="shared" si="98"/>
        <v>0</v>
      </c>
      <c r="F246" s="141"/>
      <c r="G246" s="141" t="s">
        <v>198</v>
      </c>
      <c r="H246" s="141"/>
      <c r="I246" s="141"/>
      <c r="J246" s="141"/>
      <c r="K246" s="141"/>
      <c r="L246" s="141"/>
      <c r="M246" s="141"/>
      <c r="N246" s="141"/>
      <c r="O246" s="141"/>
      <c r="P246" s="830"/>
      <c r="Q246" s="5">
        <v>1</v>
      </c>
      <c r="R246" s="596"/>
      <c r="S246" s="632"/>
      <c r="T246" s="598"/>
      <c r="U246" s="636" t="str">
        <f t="shared" si="93"/>
        <v/>
      </c>
      <c r="V246" s="640"/>
      <c r="W246" s="182" t="str">
        <f t="shared" si="94"/>
        <v/>
      </c>
      <c r="X246" s="639" t="str">
        <f t="shared" si="99"/>
        <v/>
      </c>
      <c r="Y246" s="5">
        <v>1</v>
      </c>
      <c r="Z246" s="314" t="str">
        <f t="shared" si="95"/>
        <v>►</v>
      </c>
      <c r="AA246" s="315" t="str">
        <f>IF(ISBLANK(AB246),"",LARGE(AA238:AA245,1)+1)</f>
        <v/>
      </c>
      <c r="AB246" s="316"/>
      <c r="AC246" s="317"/>
      <c r="AD246" s="317"/>
      <c r="AE246" s="317"/>
      <c r="AF246" s="317"/>
      <c r="AG246" s="317"/>
      <c r="AH246" s="317"/>
      <c r="AI246" s="317"/>
      <c r="AJ246" s="317"/>
      <c r="AK246" s="317"/>
      <c r="AL246" s="317"/>
      <c r="AM246" s="317"/>
      <c r="AN246" s="318"/>
      <c r="AO246" s="3">
        <v>1</v>
      </c>
      <c r="AP246" s="164"/>
      <c r="AQ246" s="164"/>
      <c r="AR246" s="181" t="str">
        <f t="shared" si="91"/>
        <v/>
      </c>
      <c r="AS246" s="166"/>
      <c r="AT246" s="167"/>
      <c r="AU246" s="182"/>
      <c r="AV246" s="3">
        <v>1</v>
      </c>
      <c r="AW246" s="5">
        <v>1</v>
      </c>
      <c r="AX246" s="5">
        <v>1</v>
      </c>
      <c r="AY246" s="5">
        <v>1</v>
      </c>
      <c r="AZ246" s="5">
        <v>1</v>
      </c>
      <c r="BA246" s="5">
        <v>1</v>
      </c>
      <c r="BB246" s="5">
        <v>1</v>
      </c>
      <c r="BC246" s="5">
        <v>1</v>
      </c>
      <c r="BD246" s="5">
        <v>1</v>
      </c>
      <c r="BE246" s="5">
        <v>1</v>
      </c>
      <c r="BF246" s="5">
        <v>1</v>
      </c>
      <c r="BG246" s="5">
        <v>1</v>
      </c>
      <c r="BH246" s="5">
        <v>1</v>
      </c>
      <c r="BI246" s="5">
        <v>1</v>
      </c>
      <c r="BJ246" s="5">
        <v>1</v>
      </c>
      <c r="BK246" s="5">
        <v>1</v>
      </c>
      <c r="BL246" s="5">
        <v>1</v>
      </c>
      <c r="BM246" s="5">
        <v>1</v>
      </c>
      <c r="BN246" s="5">
        <v>1</v>
      </c>
      <c r="BO246" s="5">
        <v>1</v>
      </c>
      <c r="BP246" s="5">
        <v>1</v>
      </c>
      <c r="BQ246" s="5">
        <v>1</v>
      </c>
      <c r="BR246" s="5">
        <v>1</v>
      </c>
      <c r="BS246" s="5">
        <v>1</v>
      </c>
      <c r="BT246" s="5">
        <v>1</v>
      </c>
      <c r="BU246" s="5">
        <v>1</v>
      </c>
      <c r="BV246" s="5">
        <v>1</v>
      </c>
      <c r="BW246" s="5">
        <v>1</v>
      </c>
      <c r="BX246" s="5">
        <v>1</v>
      </c>
      <c r="BY246" s="5">
        <v>1</v>
      </c>
      <c r="BZ246" s="5">
        <v>1</v>
      </c>
      <c r="CA246" s="5">
        <v>1</v>
      </c>
      <c r="CB246" s="5">
        <v>1</v>
      </c>
      <c r="CC246" s="5">
        <v>1</v>
      </c>
      <c r="CD246" s="5">
        <v>1</v>
      </c>
      <c r="CE246" s="5">
        <v>1</v>
      </c>
      <c r="CF246" s="5">
        <v>1</v>
      </c>
      <c r="CG246" s="5">
        <v>1</v>
      </c>
      <c r="CH246" s="5">
        <v>1</v>
      </c>
      <c r="CI246" s="5">
        <v>1</v>
      </c>
      <c r="CJ246" s="544">
        <v>1</v>
      </c>
    </row>
    <row r="247" spans="1:88" s="160" customFormat="1" ht="23.25" customHeight="1">
      <c r="A247" s="5">
        <v>1</v>
      </c>
      <c r="B247" s="657" t="str">
        <f t="shared" si="96"/>
        <v>►</v>
      </c>
      <c r="C247" s="671"/>
      <c r="D247" s="289" t="str">
        <f t="shared" si="97"/>
        <v/>
      </c>
      <c r="E247" s="141">
        <f t="shared" si="98"/>
        <v>0</v>
      </c>
      <c r="F247" s="141"/>
      <c r="G247" s="141"/>
      <c r="H247" s="141"/>
      <c r="I247" s="141"/>
      <c r="J247" s="141"/>
      <c r="K247" s="141"/>
      <c r="L247" s="141"/>
      <c r="M247" s="141"/>
      <c r="N247" s="141"/>
      <c r="O247" s="141"/>
      <c r="P247" s="830"/>
      <c r="Q247" s="5">
        <v>1</v>
      </c>
      <c r="R247" s="596"/>
      <c r="S247" s="632"/>
      <c r="T247" s="598"/>
      <c r="U247" s="636" t="str">
        <f t="shared" si="93"/>
        <v/>
      </c>
      <c r="V247" s="640"/>
      <c r="W247" s="182" t="str">
        <f t="shared" si="94"/>
        <v/>
      </c>
      <c r="X247" s="639" t="str">
        <f t="shared" si="99"/>
        <v/>
      </c>
      <c r="Y247" s="5">
        <v>1</v>
      </c>
      <c r="Z247" s="314" t="str">
        <f t="shared" si="95"/>
        <v>►</v>
      </c>
      <c r="AA247" s="315" t="str">
        <f>IF(ISBLANK(AB247),"",LARGE(AA238:AA246,1)+1)</f>
        <v/>
      </c>
      <c r="AB247" s="316"/>
      <c r="AC247" s="317"/>
      <c r="AD247" s="317"/>
      <c r="AE247" s="317"/>
      <c r="AF247" s="317"/>
      <c r="AG247" s="317"/>
      <c r="AH247" s="317"/>
      <c r="AI247" s="317"/>
      <c r="AJ247" s="317"/>
      <c r="AK247" s="317"/>
      <c r="AL247" s="317"/>
      <c r="AM247" s="317"/>
      <c r="AN247" s="318"/>
      <c r="AO247" s="3">
        <v>1</v>
      </c>
      <c r="AP247" s="164"/>
      <c r="AQ247" s="164"/>
      <c r="AR247" s="181" t="str">
        <f t="shared" si="91"/>
        <v/>
      </c>
      <c r="AS247" s="166"/>
      <c r="AT247" s="167"/>
      <c r="AU247" s="182"/>
      <c r="AV247" s="3">
        <v>1</v>
      </c>
      <c r="AW247" s="5">
        <v>1</v>
      </c>
      <c r="AX247" s="5">
        <v>1</v>
      </c>
      <c r="AY247" s="5">
        <v>1</v>
      </c>
      <c r="AZ247" s="5">
        <v>1</v>
      </c>
      <c r="BA247" s="5">
        <v>1</v>
      </c>
      <c r="BB247" s="5">
        <v>1</v>
      </c>
      <c r="BC247" s="5">
        <v>1</v>
      </c>
      <c r="BD247" s="5">
        <v>1</v>
      </c>
      <c r="BE247" s="5">
        <v>1</v>
      </c>
      <c r="BF247" s="5">
        <v>1</v>
      </c>
      <c r="BG247" s="5">
        <v>1</v>
      </c>
      <c r="BH247" s="5">
        <v>1</v>
      </c>
      <c r="BI247" s="5">
        <v>1</v>
      </c>
      <c r="BJ247" s="5">
        <v>1</v>
      </c>
      <c r="BK247" s="5">
        <v>1</v>
      </c>
      <c r="BL247" s="5">
        <v>1</v>
      </c>
      <c r="BM247" s="5">
        <v>1</v>
      </c>
      <c r="BN247" s="5">
        <v>1</v>
      </c>
      <c r="BO247" s="5">
        <v>1</v>
      </c>
      <c r="BP247" s="5">
        <v>1</v>
      </c>
      <c r="BQ247" s="5">
        <v>1</v>
      </c>
      <c r="BR247" s="5">
        <v>1</v>
      </c>
      <c r="BS247" s="5">
        <v>1</v>
      </c>
      <c r="BT247" s="5">
        <v>1</v>
      </c>
      <c r="BU247" s="5">
        <v>1</v>
      </c>
      <c r="BV247" s="5">
        <v>1</v>
      </c>
      <c r="BW247" s="5">
        <v>1</v>
      </c>
      <c r="BX247" s="5">
        <v>1</v>
      </c>
      <c r="BY247" s="5">
        <v>1</v>
      </c>
      <c r="BZ247" s="5">
        <v>1</v>
      </c>
      <c r="CA247" s="5">
        <v>1</v>
      </c>
      <c r="CB247" s="5">
        <v>1</v>
      </c>
      <c r="CC247" s="5">
        <v>1</v>
      </c>
      <c r="CD247" s="5">
        <v>1</v>
      </c>
      <c r="CE247" s="5">
        <v>1</v>
      </c>
      <c r="CF247" s="5">
        <v>1</v>
      </c>
      <c r="CG247" s="5">
        <v>1</v>
      </c>
      <c r="CH247" s="5">
        <v>1</v>
      </c>
      <c r="CI247" s="5">
        <v>1</v>
      </c>
      <c r="CJ247" s="544">
        <v>1</v>
      </c>
    </row>
    <row r="248" spans="1:88" s="160" customFormat="1" ht="23.25" customHeight="1">
      <c r="A248" s="5">
        <v>1</v>
      </c>
      <c r="B248" s="657" t="str">
        <f t="shared" si="96"/>
        <v>►</v>
      </c>
      <c r="C248" s="671"/>
      <c r="D248" s="289" t="str">
        <f t="shared" si="97"/>
        <v/>
      </c>
      <c r="E248" s="141">
        <f t="shared" si="98"/>
        <v>0</v>
      </c>
      <c r="F248" s="141"/>
      <c r="G248" s="141"/>
      <c r="H248" s="141"/>
      <c r="I248" s="141"/>
      <c r="J248" s="141"/>
      <c r="K248" s="141"/>
      <c r="L248" s="141"/>
      <c r="M248" s="141"/>
      <c r="N248" s="141"/>
      <c r="O248" s="141"/>
      <c r="P248" s="830"/>
      <c r="Q248" s="5">
        <v>1</v>
      </c>
      <c r="R248" s="596"/>
      <c r="S248" s="632"/>
      <c r="T248" s="598"/>
      <c r="U248" s="636" t="str">
        <f t="shared" si="93"/>
        <v/>
      </c>
      <c r="V248" s="640"/>
      <c r="W248" s="182" t="str">
        <f t="shared" si="94"/>
        <v/>
      </c>
      <c r="X248" s="639" t="str">
        <f t="shared" si="99"/>
        <v/>
      </c>
      <c r="Y248" s="5">
        <v>1</v>
      </c>
      <c r="Z248" s="314" t="str">
        <f t="shared" si="95"/>
        <v>►</v>
      </c>
      <c r="AA248" s="315" t="str">
        <f>IF(ISBLANK(AB248),"",LARGE(AA238:AA247,1)+1)</f>
        <v/>
      </c>
      <c r="AB248" s="316"/>
      <c r="AC248" s="317"/>
      <c r="AD248" s="317"/>
      <c r="AE248" s="317"/>
      <c r="AF248" s="317"/>
      <c r="AG248" s="317"/>
      <c r="AH248" s="317"/>
      <c r="AI248" s="317"/>
      <c r="AJ248" s="317"/>
      <c r="AK248" s="317"/>
      <c r="AL248" s="317"/>
      <c r="AM248" s="317"/>
      <c r="AN248" s="318"/>
      <c r="AO248" s="3">
        <v>1</v>
      </c>
      <c r="AP248" s="835" t="s">
        <v>207</v>
      </c>
      <c r="AQ248" s="836"/>
      <c r="AR248" s="836"/>
      <c r="AS248" s="836"/>
      <c r="AT248" s="836"/>
      <c r="AU248" s="837"/>
      <c r="AV248" s="3">
        <v>1</v>
      </c>
      <c r="AW248" s="5">
        <v>1</v>
      </c>
      <c r="AX248" s="5">
        <v>1</v>
      </c>
      <c r="AY248" s="5">
        <v>1</v>
      </c>
      <c r="AZ248" s="5">
        <v>1</v>
      </c>
      <c r="BA248" s="5">
        <v>1</v>
      </c>
      <c r="BB248" s="5">
        <v>1</v>
      </c>
      <c r="BC248" s="5">
        <v>1</v>
      </c>
      <c r="BD248" s="5">
        <v>1</v>
      </c>
      <c r="BE248" s="5">
        <v>1</v>
      </c>
      <c r="BF248" s="5">
        <v>1</v>
      </c>
      <c r="BG248" s="5">
        <v>1</v>
      </c>
      <c r="BH248" s="5">
        <v>1</v>
      </c>
      <c r="BI248" s="5">
        <v>1</v>
      </c>
      <c r="BJ248" s="5">
        <v>1</v>
      </c>
      <c r="BK248" s="5">
        <v>1</v>
      </c>
      <c r="BL248" s="5">
        <v>1</v>
      </c>
      <c r="BM248" s="5">
        <v>1</v>
      </c>
      <c r="BN248" s="5">
        <v>1</v>
      </c>
      <c r="BO248" s="5">
        <v>1</v>
      </c>
      <c r="BP248" s="5">
        <v>1</v>
      </c>
      <c r="BQ248" s="5">
        <v>1</v>
      </c>
      <c r="BR248" s="5">
        <v>1</v>
      </c>
      <c r="BS248" s="5">
        <v>1</v>
      </c>
      <c r="BT248" s="5">
        <v>1</v>
      </c>
      <c r="BU248" s="5">
        <v>1</v>
      </c>
      <c r="BV248" s="5">
        <v>1</v>
      </c>
      <c r="BW248" s="5">
        <v>1</v>
      </c>
      <c r="BX248" s="5">
        <v>1</v>
      </c>
      <c r="BY248" s="5">
        <v>1</v>
      </c>
      <c r="BZ248" s="5">
        <v>1</v>
      </c>
      <c r="CA248" s="5">
        <v>1</v>
      </c>
      <c r="CB248" s="5">
        <v>1</v>
      </c>
      <c r="CC248" s="5">
        <v>1</v>
      </c>
      <c r="CD248" s="5">
        <v>1</v>
      </c>
      <c r="CE248" s="5">
        <v>1</v>
      </c>
      <c r="CF248" s="5">
        <v>1</v>
      </c>
      <c r="CG248" s="5">
        <v>1</v>
      </c>
      <c r="CH248" s="5">
        <v>1</v>
      </c>
      <c r="CI248" s="5">
        <v>1</v>
      </c>
      <c r="CJ248" s="544">
        <v>1</v>
      </c>
    </row>
    <row r="249" spans="1:88" s="160" customFormat="1" ht="23.25" customHeight="1">
      <c r="A249" s="5">
        <v>1</v>
      </c>
      <c r="B249" s="657" t="str">
        <f t="shared" si="96"/>
        <v>►</v>
      </c>
      <c r="C249" s="671"/>
      <c r="D249" s="289" t="str">
        <f t="shared" si="97"/>
        <v/>
      </c>
      <c r="E249" s="141">
        <f t="shared" si="98"/>
        <v>0</v>
      </c>
      <c r="F249" s="141"/>
      <c r="G249" s="141"/>
      <c r="H249" s="141"/>
      <c r="I249" s="141"/>
      <c r="J249" s="141"/>
      <c r="K249" s="141"/>
      <c r="L249" s="141"/>
      <c r="M249" s="141"/>
      <c r="N249" s="141"/>
      <c r="O249" s="141"/>
      <c r="P249" s="830"/>
      <c r="Q249" s="5">
        <v>1</v>
      </c>
      <c r="R249" s="596"/>
      <c r="S249" s="632"/>
      <c r="T249" s="598"/>
      <c r="U249" s="636" t="str">
        <f t="shared" si="93"/>
        <v/>
      </c>
      <c r="V249" s="640"/>
      <c r="W249" s="182" t="str">
        <f t="shared" si="94"/>
        <v/>
      </c>
      <c r="X249" s="639" t="str">
        <f t="shared" si="99"/>
        <v/>
      </c>
      <c r="Y249" s="5">
        <v>1</v>
      </c>
      <c r="Z249" s="314" t="str">
        <f t="shared" si="95"/>
        <v>►</v>
      </c>
      <c r="AA249" s="315" t="str">
        <f>IF(ISBLANK(AB249),"",LARGE(AA238:AA248,1)+1)</f>
        <v/>
      </c>
      <c r="AB249" s="316"/>
      <c r="AC249" s="317"/>
      <c r="AD249" s="317"/>
      <c r="AE249" s="317"/>
      <c r="AF249" s="317"/>
      <c r="AG249" s="317"/>
      <c r="AH249" s="317"/>
      <c r="AI249" s="317"/>
      <c r="AJ249" s="317"/>
      <c r="AK249" s="317"/>
      <c r="AL249" s="317"/>
      <c r="AM249" s="317"/>
      <c r="AN249" s="318"/>
      <c r="AO249" s="3">
        <v>1</v>
      </c>
      <c r="AP249" s="302">
        <v>0</v>
      </c>
      <c r="AQ249" s="303" t="s">
        <v>181</v>
      </c>
      <c r="AR249" s="303"/>
      <c r="AS249" s="303"/>
      <c r="AT249" s="303"/>
      <c r="AU249" s="303"/>
      <c r="AV249" s="3">
        <v>1</v>
      </c>
      <c r="AW249" s="5">
        <v>1</v>
      </c>
      <c r="AX249" s="5">
        <v>1</v>
      </c>
      <c r="AY249" s="5">
        <v>1</v>
      </c>
      <c r="AZ249" s="5">
        <v>1</v>
      </c>
      <c r="BA249" s="5">
        <v>1</v>
      </c>
      <c r="BB249" s="5">
        <v>1</v>
      </c>
      <c r="BC249" s="5">
        <v>1</v>
      </c>
      <c r="BD249" s="5">
        <v>1</v>
      </c>
      <c r="BE249" s="5">
        <v>1</v>
      </c>
      <c r="BF249" s="5">
        <v>1</v>
      </c>
      <c r="BG249" s="5">
        <v>1</v>
      </c>
      <c r="BH249" s="5">
        <v>1</v>
      </c>
      <c r="BI249" s="5">
        <v>1</v>
      </c>
      <c r="BJ249" s="5">
        <v>1</v>
      </c>
      <c r="BK249" s="5">
        <v>1</v>
      </c>
      <c r="BL249" s="5">
        <v>1</v>
      </c>
      <c r="BM249" s="5">
        <v>1</v>
      </c>
      <c r="BN249" s="5">
        <v>1</v>
      </c>
      <c r="BO249" s="5">
        <v>1</v>
      </c>
      <c r="BP249" s="5">
        <v>1</v>
      </c>
      <c r="BQ249" s="5">
        <v>1</v>
      </c>
      <c r="BR249" s="5">
        <v>1</v>
      </c>
      <c r="BS249" s="5">
        <v>1</v>
      </c>
      <c r="BT249" s="5">
        <v>1</v>
      </c>
      <c r="BU249" s="5">
        <v>1</v>
      </c>
      <c r="BV249" s="5">
        <v>1</v>
      </c>
      <c r="BW249" s="5">
        <v>1</v>
      </c>
      <c r="BX249" s="5">
        <v>1</v>
      </c>
      <c r="BY249" s="5">
        <v>1</v>
      </c>
      <c r="BZ249" s="5">
        <v>1</v>
      </c>
      <c r="CA249" s="5">
        <v>1</v>
      </c>
      <c r="CB249" s="5">
        <v>1</v>
      </c>
      <c r="CC249" s="5">
        <v>1</v>
      </c>
      <c r="CD249" s="5">
        <v>1</v>
      </c>
      <c r="CE249" s="5">
        <v>1</v>
      </c>
      <c r="CF249" s="5">
        <v>1</v>
      </c>
      <c r="CG249" s="5">
        <v>1</v>
      </c>
      <c r="CH249" s="5">
        <v>1</v>
      </c>
      <c r="CI249" s="5">
        <v>1</v>
      </c>
      <c r="CJ249" s="544">
        <v>1</v>
      </c>
    </row>
    <row r="250" spans="1:88" s="160" customFormat="1" ht="23.25" customHeight="1">
      <c r="A250" s="5">
        <v>1</v>
      </c>
      <c r="B250" s="657" t="str">
        <f t="shared" si="96"/>
        <v>►</v>
      </c>
      <c r="C250" s="671"/>
      <c r="D250" s="289" t="str">
        <f t="shared" si="97"/>
        <v/>
      </c>
      <c r="E250" s="141">
        <f t="shared" si="98"/>
        <v>0</v>
      </c>
      <c r="F250" s="141"/>
      <c r="G250" s="141"/>
      <c r="H250" s="141"/>
      <c r="I250" s="141"/>
      <c r="J250" s="141"/>
      <c r="K250" s="141"/>
      <c r="L250" s="141"/>
      <c r="M250" s="141"/>
      <c r="N250" s="141"/>
      <c r="O250" s="141"/>
      <c r="P250" s="830"/>
      <c r="Q250" s="5">
        <v>1</v>
      </c>
      <c r="R250" s="596"/>
      <c r="S250" s="632"/>
      <c r="T250" s="598"/>
      <c r="U250" s="636" t="str">
        <f t="shared" si="93"/>
        <v/>
      </c>
      <c r="V250" s="640"/>
      <c r="W250" s="182" t="str">
        <f t="shared" si="94"/>
        <v/>
      </c>
      <c r="X250" s="639" t="str">
        <f t="shared" si="99"/>
        <v/>
      </c>
      <c r="Y250" s="5">
        <v>1</v>
      </c>
      <c r="Z250" s="314" t="str">
        <f t="shared" si="95"/>
        <v>►</v>
      </c>
      <c r="AA250" s="315" t="str">
        <f>IF(ISBLANK(AB250),"",LARGE(AA238:AA249,1)+1)</f>
        <v/>
      </c>
      <c r="AB250" s="316"/>
      <c r="AC250" s="317"/>
      <c r="AD250" s="317"/>
      <c r="AE250" s="317"/>
      <c r="AF250" s="317"/>
      <c r="AG250" s="317"/>
      <c r="AH250" s="317"/>
      <c r="AI250" s="317"/>
      <c r="AJ250" s="317"/>
      <c r="AK250" s="317"/>
      <c r="AL250" s="317"/>
      <c r="AM250" s="317"/>
      <c r="AN250" s="318"/>
      <c r="AO250" s="3">
        <v>1</v>
      </c>
      <c r="AP250" s="315" t="str">
        <f>IF(ISBLANK(AQ250),"",LARGE(AP249:AP249,1)+1)</f>
        <v/>
      </c>
      <c r="AQ250" s="316"/>
      <c r="AR250" s="317"/>
      <c r="AS250" s="317"/>
      <c r="AT250" s="317"/>
      <c r="AU250" s="317"/>
      <c r="AV250" s="3">
        <v>1</v>
      </c>
      <c r="AW250" s="5">
        <v>1</v>
      </c>
      <c r="AX250" s="5">
        <v>1</v>
      </c>
      <c r="AY250" s="5">
        <v>1</v>
      </c>
      <c r="AZ250" s="5">
        <v>1</v>
      </c>
      <c r="BA250" s="5">
        <v>1</v>
      </c>
      <c r="BB250" s="5">
        <v>1</v>
      </c>
      <c r="BC250" s="5">
        <v>1</v>
      </c>
      <c r="BD250" s="5">
        <v>1</v>
      </c>
      <c r="BE250" s="5">
        <v>1</v>
      </c>
      <c r="BF250" s="5">
        <v>1</v>
      </c>
      <c r="BG250" s="5">
        <v>1</v>
      </c>
      <c r="BH250" s="5">
        <v>1</v>
      </c>
      <c r="BI250" s="5">
        <v>1</v>
      </c>
      <c r="BJ250" s="5">
        <v>1</v>
      </c>
      <c r="BK250" s="5">
        <v>1</v>
      </c>
      <c r="BL250" s="5">
        <v>1</v>
      </c>
      <c r="BM250" s="5">
        <v>1</v>
      </c>
      <c r="BN250" s="5">
        <v>1</v>
      </c>
      <c r="BO250" s="5">
        <v>1</v>
      </c>
      <c r="BP250" s="5">
        <v>1</v>
      </c>
      <c r="BQ250" s="5">
        <v>1</v>
      </c>
      <c r="BR250" s="5">
        <v>1</v>
      </c>
      <c r="BS250" s="5">
        <v>1</v>
      </c>
      <c r="BT250" s="5">
        <v>1</v>
      </c>
      <c r="BU250" s="5">
        <v>1</v>
      </c>
      <c r="BV250" s="5">
        <v>1</v>
      </c>
      <c r="BW250" s="5">
        <v>1</v>
      </c>
      <c r="BX250" s="5">
        <v>1</v>
      </c>
      <c r="BY250" s="5">
        <v>1</v>
      </c>
      <c r="BZ250" s="5">
        <v>1</v>
      </c>
      <c r="CA250" s="5">
        <v>1</v>
      </c>
      <c r="CB250" s="5">
        <v>1</v>
      </c>
      <c r="CC250" s="5">
        <v>1</v>
      </c>
      <c r="CD250" s="5">
        <v>1</v>
      </c>
      <c r="CE250" s="5">
        <v>1</v>
      </c>
      <c r="CF250" s="5">
        <v>1</v>
      </c>
      <c r="CG250" s="5">
        <v>1</v>
      </c>
      <c r="CH250" s="5">
        <v>1</v>
      </c>
      <c r="CI250" s="5">
        <v>1</v>
      </c>
      <c r="CJ250" s="544">
        <v>1</v>
      </c>
    </row>
    <row r="251" spans="1:88" s="160" customFormat="1" ht="23.25" customHeight="1">
      <c r="A251" s="5">
        <v>1</v>
      </c>
      <c r="B251" s="657" t="str">
        <f t="shared" si="96"/>
        <v>►</v>
      </c>
      <c r="C251" s="671"/>
      <c r="D251" s="289" t="str">
        <f t="shared" si="97"/>
        <v/>
      </c>
      <c r="E251" s="141">
        <f t="shared" si="98"/>
        <v>0</v>
      </c>
      <c r="F251" s="141"/>
      <c r="G251" s="141"/>
      <c r="H251" s="141"/>
      <c r="I251" s="141"/>
      <c r="J251" s="141"/>
      <c r="K251" s="141"/>
      <c r="L251" s="141"/>
      <c r="M251" s="141"/>
      <c r="N251" s="141"/>
      <c r="O251" s="141"/>
      <c r="P251" s="830"/>
      <c r="Q251" s="5">
        <v>1</v>
      </c>
      <c r="R251" s="596"/>
      <c r="S251" s="632"/>
      <c r="T251" s="598"/>
      <c r="U251" s="636" t="str">
        <f t="shared" si="93"/>
        <v/>
      </c>
      <c r="V251" s="640"/>
      <c r="W251" s="182" t="str">
        <f t="shared" si="94"/>
        <v/>
      </c>
      <c r="X251" s="639" t="str">
        <f t="shared" si="99"/>
        <v/>
      </c>
      <c r="Y251" s="5">
        <v>1</v>
      </c>
      <c r="Z251" s="314" t="str">
        <f t="shared" si="95"/>
        <v>►</v>
      </c>
      <c r="AA251" s="315" t="str">
        <f>IF(ISBLANK(AB251),"",LARGE(AA238:AA250,1)+1)</f>
        <v/>
      </c>
      <c r="AB251" s="316"/>
      <c r="AC251" s="317"/>
      <c r="AD251" s="317"/>
      <c r="AE251" s="317"/>
      <c r="AF251" s="317"/>
      <c r="AG251" s="317"/>
      <c r="AH251" s="317"/>
      <c r="AI251" s="317"/>
      <c r="AJ251" s="317"/>
      <c r="AK251" s="317"/>
      <c r="AL251" s="317"/>
      <c r="AM251" s="317"/>
      <c r="AN251" s="318"/>
      <c r="AO251" s="3">
        <v>1</v>
      </c>
      <c r="AP251" s="315" t="str">
        <f>IF(ISBLANK(AQ251),"",LARGE(AP249:AP250,1)+1)</f>
        <v/>
      </c>
      <c r="AQ251" s="316"/>
      <c r="AR251" s="317"/>
      <c r="AS251" s="317"/>
      <c r="AT251" s="317"/>
      <c r="AU251" s="317"/>
      <c r="AV251" s="5">
        <v>1</v>
      </c>
      <c r="AW251" s="5">
        <v>1</v>
      </c>
      <c r="AX251" s="5">
        <v>1</v>
      </c>
      <c r="AY251" s="5">
        <v>1</v>
      </c>
      <c r="AZ251" s="5">
        <v>1</v>
      </c>
      <c r="BA251" s="5">
        <v>1</v>
      </c>
      <c r="BB251" s="5">
        <v>1</v>
      </c>
      <c r="BC251" s="5">
        <v>1</v>
      </c>
      <c r="BD251" s="5">
        <v>1</v>
      </c>
      <c r="BE251" s="5">
        <v>1</v>
      </c>
      <c r="BF251" s="5">
        <v>1</v>
      </c>
      <c r="BG251" s="5">
        <v>1</v>
      </c>
      <c r="BH251" s="5">
        <v>1</v>
      </c>
      <c r="BI251" s="5">
        <v>1</v>
      </c>
      <c r="BJ251" s="5">
        <v>1</v>
      </c>
      <c r="BK251" s="5">
        <v>1</v>
      </c>
      <c r="BL251" s="5">
        <v>1</v>
      </c>
      <c r="BM251" s="5">
        <v>1</v>
      </c>
      <c r="BN251" s="5">
        <v>1</v>
      </c>
      <c r="BO251" s="5">
        <v>1</v>
      </c>
      <c r="BP251" s="5">
        <v>1</v>
      </c>
      <c r="BQ251" s="5">
        <v>1</v>
      </c>
      <c r="BR251" s="5">
        <v>1</v>
      </c>
      <c r="BS251" s="5">
        <v>1</v>
      </c>
      <c r="BT251" s="5">
        <v>1</v>
      </c>
      <c r="BU251" s="5">
        <v>1</v>
      </c>
      <c r="BV251" s="5">
        <v>1</v>
      </c>
      <c r="BW251" s="5">
        <v>1</v>
      </c>
      <c r="BX251" s="5">
        <v>1</v>
      </c>
      <c r="BY251" s="5">
        <v>1</v>
      </c>
      <c r="BZ251" s="5">
        <v>1</v>
      </c>
      <c r="CA251" s="5">
        <v>1</v>
      </c>
      <c r="CB251" s="5">
        <v>1</v>
      </c>
      <c r="CC251" s="5">
        <v>1</v>
      </c>
      <c r="CD251" s="5">
        <v>1</v>
      </c>
      <c r="CE251" s="5">
        <v>1</v>
      </c>
      <c r="CF251" s="5">
        <v>1</v>
      </c>
      <c r="CG251" s="5">
        <v>1</v>
      </c>
      <c r="CH251" s="5">
        <v>1</v>
      </c>
      <c r="CI251" s="5">
        <v>1</v>
      </c>
      <c r="CJ251" s="544">
        <v>1</v>
      </c>
    </row>
    <row r="252" spans="1:88" s="160" customFormat="1" ht="23.25" customHeight="1">
      <c r="A252" s="5">
        <v>1</v>
      </c>
      <c r="B252" s="657" t="str">
        <f t="shared" si="96"/>
        <v>►</v>
      </c>
      <c r="C252" s="671"/>
      <c r="D252" s="289" t="str">
        <f t="shared" si="97"/>
        <v/>
      </c>
      <c r="E252" s="141">
        <f t="shared" si="98"/>
        <v>0</v>
      </c>
      <c r="F252" s="141"/>
      <c r="G252" s="141"/>
      <c r="H252" s="141"/>
      <c r="I252" s="141"/>
      <c r="J252" s="141"/>
      <c r="K252" s="141"/>
      <c r="L252" s="141"/>
      <c r="M252" s="141"/>
      <c r="N252" s="141"/>
      <c r="O252" s="141"/>
      <c r="P252" s="830"/>
      <c r="Q252" s="5">
        <v>1</v>
      </c>
      <c r="R252" s="596"/>
      <c r="S252" s="632"/>
      <c r="T252" s="598"/>
      <c r="U252" s="636" t="str">
        <f t="shared" si="93"/>
        <v/>
      </c>
      <c r="V252" s="640"/>
      <c r="W252" s="182" t="str">
        <f t="shared" si="94"/>
        <v/>
      </c>
      <c r="X252" s="639" t="str">
        <f t="shared" si="99"/>
        <v/>
      </c>
      <c r="Y252" s="5">
        <v>1</v>
      </c>
      <c r="Z252" s="314" t="str">
        <f t="shared" si="95"/>
        <v>►</v>
      </c>
      <c r="AA252" s="315" t="str">
        <f>IF(ISBLANK(AB252),"",LARGE(AA238:AA251,1)+1)</f>
        <v/>
      </c>
      <c r="AB252" s="316"/>
      <c r="AC252" s="317"/>
      <c r="AD252" s="317"/>
      <c r="AE252" s="317"/>
      <c r="AF252" s="317"/>
      <c r="AG252" s="317"/>
      <c r="AH252" s="317"/>
      <c r="AI252" s="317"/>
      <c r="AJ252" s="317"/>
      <c r="AK252" s="317"/>
      <c r="AL252" s="317"/>
      <c r="AM252" s="317"/>
      <c r="AN252" s="318"/>
      <c r="AO252" s="3">
        <v>1</v>
      </c>
      <c r="AP252" s="315" t="str">
        <f>IF(ISBLANK(AQ252),"",LARGE(AP249:AP251,1)+1)</f>
        <v/>
      </c>
      <c r="AQ252" s="316"/>
      <c r="AR252" s="317"/>
      <c r="AS252" s="317"/>
      <c r="AT252" s="317"/>
      <c r="AU252" s="317"/>
      <c r="AV252" s="5">
        <v>1</v>
      </c>
      <c r="AW252" s="5">
        <v>1</v>
      </c>
      <c r="AX252" s="5">
        <v>1</v>
      </c>
      <c r="AY252" s="5">
        <v>1</v>
      </c>
      <c r="AZ252" s="5">
        <v>1</v>
      </c>
      <c r="BA252" s="5">
        <v>1</v>
      </c>
      <c r="BB252" s="5">
        <v>1</v>
      </c>
      <c r="BC252" s="5">
        <v>1</v>
      </c>
      <c r="BD252" s="5">
        <v>1</v>
      </c>
      <c r="BE252" s="5">
        <v>1</v>
      </c>
      <c r="BF252" s="5">
        <v>1</v>
      </c>
      <c r="BG252" s="5">
        <v>1</v>
      </c>
      <c r="BH252" s="5">
        <v>1</v>
      </c>
      <c r="BI252" s="5">
        <v>1</v>
      </c>
      <c r="BJ252" s="5">
        <v>1</v>
      </c>
      <c r="BK252" s="5">
        <v>1</v>
      </c>
      <c r="BL252" s="5">
        <v>1</v>
      </c>
      <c r="BM252" s="5">
        <v>1</v>
      </c>
      <c r="BN252" s="5">
        <v>1</v>
      </c>
      <c r="BO252" s="5">
        <v>1</v>
      </c>
      <c r="BP252" s="5">
        <v>1</v>
      </c>
      <c r="BQ252" s="5">
        <v>1</v>
      </c>
      <c r="BR252" s="5">
        <v>1</v>
      </c>
      <c r="BS252" s="5">
        <v>1</v>
      </c>
      <c r="BT252" s="5">
        <v>1</v>
      </c>
      <c r="BU252" s="5">
        <v>1</v>
      </c>
      <c r="BV252" s="5">
        <v>1</v>
      </c>
      <c r="BW252" s="5">
        <v>1</v>
      </c>
      <c r="BX252" s="5">
        <v>1</v>
      </c>
      <c r="BY252" s="5">
        <v>1</v>
      </c>
      <c r="BZ252" s="5">
        <v>1</v>
      </c>
      <c r="CA252" s="5">
        <v>1</v>
      </c>
      <c r="CB252" s="5">
        <v>1</v>
      </c>
      <c r="CC252" s="5">
        <v>1</v>
      </c>
      <c r="CD252" s="5">
        <v>1</v>
      </c>
      <c r="CE252" s="5">
        <v>1</v>
      </c>
      <c r="CF252" s="5">
        <v>1</v>
      </c>
      <c r="CG252" s="5">
        <v>1</v>
      </c>
      <c r="CH252" s="5">
        <v>1</v>
      </c>
      <c r="CI252" s="5">
        <v>1</v>
      </c>
      <c r="CJ252" s="544">
        <v>1</v>
      </c>
    </row>
    <row r="253" spans="1:88" s="160" customFormat="1" ht="23.25" customHeight="1">
      <c r="A253" s="5">
        <v>1</v>
      </c>
      <c r="B253" s="657" t="str">
        <f t="shared" si="96"/>
        <v>►</v>
      </c>
      <c r="C253" s="671"/>
      <c r="D253" s="289" t="str">
        <f t="shared" si="97"/>
        <v/>
      </c>
      <c r="E253" s="141">
        <f t="shared" si="98"/>
        <v>0</v>
      </c>
      <c r="F253" s="141"/>
      <c r="G253" s="141"/>
      <c r="H253" s="141"/>
      <c r="I253" s="141"/>
      <c r="J253" s="141"/>
      <c r="K253" s="141"/>
      <c r="L253" s="141"/>
      <c r="M253" s="141"/>
      <c r="N253" s="141"/>
      <c r="O253" s="141"/>
      <c r="P253" s="830"/>
      <c r="Q253" s="5">
        <v>1</v>
      </c>
      <c r="R253" s="596"/>
      <c r="S253" s="632"/>
      <c r="T253" s="598"/>
      <c r="U253" s="636" t="str">
        <f t="shared" si="93"/>
        <v/>
      </c>
      <c r="V253" s="640"/>
      <c r="W253" s="182" t="str">
        <f t="shared" si="94"/>
        <v/>
      </c>
      <c r="X253" s="639" t="str">
        <f t="shared" si="99"/>
        <v/>
      </c>
      <c r="Y253" s="5">
        <v>1</v>
      </c>
      <c r="Z253" s="314" t="str">
        <f t="shared" si="95"/>
        <v>►</v>
      </c>
      <c r="AA253" s="315" t="str">
        <f>IF(ISBLANK(AB253),"",LARGE(AA238:AA252,1)+1)</f>
        <v/>
      </c>
      <c r="AB253" s="316"/>
      <c r="AC253" s="317"/>
      <c r="AD253" s="317"/>
      <c r="AE253" s="317"/>
      <c r="AF253" s="317"/>
      <c r="AG253" s="317"/>
      <c r="AH253" s="317"/>
      <c r="AI253" s="317"/>
      <c r="AJ253" s="317"/>
      <c r="AK253" s="317"/>
      <c r="AL253" s="317"/>
      <c r="AM253" s="317"/>
      <c r="AN253" s="318"/>
      <c r="AO253" s="3">
        <v>1</v>
      </c>
      <c r="AP253" s="315" t="str">
        <f>IF(ISBLANK(AQ253),"",LARGE(AP249:AP252,1)+1)</f>
        <v/>
      </c>
      <c r="AQ253" s="316"/>
      <c r="AR253" s="317"/>
      <c r="AS253" s="317"/>
      <c r="AT253" s="317"/>
      <c r="AU253" s="317"/>
      <c r="AV253" s="5">
        <v>1</v>
      </c>
      <c r="AW253" s="5">
        <v>1</v>
      </c>
      <c r="AX253" s="5">
        <v>1</v>
      </c>
      <c r="AY253" s="5">
        <v>1</v>
      </c>
      <c r="AZ253" s="5">
        <v>1</v>
      </c>
      <c r="BA253" s="5">
        <v>1</v>
      </c>
      <c r="BB253" s="5">
        <v>1</v>
      </c>
      <c r="BC253" s="5">
        <v>1</v>
      </c>
      <c r="BD253" s="5">
        <v>1</v>
      </c>
      <c r="BE253" s="5">
        <v>1</v>
      </c>
      <c r="BF253" s="5">
        <v>1</v>
      </c>
      <c r="BG253" s="5">
        <v>1</v>
      </c>
      <c r="BH253" s="5">
        <v>1</v>
      </c>
      <c r="BI253" s="5">
        <v>1</v>
      </c>
      <c r="BJ253" s="5">
        <v>1</v>
      </c>
      <c r="BK253" s="5">
        <v>1</v>
      </c>
      <c r="BL253" s="5">
        <v>1</v>
      </c>
      <c r="BM253" s="5">
        <v>1</v>
      </c>
      <c r="BN253" s="5">
        <v>1</v>
      </c>
      <c r="BO253" s="5">
        <v>1</v>
      </c>
      <c r="BP253" s="5">
        <v>1</v>
      </c>
      <c r="BQ253" s="5">
        <v>1</v>
      </c>
      <c r="BR253" s="5">
        <v>1</v>
      </c>
      <c r="BS253" s="5">
        <v>1</v>
      </c>
      <c r="BT253" s="5">
        <v>1</v>
      </c>
      <c r="BU253" s="5">
        <v>1</v>
      </c>
      <c r="BV253" s="5">
        <v>1</v>
      </c>
      <c r="BW253" s="5">
        <v>1</v>
      </c>
      <c r="BX253" s="5">
        <v>1</v>
      </c>
      <c r="BY253" s="5">
        <v>1</v>
      </c>
      <c r="BZ253" s="5">
        <v>1</v>
      </c>
      <c r="CA253" s="5">
        <v>1</v>
      </c>
      <c r="CB253" s="5">
        <v>1</v>
      </c>
      <c r="CC253" s="5">
        <v>1</v>
      </c>
      <c r="CD253" s="5">
        <v>1</v>
      </c>
      <c r="CE253" s="5">
        <v>1</v>
      </c>
      <c r="CF253" s="5">
        <v>1</v>
      </c>
      <c r="CG253" s="5">
        <v>1</v>
      </c>
      <c r="CH253" s="5">
        <v>1</v>
      </c>
      <c r="CI253" s="5">
        <v>1</v>
      </c>
      <c r="CJ253" s="544">
        <v>1</v>
      </c>
    </row>
    <row r="254" spans="1:88" s="160" customFormat="1" ht="23.25" customHeight="1">
      <c r="A254" s="5">
        <v>1</v>
      </c>
      <c r="B254" s="657" t="str">
        <f t="shared" si="96"/>
        <v>►</v>
      </c>
      <c r="C254" s="671"/>
      <c r="D254" s="289" t="str">
        <f t="shared" si="97"/>
        <v/>
      </c>
      <c r="E254" s="141">
        <f t="shared" si="98"/>
        <v>0</v>
      </c>
      <c r="F254" s="141"/>
      <c r="G254" s="141"/>
      <c r="H254" s="141"/>
      <c r="I254" s="141"/>
      <c r="J254" s="141"/>
      <c r="K254" s="141"/>
      <c r="L254" s="141"/>
      <c r="M254" s="141"/>
      <c r="N254" s="141"/>
      <c r="O254" s="141"/>
      <c r="P254" s="830"/>
      <c r="Q254" s="5">
        <v>1</v>
      </c>
      <c r="R254" s="596"/>
      <c r="S254" s="632"/>
      <c r="T254" s="598"/>
      <c r="U254" s="636" t="str">
        <f t="shared" si="93"/>
        <v/>
      </c>
      <c r="V254" s="640"/>
      <c r="W254" s="182" t="str">
        <f t="shared" si="94"/>
        <v/>
      </c>
      <c r="X254" s="639" t="str">
        <f t="shared" si="99"/>
        <v/>
      </c>
      <c r="Y254" s="5">
        <v>1</v>
      </c>
      <c r="Z254" s="314" t="str">
        <f t="shared" si="95"/>
        <v>►</v>
      </c>
      <c r="AA254" s="315" t="str">
        <f>IF(ISBLANK(AB254),"",LARGE(AA238:AA253,1)+1)</f>
        <v/>
      </c>
      <c r="AB254" s="316"/>
      <c r="AC254" s="317"/>
      <c r="AD254" s="317"/>
      <c r="AE254" s="317"/>
      <c r="AF254" s="317"/>
      <c r="AG254" s="317"/>
      <c r="AH254" s="317"/>
      <c r="AI254" s="317"/>
      <c r="AJ254" s="317"/>
      <c r="AK254" s="317"/>
      <c r="AL254" s="317"/>
      <c r="AM254" s="317"/>
      <c r="AN254" s="318"/>
      <c r="AO254" s="3">
        <v>1</v>
      </c>
      <c r="AP254" s="315" t="str">
        <f>IF(ISBLANK(AQ254),"",LARGE(AP249:AP253,1)+1)</f>
        <v/>
      </c>
      <c r="AQ254" s="316"/>
      <c r="AR254" s="317"/>
      <c r="AS254" s="317"/>
      <c r="AT254" s="317"/>
      <c r="AU254" s="317"/>
      <c r="AV254" s="5">
        <v>1</v>
      </c>
      <c r="AW254" s="5">
        <v>1</v>
      </c>
      <c r="AX254" s="5">
        <v>1</v>
      </c>
      <c r="AY254" s="5">
        <v>1</v>
      </c>
      <c r="AZ254" s="5">
        <v>1</v>
      </c>
      <c r="BA254" s="5">
        <v>1</v>
      </c>
      <c r="BB254" s="5">
        <v>1</v>
      </c>
      <c r="BC254" s="5">
        <v>1</v>
      </c>
      <c r="BD254" s="5">
        <v>1</v>
      </c>
      <c r="BE254" s="5">
        <v>1</v>
      </c>
      <c r="BF254" s="5">
        <v>1</v>
      </c>
      <c r="BG254" s="5">
        <v>1</v>
      </c>
      <c r="BH254" s="5">
        <v>1</v>
      </c>
      <c r="BI254" s="5">
        <v>1</v>
      </c>
      <c r="BJ254" s="5">
        <v>1</v>
      </c>
      <c r="BK254" s="5">
        <v>1</v>
      </c>
      <c r="BL254" s="5">
        <v>1</v>
      </c>
      <c r="BM254" s="5">
        <v>1</v>
      </c>
      <c r="BN254" s="5">
        <v>1</v>
      </c>
      <c r="BO254" s="5">
        <v>1</v>
      </c>
      <c r="BP254" s="5">
        <v>1</v>
      </c>
      <c r="BQ254" s="5">
        <v>1</v>
      </c>
      <c r="BR254" s="5">
        <v>1</v>
      </c>
      <c r="BS254" s="5">
        <v>1</v>
      </c>
      <c r="BT254" s="5">
        <v>1</v>
      </c>
      <c r="BU254" s="5">
        <v>1</v>
      </c>
      <c r="BV254" s="5">
        <v>1</v>
      </c>
      <c r="BW254" s="5">
        <v>1</v>
      </c>
      <c r="BX254" s="5">
        <v>1</v>
      </c>
      <c r="BY254" s="5">
        <v>1</v>
      </c>
      <c r="BZ254" s="5">
        <v>1</v>
      </c>
      <c r="CA254" s="5">
        <v>1</v>
      </c>
      <c r="CB254" s="5">
        <v>1</v>
      </c>
      <c r="CC254" s="5">
        <v>1</v>
      </c>
      <c r="CD254" s="5">
        <v>1</v>
      </c>
      <c r="CE254" s="5">
        <v>1</v>
      </c>
      <c r="CF254" s="5">
        <v>1</v>
      </c>
      <c r="CG254" s="5">
        <v>1</v>
      </c>
      <c r="CH254" s="5">
        <v>1</v>
      </c>
      <c r="CI254" s="5">
        <v>1</v>
      </c>
      <c r="CJ254" s="544">
        <v>1</v>
      </c>
    </row>
    <row r="255" spans="1:88" s="160" customFormat="1" ht="23.25" customHeight="1">
      <c r="A255" s="5">
        <v>1</v>
      </c>
      <c r="B255" s="657" t="str">
        <f t="shared" si="96"/>
        <v>►</v>
      </c>
      <c r="C255" s="671"/>
      <c r="D255" s="289" t="str">
        <f t="shared" si="97"/>
        <v/>
      </c>
      <c r="E255" s="141">
        <f t="shared" si="98"/>
        <v>0</v>
      </c>
      <c r="F255" s="141"/>
      <c r="G255" s="141"/>
      <c r="H255" s="141"/>
      <c r="I255" s="141"/>
      <c r="J255" s="141"/>
      <c r="K255" s="141"/>
      <c r="L255" s="141"/>
      <c r="M255" s="141"/>
      <c r="N255" s="141"/>
      <c r="O255" s="141"/>
      <c r="P255" s="830"/>
      <c r="Q255" s="5">
        <v>1</v>
      </c>
      <c r="R255" s="596"/>
      <c r="S255" s="632"/>
      <c r="T255" s="598"/>
      <c r="U255" s="636" t="str">
        <f t="shared" si="93"/>
        <v/>
      </c>
      <c r="V255" s="640"/>
      <c r="W255" s="182" t="str">
        <f t="shared" si="94"/>
        <v/>
      </c>
      <c r="X255" s="639" t="str">
        <f t="shared" si="99"/>
        <v/>
      </c>
      <c r="Y255" s="5">
        <v>1</v>
      </c>
      <c r="Z255" s="314" t="str">
        <f t="shared" si="95"/>
        <v>►</v>
      </c>
      <c r="AA255" s="315" t="str">
        <f>IF(ISBLANK(AB255),"",LARGE(AA238:AA254,1)+1)</f>
        <v/>
      </c>
      <c r="AB255" s="316"/>
      <c r="AC255" s="317"/>
      <c r="AD255" s="317"/>
      <c r="AE255" s="317"/>
      <c r="AF255" s="317"/>
      <c r="AG255" s="317"/>
      <c r="AH255" s="317"/>
      <c r="AI255" s="317"/>
      <c r="AJ255" s="317"/>
      <c r="AK255" s="317"/>
      <c r="AL255" s="317"/>
      <c r="AM255" s="317"/>
      <c r="AN255" s="318"/>
      <c r="AO255" s="3">
        <v>1</v>
      </c>
      <c r="AP255" s="315" t="str">
        <f>IF(ISBLANK(AQ255),"",LARGE(AP249:AP254,1)+1)</f>
        <v/>
      </c>
      <c r="AQ255" s="316"/>
      <c r="AR255" s="317"/>
      <c r="AS255" s="317"/>
      <c r="AT255" s="317"/>
      <c r="AU255" s="317"/>
      <c r="AV255" s="5">
        <v>1</v>
      </c>
      <c r="AW255" s="5">
        <v>1</v>
      </c>
      <c r="AX255" s="5">
        <v>1</v>
      </c>
      <c r="AY255" s="5">
        <v>1</v>
      </c>
      <c r="AZ255" s="5">
        <v>1</v>
      </c>
      <c r="BA255" s="5">
        <v>1</v>
      </c>
      <c r="BB255" s="5">
        <v>1</v>
      </c>
      <c r="BC255" s="5">
        <v>1</v>
      </c>
      <c r="BD255" s="5">
        <v>1</v>
      </c>
      <c r="BE255" s="5">
        <v>1</v>
      </c>
      <c r="BF255" s="5">
        <v>1</v>
      </c>
      <c r="BG255" s="5">
        <v>1</v>
      </c>
      <c r="BH255" s="5">
        <v>1</v>
      </c>
      <c r="BI255" s="5">
        <v>1</v>
      </c>
      <c r="BJ255" s="5">
        <v>1</v>
      </c>
      <c r="BK255" s="5">
        <v>1</v>
      </c>
      <c r="BL255" s="5">
        <v>1</v>
      </c>
      <c r="BM255" s="5">
        <v>1</v>
      </c>
      <c r="BN255" s="5">
        <v>1</v>
      </c>
      <c r="BO255" s="5">
        <v>1</v>
      </c>
      <c r="BP255" s="5">
        <v>1</v>
      </c>
      <c r="BQ255" s="5">
        <v>1</v>
      </c>
      <c r="BR255" s="5">
        <v>1</v>
      </c>
      <c r="BS255" s="5">
        <v>1</v>
      </c>
      <c r="BT255" s="5">
        <v>1</v>
      </c>
      <c r="BU255" s="5">
        <v>1</v>
      </c>
      <c r="BV255" s="5">
        <v>1</v>
      </c>
      <c r="BW255" s="5">
        <v>1</v>
      </c>
      <c r="BX255" s="5">
        <v>1</v>
      </c>
      <c r="BY255" s="5">
        <v>1</v>
      </c>
      <c r="BZ255" s="5">
        <v>1</v>
      </c>
      <c r="CA255" s="5">
        <v>1</v>
      </c>
      <c r="CB255" s="5">
        <v>1</v>
      </c>
      <c r="CC255" s="5">
        <v>1</v>
      </c>
      <c r="CD255" s="5">
        <v>1</v>
      </c>
      <c r="CE255" s="5">
        <v>1</v>
      </c>
      <c r="CF255" s="5">
        <v>1</v>
      </c>
      <c r="CG255" s="5">
        <v>1</v>
      </c>
      <c r="CH255" s="5">
        <v>1</v>
      </c>
      <c r="CI255" s="5">
        <v>1</v>
      </c>
      <c r="CJ255" s="544">
        <v>1</v>
      </c>
    </row>
    <row r="256" spans="1:88" s="160" customFormat="1" ht="23.25" customHeight="1">
      <c r="A256" s="5">
        <v>1</v>
      </c>
      <c r="B256" s="657" t="str">
        <f t="shared" si="96"/>
        <v>►</v>
      </c>
      <c r="C256" s="671"/>
      <c r="D256" s="289" t="str">
        <f t="shared" si="97"/>
        <v/>
      </c>
      <c r="E256" s="141">
        <f t="shared" si="98"/>
        <v>0</v>
      </c>
      <c r="F256" s="141"/>
      <c r="G256" s="141"/>
      <c r="H256" s="141"/>
      <c r="I256" s="141"/>
      <c r="J256" s="141"/>
      <c r="K256" s="141"/>
      <c r="L256" s="141"/>
      <c r="M256" s="141"/>
      <c r="N256" s="141"/>
      <c r="O256" s="141"/>
      <c r="P256" s="830"/>
      <c r="Q256" s="5">
        <v>1</v>
      </c>
      <c r="R256" s="596"/>
      <c r="S256" s="632"/>
      <c r="T256" s="598"/>
      <c r="U256" s="636" t="str">
        <f t="shared" si="93"/>
        <v/>
      </c>
      <c r="V256" s="640"/>
      <c r="W256" s="182" t="str">
        <f t="shared" si="94"/>
        <v/>
      </c>
      <c r="X256" s="639" t="str">
        <f t="shared" si="99"/>
        <v/>
      </c>
      <c r="Y256" s="5">
        <v>1</v>
      </c>
      <c r="Z256" s="314" t="str">
        <f t="shared" si="95"/>
        <v>►</v>
      </c>
      <c r="AA256" s="315" t="str">
        <f>IF(ISBLANK(AB256),"",LARGE(AA238:AA255,1)+1)</f>
        <v/>
      </c>
      <c r="AB256" s="316"/>
      <c r="AC256" s="317"/>
      <c r="AD256" s="317"/>
      <c r="AE256" s="317"/>
      <c r="AF256" s="317"/>
      <c r="AG256" s="317"/>
      <c r="AH256" s="317"/>
      <c r="AI256" s="317"/>
      <c r="AJ256" s="317"/>
      <c r="AK256" s="317"/>
      <c r="AL256" s="317"/>
      <c r="AM256" s="317"/>
      <c r="AN256" s="318"/>
      <c r="AO256" s="3">
        <v>1</v>
      </c>
      <c r="AP256" s="315" t="str">
        <f>IF(ISBLANK(AQ256),"",LARGE(AP249:AP255,1)+1)</f>
        <v/>
      </c>
      <c r="AQ256" s="316"/>
      <c r="AR256" s="317"/>
      <c r="AS256" s="317"/>
      <c r="AT256" s="317"/>
      <c r="AU256" s="317"/>
      <c r="AV256" s="5">
        <v>1</v>
      </c>
      <c r="AW256" s="5">
        <v>1</v>
      </c>
      <c r="AX256" s="5">
        <v>1</v>
      </c>
      <c r="AY256" s="5">
        <v>1</v>
      </c>
      <c r="AZ256" s="5">
        <v>1</v>
      </c>
      <c r="BA256" s="5">
        <v>1</v>
      </c>
      <c r="BB256" s="5">
        <v>1</v>
      </c>
      <c r="BC256" s="5">
        <v>1</v>
      </c>
      <c r="BD256" s="5">
        <v>1</v>
      </c>
      <c r="BE256" s="5">
        <v>1</v>
      </c>
      <c r="BF256" s="5">
        <v>1</v>
      </c>
      <c r="BG256" s="5">
        <v>1</v>
      </c>
      <c r="BH256" s="5">
        <v>1</v>
      </c>
      <c r="BI256" s="5">
        <v>1</v>
      </c>
      <c r="BJ256" s="5">
        <v>1</v>
      </c>
      <c r="BK256" s="5">
        <v>1</v>
      </c>
      <c r="BL256" s="5">
        <v>1</v>
      </c>
      <c r="BM256" s="5">
        <v>1</v>
      </c>
      <c r="BN256" s="5">
        <v>1</v>
      </c>
      <c r="BO256" s="5">
        <v>1</v>
      </c>
      <c r="BP256" s="5">
        <v>1</v>
      </c>
      <c r="BQ256" s="5">
        <v>1</v>
      </c>
      <c r="BR256" s="5">
        <v>1</v>
      </c>
      <c r="BS256" s="5">
        <v>1</v>
      </c>
      <c r="BT256" s="5">
        <v>1</v>
      </c>
      <c r="BU256" s="5">
        <v>1</v>
      </c>
      <c r="BV256" s="5">
        <v>1</v>
      </c>
      <c r="BW256" s="5">
        <v>1</v>
      </c>
      <c r="BX256" s="5">
        <v>1</v>
      </c>
      <c r="BY256" s="5">
        <v>1</v>
      </c>
      <c r="BZ256" s="5">
        <v>1</v>
      </c>
      <c r="CA256" s="5">
        <v>1</v>
      </c>
      <c r="CB256" s="5">
        <v>1</v>
      </c>
      <c r="CC256" s="5">
        <v>1</v>
      </c>
      <c r="CD256" s="5">
        <v>1</v>
      </c>
      <c r="CE256" s="5">
        <v>1</v>
      </c>
      <c r="CF256" s="5">
        <v>1</v>
      </c>
      <c r="CG256" s="5">
        <v>1</v>
      </c>
      <c r="CH256" s="5">
        <v>1</v>
      </c>
      <c r="CI256" s="5">
        <v>1</v>
      </c>
      <c r="CJ256" s="544">
        <v>1</v>
      </c>
    </row>
    <row r="257" spans="1:88" s="160" customFormat="1" ht="23.25" customHeight="1">
      <c r="A257" s="5">
        <v>1</v>
      </c>
      <c r="B257" s="657" t="str">
        <f t="shared" si="96"/>
        <v>►</v>
      </c>
      <c r="C257" s="671"/>
      <c r="D257" s="289" t="str">
        <f t="shared" si="97"/>
        <v/>
      </c>
      <c r="E257" s="141">
        <f t="shared" si="98"/>
        <v>0</v>
      </c>
      <c r="F257" s="141"/>
      <c r="G257" s="141"/>
      <c r="H257" s="141"/>
      <c r="I257" s="141"/>
      <c r="J257" s="141"/>
      <c r="K257" s="141"/>
      <c r="L257" s="141"/>
      <c r="M257" s="141"/>
      <c r="N257" s="141"/>
      <c r="O257" s="141"/>
      <c r="P257" s="830"/>
      <c r="Q257" s="5">
        <v>1</v>
      </c>
      <c r="R257" s="596"/>
      <c r="S257" s="632"/>
      <c r="T257" s="598"/>
      <c r="U257" s="636" t="str">
        <f t="shared" si="93"/>
        <v/>
      </c>
      <c r="V257" s="640"/>
      <c r="W257" s="182" t="str">
        <f t="shared" si="94"/>
        <v/>
      </c>
      <c r="X257" s="639" t="str">
        <f t="shared" si="99"/>
        <v/>
      </c>
      <c r="Y257" s="5">
        <v>1</v>
      </c>
      <c r="Z257" s="314" t="str">
        <f t="shared" si="95"/>
        <v>►</v>
      </c>
      <c r="AA257" s="315" t="str">
        <f>IF(ISBLANK(AB257),"",LARGE(AA238:AA256,1)+1)</f>
        <v/>
      </c>
      <c r="AB257" s="316"/>
      <c r="AC257" s="317"/>
      <c r="AD257" s="317"/>
      <c r="AE257" s="317"/>
      <c r="AF257" s="317"/>
      <c r="AG257" s="317"/>
      <c r="AH257" s="317"/>
      <c r="AI257" s="317"/>
      <c r="AJ257" s="317"/>
      <c r="AK257" s="317"/>
      <c r="AL257" s="317"/>
      <c r="AM257" s="317"/>
      <c r="AN257" s="318"/>
      <c r="AO257" s="3">
        <v>1</v>
      </c>
      <c r="AP257" s="315" t="str">
        <f>IF(ISBLANK(AQ257),"",LARGE(AP249:AP256,1)+1)</f>
        <v/>
      </c>
      <c r="AQ257" s="316"/>
      <c r="AR257" s="317"/>
      <c r="AS257" s="317"/>
      <c r="AT257" s="317"/>
      <c r="AU257" s="317"/>
      <c r="AV257" s="5">
        <v>1</v>
      </c>
      <c r="AW257" s="5">
        <v>1</v>
      </c>
      <c r="AX257" s="5">
        <v>1</v>
      </c>
      <c r="AY257" s="5">
        <v>1</v>
      </c>
      <c r="AZ257" s="5">
        <v>1</v>
      </c>
      <c r="BA257" s="5">
        <v>1</v>
      </c>
      <c r="BB257" s="5">
        <v>1</v>
      </c>
      <c r="BC257" s="5">
        <v>1</v>
      </c>
      <c r="BD257" s="5">
        <v>1</v>
      </c>
      <c r="BE257" s="5">
        <v>1</v>
      </c>
      <c r="BF257" s="5">
        <v>1</v>
      </c>
      <c r="BG257" s="5">
        <v>1</v>
      </c>
      <c r="BH257" s="5">
        <v>1</v>
      </c>
      <c r="BI257" s="5">
        <v>1</v>
      </c>
      <c r="BJ257" s="5">
        <v>1</v>
      </c>
      <c r="BK257" s="5">
        <v>1</v>
      </c>
      <c r="BL257" s="5">
        <v>1</v>
      </c>
      <c r="BM257" s="5">
        <v>1</v>
      </c>
      <c r="BN257" s="5">
        <v>1</v>
      </c>
      <c r="BO257" s="5">
        <v>1</v>
      </c>
      <c r="BP257" s="5">
        <v>1</v>
      </c>
      <c r="BQ257" s="5">
        <v>1</v>
      </c>
      <c r="BR257" s="5">
        <v>1</v>
      </c>
      <c r="BS257" s="5">
        <v>1</v>
      </c>
      <c r="BT257" s="5">
        <v>1</v>
      </c>
      <c r="BU257" s="5">
        <v>1</v>
      </c>
      <c r="BV257" s="5">
        <v>1</v>
      </c>
      <c r="BW257" s="5">
        <v>1</v>
      </c>
      <c r="BX257" s="5">
        <v>1</v>
      </c>
      <c r="BY257" s="5">
        <v>1</v>
      </c>
      <c r="BZ257" s="5">
        <v>1</v>
      </c>
      <c r="CA257" s="5">
        <v>1</v>
      </c>
      <c r="CB257" s="5">
        <v>1</v>
      </c>
      <c r="CC257" s="5">
        <v>1</v>
      </c>
      <c r="CD257" s="5">
        <v>1</v>
      </c>
      <c r="CE257" s="5">
        <v>1</v>
      </c>
      <c r="CF257" s="5">
        <v>1</v>
      </c>
      <c r="CG257" s="5">
        <v>1</v>
      </c>
      <c r="CH257" s="5">
        <v>1</v>
      </c>
      <c r="CI257" s="5">
        <v>1</v>
      </c>
      <c r="CJ257" s="544">
        <v>1</v>
      </c>
    </row>
    <row r="258" spans="1:88" s="160" customFormat="1" ht="23.25" customHeight="1">
      <c r="A258" s="5">
        <v>1</v>
      </c>
      <c r="B258" s="657" t="str">
        <f t="shared" si="96"/>
        <v>►</v>
      </c>
      <c r="C258" s="671"/>
      <c r="D258" s="289" t="str">
        <f t="shared" si="97"/>
        <v/>
      </c>
      <c r="E258" s="141">
        <f t="shared" si="98"/>
        <v>0</v>
      </c>
      <c r="F258" s="141"/>
      <c r="G258" s="141"/>
      <c r="H258" s="141"/>
      <c r="I258" s="141"/>
      <c r="J258" s="141"/>
      <c r="K258" s="141"/>
      <c r="L258" s="141"/>
      <c r="M258" s="141"/>
      <c r="N258" s="141"/>
      <c r="O258" s="141"/>
      <c r="P258" s="830"/>
      <c r="Q258" s="5">
        <v>1</v>
      </c>
      <c r="R258" s="596"/>
      <c r="S258" s="632"/>
      <c r="T258" s="598"/>
      <c r="U258" s="636" t="str">
        <f t="shared" si="93"/>
        <v/>
      </c>
      <c r="V258" s="640"/>
      <c r="W258" s="182" t="str">
        <f t="shared" si="94"/>
        <v/>
      </c>
      <c r="X258" s="639" t="str">
        <f t="shared" si="99"/>
        <v/>
      </c>
      <c r="Y258" s="5">
        <v>1</v>
      </c>
      <c r="Z258" s="314" t="str">
        <f t="shared" si="95"/>
        <v>►</v>
      </c>
      <c r="AA258" s="315" t="str">
        <f>IF(ISBLANK(AB258),"",LARGE(AA238:AA257,1)+1)</f>
        <v/>
      </c>
      <c r="AB258" s="316"/>
      <c r="AC258" s="317"/>
      <c r="AD258" s="317"/>
      <c r="AE258" s="317"/>
      <c r="AF258" s="317"/>
      <c r="AG258" s="317"/>
      <c r="AH258" s="317"/>
      <c r="AI258" s="317"/>
      <c r="AJ258" s="317"/>
      <c r="AK258" s="317"/>
      <c r="AL258" s="317"/>
      <c r="AM258" s="317"/>
      <c r="AN258" s="318"/>
      <c r="AO258" s="5">
        <v>1</v>
      </c>
      <c r="AP258" s="315" t="str">
        <f>IF(ISBLANK(AQ258),"",LARGE(AP249:AP257,1)+1)</f>
        <v/>
      </c>
      <c r="AQ258" s="316"/>
      <c r="AR258" s="317"/>
      <c r="AS258" s="317"/>
      <c r="AT258" s="317"/>
      <c r="AU258" s="317"/>
      <c r="AV258" s="5">
        <v>1</v>
      </c>
      <c r="AW258" s="5">
        <v>1</v>
      </c>
      <c r="AX258" s="5">
        <v>1</v>
      </c>
      <c r="AY258" s="5">
        <v>1</v>
      </c>
      <c r="AZ258" s="5">
        <v>1</v>
      </c>
      <c r="BA258" s="5">
        <v>1</v>
      </c>
      <c r="BB258" s="5">
        <v>1</v>
      </c>
      <c r="BC258" s="5">
        <v>1</v>
      </c>
      <c r="BD258" s="5">
        <v>1</v>
      </c>
      <c r="BE258" s="5">
        <v>1</v>
      </c>
      <c r="BF258" s="5">
        <v>1</v>
      </c>
      <c r="BG258" s="5">
        <v>1</v>
      </c>
      <c r="BH258" s="5">
        <v>1</v>
      </c>
      <c r="BI258" s="5">
        <v>1</v>
      </c>
      <c r="BJ258" s="5">
        <v>1</v>
      </c>
      <c r="BK258" s="5">
        <v>1</v>
      </c>
      <c r="BL258" s="5">
        <v>1</v>
      </c>
      <c r="BM258" s="5">
        <v>1</v>
      </c>
      <c r="BN258" s="5">
        <v>1</v>
      </c>
      <c r="BO258" s="5">
        <v>1</v>
      </c>
      <c r="BP258" s="5">
        <v>1</v>
      </c>
      <c r="BQ258" s="5">
        <v>1</v>
      </c>
      <c r="BR258" s="5">
        <v>1</v>
      </c>
      <c r="BS258" s="5">
        <v>1</v>
      </c>
      <c r="BT258" s="5">
        <v>1</v>
      </c>
      <c r="BU258" s="5">
        <v>1</v>
      </c>
      <c r="BV258" s="5">
        <v>1</v>
      </c>
      <c r="BW258" s="5">
        <v>1</v>
      </c>
      <c r="BX258" s="5">
        <v>1</v>
      </c>
      <c r="BY258" s="5">
        <v>1</v>
      </c>
      <c r="BZ258" s="5">
        <v>1</v>
      </c>
      <c r="CA258" s="5">
        <v>1</v>
      </c>
      <c r="CB258" s="5">
        <v>1</v>
      </c>
      <c r="CC258" s="5">
        <v>1</v>
      </c>
      <c r="CD258" s="5">
        <v>1</v>
      </c>
      <c r="CE258" s="5">
        <v>1</v>
      </c>
      <c r="CF258" s="5">
        <v>1</v>
      </c>
      <c r="CG258" s="5">
        <v>1</v>
      </c>
      <c r="CH258" s="5">
        <v>1</v>
      </c>
      <c r="CI258" s="5">
        <v>1</v>
      </c>
      <c r="CJ258" s="544">
        <v>1</v>
      </c>
    </row>
    <row r="259" spans="1:88" s="160" customFormat="1" ht="23.25" customHeight="1">
      <c r="A259" s="5">
        <v>1</v>
      </c>
      <c r="B259" s="657" t="str">
        <f t="shared" si="96"/>
        <v>►</v>
      </c>
      <c r="C259" s="671"/>
      <c r="D259" s="289" t="str">
        <f t="shared" si="97"/>
        <v/>
      </c>
      <c r="E259" s="141">
        <f t="shared" si="98"/>
        <v>0</v>
      </c>
      <c r="F259" s="141"/>
      <c r="G259" s="141"/>
      <c r="H259" s="141"/>
      <c r="I259" s="141"/>
      <c r="J259" s="141"/>
      <c r="K259" s="141"/>
      <c r="L259" s="141"/>
      <c r="M259" s="141"/>
      <c r="N259" s="141"/>
      <c r="O259" s="141"/>
      <c r="P259" s="830"/>
      <c r="Q259" s="5">
        <v>1</v>
      </c>
      <c r="R259" s="596"/>
      <c r="S259" s="632"/>
      <c r="T259" s="598"/>
      <c r="U259" s="636" t="str">
        <f t="shared" si="93"/>
        <v/>
      </c>
      <c r="V259" s="640"/>
      <c r="W259" s="182" t="str">
        <f t="shared" si="94"/>
        <v/>
      </c>
      <c r="X259" s="639" t="str">
        <f t="shared" si="99"/>
        <v/>
      </c>
      <c r="Y259" s="5">
        <v>1</v>
      </c>
      <c r="Z259" s="314" t="str">
        <f>IF(AB259&lt;&gt;"","A",IF(AC259&lt;&gt;"","A",IF(AD259&lt;&gt;"","A",IF(AE259&lt;&gt;"","A",IF(AF259&lt;&gt;"","A","►")))))</f>
        <v>►</v>
      </c>
      <c r="AA259" s="315" t="str">
        <f>IF(ISBLANK(AB259),"",LARGE(AA238:AA258,1)+1)</f>
        <v/>
      </c>
      <c r="AB259" s="316"/>
      <c r="AC259" s="317"/>
      <c r="AD259" s="317"/>
      <c r="AE259" s="317"/>
      <c r="AF259" s="317"/>
      <c r="AG259" s="317"/>
      <c r="AH259" s="317"/>
      <c r="AI259" s="317"/>
      <c r="AJ259" s="317"/>
      <c r="AK259" s="317"/>
      <c r="AL259" s="317"/>
      <c r="AM259" s="317"/>
      <c r="AN259" s="318"/>
      <c r="AO259" s="5">
        <v>1</v>
      </c>
      <c r="AP259" s="315" t="str">
        <f>IF(ISBLANK(AQ259),"",LARGE(AP249:AP258,1)+1)</f>
        <v/>
      </c>
      <c r="AQ259" s="316"/>
      <c r="AR259" s="317"/>
      <c r="AS259" s="317"/>
      <c r="AT259" s="317"/>
      <c r="AU259" s="317"/>
      <c r="AV259" s="5">
        <v>1</v>
      </c>
      <c r="AW259" s="5">
        <v>1</v>
      </c>
      <c r="AX259" s="5">
        <v>1</v>
      </c>
      <c r="AY259" s="5">
        <v>1</v>
      </c>
      <c r="AZ259" s="5">
        <v>1</v>
      </c>
      <c r="BA259" s="5">
        <v>1</v>
      </c>
      <c r="BB259" s="5">
        <v>1</v>
      </c>
      <c r="BC259" s="5">
        <v>1</v>
      </c>
      <c r="BD259" s="5">
        <v>1</v>
      </c>
      <c r="BE259" s="5">
        <v>1</v>
      </c>
      <c r="BF259" s="5">
        <v>1</v>
      </c>
      <c r="BG259" s="5">
        <v>1</v>
      </c>
      <c r="BH259" s="5">
        <v>1</v>
      </c>
      <c r="BI259" s="5">
        <v>1</v>
      </c>
      <c r="BJ259" s="5">
        <v>1</v>
      </c>
      <c r="BK259" s="5">
        <v>1</v>
      </c>
      <c r="BL259" s="5">
        <v>1</v>
      </c>
      <c r="BM259" s="5">
        <v>1</v>
      </c>
      <c r="BN259" s="5">
        <v>1</v>
      </c>
      <c r="BO259" s="5">
        <v>1</v>
      </c>
      <c r="BP259" s="5">
        <v>1</v>
      </c>
      <c r="BQ259" s="5">
        <v>1</v>
      </c>
      <c r="BR259" s="5">
        <v>1</v>
      </c>
      <c r="BS259" s="5">
        <v>1</v>
      </c>
      <c r="BT259" s="5">
        <v>1</v>
      </c>
      <c r="BU259" s="5">
        <v>1</v>
      </c>
      <c r="BV259" s="5">
        <v>1</v>
      </c>
      <c r="BW259" s="5">
        <v>1</v>
      </c>
      <c r="BX259" s="5">
        <v>1</v>
      </c>
      <c r="BY259" s="5">
        <v>1</v>
      </c>
      <c r="BZ259" s="5">
        <v>1</v>
      </c>
      <c r="CA259" s="5">
        <v>1</v>
      </c>
      <c r="CB259" s="5">
        <v>1</v>
      </c>
      <c r="CC259" s="5">
        <v>1</v>
      </c>
      <c r="CD259" s="5">
        <v>1</v>
      </c>
      <c r="CE259" s="5">
        <v>1</v>
      </c>
      <c r="CF259" s="5">
        <v>1</v>
      </c>
      <c r="CG259" s="5">
        <v>1</v>
      </c>
      <c r="CH259" s="5">
        <v>1</v>
      </c>
      <c r="CI259" s="5">
        <v>1</v>
      </c>
      <c r="CJ259" s="544">
        <v>1</v>
      </c>
    </row>
    <row r="260" spans="1:88" s="160" customFormat="1" ht="23.25" customHeight="1">
      <c r="A260" s="5">
        <v>1</v>
      </c>
      <c r="B260" s="657" t="str">
        <f t="shared" ref="B260:B274" si="100">Z259</f>
        <v>►</v>
      </c>
      <c r="C260" s="671"/>
      <c r="D260" s="289" t="str">
        <f t="shared" ref="D260:D276" si="101">AA259</f>
        <v/>
      </c>
      <c r="E260" s="141">
        <f t="shared" ref="E260:E276" si="102">AB259</f>
        <v>0</v>
      </c>
      <c r="F260" s="141"/>
      <c r="G260" s="141"/>
      <c r="H260" s="141"/>
      <c r="I260" s="141"/>
      <c r="J260" s="141"/>
      <c r="K260" s="141"/>
      <c r="L260" s="141"/>
      <c r="M260" s="141"/>
      <c r="N260" s="141"/>
      <c r="O260" s="141"/>
      <c r="P260" s="830"/>
      <c r="Q260" s="5">
        <v>1</v>
      </c>
      <c r="R260" s="596"/>
      <c r="S260" s="632"/>
      <c r="T260" s="598"/>
      <c r="U260" s="636" t="str">
        <f t="shared" si="93"/>
        <v/>
      </c>
      <c r="V260" s="640"/>
      <c r="W260" s="182" t="str">
        <f t="shared" si="94"/>
        <v/>
      </c>
      <c r="X260" s="639" t="str">
        <f t="shared" si="99"/>
        <v/>
      </c>
      <c r="Y260" s="5"/>
      <c r="Z260" s="314" t="str">
        <f t="shared" ref="Z260:Z276" si="103">IF(AB260&lt;&gt;"","A",IF(AC260&lt;&gt;"","A",IF(AD260&lt;&gt;"","A",IF(AE260&lt;&gt;"","A",IF(AF260&lt;&gt;"","A","►")))))</f>
        <v>►</v>
      </c>
      <c r="AA260" s="315" t="str">
        <f>IF(ISBLANK(AB260),"",LARGE(AA238:AA259,1)+1)</f>
        <v/>
      </c>
      <c r="AB260" s="316"/>
      <c r="AC260" s="317"/>
      <c r="AD260" s="317"/>
      <c r="AE260" s="317"/>
      <c r="AF260" s="317"/>
      <c r="AG260" s="317"/>
      <c r="AH260" s="317"/>
      <c r="AI260" s="317"/>
      <c r="AJ260" s="317"/>
      <c r="AK260" s="317"/>
      <c r="AL260" s="317"/>
      <c r="AM260" s="317"/>
      <c r="AN260" s="318"/>
      <c r="AO260" s="5"/>
      <c r="AP260" s="315" t="str">
        <f>IF(ISBLANK(AQ260),"",LARGE(AP249:AP259,1)+1)</f>
        <v/>
      </c>
      <c r="AQ260" s="316"/>
      <c r="AR260" s="317"/>
      <c r="AS260" s="317"/>
      <c r="AT260" s="317"/>
      <c r="AU260" s="317"/>
      <c r="AV260" s="5"/>
      <c r="AW260" s="5">
        <v>1</v>
      </c>
      <c r="AX260" s="5">
        <v>1</v>
      </c>
      <c r="AY260" s="5">
        <v>1</v>
      </c>
      <c r="AZ260" s="5">
        <v>1</v>
      </c>
      <c r="BA260" s="5">
        <v>1</v>
      </c>
      <c r="BB260" s="5">
        <v>1</v>
      </c>
      <c r="BC260" s="5">
        <v>1</v>
      </c>
      <c r="BD260" s="5">
        <v>1</v>
      </c>
      <c r="BE260" s="5">
        <v>1</v>
      </c>
      <c r="BF260" s="5">
        <v>1</v>
      </c>
      <c r="BG260" s="5">
        <v>1</v>
      </c>
      <c r="BH260" s="5">
        <v>1</v>
      </c>
      <c r="BI260" s="5">
        <v>1</v>
      </c>
      <c r="BJ260" s="5">
        <v>1</v>
      </c>
      <c r="BK260" s="5">
        <v>1</v>
      </c>
      <c r="BL260" s="5">
        <v>1</v>
      </c>
      <c r="BM260" s="5">
        <v>1</v>
      </c>
      <c r="BN260" s="5">
        <v>1</v>
      </c>
      <c r="BO260" s="5">
        <v>1</v>
      </c>
      <c r="BP260" s="5">
        <v>1</v>
      </c>
      <c r="BQ260" s="5">
        <v>1</v>
      </c>
      <c r="BR260" s="5">
        <v>1</v>
      </c>
      <c r="BS260" s="5">
        <v>1</v>
      </c>
      <c r="BT260" s="5">
        <v>1</v>
      </c>
      <c r="BU260" s="5">
        <v>1</v>
      </c>
      <c r="BV260" s="5">
        <v>1</v>
      </c>
      <c r="BW260" s="5">
        <v>1</v>
      </c>
      <c r="BX260" s="5">
        <v>1</v>
      </c>
      <c r="BY260" s="5">
        <v>1</v>
      </c>
      <c r="BZ260" s="5">
        <v>1</v>
      </c>
      <c r="CA260" s="5">
        <v>1</v>
      </c>
      <c r="CB260" s="5">
        <v>1</v>
      </c>
      <c r="CC260" s="5">
        <v>1</v>
      </c>
      <c r="CD260" s="5">
        <v>1</v>
      </c>
      <c r="CE260" s="5">
        <v>1</v>
      </c>
      <c r="CF260" s="5">
        <v>1</v>
      </c>
      <c r="CG260" s="5">
        <v>1</v>
      </c>
      <c r="CH260" s="5">
        <v>1</v>
      </c>
      <c r="CI260" s="5">
        <v>1</v>
      </c>
      <c r="CJ260" s="544">
        <v>1</v>
      </c>
    </row>
    <row r="261" spans="1:88" s="160" customFormat="1" ht="23.25" customHeight="1">
      <c r="A261" s="5">
        <v>1</v>
      </c>
      <c r="B261" s="657" t="str">
        <f t="shared" si="100"/>
        <v>►</v>
      </c>
      <c r="C261" s="671"/>
      <c r="D261" s="289" t="str">
        <f t="shared" si="101"/>
        <v/>
      </c>
      <c r="E261" s="141">
        <f t="shared" si="102"/>
        <v>0</v>
      </c>
      <c r="F261" s="141"/>
      <c r="G261" s="141"/>
      <c r="H261" s="141"/>
      <c r="I261" s="141"/>
      <c r="J261" s="141"/>
      <c r="K261" s="141"/>
      <c r="L261" s="141"/>
      <c r="M261" s="141"/>
      <c r="N261" s="141"/>
      <c r="O261" s="141"/>
      <c r="P261" s="830"/>
      <c r="Q261" s="5">
        <v>1</v>
      </c>
      <c r="R261" s="596"/>
      <c r="S261" s="632"/>
      <c r="T261" s="598"/>
      <c r="U261" s="636" t="str">
        <f t="shared" si="93"/>
        <v/>
      </c>
      <c r="V261" s="640"/>
      <c r="W261" s="182" t="str">
        <f t="shared" si="94"/>
        <v/>
      </c>
      <c r="X261" s="639" t="str">
        <f t="shared" si="99"/>
        <v/>
      </c>
      <c r="Y261" s="5"/>
      <c r="Z261" s="314" t="str">
        <f t="shared" si="103"/>
        <v>►</v>
      </c>
      <c r="AA261" s="315" t="str">
        <f>IF(ISBLANK(AB261),"",LARGE(AA238:AA260,1)+1)</f>
        <v/>
      </c>
      <c r="AB261" s="316"/>
      <c r="AC261" s="317"/>
      <c r="AD261" s="317"/>
      <c r="AE261" s="317"/>
      <c r="AF261" s="317"/>
      <c r="AG261" s="317"/>
      <c r="AH261" s="317"/>
      <c r="AI261" s="317"/>
      <c r="AJ261" s="317"/>
      <c r="AK261" s="317"/>
      <c r="AL261" s="317"/>
      <c r="AM261" s="317"/>
      <c r="AN261" s="318"/>
      <c r="AO261" s="5"/>
      <c r="AP261" s="315" t="str">
        <f>IF(ISBLANK(AQ261),"",LARGE(AP249:AP260,1)+1)</f>
        <v/>
      </c>
      <c r="AQ261" s="316"/>
      <c r="AR261" s="317"/>
      <c r="AS261" s="317"/>
      <c r="AT261" s="317"/>
      <c r="AU261" s="317"/>
      <c r="AV261" s="5"/>
      <c r="AW261" s="5">
        <v>1</v>
      </c>
      <c r="AX261" s="5">
        <v>1</v>
      </c>
      <c r="AY261" s="5">
        <v>1</v>
      </c>
      <c r="AZ261" s="5">
        <v>1</v>
      </c>
      <c r="BA261" s="5">
        <v>1</v>
      </c>
      <c r="BB261" s="5">
        <v>1</v>
      </c>
      <c r="BC261" s="5">
        <v>1</v>
      </c>
      <c r="BD261" s="5">
        <v>1</v>
      </c>
      <c r="BE261" s="5">
        <v>1</v>
      </c>
      <c r="BF261" s="5">
        <v>1</v>
      </c>
      <c r="BG261" s="5">
        <v>1</v>
      </c>
      <c r="BH261" s="5">
        <v>1</v>
      </c>
      <c r="BI261" s="5">
        <v>1</v>
      </c>
      <c r="BJ261" s="5">
        <v>1</v>
      </c>
      <c r="BK261" s="5">
        <v>1</v>
      </c>
      <c r="BL261" s="5">
        <v>1</v>
      </c>
      <c r="BM261" s="5">
        <v>1</v>
      </c>
      <c r="BN261" s="5">
        <v>1</v>
      </c>
      <c r="BO261" s="5">
        <v>1</v>
      </c>
      <c r="BP261" s="5">
        <v>1</v>
      </c>
      <c r="BQ261" s="5">
        <v>1</v>
      </c>
      <c r="BR261" s="5">
        <v>1</v>
      </c>
      <c r="BS261" s="5">
        <v>1</v>
      </c>
      <c r="BT261" s="5">
        <v>1</v>
      </c>
      <c r="BU261" s="5">
        <v>1</v>
      </c>
      <c r="BV261" s="5">
        <v>1</v>
      </c>
      <c r="BW261" s="5">
        <v>1</v>
      </c>
      <c r="BX261" s="5">
        <v>1</v>
      </c>
      <c r="BY261" s="5">
        <v>1</v>
      </c>
      <c r="BZ261" s="5">
        <v>1</v>
      </c>
      <c r="CA261" s="5">
        <v>1</v>
      </c>
      <c r="CB261" s="5">
        <v>1</v>
      </c>
      <c r="CC261" s="5">
        <v>1</v>
      </c>
      <c r="CD261" s="5">
        <v>1</v>
      </c>
      <c r="CE261" s="5">
        <v>1</v>
      </c>
      <c r="CF261" s="5">
        <v>1</v>
      </c>
      <c r="CG261" s="5">
        <v>1</v>
      </c>
      <c r="CH261" s="5">
        <v>1</v>
      </c>
      <c r="CI261" s="5">
        <v>1</v>
      </c>
      <c r="CJ261" s="544">
        <v>1</v>
      </c>
    </row>
    <row r="262" spans="1:88" s="160" customFormat="1" ht="23.25" customHeight="1">
      <c r="A262" s="5">
        <v>1</v>
      </c>
      <c r="B262" s="657" t="str">
        <f t="shared" si="100"/>
        <v>►</v>
      </c>
      <c r="C262" s="671"/>
      <c r="D262" s="289" t="str">
        <f t="shared" si="101"/>
        <v/>
      </c>
      <c r="E262" s="141">
        <f t="shared" si="102"/>
        <v>0</v>
      </c>
      <c r="F262" s="141"/>
      <c r="G262" s="141"/>
      <c r="H262" s="141"/>
      <c r="I262" s="141"/>
      <c r="J262" s="141"/>
      <c r="K262" s="141"/>
      <c r="L262" s="141"/>
      <c r="M262" s="141"/>
      <c r="N262" s="141"/>
      <c r="O262" s="141"/>
      <c r="P262" s="830"/>
      <c r="Q262" s="5">
        <v>1</v>
      </c>
      <c r="R262" s="596"/>
      <c r="S262" s="632"/>
      <c r="T262" s="598"/>
      <c r="U262" s="636" t="str">
        <f t="shared" si="93"/>
        <v/>
      </c>
      <c r="V262" s="640"/>
      <c r="W262" s="182" t="str">
        <f t="shared" si="94"/>
        <v/>
      </c>
      <c r="X262" s="639" t="str">
        <f t="shared" si="99"/>
        <v/>
      </c>
      <c r="Y262" s="5"/>
      <c r="Z262" s="314" t="str">
        <f t="shared" si="103"/>
        <v>►</v>
      </c>
      <c r="AA262" s="315" t="str">
        <f>IF(ISBLANK(AB262),"",LARGE(AA238:AA261,1)+1)</f>
        <v/>
      </c>
      <c r="AB262" s="316"/>
      <c r="AC262" s="317"/>
      <c r="AD262" s="317"/>
      <c r="AE262" s="317"/>
      <c r="AF262" s="317"/>
      <c r="AG262" s="317"/>
      <c r="AH262" s="317"/>
      <c r="AI262" s="317"/>
      <c r="AJ262" s="317"/>
      <c r="AK262" s="317"/>
      <c r="AL262" s="317"/>
      <c r="AM262" s="317"/>
      <c r="AN262" s="318"/>
      <c r="AO262" s="5"/>
      <c r="AP262" s="315" t="str">
        <f>IF(ISBLANK(AQ262),"",LARGE(AP249:AP261,1)+1)</f>
        <v/>
      </c>
      <c r="AQ262" s="316"/>
      <c r="AR262" s="317"/>
      <c r="AS262" s="317"/>
      <c r="AT262" s="317"/>
      <c r="AU262" s="317"/>
      <c r="AV262" s="5"/>
      <c r="AW262" s="5">
        <v>1</v>
      </c>
      <c r="AX262" s="5">
        <v>1</v>
      </c>
      <c r="AY262" s="5">
        <v>1</v>
      </c>
      <c r="AZ262" s="5">
        <v>1</v>
      </c>
      <c r="BA262" s="5">
        <v>1</v>
      </c>
      <c r="BB262" s="5">
        <v>1</v>
      </c>
      <c r="BC262" s="5">
        <v>1</v>
      </c>
      <c r="BD262" s="5">
        <v>1</v>
      </c>
      <c r="BE262" s="5">
        <v>1</v>
      </c>
      <c r="BF262" s="5">
        <v>1</v>
      </c>
      <c r="BG262" s="5">
        <v>1</v>
      </c>
      <c r="BH262" s="5">
        <v>1</v>
      </c>
      <c r="BI262" s="5">
        <v>1</v>
      </c>
      <c r="BJ262" s="5">
        <v>1</v>
      </c>
      <c r="BK262" s="5">
        <v>1</v>
      </c>
      <c r="BL262" s="5">
        <v>1</v>
      </c>
      <c r="BM262" s="5">
        <v>1</v>
      </c>
      <c r="BN262" s="5">
        <v>1</v>
      </c>
      <c r="BO262" s="5">
        <v>1</v>
      </c>
      <c r="BP262" s="5">
        <v>1</v>
      </c>
      <c r="BQ262" s="5">
        <v>1</v>
      </c>
      <c r="BR262" s="5">
        <v>1</v>
      </c>
      <c r="BS262" s="5">
        <v>1</v>
      </c>
      <c r="BT262" s="5">
        <v>1</v>
      </c>
      <c r="BU262" s="5">
        <v>1</v>
      </c>
      <c r="BV262" s="5">
        <v>1</v>
      </c>
      <c r="BW262" s="5">
        <v>1</v>
      </c>
      <c r="BX262" s="5">
        <v>1</v>
      </c>
      <c r="BY262" s="5">
        <v>1</v>
      </c>
      <c r="BZ262" s="5">
        <v>1</v>
      </c>
      <c r="CA262" s="5">
        <v>1</v>
      </c>
      <c r="CB262" s="5">
        <v>1</v>
      </c>
      <c r="CC262" s="5">
        <v>1</v>
      </c>
      <c r="CD262" s="5">
        <v>1</v>
      </c>
      <c r="CE262" s="5">
        <v>1</v>
      </c>
      <c r="CF262" s="5">
        <v>1</v>
      </c>
      <c r="CG262" s="5">
        <v>1</v>
      </c>
      <c r="CH262" s="5">
        <v>1</v>
      </c>
      <c r="CI262" s="5">
        <v>1</v>
      </c>
      <c r="CJ262" s="544">
        <v>1</v>
      </c>
    </row>
    <row r="263" spans="1:88" s="160" customFormat="1" ht="23.25" customHeight="1">
      <c r="A263" s="5">
        <v>1</v>
      </c>
      <c r="B263" s="657" t="str">
        <f t="shared" si="100"/>
        <v>►</v>
      </c>
      <c r="C263" s="671"/>
      <c r="D263" s="289" t="str">
        <f t="shared" si="101"/>
        <v/>
      </c>
      <c r="E263" s="141">
        <f t="shared" si="102"/>
        <v>0</v>
      </c>
      <c r="F263" s="141"/>
      <c r="G263" s="141"/>
      <c r="H263" s="141"/>
      <c r="I263" s="141"/>
      <c r="J263" s="141"/>
      <c r="K263" s="141"/>
      <c r="L263" s="141"/>
      <c r="M263" s="141"/>
      <c r="N263" s="141"/>
      <c r="O263" s="141"/>
      <c r="P263" s="830"/>
      <c r="Q263" s="5">
        <v>1</v>
      </c>
      <c r="R263" s="596"/>
      <c r="S263" s="632"/>
      <c r="T263" s="598"/>
      <c r="U263" s="636" t="str">
        <f t="shared" si="93"/>
        <v/>
      </c>
      <c r="V263" s="640"/>
      <c r="W263" s="182" t="str">
        <f t="shared" si="94"/>
        <v/>
      </c>
      <c r="X263" s="639" t="str">
        <f t="shared" si="99"/>
        <v/>
      </c>
      <c r="Y263" s="5"/>
      <c r="Z263" s="314" t="str">
        <f t="shared" si="103"/>
        <v>►</v>
      </c>
      <c r="AA263" s="315" t="str">
        <f>IF(ISBLANK(AB263),"",LARGE(AA238:AA262,1)+1)</f>
        <v/>
      </c>
      <c r="AB263" s="316"/>
      <c r="AC263" s="317"/>
      <c r="AD263" s="317"/>
      <c r="AE263" s="317"/>
      <c r="AF263" s="317"/>
      <c r="AG263" s="317"/>
      <c r="AH263" s="317"/>
      <c r="AI263" s="317"/>
      <c r="AJ263" s="317"/>
      <c r="AK263" s="317"/>
      <c r="AL263" s="317"/>
      <c r="AM263" s="317"/>
      <c r="AN263" s="318"/>
      <c r="AO263" s="5"/>
      <c r="AP263" s="315" t="str">
        <f>IF(ISBLANK(AQ263),"",LARGE(AP249:AP262,1)+1)</f>
        <v/>
      </c>
      <c r="AQ263" s="316"/>
      <c r="AR263" s="317"/>
      <c r="AS263" s="317"/>
      <c r="AT263" s="317"/>
      <c r="AU263" s="317"/>
      <c r="AV263" s="5"/>
      <c r="AW263" s="5">
        <v>1</v>
      </c>
      <c r="AX263" s="5">
        <v>1</v>
      </c>
      <c r="AY263" s="5">
        <v>1</v>
      </c>
      <c r="AZ263" s="5">
        <v>1</v>
      </c>
      <c r="BA263" s="5">
        <v>1</v>
      </c>
      <c r="BB263" s="5">
        <v>1</v>
      </c>
      <c r="BC263" s="5">
        <v>1</v>
      </c>
      <c r="BD263" s="5">
        <v>1</v>
      </c>
      <c r="BE263" s="5">
        <v>1</v>
      </c>
      <c r="BF263" s="5">
        <v>1</v>
      </c>
      <c r="BG263" s="5">
        <v>1</v>
      </c>
      <c r="BH263" s="5">
        <v>1</v>
      </c>
      <c r="BI263" s="5">
        <v>1</v>
      </c>
      <c r="BJ263" s="5">
        <v>1</v>
      </c>
      <c r="BK263" s="5">
        <v>1</v>
      </c>
      <c r="BL263" s="5">
        <v>1</v>
      </c>
      <c r="BM263" s="5">
        <v>1</v>
      </c>
      <c r="BN263" s="5">
        <v>1</v>
      </c>
      <c r="BO263" s="5">
        <v>1</v>
      </c>
      <c r="BP263" s="5">
        <v>1</v>
      </c>
      <c r="BQ263" s="5">
        <v>1</v>
      </c>
      <c r="BR263" s="5">
        <v>1</v>
      </c>
      <c r="BS263" s="5">
        <v>1</v>
      </c>
      <c r="BT263" s="5">
        <v>1</v>
      </c>
      <c r="BU263" s="5">
        <v>1</v>
      </c>
      <c r="BV263" s="5">
        <v>1</v>
      </c>
      <c r="BW263" s="5">
        <v>1</v>
      </c>
      <c r="BX263" s="5">
        <v>1</v>
      </c>
      <c r="BY263" s="5">
        <v>1</v>
      </c>
      <c r="BZ263" s="5">
        <v>1</v>
      </c>
      <c r="CA263" s="5">
        <v>1</v>
      </c>
      <c r="CB263" s="5">
        <v>1</v>
      </c>
      <c r="CC263" s="5">
        <v>1</v>
      </c>
      <c r="CD263" s="5">
        <v>1</v>
      </c>
      <c r="CE263" s="5">
        <v>1</v>
      </c>
      <c r="CF263" s="5">
        <v>1</v>
      </c>
      <c r="CG263" s="5">
        <v>1</v>
      </c>
      <c r="CH263" s="5">
        <v>1</v>
      </c>
      <c r="CI263" s="5">
        <v>1</v>
      </c>
      <c r="CJ263" s="544">
        <v>1</v>
      </c>
    </row>
    <row r="264" spans="1:88" s="160" customFormat="1" ht="23.25" customHeight="1">
      <c r="A264" s="5">
        <v>1</v>
      </c>
      <c r="B264" s="657" t="str">
        <f t="shared" si="100"/>
        <v>►</v>
      </c>
      <c r="C264" s="671"/>
      <c r="D264" s="289" t="str">
        <f t="shared" si="101"/>
        <v/>
      </c>
      <c r="E264" s="141">
        <f t="shared" si="102"/>
        <v>0</v>
      </c>
      <c r="F264" s="141"/>
      <c r="G264" s="141"/>
      <c r="H264" s="141"/>
      <c r="I264" s="141"/>
      <c r="J264" s="141"/>
      <c r="K264" s="141"/>
      <c r="L264" s="141"/>
      <c r="M264" s="141"/>
      <c r="N264" s="141"/>
      <c r="O264" s="141"/>
      <c r="P264" s="830"/>
      <c r="Q264" s="5">
        <v>1</v>
      </c>
      <c r="R264" s="596"/>
      <c r="S264" s="632"/>
      <c r="T264" s="598"/>
      <c r="U264" s="636" t="str">
        <f t="shared" si="93"/>
        <v/>
      </c>
      <c r="V264" s="640"/>
      <c r="W264" s="182" t="str">
        <f t="shared" si="94"/>
        <v/>
      </c>
      <c r="X264" s="639" t="str">
        <f t="shared" si="99"/>
        <v/>
      </c>
      <c r="Y264" s="5"/>
      <c r="Z264" s="314" t="str">
        <f t="shared" si="103"/>
        <v>►</v>
      </c>
      <c r="AA264" s="315" t="str">
        <f>IF(ISBLANK(AB264),"",LARGE(AA238:AA263,1)+1)</f>
        <v/>
      </c>
      <c r="AB264" s="316"/>
      <c r="AC264" s="317"/>
      <c r="AD264" s="317"/>
      <c r="AE264" s="317"/>
      <c r="AF264" s="317"/>
      <c r="AG264" s="317"/>
      <c r="AH264" s="317"/>
      <c r="AI264" s="317"/>
      <c r="AJ264" s="317"/>
      <c r="AK264" s="317"/>
      <c r="AL264" s="317"/>
      <c r="AM264" s="317"/>
      <c r="AN264" s="318"/>
      <c r="AO264" s="5"/>
      <c r="AP264" s="315" t="str">
        <f>IF(ISBLANK(AQ264),"",LARGE(AP249:AP263,1)+1)</f>
        <v/>
      </c>
      <c r="AQ264" s="316"/>
      <c r="AR264" s="317"/>
      <c r="AS264" s="317"/>
      <c r="AT264" s="317"/>
      <c r="AU264" s="317"/>
      <c r="AV264" s="5"/>
      <c r="AW264" s="5">
        <v>1</v>
      </c>
      <c r="AX264" s="5">
        <v>1</v>
      </c>
      <c r="AY264" s="5">
        <v>1</v>
      </c>
      <c r="AZ264" s="5">
        <v>1</v>
      </c>
      <c r="BA264" s="5">
        <v>1</v>
      </c>
      <c r="BB264" s="5">
        <v>1</v>
      </c>
      <c r="BC264" s="5">
        <v>1</v>
      </c>
      <c r="BD264" s="5">
        <v>1</v>
      </c>
      <c r="BE264" s="5">
        <v>1</v>
      </c>
      <c r="BF264" s="5">
        <v>1</v>
      </c>
      <c r="BG264" s="5">
        <v>1</v>
      </c>
      <c r="BH264" s="5">
        <v>1</v>
      </c>
      <c r="BI264" s="5">
        <v>1</v>
      </c>
      <c r="BJ264" s="5">
        <v>1</v>
      </c>
      <c r="BK264" s="5">
        <v>1</v>
      </c>
      <c r="BL264" s="5">
        <v>1</v>
      </c>
      <c r="BM264" s="5">
        <v>1</v>
      </c>
      <c r="BN264" s="5">
        <v>1</v>
      </c>
      <c r="BO264" s="5">
        <v>1</v>
      </c>
      <c r="BP264" s="5">
        <v>1</v>
      </c>
      <c r="BQ264" s="5">
        <v>1</v>
      </c>
      <c r="BR264" s="5">
        <v>1</v>
      </c>
      <c r="BS264" s="5">
        <v>1</v>
      </c>
      <c r="BT264" s="5">
        <v>1</v>
      </c>
      <c r="BU264" s="5">
        <v>1</v>
      </c>
      <c r="BV264" s="5">
        <v>1</v>
      </c>
      <c r="BW264" s="5">
        <v>1</v>
      </c>
      <c r="BX264" s="5">
        <v>1</v>
      </c>
      <c r="BY264" s="5">
        <v>1</v>
      </c>
      <c r="BZ264" s="5">
        <v>1</v>
      </c>
      <c r="CA264" s="5">
        <v>1</v>
      </c>
      <c r="CB264" s="5">
        <v>1</v>
      </c>
      <c r="CC264" s="5">
        <v>1</v>
      </c>
      <c r="CD264" s="5">
        <v>1</v>
      </c>
      <c r="CE264" s="5">
        <v>1</v>
      </c>
      <c r="CF264" s="5">
        <v>1</v>
      </c>
      <c r="CG264" s="5">
        <v>1</v>
      </c>
      <c r="CH264" s="5">
        <v>1</v>
      </c>
      <c r="CI264" s="5">
        <v>1</v>
      </c>
      <c r="CJ264" s="544">
        <v>1</v>
      </c>
    </row>
    <row r="265" spans="1:88" s="160" customFormat="1" ht="23.25" customHeight="1">
      <c r="A265" s="5">
        <v>1</v>
      </c>
      <c r="B265" s="657" t="str">
        <f t="shared" si="100"/>
        <v>►</v>
      </c>
      <c r="C265" s="671"/>
      <c r="D265" s="289" t="str">
        <f t="shared" si="101"/>
        <v/>
      </c>
      <c r="E265" s="141">
        <f t="shared" si="102"/>
        <v>0</v>
      </c>
      <c r="F265" s="141"/>
      <c r="G265" s="141"/>
      <c r="H265" s="141"/>
      <c r="I265" s="141"/>
      <c r="J265" s="141"/>
      <c r="K265" s="141"/>
      <c r="L265" s="141"/>
      <c r="M265" s="141"/>
      <c r="N265" s="141"/>
      <c r="O265" s="141"/>
      <c r="P265" s="830"/>
      <c r="Q265" s="5">
        <v>1</v>
      </c>
      <c r="R265" s="596"/>
      <c r="S265" s="632"/>
      <c r="T265" s="598"/>
      <c r="U265" s="636" t="str">
        <f t="shared" si="93"/>
        <v/>
      </c>
      <c r="V265" s="640"/>
      <c r="W265" s="182" t="str">
        <f t="shared" si="94"/>
        <v/>
      </c>
      <c r="X265" s="639" t="str">
        <f t="shared" si="99"/>
        <v/>
      </c>
      <c r="Y265" s="5"/>
      <c r="Z265" s="314" t="str">
        <f t="shared" si="103"/>
        <v>►</v>
      </c>
      <c r="AA265" s="315" t="str">
        <f>IF(ISBLANK(AB265),"",LARGE(AA238:AA264,1)+1)</f>
        <v/>
      </c>
      <c r="AB265" s="316"/>
      <c r="AC265" s="317"/>
      <c r="AD265" s="317"/>
      <c r="AE265" s="317"/>
      <c r="AF265" s="317"/>
      <c r="AG265" s="317"/>
      <c r="AH265" s="317"/>
      <c r="AI265" s="317"/>
      <c r="AJ265" s="317"/>
      <c r="AK265" s="317"/>
      <c r="AL265" s="317"/>
      <c r="AM265" s="317"/>
      <c r="AN265" s="318"/>
      <c r="AO265" s="5"/>
      <c r="AP265" s="315" t="str">
        <f>IF(ISBLANK(AQ265),"",LARGE(AP249:AP264,1)+1)</f>
        <v/>
      </c>
      <c r="AQ265" s="316"/>
      <c r="AR265" s="317"/>
      <c r="AS265" s="317"/>
      <c r="AT265" s="317"/>
      <c r="AU265" s="317"/>
      <c r="AV265" s="5"/>
      <c r="AW265" s="5">
        <v>1</v>
      </c>
      <c r="AX265" s="5">
        <v>1</v>
      </c>
      <c r="AY265" s="5">
        <v>1</v>
      </c>
      <c r="AZ265" s="5">
        <v>1</v>
      </c>
      <c r="BA265" s="5">
        <v>1</v>
      </c>
      <c r="BB265" s="5">
        <v>1</v>
      </c>
      <c r="BC265" s="5">
        <v>1</v>
      </c>
      <c r="BD265" s="5">
        <v>1</v>
      </c>
      <c r="BE265" s="5">
        <v>1</v>
      </c>
      <c r="BF265" s="5">
        <v>1</v>
      </c>
      <c r="BG265" s="5">
        <v>1</v>
      </c>
      <c r="BH265" s="5">
        <v>1</v>
      </c>
      <c r="BI265" s="5">
        <v>1</v>
      </c>
      <c r="BJ265" s="5">
        <v>1</v>
      </c>
      <c r="BK265" s="5">
        <v>1</v>
      </c>
      <c r="BL265" s="5">
        <v>1</v>
      </c>
      <c r="BM265" s="5">
        <v>1</v>
      </c>
      <c r="BN265" s="5">
        <v>1</v>
      </c>
      <c r="BO265" s="5">
        <v>1</v>
      </c>
      <c r="BP265" s="5">
        <v>1</v>
      </c>
      <c r="BQ265" s="5">
        <v>1</v>
      </c>
      <c r="BR265" s="5">
        <v>1</v>
      </c>
      <c r="BS265" s="5">
        <v>1</v>
      </c>
      <c r="BT265" s="5">
        <v>1</v>
      </c>
      <c r="BU265" s="5">
        <v>1</v>
      </c>
      <c r="BV265" s="5">
        <v>1</v>
      </c>
      <c r="BW265" s="5">
        <v>1</v>
      </c>
      <c r="BX265" s="5">
        <v>1</v>
      </c>
      <c r="BY265" s="5">
        <v>1</v>
      </c>
      <c r="BZ265" s="5">
        <v>1</v>
      </c>
      <c r="CA265" s="5">
        <v>1</v>
      </c>
      <c r="CB265" s="5">
        <v>1</v>
      </c>
      <c r="CC265" s="5">
        <v>1</v>
      </c>
      <c r="CD265" s="5">
        <v>1</v>
      </c>
      <c r="CE265" s="5">
        <v>1</v>
      </c>
      <c r="CF265" s="5">
        <v>1</v>
      </c>
      <c r="CG265" s="5">
        <v>1</v>
      </c>
      <c r="CH265" s="5">
        <v>1</v>
      </c>
      <c r="CI265" s="5">
        <v>1</v>
      </c>
      <c r="CJ265" s="544">
        <v>1</v>
      </c>
    </row>
    <row r="266" spans="1:88" s="160" customFormat="1" ht="23.25" customHeight="1">
      <c r="A266" s="5">
        <v>1</v>
      </c>
      <c r="B266" s="657" t="str">
        <f t="shared" si="100"/>
        <v>►</v>
      </c>
      <c r="C266" s="671"/>
      <c r="D266" s="289" t="str">
        <f t="shared" si="101"/>
        <v/>
      </c>
      <c r="E266" s="141">
        <f t="shared" si="102"/>
        <v>0</v>
      </c>
      <c r="F266" s="141"/>
      <c r="G266" s="141"/>
      <c r="H266" s="141"/>
      <c r="I266" s="141"/>
      <c r="J266" s="141"/>
      <c r="K266" s="141"/>
      <c r="L266" s="141"/>
      <c r="M266" s="141"/>
      <c r="N266" s="141"/>
      <c r="O266" s="141"/>
      <c r="P266" s="830"/>
      <c r="Q266" s="5">
        <v>1</v>
      </c>
      <c r="R266" s="596"/>
      <c r="S266" s="632"/>
      <c r="T266" s="598"/>
      <c r="U266" s="636" t="str">
        <f t="shared" si="93"/>
        <v/>
      </c>
      <c r="V266" s="640"/>
      <c r="W266" s="182" t="str">
        <f t="shared" si="94"/>
        <v/>
      </c>
      <c r="X266" s="639" t="str">
        <f t="shared" si="99"/>
        <v/>
      </c>
      <c r="Y266" s="5"/>
      <c r="Z266" s="314" t="str">
        <f t="shared" si="103"/>
        <v>►</v>
      </c>
      <c r="AA266" s="315" t="str">
        <f>IF(ISBLANK(AB266),"",LARGE(AA238:AA265,1)+1)</f>
        <v/>
      </c>
      <c r="AB266" s="316"/>
      <c r="AC266" s="317"/>
      <c r="AD266" s="317"/>
      <c r="AE266" s="317"/>
      <c r="AF266" s="317"/>
      <c r="AG266" s="317"/>
      <c r="AH266" s="317"/>
      <c r="AI266" s="317"/>
      <c r="AJ266" s="317"/>
      <c r="AK266" s="317"/>
      <c r="AL266" s="317"/>
      <c r="AM266" s="317"/>
      <c r="AN266" s="318"/>
      <c r="AO266" s="5"/>
      <c r="AP266" s="315" t="str">
        <f>IF(ISBLANK(AQ266),"",LARGE(AP249:AP265,1)+1)</f>
        <v/>
      </c>
      <c r="AQ266" s="316"/>
      <c r="AR266" s="317"/>
      <c r="AS266" s="317"/>
      <c r="AT266" s="317"/>
      <c r="AU266" s="317"/>
      <c r="AV266" s="5"/>
      <c r="AW266" s="5">
        <v>1</v>
      </c>
      <c r="AX266" s="5">
        <v>1</v>
      </c>
      <c r="AY266" s="5">
        <v>1</v>
      </c>
      <c r="AZ266" s="5">
        <v>1</v>
      </c>
      <c r="BA266" s="5">
        <v>1</v>
      </c>
      <c r="BB266" s="5">
        <v>1</v>
      </c>
      <c r="BC266" s="5">
        <v>1</v>
      </c>
      <c r="BD266" s="5">
        <v>1</v>
      </c>
      <c r="BE266" s="5">
        <v>1</v>
      </c>
      <c r="BF266" s="5">
        <v>1</v>
      </c>
      <c r="BG266" s="5">
        <v>1</v>
      </c>
      <c r="BH266" s="5">
        <v>1</v>
      </c>
      <c r="BI266" s="5">
        <v>1</v>
      </c>
      <c r="BJ266" s="5">
        <v>1</v>
      </c>
      <c r="BK266" s="5">
        <v>1</v>
      </c>
      <c r="BL266" s="5">
        <v>1</v>
      </c>
      <c r="BM266" s="5">
        <v>1</v>
      </c>
      <c r="BN266" s="5">
        <v>1</v>
      </c>
      <c r="BO266" s="5">
        <v>1</v>
      </c>
      <c r="BP266" s="5">
        <v>1</v>
      </c>
      <c r="BQ266" s="5">
        <v>1</v>
      </c>
      <c r="BR266" s="5">
        <v>1</v>
      </c>
      <c r="BS266" s="5">
        <v>1</v>
      </c>
      <c r="BT266" s="5">
        <v>1</v>
      </c>
      <c r="BU266" s="5">
        <v>1</v>
      </c>
      <c r="BV266" s="5">
        <v>1</v>
      </c>
      <c r="BW266" s="5">
        <v>1</v>
      </c>
      <c r="BX266" s="5">
        <v>1</v>
      </c>
      <c r="BY266" s="5">
        <v>1</v>
      </c>
      <c r="BZ266" s="5">
        <v>1</v>
      </c>
      <c r="CA266" s="5">
        <v>1</v>
      </c>
      <c r="CB266" s="5">
        <v>1</v>
      </c>
      <c r="CC266" s="5">
        <v>1</v>
      </c>
      <c r="CD266" s="5">
        <v>1</v>
      </c>
      <c r="CE266" s="5">
        <v>1</v>
      </c>
      <c r="CF266" s="5">
        <v>1</v>
      </c>
      <c r="CG266" s="5">
        <v>1</v>
      </c>
      <c r="CH266" s="5">
        <v>1</v>
      </c>
      <c r="CI266" s="5">
        <v>1</v>
      </c>
      <c r="CJ266" s="544">
        <v>1</v>
      </c>
    </row>
    <row r="267" spans="1:88" s="160" customFormat="1" ht="23.25" customHeight="1">
      <c r="A267" s="5">
        <v>1</v>
      </c>
      <c r="B267" s="657" t="str">
        <f t="shared" si="100"/>
        <v>►</v>
      </c>
      <c r="C267" s="671"/>
      <c r="D267" s="289" t="str">
        <f t="shared" si="101"/>
        <v/>
      </c>
      <c r="E267" s="141">
        <f t="shared" si="102"/>
        <v>0</v>
      </c>
      <c r="F267" s="141"/>
      <c r="G267" s="141"/>
      <c r="H267" s="141"/>
      <c r="I267" s="141"/>
      <c r="J267" s="141"/>
      <c r="K267" s="141"/>
      <c r="L267" s="141"/>
      <c r="M267" s="141"/>
      <c r="N267" s="141"/>
      <c r="O267" s="141"/>
      <c r="P267" s="830"/>
      <c r="Q267" s="5">
        <v>1</v>
      </c>
      <c r="R267" s="596"/>
      <c r="S267" s="632"/>
      <c r="T267" s="598"/>
      <c r="U267" s="636" t="str">
        <f t="shared" si="93"/>
        <v/>
      </c>
      <c r="V267" s="640"/>
      <c r="W267" s="182" t="str">
        <f t="shared" si="94"/>
        <v/>
      </c>
      <c r="X267" s="639" t="str">
        <f t="shared" si="99"/>
        <v/>
      </c>
      <c r="Y267" s="5"/>
      <c r="Z267" s="314" t="str">
        <f t="shared" si="103"/>
        <v>►</v>
      </c>
      <c r="AA267" s="315" t="str">
        <f>IF(ISBLANK(AB267),"",LARGE(AA238:AA266,1)+1)</f>
        <v/>
      </c>
      <c r="AB267" s="316"/>
      <c r="AC267" s="317"/>
      <c r="AD267" s="317"/>
      <c r="AE267" s="317"/>
      <c r="AF267" s="317"/>
      <c r="AG267" s="317"/>
      <c r="AH267" s="317"/>
      <c r="AI267" s="317"/>
      <c r="AJ267" s="317"/>
      <c r="AK267" s="317"/>
      <c r="AL267" s="317"/>
      <c r="AM267" s="317"/>
      <c r="AN267" s="318"/>
      <c r="AO267" s="5"/>
      <c r="AP267" s="315" t="str">
        <f>IF(ISBLANK(AQ267),"",LARGE(AP249:AP266,1)+1)</f>
        <v/>
      </c>
      <c r="AQ267" s="316"/>
      <c r="AR267" s="317"/>
      <c r="AS267" s="317"/>
      <c r="AT267" s="317"/>
      <c r="AU267" s="317"/>
      <c r="AV267" s="5"/>
      <c r="AW267" s="5">
        <v>1</v>
      </c>
      <c r="AX267" s="5">
        <v>1</v>
      </c>
      <c r="AY267" s="5">
        <v>1</v>
      </c>
      <c r="AZ267" s="5">
        <v>1</v>
      </c>
      <c r="BA267" s="5">
        <v>1</v>
      </c>
      <c r="BB267" s="5">
        <v>1</v>
      </c>
      <c r="BC267" s="5">
        <v>1</v>
      </c>
      <c r="BD267" s="5">
        <v>1</v>
      </c>
      <c r="BE267" s="5">
        <v>1</v>
      </c>
      <c r="BF267" s="5">
        <v>1</v>
      </c>
      <c r="BG267" s="5">
        <v>1</v>
      </c>
      <c r="BH267" s="5">
        <v>1</v>
      </c>
      <c r="BI267" s="5">
        <v>1</v>
      </c>
      <c r="BJ267" s="5">
        <v>1</v>
      </c>
      <c r="BK267" s="5">
        <v>1</v>
      </c>
      <c r="BL267" s="5">
        <v>1</v>
      </c>
      <c r="BM267" s="5">
        <v>1</v>
      </c>
      <c r="BN267" s="5">
        <v>1</v>
      </c>
      <c r="BO267" s="5">
        <v>1</v>
      </c>
      <c r="BP267" s="5">
        <v>1</v>
      </c>
      <c r="BQ267" s="5">
        <v>1</v>
      </c>
      <c r="BR267" s="5">
        <v>1</v>
      </c>
      <c r="BS267" s="5">
        <v>1</v>
      </c>
      <c r="BT267" s="5">
        <v>1</v>
      </c>
      <c r="BU267" s="5">
        <v>1</v>
      </c>
      <c r="BV267" s="5">
        <v>1</v>
      </c>
      <c r="BW267" s="5">
        <v>1</v>
      </c>
      <c r="BX267" s="5">
        <v>1</v>
      </c>
      <c r="BY267" s="5">
        <v>1</v>
      </c>
      <c r="BZ267" s="5">
        <v>1</v>
      </c>
      <c r="CA267" s="5">
        <v>1</v>
      </c>
      <c r="CB267" s="5">
        <v>1</v>
      </c>
      <c r="CC267" s="5">
        <v>1</v>
      </c>
      <c r="CD267" s="5">
        <v>1</v>
      </c>
      <c r="CE267" s="5">
        <v>1</v>
      </c>
      <c r="CF267" s="5">
        <v>1</v>
      </c>
      <c r="CG267" s="5">
        <v>1</v>
      </c>
      <c r="CH267" s="5">
        <v>1</v>
      </c>
      <c r="CI267" s="5">
        <v>1</v>
      </c>
      <c r="CJ267" s="544">
        <v>1</v>
      </c>
    </row>
    <row r="268" spans="1:88" s="160" customFormat="1" ht="23.25" customHeight="1">
      <c r="A268" s="5">
        <v>1</v>
      </c>
      <c r="B268" s="657" t="str">
        <f t="shared" si="100"/>
        <v>►</v>
      </c>
      <c r="C268" s="671"/>
      <c r="D268" s="289" t="str">
        <f t="shared" si="101"/>
        <v/>
      </c>
      <c r="E268" s="141">
        <f t="shared" si="102"/>
        <v>0</v>
      </c>
      <c r="F268" s="141"/>
      <c r="G268" s="141"/>
      <c r="H268" s="141"/>
      <c r="I268" s="141"/>
      <c r="J268" s="141"/>
      <c r="K268" s="141"/>
      <c r="L268" s="141"/>
      <c r="M268" s="141"/>
      <c r="N268" s="141"/>
      <c r="O268" s="141"/>
      <c r="P268" s="830"/>
      <c r="Q268" s="5">
        <v>1</v>
      </c>
      <c r="R268" s="596"/>
      <c r="S268" s="632"/>
      <c r="T268" s="598"/>
      <c r="U268" s="636" t="str">
        <f t="shared" si="93"/>
        <v/>
      </c>
      <c r="V268" s="640"/>
      <c r="W268" s="182" t="str">
        <f t="shared" si="94"/>
        <v/>
      </c>
      <c r="X268" s="639" t="str">
        <f t="shared" si="99"/>
        <v/>
      </c>
      <c r="Y268" s="5"/>
      <c r="Z268" s="314" t="str">
        <f t="shared" si="103"/>
        <v>►</v>
      </c>
      <c r="AA268" s="315" t="str">
        <f>IF(ISBLANK(AB268),"",LARGE(AA238:AA267,1)+1)</f>
        <v/>
      </c>
      <c r="AB268" s="316"/>
      <c r="AC268" s="317"/>
      <c r="AD268" s="317"/>
      <c r="AE268" s="317"/>
      <c r="AF268" s="317"/>
      <c r="AG268" s="317"/>
      <c r="AH268" s="317"/>
      <c r="AI268" s="317"/>
      <c r="AJ268" s="317"/>
      <c r="AK268" s="317"/>
      <c r="AL268" s="317"/>
      <c r="AM268" s="317"/>
      <c r="AN268" s="318"/>
      <c r="AO268" s="5"/>
      <c r="AP268" s="315" t="str">
        <f>IF(ISBLANK(AQ268),"",LARGE(AP249:AP267,1)+1)</f>
        <v/>
      </c>
      <c r="AQ268" s="316"/>
      <c r="AR268" s="317"/>
      <c r="AS268" s="317"/>
      <c r="AT268" s="317"/>
      <c r="AU268" s="317"/>
      <c r="AV268" s="5"/>
      <c r="AW268" s="5">
        <v>1</v>
      </c>
      <c r="AX268" s="5">
        <v>1</v>
      </c>
      <c r="AY268" s="5">
        <v>1</v>
      </c>
      <c r="AZ268" s="5">
        <v>1</v>
      </c>
      <c r="BA268" s="5">
        <v>1</v>
      </c>
      <c r="BB268" s="5">
        <v>1</v>
      </c>
      <c r="BC268" s="5">
        <v>1</v>
      </c>
      <c r="BD268" s="5">
        <v>1</v>
      </c>
      <c r="BE268" s="5">
        <v>1</v>
      </c>
      <c r="BF268" s="5">
        <v>1</v>
      </c>
      <c r="BG268" s="5">
        <v>1</v>
      </c>
      <c r="BH268" s="5">
        <v>1</v>
      </c>
      <c r="BI268" s="5">
        <v>1</v>
      </c>
      <c r="BJ268" s="5">
        <v>1</v>
      </c>
      <c r="BK268" s="5">
        <v>1</v>
      </c>
      <c r="BL268" s="5">
        <v>1</v>
      </c>
      <c r="BM268" s="5">
        <v>1</v>
      </c>
      <c r="BN268" s="5">
        <v>1</v>
      </c>
      <c r="BO268" s="5">
        <v>1</v>
      </c>
      <c r="BP268" s="5">
        <v>1</v>
      </c>
      <c r="BQ268" s="5">
        <v>1</v>
      </c>
      <c r="BR268" s="5">
        <v>1</v>
      </c>
      <c r="BS268" s="5">
        <v>1</v>
      </c>
      <c r="BT268" s="5">
        <v>1</v>
      </c>
      <c r="BU268" s="5">
        <v>1</v>
      </c>
      <c r="BV268" s="5">
        <v>1</v>
      </c>
      <c r="BW268" s="5">
        <v>1</v>
      </c>
      <c r="BX268" s="5">
        <v>1</v>
      </c>
      <c r="BY268" s="5">
        <v>1</v>
      </c>
      <c r="BZ268" s="5">
        <v>1</v>
      </c>
      <c r="CA268" s="5">
        <v>1</v>
      </c>
      <c r="CB268" s="5">
        <v>1</v>
      </c>
      <c r="CC268" s="5">
        <v>1</v>
      </c>
      <c r="CD268" s="5">
        <v>1</v>
      </c>
      <c r="CE268" s="5">
        <v>1</v>
      </c>
      <c r="CF268" s="5">
        <v>1</v>
      </c>
      <c r="CG268" s="5">
        <v>1</v>
      </c>
      <c r="CH268" s="5">
        <v>1</v>
      </c>
      <c r="CI268" s="5">
        <v>1</v>
      </c>
      <c r="CJ268" s="544">
        <v>1</v>
      </c>
    </row>
    <row r="269" spans="1:88" s="160" customFormat="1" ht="23.25" customHeight="1">
      <c r="A269" s="5">
        <v>1</v>
      </c>
      <c r="B269" s="657" t="str">
        <f t="shared" si="100"/>
        <v>►</v>
      </c>
      <c r="C269" s="671"/>
      <c r="D269" s="289" t="str">
        <f t="shared" si="101"/>
        <v/>
      </c>
      <c r="E269" s="141">
        <f t="shared" si="102"/>
        <v>0</v>
      </c>
      <c r="F269" s="141"/>
      <c r="G269" s="141"/>
      <c r="H269" s="141"/>
      <c r="I269" s="141"/>
      <c r="J269" s="141"/>
      <c r="K269" s="141"/>
      <c r="L269" s="141"/>
      <c r="M269" s="141"/>
      <c r="N269" s="141"/>
      <c r="O269" s="141"/>
      <c r="P269" s="830"/>
      <c r="Q269" s="5">
        <v>1</v>
      </c>
      <c r="R269" s="596"/>
      <c r="S269" s="632"/>
      <c r="T269" s="598"/>
      <c r="U269" s="636" t="str">
        <f t="shared" si="93"/>
        <v/>
      </c>
      <c r="V269" s="640"/>
      <c r="W269" s="182" t="str">
        <f t="shared" si="94"/>
        <v/>
      </c>
      <c r="X269" s="639" t="str">
        <f t="shared" si="99"/>
        <v/>
      </c>
      <c r="Y269" s="5"/>
      <c r="Z269" s="314" t="str">
        <f t="shared" si="103"/>
        <v>►</v>
      </c>
      <c r="AA269" s="315" t="str">
        <f>IF(ISBLANK(AB269),"",LARGE(AA238:AA268,1)+1)</f>
        <v/>
      </c>
      <c r="AB269" s="316"/>
      <c r="AC269" s="317"/>
      <c r="AD269" s="317"/>
      <c r="AE269" s="317"/>
      <c r="AF269" s="317"/>
      <c r="AG269" s="317"/>
      <c r="AH269" s="317"/>
      <c r="AI269" s="317"/>
      <c r="AJ269" s="317"/>
      <c r="AK269" s="317"/>
      <c r="AL269" s="317"/>
      <c r="AM269" s="317"/>
      <c r="AN269" s="318"/>
      <c r="AO269" s="5"/>
      <c r="AP269" s="315" t="str">
        <f>IF(ISBLANK(AQ269),"",LARGE(AP249:AP268,1)+1)</f>
        <v/>
      </c>
      <c r="AQ269" s="316"/>
      <c r="AR269" s="317"/>
      <c r="AS269" s="317"/>
      <c r="AT269" s="317"/>
      <c r="AU269" s="317"/>
      <c r="AV269" s="5"/>
      <c r="AW269" s="5">
        <v>1</v>
      </c>
      <c r="AX269" s="5">
        <v>1</v>
      </c>
      <c r="AY269" s="5">
        <v>1</v>
      </c>
      <c r="AZ269" s="5">
        <v>1</v>
      </c>
      <c r="BA269" s="5">
        <v>1</v>
      </c>
      <c r="BB269" s="5">
        <v>1</v>
      </c>
      <c r="BC269" s="5">
        <v>1</v>
      </c>
      <c r="BD269" s="5">
        <v>1</v>
      </c>
      <c r="BE269" s="5">
        <v>1</v>
      </c>
      <c r="BF269" s="5">
        <v>1</v>
      </c>
      <c r="BG269" s="5">
        <v>1</v>
      </c>
      <c r="BH269" s="5">
        <v>1</v>
      </c>
      <c r="BI269" s="5">
        <v>1</v>
      </c>
      <c r="BJ269" s="5">
        <v>1</v>
      </c>
      <c r="BK269" s="5">
        <v>1</v>
      </c>
      <c r="BL269" s="5">
        <v>1</v>
      </c>
      <c r="BM269" s="5">
        <v>1</v>
      </c>
      <c r="BN269" s="5">
        <v>1</v>
      </c>
      <c r="BO269" s="5">
        <v>1</v>
      </c>
      <c r="BP269" s="5">
        <v>1</v>
      </c>
      <c r="BQ269" s="5">
        <v>1</v>
      </c>
      <c r="BR269" s="5">
        <v>1</v>
      </c>
      <c r="BS269" s="5">
        <v>1</v>
      </c>
      <c r="BT269" s="5">
        <v>1</v>
      </c>
      <c r="BU269" s="5">
        <v>1</v>
      </c>
      <c r="BV269" s="5">
        <v>1</v>
      </c>
      <c r="BW269" s="5">
        <v>1</v>
      </c>
      <c r="BX269" s="5">
        <v>1</v>
      </c>
      <c r="BY269" s="5">
        <v>1</v>
      </c>
      <c r="BZ269" s="5">
        <v>1</v>
      </c>
      <c r="CA269" s="5">
        <v>1</v>
      </c>
      <c r="CB269" s="5">
        <v>1</v>
      </c>
      <c r="CC269" s="5">
        <v>1</v>
      </c>
      <c r="CD269" s="5">
        <v>1</v>
      </c>
      <c r="CE269" s="5">
        <v>1</v>
      </c>
      <c r="CF269" s="5">
        <v>1</v>
      </c>
      <c r="CG269" s="5">
        <v>1</v>
      </c>
      <c r="CH269" s="5">
        <v>1</v>
      </c>
      <c r="CI269" s="5">
        <v>1</v>
      </c>
      <c r="CJ269" s="544">
        <v>1</v>
      </c>
    </row>
    <row r="270" spans="1:88" s="160" customFormat="1" ht="23.25" customHeight="1">
      <c r="A270" s="5">
        <v>1</v>
      </c>
      <c r="B270" s="657" t="str">
        <f t="shared" si="100"/>
        <v>►</v>
      </c>
      <c r="C270" s="671"/>
      <c r="D270" s="289" t="str">
        <f t="shared" si="101"/>
        <v/>
      </c>
      <c r="E270" s="141">
        <f t="shared" si="102"/>
        <v>0</v>
      </c>
      <c r="F270" s="141"/>
      <c r="G270" s="141"/>
      <c r="H270" s="141"/>
      <c r="I270" s="141"/>
      <c r="J270" s="141"/>
      <c r="K270" s="141"/>
      <c r="L270" s="141"/>
      <c r="M270" s="141"/>
      <c r="N270" s="141"/>
      <c r="O270" s="141"/>
      <c r="P270" s="830"/>
      <c r="Q270" s="5">
        <v>1</v>
      </c>
      <c r="R270" s="596"/>
      <c r="S270" s="632"/>
      <c r="T270" s="598"/>
      <c r="U270" s="636" t="str">
        <f t="shared" si="93"/>
        <v/>
      </c>
      <c r="V270" s="640"/>
      <c r="W270" s="182" t="str">
        <f t="shared" si="94"/>
        <v/>
      </c>
      <c r="X270" s="639" t="str">
        <f t="shared" si="99"/>
        <v/>
      </c>
      <c r="Y270" s="5"/>
      <c r="Z270" s="314" t="str">
        <f t="shared" si="103"/>
        <v>►</v>
      </c>
      <c r="AA270" s="315" t="str">
        <f>IF(ISBLANK(AB270),"",LARGE(AA238:AA269,1)+1)</f>
        <v/>
      </c>
      <c r="AB270" s="316"/>
      <c r="AC270" s="317"/>
      <c r="AD270" s="317"/>
      <c r="AE270" s="317"/>
      <c r="AF270" s="317"/>
      <c r="AG270" s="317"/>
      <c r="AH270" s="317"/>
      <c r="AI270" s="317"/>
      <c r="AJ270" s="317"/>
      <c r="AK270" s="317"/>
      <c r="AL270" s="317"/>
      <c r="AM270" s="317"/>
      <c r="AN270" s="318"/>
      <c r="AO270" s="5"/>
      <c r="AP270" s="315" t="str">
        <f>IF(ISBLANK(AQ270),"",LARGE(AP249:AP269,1)+1)</f>
        <v/>
      </c>
      <c r="AQ270" s="316"/>
      <c r="AR270" s="317"/>
      <c r="AS270" s="317"/>
      <c r="AT270" s="317"/>
      <c r="AU270" s="317"/>
      <c r="AV270" s="5"/>
      <c r="AW270" s="5">
        <v>1</v>
      </c>
      <c r="AX270" s="5">
        <v>1</v>
      </c>
      <c r="AY270" s="5">
        <v>1</v>
      </c>
      <c r="AZ270" s="5">
        <v>1</v>
      </c>
      <c r="BA270" s="5">
        <v>1</v>
      </c>
      <c r="BB270" s="5">
        <v>1</v>
      </c>
      <c r="BC270" s="5">
        <v>1</v>
      </c>
      <c r="BD270" s="5">
        <v>1</v>
      </c>
      <c r="BE270" s="5">
        <v>1</v>
      </c>
      <c r="BF270" s="5">
        <v>1</v>
      </c>
      <c r="BG270" s="5">
        <v>1</v>
      </c>
      <c r="BH270" s="5">
        <v>1</v>
      </c>
      <c r="BI270" s="5">
        <v>1</v>
      </c>
      <c r="BJ270" s="5">
        <v>1</v>
      </c>
      <c r="BK270" s="5">
        <v>1</v>
      </c>
      <c r="BL270" s="5">
        <v>1</v>
      </c>
      <c r="BM270" s="5">
        <v>1</v>
      </c>
      <c r="BN270" s="5">
        <v>1</v>
      </c>
      <c r="BO270" s="5">
        <v>1</v>
      </c>
      <c r="BP270" s="5">
        <v>1</v>
      </c>
      <c r="BQ270" s="5">
        <v>1</v>
      </c>
      <c r="BR270" s="5">
        <v>1</v>
      </c>
      <c r="BS270" s="5">
        <v>1</v>
      </c>
      <c r="BT270" s="5">
        <v>1</v>
      </c>
      <c r="BU270" s="5">
        <v>1</v>
      </c>
      <c r="BV270" s="5">
        <v>1</v>
      </c>
      <c r="BW270" s="5">
        <v>1</v>
      </c>
      <c r="BX270" s="5">
        <v>1</v>
      </c>
      <c r="BY270" s="5">
        <v>1</v>
      </c>
      <c r="BZ270" s="5">
        <v>1</v>
      </c>
      <c r="CA270" s="5">
        <v>1</v>
      </c>
      <c r="CB270" s="5">
        <v>1</v>
      </c>
      <c r="CC270" s="5">
        <v>1</v>
      </c>
      <c r="CD270" s="5">
        <v>1</v>
      </c>
      <c r="CE270" s="5">
        <v>1</v>
      </c>
      <c r="CF270" s="5">
        <v>1</v>
      </c>
      <c r="CG270" s="5">
        <v>1</v>
      </c>
      <c r="CH270" s="5">
        <v>1</v>
      </c>
      <c r="CI270" s="5">
        <v>1</v>
      </c>
      <c r="CJ270" s="544">
        <v>1</v>
      </c>
    </row>
    <row r="271" spans="1:88" s="160" customFormat="1" ht="23.25" customHeight="1">
      <c r="A271" s="5">
        <v>1</v>
      </c>
      <c r="B271" s="657" t="str">
        <f t="shared" si="100"/>
        <v>►</v>
      </c>
      <c r="C271" s="671"/>
      <c r="D271" s="289" t="str">
        <f t="shared" si="101"/>
        <v/>
      </c>
      <c r="E271" s="141">
        <f t="shared" si="102"/>
        <v>0</v>
      </c>
      <c r="F271" s="141"/>
      <c r="G271" s="141"/>
      <c r="H271" s="141"/>
      <c r="I271" s="141"/>
      <c r="J271" s="141"/>
      <c r="K271" s="141"/>
      <c r="L271" s="141"/>
      <c r="M271" s="141"/>
      <c r="N271" s="141"/>
      <c r="O271" s="141"/>
      <c r="P271" s="830"/>
      <c r="Q271" s="5">
        <v>1</v>
      </c>
      <c r="R271" s="596"/>
      <c r="S271" s="632"/>
      <c r="T271" s="598"/>
      <c r="U271" s="636" t="str">
        <f t="shared" si="93"/>
        <v/>
      </c>
      <c r="V271" s="640"/>
      <c r="W271" s="182" t="str">
        <f t="shared" si="94"/>
        <v/>
      </c>
      <c r="X271" s="639" t="str">
        <f t="shared" si="99"/>
        <v/>
      </c>
      <c r="Y271" s="5"/>
      <c r="Z271" s="314" t="str">
        <f t="shared" si="103"/>
        <v>►</v>
      </c>
      <c r="AA271" s="315" t="str">
        <f>IF(ISBLANK(AB271),"",LARGE(AA238:AA270,1)+1)</f>
        <v/>
      </c>
      <c r="AB271" s="316"/>
      <c r="AC271" s="317"/>
      <c r="AD271" s="317"/>
      <c r="AE271" s="317"/>
      <c r="AF271" s="317"/>
      <c r="AG271" s="317"/>
      <c r="AH271" s="317"/>
      <c r="AI271" s="317"/>
      <c r="AJ271" s="317"/>
      <c r="AK271" s="317"/>
      <c r="AL271" s="317"/>
      <c r="AM271" s="317"/>
      <c r="AN271" s="318"/>
      <c r="AO271" s="5"/>
      <c r="AP271" s="315" t="str">
        <f>IF(ISBLANK(AQ271),"",LARGE(AP249:AP270,1)+1)</f>
        <v/>
      </c>
      <c r="AQ271" s="316"/>
      <c r="AR271" s="317"/>
      <c r="AS271" s="317"/>
      <c r="AT271" s="317"/>
      <c r="AU271" s="317"/>
      <c r="AV271" s="5"/>
      <c r="AW271" s="5">
        <v>1</v>
      </c>
      <c r="AX271" s="5">
        <v>1</v>
      </c>
      <c r="AY271" s="5">
        <v>1</v>
      </c>
      <c r="AZ271" s="5">
        <v>1</v>
      </c>
      <c r="BA271" s="5">
        <v>1</v>
      </c>
      <c r="BB271" s="5">
        <v>1</v>
      </c>
      <c r="BC271" s="5">
        <v>1</v>
      </c>
      <c r="BD271" s="5">
        <v>1</v>
      </c>
      <c r="BE271" s="5">
        <v>1</v>
      </c>
      <c r="BF271" s="5">
        <v>1</v>
      </c>
      <c r="BG271" s="5">
        <v>1</v>
      </c>
      <c r="BH271" s="5">
        <v>1</v>
      </c>
      <c r="BI271" s="5">
        <v>1</v>
      </c>
      <c r="BJ271" s="5">
        <v>1</v>
      </c>
      <c r="BK271" s="5">
        <v>1</v>
      </c>
      <c r="BL271" s="5">
        <v>1</v>
      </c>
      <c r="BM271" s="5">
        <v>1</v>
      </c>
      <c r="BN271" s="5">
        <v>1</v>
      </c>
      <c r="BO271" s="5">
        <v>1</v>
      </c>
      <c r="BP271" s="5">
        <v>1</v>
      </c>
      <c r="BQ271" s="5">
        <v>1</v>
      </c>
      <c r="BR271" s="5">
        <v>1</v>
      </c>
      <c r="BS271" s="5">
        <v>1</v>
      </c>
      <c r="BT271" s="5">
        <v>1</v>
      </c>
      <c r="BU271" s="5">
        <v>1</v>
      </c>
      <c r="BV271" s="5">
        <v>1</v>
      </c>
      <c r="BW271" s="5">
        <v>1</v>
      </c>
      <c r="BX271" s="5">
        <v>1</v>
      </c>
      <c r="BY271" s="5">
        <v>1</v>
      </c>
      <c r="BZ271" s="5">
        <v>1</v>
      </c>
      <c r="CA271" s="5">
        <v>1</v>
      </c>
      <c r="CB271" s="5">
        <v>1</v>
      </c>
      <c r="CC271" s="5">
        <v>1</v>
      </c>
      <c r="CD271" s="5">
        <v>1</v>
      </c>
      <c r="CE271" s="5">
        <v>1</v>
      </c>
      <c r="CF271" s="5">
        <v>1</v>
      </c>
      <c r="CG271" s="5">
        <v>1</v>
      </c>
      <c r="CH271" s="5">
        <v>1</v>
      </c>
      <c r="CI271" s="5">
        <v>1</v>
      </c>
      <c r="CJ271" s="544">
        <v>1</v>
      </c>
    </row>
    <row r="272" spans="1:88" s="160" customFormat="1" ht="23.25" customHeight="1">
      <c r="A272" s="5">
        <v>1</v>
      </c>
      <c r="B272" s="657" t="str">
        <f t="shared" si="100"/>
        <v>►</v>
      </c>
      <c r="C272" s="671"/>
      <c r="D272" s="289" t="str">
        <f t="shared" si="101"/>
        <v/>
      </c>
      <c r="E272" s="141">
        <f t="shared" si="102"/>
        <v>0</v>
      </c>
      <c r="F272" s="141"/>
      <c r="G272" s="141"/>
      <c r="H272" s="141"/>
      <c r="I272" s="141"/>
      <c r="J272" s="141"/>
      <c r="K272" s="141"/>
      <c r="L272" s="141"/>
      <c r="M272" s="141"/>
      <c r="N272" s="141"/>
      <c r="O272" s="141"/>
      <c r="P272" s="830"/>
      <c r="Q272" s="5">
        <v>1</v>
      </c>
      <c r="R272" s="596"/>
      <c r="S272" s="632"/>
      <c r="T272" s="598"/>
      <c r="U272" s="636" t="str">
        <f t="shared" si="93"/>
        <v/>
      </c>
      <c r="V272" s="640"/>
      <c r="W272" s="182" t="str">
        <f t="shared" si="94"/>
        <v/>
      </c>
      <c r="X272" s="639" t="str">
        <f t="shared" si="99"/>
        <v/>
      </c>
      <c r="Y272" s="5"/>
      <c r="Z272" s="314" t="str">
        <f t="shared" si="103"/>
        <v>►</v>
      </c>
      <c r="AA272" s="315" t="str">
        <f>IF(ISBLANK(AB272),"",LARGE(AA238:AA271,1)+1)</f>
        <v/>
      </c>
      <c r="AB272" s="316"/>
      <c r="AC272" s="317"/>
      <c r="AD272" s="317"/>
      <c r="AE272" s="317"/>
      <c r="AF272" s="317"/>
      <c r="AG272" s="317"/>
      <c r="AH272" s="317"/>
      <c r="AI272" s="317"/>
      <c r="AJ272" s="317"/>
      <c r="AK272" s="317"/>
      <c r="AL272" s="317"/>
      <c r="AM272" s="317"/>
      <c r="AN272" s="318"/>
      <c r="AO272" s="5"/>
      <c r="AP272" s="315" t="str">
        <f>IF(ISBLANK(AQ272),"",LARGE(AP249:AP271,1)+1)</f>
        <v/>
      </c>
      <c r="AQ272" s="316"/>
      <c r="AR272" s="317"/>
      <c r="AS272" s="317"/>
      <c r="AT272" s="317"/>
      <c r="AU272" s="317"/>
      <c r="AV272" s="5"/>
      <c r="AW272" s="5">
        <v>1</v>
      </c>
      <c r="AX272" s="5">
        <v>1</v>
      </c>
      <c r="AY272" s="5">
        <v>1</v>
      </c>
      <c r="AZ272" s="5">
        <v>1</v>
      </c>
      <c r="BA272" s="5">
        <v>1</v>
      </c>
      <c r="BB272" s="5">
        <v>1</v>
      </c>
      <c r="BC272" s="5">
        <v>1</v>
      </c>
      <c r="BD272" s="5">
        <v>1</v>
      </c>
      <c r="BE272" s="5">
        <v>1</v>
      </c>
      <c r="BF272" s="5">
        <v>1</v>
      </c>
      <c r="BG272" s="5">
        <v>1</v>
      </c>
      <c r="BH272" s="5">
        <v>1</v>
      </c>
      <c r="BI272" s="5">
        <v>1</v>
      </c>
      <c r="BJ272" s="5">
        <v>1</v>
      </c>
      <c r="BK272" s="5">
        <v>1</v>
      </c>
      <c r="BL272" s="5">
        <v>1</v>
      </c>
      <c r="BM272" s="5">
        <v>1</v>
      </c>
      <c r="BN272" s="5">
        <v>1</v>
      </c>
      <c r="BO272" s="5">
        <v>1</v>
      </c>
      <c r="BP272" s="5">
        <v>1</v>
      </c>
      <c r="BQ272" s="5">
        <v>1</v>
      </c>
      <c r="BR272" s="5">
        <v>1</v>
      </c>
      <c r="BS272" s="5">
        <v>1</v>
      </c>
      <c r="BT272" s="5">
        <v>1</v>
      </c>
      <c r="BU272" s="5">
        <v>1</v>
      </c>
      <c r="BV272" s="5">
        <v>1</v>
      </c>
      <c r="BW272" s="5">
        <v>1</v>
      </c>
      <c r="BX272" s="5">
        <v>1</v>
      </c>
      <c r="BY272" s="5">
        <v>1</v>
      </c>
      <c r="BZ272" s="5">
        <v>1</v>
      </c>
      <c r="CA272" s="5">
        <v>1</v>
      </c>
      <c r="CB272" s="5">
        <v>1</v>
      </c>
      <c r="CC272" s="5">
        <v>1</v>
      </c>
      <c r="CD272" s="5">
        <v>1</v>
      </c>
      <c r="CE272" s="5">
        <v>1</v>
      </c>
      <c r="CF272" s="5">
        <v>1</v>
      </c>
      <c r="CG272" s="5">
        <v>1</v>
      </c>
      <c r="CH272" s="5">
        <v>1</v>
      </c>
      <c r="CI272" s="5">
        <v>1</v>
      </c>
      <c r="CJ272" s="544">
        <v>1</v>
      </c>
    </row>
    <row r="273" spans="1:88" s="160" customFormat="1" ht="23.25" customHeight="1">
      <c r="A273" s="5">
        <v>1</v>
      </c>
      <c r="B273" s="657" t="str">
        <f t="shared" si="100"/>
        <v>►</v>
      </c>
      <c r="C273" s="671"/>
      <c r="D273" s="289" t="str">
        <f t="shared" si="101"/>
        <v/>
      </c>
      <c r="E273" s="141">
        <f t="shared" si="102"/>
        <v>0</v>
      </c>
      <c r="F273" s="141"/>
      <c r="G273" s="141"/>
      <c r="H273" s="141"/>
      <c r="I273" s="141"/>
      <c r="J273" s="141"/>
      <c r="K273" s="141"/>
      <c r="L273" s="141"/>
      <c r="M273" s="141"/>
      <c r="N273" s="141"/>
      <c r="O273" s="141"/>
      <c r="P273" s="830"/>
      <c r="Q273" s="5">
        <v>1</v>
      </c>
      <c r="R273" s="596"/>
      <c r="S273" s="632"/>
      <c r="T273" s="598"/>
      <c r="U273" s="636" t="str">
        <f t="shared" si="93"/>
        <v/>
      </c>
      <c r="V273" s="640"/>
      <c r="W273" s="182" t="str">
        <f t="shared" si="94"/>
        <v/>
      </c>
      <c r="X273" s="639" t="str">
        <f t="shared" si="99"/>
        <v/>
      </c>
      <c r="Y273" s="5"/>
      <c r="Z273" s="314" t="str">
        <f t="shared" si="103"/>
        <v>►</v>
      </c>
      <c r="AA273" s="315" t="str">
        <f>IF(ISBLANK(AB273),"",LARGE(AA238:AA272,1)+1)</f>
        <v/>
      </c>
      <c r="AB273" s="316"/>
      <c r="AC273" s="317"/>
      <c r="AD273" s="317"/>
      <c r="AE273" s="317"/>
      <c r="AF273" s="317"/>
      <c r="AG273" s="317"/>
      <c r="AH273" s="317"/>
      <c r="AI273" s="317"/>
      <c r="AJ273" s="317"/>
      <c r="AK273" s="317"/>
      <c r="AL273" s="317"/>
      <c r="AM273" s="317"/>
      <c r="AN273" s="318"/>
      <c r="AO273" s="5"/>
      <c r="AP273" s="315" t="str">
        <f>IF(ISBLANK(AQ273),"",LARGE(AP249:AP272,1)+1)</f>
        <v/>
      </c>
      <c r="AQ273" s="316"/>
      <c r="AR273" s="317"/>
      <c r="AS273" s="317"/>
      <c r="AT273" s="317"/>
      <c r="AU273" s="317"/>
      <c r="AV273" s="5"/>
      <c r="AW273" s="5">
        <v>1</v>
      </c>
      <c r="AX273" s="5">
        <v>1</v>
      </c>
      <c r="AY273" s="5">
        <v>1</v>
      </c>
      <c r="AZ273" s="5">
        <v>1</v>
      </c>
      <c r="BA273" s="5">
        <v>1</v>
      </c>
      <c r="BB273" s="5">
        <v>1</v>
      </c>
      <c r="BC273" s="5">
        <v>1</v>
      </c>
      <c r="BD273" s="5">
        <v>1</v>
      </c>
      <c r="BE273" s="5">
        <v>1</v>
      </c>
      <c r="BF273" s="5">
        <v>1</v>
      </c>
      <c r="BG273" s="5">
        <v>1</v>
      </c>
      <c r="BH273" s="5">
        <v>1</v>
      </c>
      <c r="BI273" s="5">
        <v>1</v>
      </c>
      <c r="BJ273" s="5">
        <v>1</v>
      </c>
      <c r="BK273" s="5">
        <v>1</v>
      </c>
      <c r="BL273" s="5">
        <v>1</v>
      </c>
      <c r="BM273" s="5">
        <v>1</v>
      </c>
      <c r="BN273" s="5">
        <v>1</v>
      </c>
      <c r="BO273" s="5">
        <v>1</v>
      </c>
      <c r="BP273" s="5">
        <v>1</v>
      </c>
      <c r="BQ273" s="5">
        <v>1</v>
      </c>
      <c r="BR273" s="5">
        <v>1</v>
      </c>
      <c r="BS273" s="5">
        <v>1</v>
      </c>
      <c r="BT273" s="5">
        <v>1</v>
      </c>
      <c r="BU273" s="5">
        <v>1</v>
      </c>
      <c r="BV273" s="5">
        <v>1</v>
      </c>
      <c r="BW273" s="5">
        <v>1</v>
      </c>
      <c r="BX273" s="5">
        <v>1</v>
      </c>
      <c r="BY273" s="5">
        <v>1</v>
      </c>
      <c r="BZ273" s="5">
        <v>1</v>
      </c>
      <c r="CA273" s="5">
        <v>1</v>
      </c>
      <c r="CB273" s="5">
        <v>1</v>
      </c>
      <c r="CC273" s="5">
        <v>1</v>
      </c>
      <c r="CD273" s="5">
        <v>1</v>
      </c>
      <c r="CE273" s="5">
        <v>1</v>
      </c>
      <c r="CF273" s="5">
        <v>1</v>
      </c>
      <c r="CG273" s="5">
        <v>1</v>
      </c>
      <c r="CH273" s="5">
        <v>1</v>
      </c>
      <c r="CI273" s="5">
        <v>1</v>
      </c>
      <c r="CJ273" s="544">
        <v>1</v>
      </c>
    </row>
    <row r="274" spans="1:88" s="160" customFormat="1" ht="23.25" customHeight="1">
      <c r="A274" s="5">
        <v>1</v>
      </c>
      <c r="B274" s="657" t="str">
        <f t="shared" si="100"/>
        <v>►</v>
      </c>
      <c r="C274" s="671"/>
      <c r="D274" s="289" t="str">
        <f t="shared" si="101"/>
        <v/>
      </c>
      <c r="E274" s="141">
        <f t="shared" si="102"/>
        <v>0</v>
      </c>
      <c r="F274" s="141"/>
      <c r="G274" s="141"/>
      <c r="H274" s="141"/>
      <c r="I274" s="141"/>
      <c r="J274" s="141"/>
      <c r="K274" s="141"/>
      <c r="L274" s="141"/>
      <c r="M274" s="141"/>
      <c r="N274" s="141"/>
      <c r="O274" s="141"/>
      <c r="P274" s="830"/>
      <c r="Q274" s="5">
        <v>1</v>
      </c>
      <c r="R274" s="596"/>
      <c r="S274" s="632"/>
      <c r="T274" s="598"/>
      <c r="U274" s="636" t="str">
        <f t="shared" si="93"/>
        <v/>
      </c>
      <c r="V274" s="640"/>
      <c r="W274" s="182" t="str">
        <f t="shared" si="94"/>
        <v/>
      </c>
      <c r="X274" s="639" t="str">
        <f t="shared" si="99"/>
        <v/>
      </c>
      <c r="Y274" s="5"/>
      <c r="Z274" s="314" t="str">
        <f t="shared" si="103"/>
        <v>►</v>
      </c>
      <c r="AA274" s="315" t="str">
        <f>IF(ISBLANK(AB274),"",LARGE(AA238:AA273,1)+1)</f>
        <v/>
      </c>
      <c r="AB274" s="316"/>
      <c r="AC274" s="317"/>
      <c r="AD274" s="317"/>
      <c r="AE274" s="317"/>
      <c r="AF274" s="317"/>
      <c r="AG274" s="317"/>
      <c r="AH274" s="317"/>
      <c r="AI274" s="317"/>
      <c r="AJ274" s="317"/>
      <c r="AK274" s="317"/>
      <c r="AL274" s="317"/>
      <c r="AM274" s="317"/>
      <c r="AN274" s="318"/>
      <c r="AO274" s="5"/>
      <c r="AP274" s="315" t="str">
        <f>IF(ISBLANK(AQ274),"",LARGE(AP249:AP273,1)+1)</f>
        <v/>
      </c>
      <c r="AQ274" s="316"/>
      <c r="AR274" s="317"/>
      <c r="AS274" s="317"/>
      <c r="AT274" s="317"/>
      <c r="AU274" s="317"/>
      <c r="AV274" s="5"/>
      <c r="AW274" s="5">
        <v>1</v>
      </c>
      <c r="AX274" s="5">
        <v>1</v>
      </c>
      <c r="AY274" s="5">
        <v>1</v>
      </c>
      <c r="AZ274" s="5">
        <v>1</v>
      </c>
      <c r="BA274" s="5">
        <v>1</v>
      </c>
      <c r="BB274" s="5">
        <v>1</v>
      </c>
      <c r="BC274" s="5">
        <v>1</v>
      </c>
      <c r="BD274" s="5">
        <v>1</v>
      </c>
      <c r="BE274" s="5">
        <v>1</v>
      </c>
      <c r="BF274" s="5">
        <v>1</v>
      </c>
      <c r="BG274" s="5">
        <v>1</v>
      </c>
      <c r="BH274" s="5">
        <v>1</v>
      </c>
      <c r="BI274" s="5">
        <v>1</v>
      </c>
      <c r="BJ274" s="5">
        <v>1</v>
      </c>
      <c r="BK274" s="5">
        <v>1</v>
      </c>
      <c r="BL274" s="5">
        <v>1</v>
      </c>
      <c r="BM274" s="5">
        <v>1</v>
      </c>
      <c r="BN274" s="5">
        <v>1</v>
      </c>
      <c r="BO274" s="5">
        <v>1</v>
      </c>
      <c r="BP274" s="5">
        <v>1</v>
      </c>
      <c r="BQ274" s="5">
        <v>1</v>
      </c>
      <c r="BR274" s="5">
        <v>1</v>
      </c>
      <c r="BS274" s="5">
        <v>1</v>
      </c>
      <c r="BT274" s="5">
        <v>1</v>
      </c>
      <c r="BU274" s="5">
        <v>1</v>
      </c>
      <c r="BV274" s="5">
        <v>1</v>
      </c>
      <c r="BW274" s="5">
        <v>1</v>
      </c>
      <c r="BX274" s="5">
        <v>1</v>
      </c>
      <c r="BY274" s="5">
        <v>1</v>
      </c>
      <c r="BZ274" s="5">
        <v>1</v>
      </c>
      <c r="CA274" s="5">
        <v>1</v>
      </c>
      <c r="CB274" s="5">
        <v>1</v>
      </c>
      <c r="CC274" s="5">
        <v>1</v>
      </c>
      <c r="CD274" s="5">
        <v>1</v>
      </c>
      <c r="CE274" s="5">
        <v>1</v>
      </c>
      <c r="CF274" s="5">
        <v>1</v>
      </c>
      <c r="CG274" s="5">
        <v>1</v>
      </c>
      <c r="CH274" s="5">
        <v>1</v>
      </c>
      <c r="CI274" s="5">
        <v>1</v>
      </c>
      <c r="CJ274" s="544">
        <v>1</v>
      </c>
    </row>
    <row r="275" spans="1:88" s="160" customFormat="1" ht="23.25" customHeight="1">
      <c r="A275" s="5">
        <v>1</v>
      </c>
      <c r="B275" s="657" t="str">
        <f>Z259</f>
        <v>►</v>
      </c>
      <c r="C275" s="671"/>
      <c r="D275" s="289" t="str">
        <f t="shared" si="101"/>
        <v/>
      </c>
      <c r="E275" s="141">
        <f t="shared" si="102"/>
        <v>0</v>
      </c>
      <c r="F275" s="141"/>
      <c r="G275" s="141"/>
      <c r="H275" s="141"/>
      <c r="I275" s="141"/>
      <c r="J275" s="141"/>
      <c r="K275" s="141"/>
      <c r="L275" s="141"/>
      <c r="M275" s="141"/>
      <c r="N275" s="141"/>
      <c r="O275" s="141"/>
      <c r="P275" s="830"/>
      <c r="Q275" s="5">
        <v>1</v>
      </c>
      <c r="R275" s="596"/>
      <c r="S275" s="632"/>
      <c r="T275" s="598"/>
      <c r="U275" s="636" t="str">
        <f t="shared" si="93"/>
        <v/>
      </c>
      <c r="V275" s="640"/>
      <c r="W275" s="182" t="str">
        <f t="shared" si="94"/>
        <v/>
      </c>
      <c r="X275" s="639" t="str">
        <f t="shared" si="99"/>
        <v/>
      </c>
      <c r="Y275" s="5">
        <v>1</v>
      </c>
      <c r="Z275" s="314" t="str">
        <f t="shared" si="103"/>
        <v>►</v>
      </c>
      <c r="AA275" s="315" t="str">
        <f>IF(ISBLANK(AB275),"",LARGE(AA238:AA274,1)+1)</f>
        <v/>
      </c>
      <c r="AB275" s="316"/>
      <c r="AC275" s="317"/>
      <c r="AD275" s="317"/>
      <c r="AE275" s="317"/>
      <c r="AF275" s="317"/>
      <c r="AG275" s="317"/>
      <c r="AH275" s="317"/>
      <c r="AI275" s="317"/>
      <c r="AJ275" s="317"/>
      <c r="AK275" s="317"/>
      <c r="AL275" s="317"/>
      <c r="AM275" s="317"/>
      <c r="AN275" s="318"/>
      <c r="AO275" s="5">
        <v>1</v>
      </c>
      <c r="AP275" s="315" t="str">
        <f>IF(ISBLANK(AQ275),"",LARGE(AP249:AP274,1)+1)</f>
        <v/>
      </c>
      <c r="AQ275" s="316"/>
      <c r="AR275" s="317"/>
      <c r="AS275" s="317"/>
      <c r="AT275" s="317"/>
      <c r="AU275" s="317"/>
      <c r="AV275" s="5">
        <v>1</v>
      </c>
      <c r="AW275" s="5">
        <v>1</v>
      </c>
      <c r="AX275" s="5">
        <v>1</v>
      </c>
      <c r="AY275" s="5">
        <v>1</v>
      </c>
      <c r="AZ275" s="5">
        <v>1</v>
      </c>
      <c r="BA275" s="5">
        <v>1</v>
      </c>
      <c r="BB275" s="5">
        <v>1</v>
      </c>
      <c r="BC275" s="5">
        <v>1</v>
      </c>
      <c r="BD275" s="5">
        <v>1</v>
      </c>
      <c r="BE275" s="5">
        <v>1</v>
      </c>
      <c r="BF275" s="5">
        <v>1</v>
      </c>
      <c r="BG275" s="5">
        <v>1</v>
      </c>
      <c r="BH275" s="5">
        <v>1</v>
      </c>
      <c r="BI275" s="5">
        <v>1</v>
      </c>
      <c r="BJ275" s="5">
        <v>1</v>
      </c>
      <c r="BK275" s="5">
        <v>1</v>
      </c>
      <c r="BL275" s="5">
        <v>1</v>
      </c>
      <c r="BM275" s="5">
        <v>1</v>
      </c>
      <c r="BN275" s="5">
        <v>1</v>
      </c>
      <c r="BO275" s="5">
        <v>1</v>
      </c>
      <c r="BP275" s="5">
        <v>1</v>
      </c>
      <c r="BQ275" s="5">
        <v>1</v>
      </c>
      <c r="BR275" s="5">
        <v>1</v>
      </c>
      <c r="BS275" s="5">
        <v>1</v>
      </c>
      <c r="BT275" s="5">
        <v>1</v>
      </c>
      <c r="BU275" s="5">
        <v>1</v>
      </c>
      <c r="BV275" s="5">
        <v>1</v>
      </c>
      <c r="BW275" s="5">
        <v>1</v>
      </c>
      <c r="BX275" s="5">
        <v>1</v>
      </c>
      <c r="BY275" s="5">
        <v>1</v>
      </c>
      <c r="BZ275" s="5">
        <v>1</v>
      </c>
      <c r="CA275" s="5">
        <v>1</v>
      </c>
      <c r="CB275" s="5">
        <v>1</v>
      </c>
      <c r="CC275" s="5">
        <v>1</v>
      </c>
      <c r="CD275" s="5">
        <v>1</v>
      </c>
      <c r="CE275" s="5">
        <v>1</v>
      </c>
      <c r="CF275" s="5">
        <v>1</v>
      </c>
      <c r="CG275" s="5">
        <v>1</v>
      </c>
      <c r="CH275" s="5">
        <v>1</v>
      </c>
      <c r="CI275" s="5">
        <v>1</v>
      </c>
      <c r="CJ275" s="544">
        <v>1</v>
      </c>
    </row>
    <row r="276" spans="1:88" s="160" customFormat="1" ht="23.25" customHeight="1">
      <c r="A276" s="5">
        <v>1</v>
      </c>
      <c r="B276" s="657" t="str">
        <f>Z275</f>
        <v>►</v>
      </c>
      <c r="C276" s="671"/>
      <c r="D276" s="289" t="str">
        <f t="shared" si="101"/>
        <v/>
      </c>
      <c r="E276" s="141">
        <f t="shared" si="102"/>
        <v>0</v>
      </c>
      <c r="F276" s="141"/>
      <c r="G276" s="141"/>
      <c r="H276" s="141"/>
      <c r="I276" s="141"/>
      <c r="J276" s="141"/>
      <c r="K276" s="141"/>
      <c r="L276" s="141"/>
      <c r="M276" s="141"/>
      <c r="N276" s="141"/>
      <c r="O276" s="141"/>
      <c r="P276" s="830"/>
      <c r="Q276" s="5">
        <v>1</v>
      </c>
      <c r="R276" s="596"/>
      <c r="S276" s="632"/>
      <c r="T276" s="598"/>
      <c r="U276" s="636" t="str">
        <f t="shared" si="93"/>
        <v/>
      </c>
      <c r="V276" s="640"/>
      <c r="W276" s="182" t="str">
        <f t="shared" si="94"/>
        <v/>
      </c>
      <c r="X276" s="639" t="str">
        <f t="shared" si="99"/>
        <v/>
      </c>
      <c r="Y276" s="5">
        <v>1</v>
      </c>
      <c r="Z276" s="314" t="str">
        <f t="shared" si="103"/>
        <v>►</v>
      </c>
      <c r="AA276" s="315" t="str">
        <f>IF(ISBLANK(AB276),"",LARGE(AA238:AA275,1)+1)</f>
        <v/>
      </c>
      <c r="AB276" s="316"/>
      <c r="AC276" s="317"/>
      <c r="AD276" s="317"/>
      <c r="AE276" s="317"/>
      <c r="AF276" s="317"/>
      <c r="AG276" s="317"/>
      <c r="AH276" s="317"/>
      <c r="AI276" s="317"/>
      <c r="AJ276" s="317"/>
      <c r="AK276" s="317"/>
      <c r="AL276" s="317"/>
      <c r="AM276" s="317"/>
      <c r="AN276" s="318"/>
      <c r="AO276" s="5">
        <v>1</v>
      </c>
      <c r="AP276" s="315" t="str">
        <f>IF(ISBLANK(AQ276),"",LARGE(AP249:AP275,1)+1)</f>
        <v/>
      </c>
      <c r="AQ276" s="316"/>
      <c r="AR276" s="317"/>
      <c r="AS276" s="317"/>
      <c r="AT276" s="317"/>
      <c r="AU276" s="317"/>
      <c r="AV276" s="5">
        <v>1</v>
      </c>
      <c r="AW276" s="5">
        <v>1</v>
      </c>
      <c r="AX276" s="5">
        <v>1</v>
      </c>
      <c r="AY276" s="5">
        <v>1</v>
      </c>
      <c r="AZ276" s="5">
        <v>1</v>
      </c>
      <c r="BA276" s="5">
        <v>1</v>
      </c>
      <c r="BB276" s="5">
        <v>1</v>
      </c>
      <c r="BC276" s="5">
        <v>1</v>
      </c>
      <c r="BD276" s="5">
        <v>1</v>
      </c>
      <c r="BE276" s="5">
        <v>1</v>
      </c>
      <c r="BF276" s="5">
        <v>1</v>
      </c>
      <c r="BG276" s="5">
        <v>1</v>
      </c>
      <c r="BH276" s="5">
        <v>1</v>
      </c>
      <c r="BI276" s="5">
        <v>1</v>
      </c>
      <c r="BJ276" s="5">
        <v>1</v>
      </c>
      <c r="BK276" s="5">
        <v>1</v>
      </c>
      <c r="BL276" s="5">
        <v>1</v>
      </c>
      <c r="BM276" s="5">
        <v>1</v>
      </c>
      <c r="BN276" s="5">
        <v>1</v>
      </c>
      <c r="BO276" s="5">
        <v>1</v>
      </c>
      <c r="BP276" s="5">
        <v>1</v>
      </c>
      <c r="BQ276" s="5">
        <v>1</v>
      </c>
      <c r="BR276" s="5">
        <v>1</v>
      </c>
      <c r="BS276" s="5">
        <v>1</v>
      </c>
      <c r="BT276" s="5">
        <v>1</v>
      </c>
      <c r="BU276" s="5">
        <v>1</v>
      </c>
      <c r="BV276" s="5">
        <v>1</v>
      </c>
      <c r="BW276" s="5">
        <v>1</v>
      </c>
      <c r="BX276" s="5">
        <v>1</v>
      </c>
      <c r="BY276" s="5">
        <v>1</v>
      </c>
      <c r="BZ276" s="5">
        <v>1</v>
      </c>
      <c r="CA276" s="5">
        <v>1</v>
      </c>
      <c r="CB276" s="5">
        <v>1</v>
      </c>
      <c r="CC276" s="5">
        <v>1</v>
      </c>
      <c r="CD276" s="5">
        <v>1</v>
      </c>
      <c r="CE276" s="5">
        <v>1</v>
      </c>
      <c r="CF276" s="5">
        <v>1</v>
      </c>
      <c r="CG276" s="5">
        <v>1</v>
      </c>
      <c r="CH276" s="5">
        <v>1</v>
      </c>
      <c r="CI276" s="5">
        <v>1</v>
      </c>
      <c r="CJ276" s="544">
        <v>1</v>
      </c>
    </row>
    <row r="277" spans="1:88" s="160" customFormat="1" ht="23.25" customHeight="1">
      <c r="A277" s="5">
        <v>1</v>
      </c>
      <c r="B277" s="657" t="str">
        <f>Z276</f>
        <v>►</v>
      </c>
      <c r="C277" s="671"/>
      <c r="D277" s="289" t="str">
        <f>AA276</f>
        <v/>
      </c>
      <c r="E277" s="141">
        <f>AB276</f>
        <v>0</v>
      </c>
      <c r="F277" s="141"/>
      <c r="G277" s="141"/>
      <c r="H277" s="141"/>
      <c r="I277" s="141"/>
      <c r="J277" s="141"/>
      <c r="K277" s="141"/>
      <c r="L277" s="141"/>
      <c r="M277" s="141"/>
      <c r="N277" s="141"/>
      <c r="O277" s="141"/>
      <c r="P277" s="830"/>
      <c r="Q277" s="5">
        <v>1</v>
      </c>
      <c r="R277" s="596"/>
      <c r="S277" s="632"/>
      <c r="T277" s="598"/>
      <c r="U277" s="636" t="str">
        <f t="shared" si="93"/>
        <v/>
      </c>
      <c r="V277" s="640"/>
      <c r="W277" s="182" t="str">
        <f t="shared" si="94"/>
        <v/>
      </c>
      <c r="X277" s="639" t="str">
        <f t="shared" si="99"/>
        <v/>
      </c>
      <c r="Y277" s="5">
        <v>1</v>
      </c>
      <c r="Z277" s="60" t="s">
        <v>21</v>
      </c>
      <c r="AA277" s="315" t="str">
        <f>IF(ISBLANK(AB277),"",LARGE(AA238:AA276,1)+1)</f>
        <v/>
      </c>
      <c r="AB277" s="316"/>
      <c r="AC277" s="317"/>
      <c r="AD277" s="317"/>
      <c r="AE277" s="317"/>
      <c r="AF277" s="317"/>
      <c r="AG277" s="317"/>
      <c r="AH277" s="317"/>
      <c r="AI277" s="317"/>
      <c r="AJ277" s="317"/>
      <c r="AK277" s="317"/>
      <c r="AL277" s="317"/>
      <c r="AM277" s="317"/>
      <c r="AN277" s="318"/>
      <c r="AO277" s="5">
        <v>1</v>
      </c>
      <c r="AP277" s="315" t="str">
        <f>IF(ISBLANK(AQ277),"",LARGE(AP249:AP276,1)+1)</f>
        <v/>
      </c>
      <c r="AQ277" s="316"/>
      <c r="AR277" s="317"/>
      <c r="AS277" s="317"/>
      <c r="AT277" s="317"/>
      <c r="AU277" s="317"/>
      <c r="AV277" s="5">
        <v>1</v>
      </c>
      <c r="AW277" s="5">
        <v>1</v>
      </c>
      <c r="AX277" s="5">
        <v>1</v>
      </c>
      <c r="AY277" s="5">
        <v>1</v>
      </c>
      <c r="AZ277" s="5">
        <v>1</v>
      </c>
      <c r="BA277" s="5">
        <v>1</v>
      </c>
      <c r="BB277" s="5">
        <v>1</v>
      </c>
      <c r="BC277" s="5">
        <v>1</v>
      </c>
      <c r="BD277" s="5">
        <v>1</v>
      </c>
      <c r="BE277" s="5">
        <v>1</v>
      </c>
      <c r="BF277" s="5">
        <v>1</v>
      </c>
      <c r="BG277" s="5">
        <v>1</v>
      </c>
      <c r="BH277" s="5">
        <v>1</v>
      </c>
      <c r="BI277" s="5">
        <v>1</v>
      </c>
      <c r="BJ277" s="5">
        <v>1</v>
      </c>
      <c r="BK277" s="5">
        <v>1</v>
      </c>
      <c r="BL277" s="5">
        <v>1</v>
      </c>
      <c r="BM277" s="5">
        <v>1</v>
      </c>
      <c r="BN277" s="5">
        <v>1</v>
      </c>
      <c r="BO277" s="5">
        <v>1</v>
      </c>
      <c r="BP277" s="5">
        <v>1</v>
      </c>
      <c r="BQ277" s="5">
        <v>1</v>
      </c>
      <c r="BR277" s="5">
        <v>1</v>
      </c>
      <c r="BS277" s="5">
        <v>1</v>
      </c>
      <c r="BT277" s="5">
        <v>1</v>
      </c>
      <c r="BU277" s="5">
        <v>1</v>
      </c>
      <c r="BV277" s="5">
        <v>1</v>
      </c>
      <c r="BW277" s="5">
        <v>1</v>
      </c>
      <c r="BX277" s="5">
        <v>1</v>
      </c>
      <c r="BY277" s="5">
        <v>1</v>
      </c>
      <c r="BZ277" s="5">
        <v>1</v>
      </c>
      <c r="CA277" s="5">
        <v>1</v>
      </c>
      <c r="CB277" s="5">
        <v>1</v>
      </c>
      <c r="CC277" s="5">
        <v>1</v>
      </c>
      <c r="CD277" s="5">
        <v>1</v>
      </c>
      <c r="CE277" s="5">
        <v>1</v>
      </c>
      <c r="CF277" s="5">
        <v>1</v>
      </c>
      <c r="CG277" s="5">
        <v>1</v>
      </c>
      <c r="CH277" s="5">
        <v>1</v>
      </c>
      <c r="CI277" s="5">
        <v>1</v>
      </c>
      <c r="CJ277" s="544">
        <v>1</v>
      </c>
    </row>
    <row r="278" spans="1:88" s="160" customFormat="1" ht="23.25" customHeight="1">
      <c r="A278" s="5">
        <v>1</v>
      </c>
      <c r="B278" s="60" t="s">
        <v>21</v>
      </c>
      <c r="C278" s="671"/>
      <c r="D278" s="289" t="str">
        <f t="shared" ref="D278" si="104">AA277</f>
        <v/>
      </c>
      <c r="E278" s="141">
        <f t="shared" ref="E278" si="105">AB277</f>
        <v>0</v>
      </c>
      <c r="F278" s="141"/>
      <c r="G278" s="141"/>
      <c r="H278" s="141"/>
      <c r="I278" s="141"/>
      <c r="J278" s="141"/>
      <c r="K278" s="141"/>
      <c r="L278" s="141"/>
      <c r="M278" s="141"/>
      <c r="N278" s="141"/>
      <c r="O278" s="141"/>
      <c r="P278" s="830"/>
      <c r="Q278" s="5">
        <v>1</v>
      </c>
      <c r="R278" s="596"/>
      <c r="S278" s="632"/>
      <c r="T278" s="598"/>
      <c r="U278" s="636" t="str">
        <f t="shared" si="93"/>
        <v/>
      </c>
      <c r="V278" s="640"/>
      <c r="W278" s="182" t="str">
        <f t="shared" si="94"/>
        <v/>
      </c>
      <c r="X278" s="639" t="str">
        <f t="shared" si="99"/>
        <v/>
      </c>
      <c r="Y278" s="5">
        <v>1</v>
      </c>
      <c r="Z278" s="60" t="s">
        <v>21</v>
      </c>
      <c r="AA278" s="406"/>
      <c r="AB278" s="406"/>
      <c r="AC278" s="406"/>
      <c r="AD278" s="406"/>
      <c r="AE278" s="406"/>
      <c r="AF278" s="406"/>
      <c r="AG278" s="406"/>
      <c r="AH278" s="406"/>
      <c r="AI278" s="406"/>
      <c r="AJ278" s="406"/>
      <c r="AK278" s="406"/>
      <c r="AL278" s="890">
        <f ca="1">COUNTIF(Z203:Z290,AN278)</f>
        <v>68</v>
      </c>
      <c r="AM278" s="890"/>
      <c r="AN278" s="407" t="s">
        <v>22</v>
      </c>
      <c r="AO278" s="5">
        <v>1</v>
      </c>
      <c r="AP278" s="315" t="str">
        <f>IF(ISBLANK(AQ278),"",LARGE(AP249:AP277,1)+1)</f>
        <v/>
      </c>
      <c r="AQ278" s="316"/>
      <c r="AR278" s="317"/>
      <c r="AS278" s="317"/>
      <c r="AT278" s="317"/>
      <c r="AU278" s="317"/>
      <c r="AV278" s="5">
        <v>1</v>
      </c>
      <c r="AW278" s="5">
        <v>1</v>
      </c>
      <c r="AX278" s="5">
        <v>1</v>
      </c>
      <c r="AY278" s="5">
        <v>1</v>
      </c>
      <c r="AZ278" s="5">
        <v>1</v>
      </c>
      <c r="BA278" s="5">
        <v>1</v>
      </c>
      <c r="BB278" s="5">
        <v>1</v>
      </c>
      <c r="BC278" s="5">
        <v>1</v>
      </c>
      <c r="BD278" s="5">
        <v>1</v>
      </c>
      <c r="BE278" s="5">
        <v>1</v>
      </c>
      <c r="BF278" s="5">
        <v>1</v>
      </c>
      <c r="BG278" s="5">
        <v>1</v>
      </c>
      <c r="BH278" s="5">
        <v>1</v>
      </c>
      <c r="BI278" s="5">
        <v>1</v>
      </c>
      <c r="BJ278" s="5">
        <v>1</v>
      </c>
      <c r="BK278" s="5">
        <v>1</v>
      </c>
      <c r="BL278" s="5">
        <v>1</v>
      </c>
      <c r="BM278" s="5">
        <v>1</v>
      </c>
      <c r="BN278" s="5">
        <v>1</v>
      </c>
      <c r="BO278" s="5">
        <v>1</v>
      </c>
      <c r="BP278" s="5">
        <v>1</v>
      </c>
      <c r="BQ278" s="5">
        <v>1</v>
      </c>
      <c r="BR278" s="5">
        <v>1</v>
      </c>
      <c r="BS278" s="5">
        <v>1</v>
      </c>
      <c r="BT278" s="5">
        <v>1</v>
      </c>
      <c r="BU278" s="5">
        <v>1</v>
      </c>
      <c r="BV278" s="5">
        <v>1</v>
      </c>
      <c r="BW278" s="5">
        <v>1</v>
      </c>
      <c r="BX278" s="5">
        <v>1</v>
      </c>
      <c r="BY278" s="5">
        <v>1</v>
      </c>
      <c r="BZ278" s="5">
        <v>1</v>
      </c>
      <c r="CA278" s="5">
        <v>1</v>
      </c>
      <c r="CB278" s="5">
        <v>1</v>
      </c>
      <c r="CC278" s="5">
        <v>1</v>
      </c>
      <c r="CD278" s="5">
        <v>1</v>
      </c>
      <c r="CE278" s="5">
        <v>1</v>
      </c>
      <c r="CF278" s="5">
        <v>1</v>
      </c>
      <c r="CG278" s="5">
        <v>1</v>
      </c>
      <c r="CH278" s="5">
        <v>1</v>
      </c>
      <c r="CI278" s="5">
        <v>1</v>
      </c>
      <c r="CJ278" s="544">
        <v>1</v>
      </c>
    </row>
    <row r="279" spans="1:88" s="160" customFormat="1" ht="23.25" customHeight="1">
      <c r="A279" s="5">
        <v>1</v>
      </c>
      <c r="B279" s="60" t="s">
        <v>21</v>
      </c>
      <c r="C279" s="2">
        <v>3</v>
      </c>
      <c r="D279" s="2">
        <v>9</v>
      </c>
      <c r="E279" s="2">
        <v>14</v>
      </c>
      <c r="F279" s="2">
        <v>14</v>
      </c>
      <c r="G279" s="2">
        <v>14</v>
      </c>
      <c r="H279" s="2">
        <v>14</v>
      </c>
      <c r="I279" s="2">
        <v>14</v>
      </c>
      <c r="J279" s="2">
        <v>10</v>
      </c>
      <c r="K279" s="2">
        <v>10</v>
      </c>
      <c r="L279" s="2">
        <v>10</v>
      </c>
      <c r="M279" s="2">
        <v>12</v>
      </c>
      <c r="N279" s="2">
        <v>12</v>
      </c>
      <c r="O279" s="2">
        <v>12</v>
      </c>
      <c r="P279" s="2">
        <v>10</v>
      </c>
      <c r="Q279" s="5">
        <v>1</v>
      </c>
      <c r="R279" s="596"/>
      <c r="S279" s="632"/>
      <c r="T279" s="598"/>
      <c r="U279" s="636" t="str">
        <f t="shared" si="93"/>
        <v/>
      </c>
      <c r="V279" s="640"/>
      <c r="W279" s="182" t="str">
        <f t="shared" si="94"/>
        <v/>
      </c>
      <c r="X279" s="639" t="str">
        <f t="shared" si="99"/>
        <v/>
      </c>
      <c r="Y279" s="5">
        <v>1</v>
      </c>
      <c r="Z279" s="408" t="s">
        <v>22</v>
      </c>
      <c r="AA279" s="409" t="s">
        <v>4</v>
      </c>
      <c r="AB279" s="332" t="s">
        <v>10</v>
      </c>
      <c r="AC279" s="332" t="s">
        <v>16</v>
      </c>
      <c r="AD279" s="332" t="s">
        <v>5</v>
      </c>
      <c r="AE279" s="332" t="s">
        <v>17</v>
      </c>
      <c r="AF279" s="410" t="s">
        <v>37</v>
      </c>
      <c r="AG279" s="411" t="s">
        <v>230</v>
      </c>
      <c r="AH279" s="412"/>
      <c r="AI279" s="412"/>
      <c r="AJ279" s="412"/>
      <c r="AK279" s="412"/>
      <c r="AL279" s="412"/>
      <c r="AM279" s="412"/>
      <c r="AN279" s="413"/>
      <c r="AO279" s="5">
        <v>1</v>
      </c>
      <c r="AP279" s="315" t="str">
        <f>IF(ISBLANK(AQ279),"",LARGE(AP249:AP278,1)+1)</f>
        <v/>
      </c>
      <c r="AQ279" s="316"/>
      <c r="AR279" s="317"/>
      <c r="AS279" s="317"/>
      <c r="AT279" s="317"/>
      <c r="AU279" s="317"/>
      <c r="AV279" s="3">
        <v>1</v>
      </c>
      <c r="AW279" s="5">
        <v>1</v>
      </c>
      <c r="AX279" s="5">
        <v>1</v>
      </c>
      <c r="AY279" s="5">
        <v>1</v>
      </c>
      <c r="AZ279" s="5">
        <v>1</v>
      </c>
      <c r="BA279" s="5">
        <v>1</v>
      </c>
      <c r="BB279" s="5">
        <v>1</v>
      </c>
      <c r="BC279" s="5">
        <v>1</v>
      </c>
      <c r="BD279" s="5">
        <v>1</v>
      </c>
      <c r="BE279" s="5">
        <v>1</v>
      </c>
      <c r="BF279" s="5">
        <v>1</v>
      </c>
      <c r="BG279" s="5">
        <v>1</v>
      </c>
      <c r="BH279" s="5">
        <v>1</v>
      </c>
      <c r="BI279" s="5">
        <v>1</v>
      </c>
      <c r="BJ279" s="5">
        <v>1</v>
      </c>
      <c r="BK279" s="5">
        <v>1</v>
      </c>
      <c r="BL279" s="5">
        <v>1</v>
      </c>
      <c r="BM279" s="5">
        <v>1</v>
      </c>
      <c r="BN279" s="5">
        <v>1</v>
      </c>
      <c r="BO279" s="5">
        <v>1</v>
      </c>
      <c r="BP279" s="5">
        <v>1</v>
      </c>
      <c r="BQ279" s="5">
        <v>1</v>
      </c>
      <c r="BR279" s="5">
        <v>1</v>
      </c>
      <c r="BS279" s="5">
        <v>1</v>
      </c>
      <c r="BT279" s="5">
        <v>1</v>
      </c>
      <c r="BU279" s="5">
        <v>1</v>
      </c>
      <c r="BV279" s="5">
        <v>1</v>
      </c>
      <c r="BW279" s="5">
        <v>1</v>
      </c>
      <c r="BX279" s="5">
        <v>1</v>
      </c>
      <c r="BY279" s="5">
        <v>1</v>
      </c>
      <c r="BZ279" s="5">
        <v>1</v>
      </c>
      <c r="CA279" s="5">
        <v>1</v>
      </c>
      <c r="CB279" s="5">
        <v>1</v>
      </c>
      <c r="CC279" s="5">
        <v>1</v>
      </c>
      <c r="CD279" s="5">
        <v>1</v>
      </c>
      <c r="CE279" s="5">
        <v>1</v>
      </c>
      <c r="CF279" s="5">
        <v>1</v>
      </c>
      <c r="CG279" s="5">
        <v>1</v>
      </c>
      <c r="CH279" s="5">
        <v>1</v>
      </c>
      <c r="CI279" s="5">
        <v>1</v>
      </c>
      <c r="CJ279" s="544">
        <v>1</v>
      </c>
    </row>
    <row r="280" spans="1:88" s="160" customFormat="1" ht="23.25" customHeight="1">
      <c r="A280" s="5">
        <v>1</v>
      </c>
      <c r="B280" s="533" t="s">
        <v>22</v>
      </c>
      <c r="C280" s="297">
        <f t="shared" ref="C280:P280" ca="1" si="106">CELL("largeur",C280)</f>
        <v>3</v>
      </c>
      <c r="D280" s="297">
        <f t="shared" ca="1" si="106"/>
        <v>9</v>
      </c>
      <c r="E280" s="297">
        <f t="shared" ca="1" si="106"/>
        <v>14</v>
      </c>
      <c r="F280" s="297">
        <f t="shared" ca="1" si="106"/>
        <v>14</v>
      </c>
      <c r="G280" s="297">
        <f t="shared" ca="1" si="106"/>
        <v>14</v>
      </c>
      <c r="H280" s="297">
        <f t="shared" ca="1" si="106"/>
        <v>14</v>
      </c>
      <c r="I280" s="297">
        <f t="shared" ca="1" si="106"/>
        <v>14</v>
      </c>
      <c r="J280" s="297">
        <f t="shared" ca="1" si="106"/>
        <v>10</v>
      </c>
      <c r="K280" s="297">
        <f t="shared" ca="1" si="106"/>
        <v>10</v>
      </c>
      <c r="L280" s="297">
        <f t="shared" ca="1" si="106"/>
        <v>10</v>
      </c>
      <c r="M280" s="297">
        <f t="shared" ca="1" si="106"/>
        <v>12</v>
      </c>
      <c r="N280" s="297">
        <f t="shared" ca="1" si="106"/>
        <v>12</v>
      </c>
      <c r="O280" s="297">
        <f t="shared" ca="1" si="106"/>
        <v>12</v>
      </c>
      <c r="P280" s="297">
        <f t="shared" ca="1" si="106"/>
        <v>10</v>
      </c>
      <c r="Q280" s="5">
        <v>1</v>
      </c>
      <c r="R280" s="596"/>
      <c r="S280" s="606"/>
      <c r="T280" s="598"/>
      <c r="U280" s="636" t="str">
        <f t="shared" si="93"/>
        <v/>
      </c>
      <c r="V280" s="640"/>
      <c r="W280" s="182" t="str">
        <f t="shared" si="94"/>
        <v/>
      </c>
      <c r="X280" s="639" t="str">
        <f>IF(OR(ISBLANK(V280), ISTEXT(V280)), "", "0  "&amp;V210)</f>
        <v/>
      </c>
      <c r="Y280" s="5">
        <v>1</v>
      </c>
      <c r="Z280" s="408" t="s">
        <v>22</v>
      </c>
      <c r="AA280" s="417">
        <v>1</v>
      </c>
      <c r="AB280" s="326">
        <v>0.1</v>
      </c>
      <c r="AC280" s="418">
        <v>0.01</v>
      </c>
      <c r="AD280" s="326">
        <v>1E-3</v>
      </c>
      <c r="AE280" s="326">
        <v>1E-3</v>
      </c>
      <c r="AF280" s="327">
        <v>1</v>
      </c>
      <c r="AG280" s="419" t="s">
        <v>232</v>
      </c>
      <c r="AH280" s="420"/>
      <c r="AI280" s="420"/>
      <c r="AJ280" s="420"/>
      <c r="AK280" s="420"/>
      <c r="AL280" s="420"/>
      <c r="AM280" s="420"/>
      <c r="AN280" s="421"/>
      <c r="AO280" s="5">
        <v>1</v>
      </c>
      <c r="AP280" s="315" t="str">
        <f>IF(ISBLANK(AQ280),"",LARGE(AP249:AP279,1)+1)</f>
        <v/>
      </c>
      <c r="AQ280" s="316"/>
      <c r="AR280" s="317"/>
      <c r="AS280" s="317"/>
      <c r="AT280" s="317"/>
      <c r="AU280" s="317"/>
      <c r="AV280" s="3">
        <v>1</v>
      </c>
      <c r="AW280" s="5">
        <v>1</v>
      </c>
      <c r="AX280" s="5">
        <v>1</v>
      </c>
      <c r="AY280" s="5">
        <v>1</v>
      </c>
      <c r="AZ280" s="5">
        <v>1</v>
      </c>
      <c r="BA280" s="5">
        <v>1</v>
      </c>
      <c r="BB280" s="5">
        <v>1</v>
      </c>
      <c r="BC280" s="5">
        <v>1</v>
      </c>
      <c r="BD280" s="5">
        <v>1</v>
      </c>
      <c r="BE280" s="5">
        <v>1</v>
      </c>
      <c r="BF280" s="5">
        <v>1</v>
      </c>
      <c r="BG280" s="5">
        <v>1</v>
      </c>
      <c r="BH280" s="5">
        <v>1</v>
      </c>
      <c r="BI280" s="5">
        <v>1</v>
      </c>
      <c r="BJ280" s="5">
        <v>1</v>
      </c>
      <c r="BK280" s="5">
        <v>1</v>
      </c>
      <c r="BL280" s="5">
        <v>1</v>
      </c>
      <c r="BM280" s="5">
        <v>1</v>
      </c>
      <c r="BN280" s="5">
        <v>1</v>
      </c>
      <c r="BO280" s="5">
        <v>1</v>
      </c>
      <c r="BP280" s="5">
        <v>1</v>
      </c>
      <c r="BQ280" s="5">
        <v>1</v>
      </c>
      <c r="BR280" s="5">
        <v>1</v>
      </c>
      <c r="BS280" s="5">
        <v>1</v>
      </c>
      <c r="BT280" s="5">
        <v>1</v>
      </c>
      <c r="BU280" s="5">
        <v>1</v>
      </c>
      <c r="BV280" s="5">
        <v>1</v>
      </c>
      <c r="BW280" s="5">
        <v>1</v>
      </c>
      <c r="BX280" s="5">
        <v>1</v>
      </c>
      <c r="BY280" s="5">
        <v>1</v>
      </c>
      <c r="BZ280" s="5">
        <v>1</v>
      </c>
      <c r="CA280" s="5">
        <v>1</v>
      </c>
      <c r="CB280" s="5">
        <v>1</v>
      </c>
      <c r="CC280" s="5">
        <v>1</v>
      </c>
      <c r="CD280" s="5">
        <v>1</v>
      </c>
      <c r="CE280" s="5">
        <v>1</v>
      </c>
      <c r="CF280" s="5">
        <v>1</v>
      </c>
      <c r="CG280" s="5">
        <v>1</v>
      </c>
      <c r="CH280" s="5">
        <v>1</v>
      </c>
      <c r="CI280" s="5">
        <v>1</v>
      </c>
      <c r="CJ280" s="544">
        <v>1</v>
      </c>
    </row>
    <row r="281" spans="1:88" s="160" customFormat="1" ht="23.25" customHeight="1">
      <c r="A281" s="5">
        <v>1</v>
      </c>
      <c r="B281" s="533" t="s">
        <v>22</v>
      </c>
      <c r="C281" s="406"/>
      <c r="D281" s="406"/>
      <c r="E281" s="406"/>
      <c r="F281" s="406"/>
      <c r="G281" s="406"/>
      <c r="H281" s="406"/>
      <c r="I281" s="406"/>
      <c r="J281" s="406"/>
      <c r="K281" s="406"/>
      <c r="L281" s="406"/>
      <c r="M281" s="406"/>
      <c r="N281" s="406"/>
      <c r="O281" s="406"/>
      <c r="P281" s="406"/>
      <c r="Q281" s="5">
        <v>1</v>
      </c>
      <c r="R281" s="620"/>
      <c r="S281" s="406"/>
      <c r="T281" s="406"/>
      <c r="U281" s="406"/>
      <c r="V281" s="406"/>
      <c r="W281" s="406"/>
      <c r="X281" s="652"/>
      <c r="Y281" s="5">
        <v>1</v>
      </c>
      <c r="Z281" s="408" t="s">
        <v>22</v>
      </c>
      <c r="AA281" s="422" t="s">
        <v>6</v>
      </c>
      <c r="AB281" s="331" t="s">
        <v>12</v>
      </c>
      <c r="AC281" s="331" t="s">
        <v>18</v>
      </c>
      <c r="AD281" s="332" t="s">
        <v>7</v>
      </c>
      <c r="AE281" s="331" t="s">
        <v>13</v>
      </c>
      <c r="AF281" s="333" t="s">
        <v>19</v>
      </c>
      <c r="AG281" s="419" t="s">
        <v>233</v>
      </c>
      <c r="AH281" s="420"/>
      <c r="AI281" s="420"/>
      <c r="AJ281" s="420"/>
      <c r="AK281" s="420"/>
      <c r="AL281" s="420"/>
      <c r="AM281" s="423" t="s">
        <v>234</v>
      </c>
      <c r="AN281" s="424" t="s">
        <v>235</v>
      </c>
      <c r="AO281" s="5">
        <v>1</v>
      </c>
      <c r="AP281" s="315" t="str">
        <f>IF(ISBLANK(AQ281),"",LARGE(AP249:AP280,1)+1)</f>
        <v/>
      </c>
      <c r="AQ281" s="316"/>
      <c r="AR281" s="317"/>
      <c r="AS281" s="317"/>
      <c r="AT281" s="317"/>
      <c r="AU281" s="317"/>
      <c r="AV281" s="3">
        <v>1</v>
      </c>
      <c r="AW281" s="5">
        <v>1</v>
      </c>
      <c r="AX281" s="5">
        <v>1</v>
      </c>
      <c r="AY281" s="5">
        <v>1</v>
      </c>
      <c r="AZ281" s="5">
        <v>1</v>
      </c>
      <c r="BA281" s="5">
        <v>1</v>
      </c>
      <c r="BB281" s="5">
        <v>1</v>
      </c>
      <c r="BC281" s="5">
        <v>1</v>
      </c>
      <c r="BD281" s="5">
        <v>1</v>
      </c>
      <c r="BE281" s="5">
        <v>1</v>
      </c>
      <c r="BF281" s="5">
        <v>1</v>
      </c>
      <c r="BG281" s="5">
        <v>1</v>
      </c>
      <c r="BH281" s="5">
        <v>1</v>
      </c>
      <c r="BI281" s="5">
        <v>1</v>
      </c>
      <c r="BJ281" s="5">
        <v>1</v>
      </c>
      <c r="BK281" s="5">
        <v>1</v>
      </c>
      <c r="BL281" s="5">
        <v>1</v>
      </c>
      <c r="BM281" s="5">
        <v>1</v>
      </c>
      <c r="BN281" s="5">
        <v>1</v>
      </c>
      <c r="BO281" s="5">
        <v>1</v>
      </c>
      <c r="BP281" s="5">
        <v>1</v>
      </c>
      <c r="BQ281" s="5">
        <v>1</v>
      </c>
      <c r="BR281" s="5">
        <v>1</v>
      </c>
      <c r="BS281" s="5">
        <v>1</v>
      </c>
      <c r="BT281" s="5">
        <v>1</v>
      </c>
      <c r="BU281" s="5">
        <v>1</v>
      </c>
      <c r="BV281" s="5">
        <v>1</v>
      </c>
      <c r="BW281" s="5">
        <v>1</v>
      </c>
      <c r="BX281" s="5">
        <v>1</v>
      </c>
      <c r="BY281" s="5">
        <v>1</v>
      </c>
      <c r="BZ281" s="5">
        <v>1</v>
      </c>
      <c r="CA281" s="5">
        <v>1</v>
      </c>
      <c r="CB281" s="5">
        <v>1</v>
      </c>
      <c r="CC281" s="5">
        <v>1</v>
      </c>
      <c r="CD281" s="5">
        <v>1</v>
      </c>
      <c r="CE281" s="5">
        <v>1</v>
      </c>
      <c r="CF281" s="5">
        <v>1</v>
      </c>
      <c r="CG281" s="5">
        <v>1</v>
      </c>
      <c r="CH281" s="5">
        <v>1</v>
      </c>
      <c r="CI281" s="5">
        <v>1</v>
      </c>
      <c r="CJ281" s="544">
        <v>1</v>
      </c>
    </row>
    <row r="282" spans="1:88" s="160" customFormat="1" ht="23.25" customHeight="1">
      <c r="A282" s="5">
        <v>1</v>
      </c>
      <c r="B282" s="533" t="s">
        <v>22</v>
      </c>
      <c r="C282" s="297"/>
      <c r="D282" s="297"/>
      <c r="E282" s="297"/>
      <c r="F282" s="297"/>
      <c r="G282" s="297"/>
      <c r="H282" s="297"/>
      <c r="I282" s="297"/>
      <c r="J282" s="297"/>
      <c r="K282" s="297"/>
      <c r="L282" s="297"/>
      <c r="M282" s="297"/>
      <c r="N282" s="297"/>
      <c r="O282" s="297"/>
      <c r="P282" s="297"/>
      <c r="Q282" s="5">
        <v>1</v>
      </c>
      <c r="R282" s="621"/>
      <c r="S282" s="297"/>
      <c r="T282" s="297"/>
      <c r="U282" s="297"/>
      <c r="V282" s="297"/>
      <c r="W282" s="297"/>
      <c r="X282" s="653"/>
      <c r="Y282" s="5">
        <v>1</v>
      </c>
      <c r="Z282" s="408" t="s">
        <v>22</v>
      </c>
      <c r="AA282" s="429">
        <v>0.5</v>
      </c>
      <c r="AB282" s="338">
        <v>0.25</v>
      </c>
      <c r="AC282" s="338">
        <v>0.1</v>
      </c>
      <c r="AD282" s="338">
        <v>0.01</v>
      </c>
      <c r="AE282" s="338">
        <v>0.22500000000000001</v>
      </c>
      <c r="AF282" s="339">
        <v>0.35</v>
      </c>
      <c r="AG282" s="419" t="s">
        <v>238</v>
      </c>
      <c r="AH282" s="420"/>
      <c r="AI282" s="420"/>
      <c r="AJ282" s="420"/>
      <c r="AK282" s="420"/>
      <c r="AL282" s="420"/>
      <c r="AM282" s="430" t="s">
        <v>239</v>
      </c>
      <c r="AN282" s="431" t="s">
        <v>235</v>
      </c>
      <c r="AO282" s="5">
        <v>1</v>
      </c>
      <c r="AP282" s="315" t="str">
        <f>IF(ISBLANK(AQ282),"",LARGE(AP249:AP281,1)+1)</f>
        <v/>
      </c>
      <c r="AQ282" s="316"/>
      <c r="AR282" s="317"/>
      <c r="AS282" s="317"/>
      <c r="AT282" s="317"/>
      <c r="AU282" s="317"/>
      <c r="AV282" s="5">
        <v>1</v>
      </c>
      <c r="AW282" s="5">
        <v>1</v>
      </c>
      <c r="AX282" s="5">
        <v>1</v>
      </c>
      <c r="AY282" s="5">
        <v>1</v>
      </c>
      <c r="AZ282" s="5">
        <v>1</v>
      </c>
      <c r="BA282" s="5">
        <v>1</v>
      </c>
      <c r="BB282" s="5">
        <v>1</v>
      </c>
      <c r="BC282" s="5">
        <v>1</v>
      </c>
      <c r="BD282" s="5">
        <v>1</v>
      </c>
      <c r="BE282" s="5">
        <v>1</v>
      </c>
      <c r="BF282" s="5">
        <v>1</v>
      </c>
      <c r="BG282" s="5">
        <v>1</v>
      </c>
      <c r="BH282" s="5">
        <v>1</v>
      </c>
      <c r="BI282" s="5">
        <v>1</v>
      </c>
      <c r="BJ282" s="5">
        <v>1</v>
      </c>
      <c r="BK282" s="5">
        <v>1</v>
      </c>
      <c r="BL282" s="5">
        <v>1</v>
      </c>
      <c r="BM282" s="5">
        <v>1</v>
      </c>
      <c r="BN282" s="5">
        <v>1</v>
      </c>
      <c r="BO282" s="5">
        <v>1</v>
      </c>
      <c r="BP282" s="5">
        <v>1</v>
      </c>
      <c r="BQ282" s="5">
        <v>1</v>
      </c>
      <c r="BR282" s="5">
        <v>1</v>
      </c>
      <c r="BS282" s="5">
        <v>1</v>
      </c>
      <c r="BT282" s="5">
        <v>1</v>
      </c>
      <c r="BU282" s="5">
        <v>1</v>
      </c>
      <c r="BV282" s="5">
        <v>1</v>
      </c>
      <c r="BW282" s="5">
        <v>1</v>
      </c>
      <c r="BX282" s="5">
        <v>1</v>
      </c>
      <c r="BY282" s="5">
        <v>1</v>
      </c>
      <c r="BZ282" s="5">
        <v>1</v>
      </c>
      <c r="CA282" s="5">
        <v>1</v>
      </c>
      <c r="CB282" s="5">
        <v>1</v>
      </c>
      <c r="CC282" s="5">
        <v>1</v>
      </c>
      <c r="CD282" s="5">
        <v>1</v>
      </c>
      <c r="CE282" s="5">
        <v>1</v>
      </c>
      <c r="CF282" s="5">
        <v>1</v>
      </c>
      <c r="CG282" s="5">
        <v>1</v>
      </c>
      <c r="CH282" s="5">
        <v>1</v>
      </c>
      <c r="CI282" s="5">
        <v>1</v>
      </c>
      <c r="CJ282" s="544">
        <v>1</v>
      </c>
    </row>
    <row r="283" spans="1:88" s="160" customFormat="1" ht="23.25" customHeight="1">
      <c r="A283" s="5">
        <v>1</v>
      </c>
      <c r="B283" s="533" t="s">
        <v>22</v>
      </c>
      <c r="C283" s="618"/>
      <c r="D283" s="618"/>
      <c r="E283" s="618"/>
      <c r="F283" s="618"/>
      <c r="G283" s="618"/>
      <c r="H283" s="618"/>
      <c r="I283" s="618"/>
      <c r="J283" s="618"/>
      <c r="K283" s="618"/>
      <c r="L283" s="618"/>
      <c r="M283" s="618"/>
      <c r="N283" s="618"/>
      <c r="O283" s="618"/>
      <c r="P283" s="618"/>
      <c r="Q283" s="5">
        <v>1</v>
      </c>
      <c r="R283" s="622"/>
      <c r="S283" s="619"/>
      <c r="T283" s="618"/>
      <c r="U283" s="619"/>
      <c r="V283" s="619"/>
      <c r="W283" s="619"/>
      <c r="X283" s="654"/>
      <c r="Y283" s="5">
        <v>1</v>
      </c>
      <c r="Z283" s="60" t="s">
        <v>21</v>
      </c>
      <c r="AA283" s="435" t="s">
        <v>155</v>
      </c>
      <c r="AB283" s="436"/>
      <c r="AC283" s="436"/>
      <c r="AD283" s="436"/>
      <c r="AE283" s="436"/>
      <c r="AF283" s="437"/>
      <c r="AG283" s="438"/>
      <c r="AH283" s="437" t="s">
        <v>240</v>
      </c>
      <c r="AI283" s="439"/>
      <c r="AJ283" s="440">
        <v>3.472222222222222E-3</v>
      </c>
      <c r="AK283" s="439"/>
      <c r="AL283" s="441"/>
      <c r="AM283" s="437" t="s">
        <v>241</v>
      </c>
      <c r="AN283" s="442">
        <v>2.0833333333333332E-2</v>
      </c>
      <c r="AO283" s="5">
        <v>1</v>
      </c>
      <c r="AP283" s="315" t="str">
        <f>IF(ISBLANK(AQ283),"",LARGE(AP249:AP282,1)+1)</f>
        <v/>
      </c>
      <c r="AQ283" s="316"/>
      <c r="AR283" s="317"/>
      <c r="AS283" s="317"/>
      <c r="AT283" s="317"/>
      <c r="AU283" s="317"/>
      <c r="AV283" s="5">
        <v>1</v>
      </c>
      <c r="AW283" s="5">
        <v>1</v>
      </c>
      <c r="AX283" s="5">
        <v>1</v>
      </c>
      <c r="AY283" s="5">
        <v>1</v>
      </c>
      <c r="AZ283" s="5">
        <v>1</v>
      </c>
      <c r="BA283" s="5">
        <v>1</v>
      </c>
      <c r="BB283" s="5">
        <v>1</v>
      </c>
      <c r="BC283" s="5">
        <v>1</v>
      </c>
      <c r="BD283" s="5">
        <v>1</v>
      </c>
      <c r="BE283" s="5">
        <v>1</v>
      </c>
      <c r="BF283" s="5">
        <v>1</v>
      </c>
      <c r="BG283" s="5">
        <v>1</v>
      </c>
      <c r="BH283" s="5">
        <v>1</v>
      </c>
      <c r="BI283" s="5">
        <v>1</v>
      </c>
      <c r="BJ283" s="5">
        <v>1</v>
      </c>
      <c r="BK283" s="5">
        <v>1</v>
      </c>
      <c r="BL283" s="5">
        <v>1</v>
      </c>
      <c r="BM283" s="5">
        <v>1</v>
      </c>
      <c r="BN283" s="5">
        <v>1</v>
      </c>
      <c r="BO283" s="5">
        <v>1</v>
      </c>
      <c r="BP283" s="5">
        <v>1</v>
      </c>
      <c r="BQ283" s="5">
        <v>1</v>
      </c>
      <c r="BR283" s="5">
        <v>1</v>
      </c>
      <c r="BS283" s="5">
        <v>1</v>
      </c>
      <c r="BT283" s="5">
        <v>1</v>
      </c>
      <c r="BU283" s="5">
        <v>1</v>
      </c>
      <c r="BV283" s="5">
        <v>1</v>
      </c>
      <c r="BW283" s="5">
        <v>1</v>
      </c>
      <c r="BX283" s="5">
        <v>1</v>
      </c>
      <c r="BY283" s="5">
        <v>1</v>
      </c>
      <c r="BZ283" s="5">
        <v>1</v>
      </c>
      <c r="CA283" s="5">
        <v>1</v>
      </c>
      <c r="CB283" s="5">
        <v>1</v>
      </c>
      <c r="CC283" s="5">
        <v>1</v>
      </c>
      <c r="CD283" s="5">
        <v>1</v>
      </c>
      <c r="CE283" s="5">
        <v>1</v>
      </c>
      <c r="CF283" s="5">
        <v>1</v>
      </c>
      <c r="CG283" s="5">
        <v>1</v>
      </c>
      <c r="CH283" s="5">
        <v>1</v>
      </c>
      <c r="CI283" s="5">
        <v>1</v>
      </c>
      <c r="CJ283" s="544">
        <v>1</v>
      </c>
    </row>
    <row r="284" spans="1:88" s="160" customFormat="1" ht="23.25" customHeight="1">
      <c r="A284" s="5">
        <v>1</v>
      </c>
      <c r="B284" s="533" t="s">
        <v>22</v>
      </c>
      <c r="C284" s="618"/>
      <c r="D284" s="618"/>
      <c r="E284" s="618"/>
      <c r="F284" s="618"/>
      <c r="G284" s="618"/>
      <c r="H284" s="618"/>
      <c r="I284" s="618"/>
      <c r="J284" s="618"/>
      <c r="K284" s="618"/>
      <c r="L284" s="618"/>
      <c r="M284" s="618"/>
      <c r="N284" s="618"/>
      <c r="O284" s="618"/>
      <c r="P284" s="618"/>
      <c r="Q284" s="5">
        <v>1</v>
      </c>
      <c r="R284" s="622"/>
      <c r="S284" s="619"/>
      <c r="T284" s="618"/>
      <c r="U284" s="619"/>
      <c r="V284" s="619"/>
      <c r="W284" s="619"/>
      <c r="X284" s="654"/>
      <c r="Y284" s="5">
        <v>1</v>
      </c>
      <c r="Z284" s="60" t="s">
        <v>21</v>
      </c>
      <c r="AA284" s="447" t="s">
        <v>156</v>
      </c>
      <c r="AB284" s="436"/>
      <c r="AC284" s="436"/>
      <c r="AD284" s="436"/>
      <c r="AE284" s="436"/>
      <c r="AF284" s="448"/>
      <c r="AG284" s="449"/>
      <c r="AH284" s="448" t="s">
        <v>244</v>
      </c>
      <c r="AI284" s="36"/>
      <c r="AJ284" s="450">
        <v>1.0416666666666666E-2</v>
      </c>
      <c r="AK284" s="36"/>
      <c r="AL284" s="451"/>
      <c r="AM284" s="452" t="s">
        <v>245</v>
      </c>
      <c r="AN284" s="453">
        <f>AJ283+AJ284+AN283</f>
        <v>3.4722222222222224E-2</v>
      </c>
      <c r="AO284" s="5">
        <v>1</v>
      </c>
      <c r="AP284" s="315" t="str">
        <f>IF(ISBLANK(AQ284),"",LARGE(AP249:AP283,1)+1)</f>
        <v/>
      </c>
      <c r="AQ284" s="316"/>
      <c r="AR284" s="317"/>
      <c r="AS284" s="317"/>
      <c r="AT284" s="317"/>
      <c r="AU284" s="317"/>
      <c r="AV284" s="5">
        <v>1</v>
      </c>
      <c r="AW284" s="5">
        <v>1</v>
      </c>
      <c r="AX284" s="5">
        <v>1</v>
      </c>
      <c r="AY284" s="5">
        <v>1</v>
      </c>
      <c r="AZ284" s="5">
        <v>1</v>
      </c>
      <c r="BA284" s="5">
        <v>1</v>
      </c>
      <c r="BB284" s="5">
        <v>1</v>
      </c>
      <c r="BC284" s="5">
        <v>1</v>
      </c>
      <c r="BD284" s="5">
        <v>1</v>
      </c>
      <c r="BE284" s="5">
        <v>1</v>
      </c>
      <c r="BF284" s="5">
        <v>1</v>
      </c>
      <c r="BG284" s="5">
        <v>1</v>
      </c>
      <c r="BH284" s="5">
        <v>1</v>
      </c>
      <c r="BI284" s="5">
        <v>1</v>
      </c>
      <c r="BJ284" s="5">
        <v>1</v>
      </c>
      <c r="BK284" s="5">
        <v>1</v>
      </c>
      <c r="BL284" s="5">
        <v>1</v>
      </c>
      <c r="BM284" s="5">
        <v>1</v>
      </c>
      <c r="BN284" s="5">
        <v>1</v>
      </c>
      <c r="BO284" s="5">
        <v>1</v>
      </c>
      <c r="BP284" s="5">
        <v>1</v>
      </c>
      <c r="BQ284" s="5">
        <v>1</v>
      </c>
      <c r="BR284" s="5">
        <v>1</v>
      </c>
      <c r="BS284" s="5">
        <v>1</v>
      </c>
      <c r="BT284" s="5">
        <v>1</v>
      </c>
      <c r="BU284" s="5">
        <v>1</v>
      </c>
      <c r="BV284" s="5">
        <v>1</v>
      </c>
      <c r="BW284" s="5">
        <v>1</v>
      </c>
      <c r="BX284" s="5">
        <v>1</v>
      </c>
      <c r="BY284" s="5">
        <v>1</v>
      </c>
      <c r="BZ284" s="5">
        <v>1</v>
      </c>
      <c r="CA284" s="5">
        <v>1</v>
      </c>
      <c r="CB284" s="5">
        <v>1</v>
      </c>
      <c r="CC284" s="5">
        <v>1</v>
      </c>
      <c r="CD284" s="5">
        <v>1</v>
      </c>
      <c r="CE284" s="5">
        <v>1</v>
      </c>
      <c r="CF284" s="5">
        <v>1</v>
      </c>
      <c r="CG284" s="5">
        <v>1</v>
      </c>
      <c r="CH284" s="5">
        <v>1</v>
      </c>
      <c r="CI284" s="5">
        <v>1</v>
      </c>
      <c r="CJ284" s="544">
        <v>1</v>
      </c>
    </row>
    <row r="285" spans="1:88" s="160" customFormat="1" ht="23.25" customHeight="1">
      <c r="A285" s="5">
        <v>1</v>
      </c>
      <c r="B285" s="533" t="s">
        <v>22</v>
      </c>
      <c r="C285" s="618"/>
      <c r="D285" s="618"/>
      <c r="E285" s="618"/>
      <c r="F285" s="618"/>
      <c r="G285" s="618"/>
      <c r="H285" s="618"/>
      <c r="I285" s="618"/>
      <c r="J285" s="618"/>
      <c r="K285" s="618"/>
      <c r="L285" s="618"/>
      <c r="M285" s="618"/>
      <c r="N285" s="618"/>
      <c r="O285" s="618"/>
      <c r="P285" s="618"/>
      <c r="Q285" s="5">
        <v>1</v>
      </c>
      <c r="R285" s="622"/>
      <c r="S285" s="619"/>
      <c r="T285" s="618"/>
      <c r="U285" s="619"/>
      <c r="V285" s="619"/>
      <c r="W285" s="619"/>
      <c r="X285" s="654"/>
      <c r="Y285" s="5">
        <v>1</v>
      </c>
      <c r="Z285" s="60" t="s">
        <v>21</v>
      </c>
      <c r="AA285" s="456"/>
      <c r="AB285" s="456" t="s">
        <v>249</v>
      </c>
      <c r="AC285" s="458"/>
      <c r="AD285" s="458"/>
      <c r="AE285" s="458"/>
      <c r="AF285" s="458"/>
      <c r="AG285" s="458"/>
      <c r="AH285" s="458"/>
      <c r="AI285" s="458"/>
      <c r="AJ285" s="458"/>
      <c r="AK285" s="458"/>
      <c r="AL285" s="458"/>
      <c r="AM285" s="458"/>
      <c r="AN285" s="459"/>
      <c r="AO285" s="5">
        <v>1</v>
      </c>
      <c r="AP285" s="315" t="str">
        <f>IF(ISBLANK(AQ285),"",LARGE(AP249:AP284,1)+1)</f>
        <v/>
      </c>
      <c r="AQ285" s="316"/>
      <c r="AR285" s="317"/>
      <c r="AS285" s="317"/>
      <c r="AT285" s="317"/>
      <c r="AU285" s="317"/>
      <c r="AV285" s="5">
        <v>1</v>
      </c>
      <c r="AW285" s="5">
        <v>1</v>
      </c>
      <c r="AX285" s="5">
        <v>1</v>
      </c>
      <c r="AY285" s="5">
        <v>1</v>
      </c>
      <c r="AZ285" s="5">
        <v>1</v>
      </c>
      <c r="BA285" s="5">
        <v>1</v>
      </c>
      <c r="BB285" s="5">
        <v>1</v>
      </c>
      <c r="BC285" s="5">
        <v>1</v>
      </c>
      <c r="BD285" s="5">
        <v>1</v>
      </c>
      <c r="BE285" s="5">
        <v>1</v>
      </c>
      <c r="BF285" s="5">
        <v>1</v>
      </c>
      <c r="BG285" s="5">
        <v>1</v>
      </c>
      <c r="BH285" s="5">
        <v>1</v>
      </c>
      <c r="BI285" s="5">
        <v>1</v>
      </c>
      <c r="BJ285" s="5">
        <v>1</v>
      </c>
      <c r="BK285" s="5">
        <v>1</v>
      </c>
      <c r="BL285" s="5">
        <v>1</v>
      </c>
      <c r="BM285" s="5">
        <v>1</v>
      </c>
      <c r="BN285" s="5">
        <v>1</v>
      </c>
      <c r="BO285" s="5">
        <v>1</v>
      </c>
      <c r="BP285" s="5">
        <v>1</v>
      </c>
      <c r="BQ285" s="5">
        <v>1</v>
      </c>
      <c r="BR285" s="5">
        <v>1</v>
      </c>
      <c r="BS285" s="5">
        <v>1</v>
      </c>
      <c r="BT285" s="5">
        <v>1</v>
      </c>
      <c r="BU285" s="5">
        <v>1</v>
      </c>
      <c r="BV285" s="5">
        <v>1</v>
      </c>
      <c r="BW285" s="5">
        <v>1</v>
      </c>
      <c r="BX285" s="5">
        <v>1</v>
      </c>
      <c r="BY285" s="5">
        <v>1</v>
      </c>
      <c r="BZ285" s="5">
        <v>1</v>
      </c>
      <c r="CA285" s="5">
        <v>1</v>
      </c>
      <c r="CB285" s="5">
        <v>1</v>
      </c>
      <c r="CC285" s="5">
        <v>1</v>
      </c>
      <c r="CD285" s="5">
        <v>1</v>
      </c>
      <c r="CE285" s="5">
        <v>1</v>
      </c>
      <c r="CF285" s="5">
        <v>1</v>
      </c>
      <c r="CG285" s="5">
        <v>1</v>
      </c>
      <c r="CH285" s="5">
        <v>1</v>
      </c>
      <c r="CI285" s="5">
        <v>1</v>
      </c>
      <c r="CJ285" s="544">
        <v>1</v>
      </c>
    </row>
    <row r="286" spans="1:88" s="160" customFormat="1" ht="23.25" customHeight="1">
      <c r="A286" s="5">
        <v>1</v>
      </c>
      <c r="B286" s="533" t="s">
        <v>22</v>
      </c>
      <c r="C286" s="618"/>
      <c r="D286" s="618"/>
      <c r="E286" s="618"/>
      <c r="F286" s="618"/>
      <c r="G286" s="618"/>
      <c r="H286" s="618"/>
      <c r="I286" s="618"/>
      <c r="J286" s="618"/>
      <c r="K286" s="618"/>
      <c r="L286" s="618"/>
      <c r="M286" s="618"/>
      <c r="N286" s="618"/>
      <c r="O286" s="618"/>
      <c r="P286" s="618"/>
      <c r="Q286" s="5">
        <v>1</v>
      </c>
      <c r="R286" s="622"/>
      <c r="S286" s="619"/>
      <c r="T286" s="618"/>
      <c r="U286" s="619"/>
      <c r="V286" s="619"/>
      <c r="W286" s="619"/>
      <c r="X286" s="654"/>
      <c r="Y286" s="5">
        <v>1</v>
      </c>
      <c r="Z286" s="60" t="s">
        <v>21</v>
      </c>
      <c r="AA286" s="460" t="s">
        <v>253</v>
      </c>
      <c r="AB286" s="460" t="str">
        <f ca="1">CELL("nomfichier")</f>
        <v>D:\Données\1.UPRT\0-UPRT.fait\1-UPRT.FR-SITE-WEB\ff-fiches-fabrications\ff.fiches.fabrication.2023\UPRT.23.aout\[P_Paella.Vegetarienne.version.2.xlsx]Paella.Végétarienne.de.Sand</v>
      </c>
      <c r="AC286" s="460"/>
      <c r="AD286" s="460"/>
      <c r="AE286" s="460"/>
      <c r="AF286" s="460"/>
      <c r="AG286" s="460"/>
      <c r="AH286" s="460"/>
      <c r="AI286" s="460"/>
      <c r="AJ286" s="460"/>
      <c r="AK286" s="460"/>
      <c r="AL286" s="460"/>
      <c r="AM286" s="460"/>
      <c r="AN286" s="461"/>
      <c r="AO286" s="5">
        <v>1</v>
      </c>
      <c r="AP286" s="315" t="str">
        <f>IF(ISBLANK(AQ286),"",LARGE(AP249:AP285,1)+1)</f>
        <v/>
      </c>
      <c r="AQ286" s="316"/>
      <c r="AR286" s="317"/>
      <c r="AS286" s="317"/>
      <c r="AT286" s="317"/>
      <c r="AU286" s="317"/>
      <c r="AV286" s="5">
        <v>1</v>
      </c>
      <c r="AW286" s="5">
        <v>1</v>
      </c>
      <c r="AX286" s="5">
        <v>1</v>
      </c>
      <c r="AY286" s="5">
        <v>1</v>
      </c>
      <c r="AZ286" s="5">
        <v>1</v>
      </c>
      <c r="BA286" s="5">
        <v>1</v>
      </c>
      <c r="BB286" s="5">
        <v>1</v>
      </c>
      <c r="BC286" s="5">
        <v>1</v>
      </c>
      <c r="BD286" s="5">
        <v>1</v>
      </c>
      <c r="BE286" s="5">
        <v>1</v>
      </c>
      <c r="BF286" s="5">
        <v>1</v>
      </c>
      <c r="BG286" s="5">
        <v>1</v>
      </c>
      <c r="BH286" s="5">
        <v>1</v>
      </c>
      <c r="BI286" s="5">
        <v>1</v>
      </c>
      <c r="BJ286" s="5">
        <v>1</v>
      </c>
      <c r="BK286" s="5">
        <v>1</v>
      </c>
      <c r="BL286" s="5">
        <v>1</v>
      </c>
      <c r="BM286" s="5">
        <v>1</v>
      </c>
      <c r="BN286" s="5">
        <v>1</v>
      </c>
      <c r="BO286" s="5">
        <v>1</v>
      </c>
      <c r="BP286" s="5">
        <v>1</v>
      </c>
      <c r="BQ286" s="5">
        <v>1</v>
      </c>
      <c r="BR286" s="5">
        <v>1</v>
      </c>
      <c r="BS286" s="5">
        <v>1</v>
      </c>
      <c r="BT286" s="5">
        <v>1</v>
      </c>
      <c r="BU286" s="5">
        <v>1</v>
      </c>
      <c r="BV286" s="5">
        <v>1</v>
      </c>
      <c r="BW286" s="5">
        <v>1</v>
      </c>
      <c r="BX286" s="5">
        <v>1</v>
      </c>
      <c r="BY286" s="5">
        <v>1</v>
      </c>
      <c r="BZ286" s="5">
        <v>1</v>
      </c>
      <c r="CA286" s="5">
        <v>1</v>
      </c>
      <c r="CB286" s="5">
        <v>1</v>
      </c>
      <c r="CC286" s="5">
        <v>1</v>
      </c>
      <c r="CD286" s="5">
        <v>1</v>
      </c>
      <c r="CE286" s="5">
        <v>1</v>
      </c>
      <c r="CF286" s="5">
        <v>1</v>
      </c>
      <c r="CG286" s="5">
        <v>1</v>
      </c>
      <c r="CH286" s="5">
        <v>1</v>
      </c>
      <c r="CI286" s="5">
        <v>1</v>
      </c>
      <c r="CJ286" s="544">
        <v>1</v>
      </c>
    </row>
    <row r="287" spans="1:88" s="160" customFormat="1" ht="23.25" customHeight="1">
      <c r="A287" s="5">
        <v>1</v>
      </c>
      <c r="B287" s="533" t="s">
        <v>22</v>
      </c>
      <c r="C287" s="618"/>
      <c r="D287" s="618"/>
      <c r="E287" s="618"/>
      <c r="F287" s="618"/>
      <c r="G287" s="618"/>
      <c r="H287" s="618"/>
      <c r="I287" s="618"/>
      <c r="J287" s="618"/>
      <c r="K287" s="618"/>
      <c r="L287" s="618"/>
      <c r="M287" s="618"/>
      <c r="N287" s="618"/>
      <c r="O287" s="618"/>
      <c r="P287" s="618"/>
      <c r="Q287" s="5">
        <v>1</v>
      </c>
      <c r="R287" s="622"/>
      <c r="S287" s="619"/>
      <c r="T287" s="618"/>
      <c r="U287" s="619"/>
      <c r="V287" s="619"/>
      <c r="W287" s="619"/>
      <c r="X287" s="654"/>
      <c r="Y287" s="5">
        <v>1</v>
      </c>
      <c r="Z287" s="60" t="s">
        <v>21</v>
      </c>
      <c r="AA287" s="463"/>
      <c r="AB287" s="656" t="s">
        <v>714</v>
      </c>
      <c r="AC287" s="463"/>
      <c r="AD287" s="463"/>
      <c r="AE287" s="463"/>
      <c r="AF287" s="460"/>
      <c r="AG287" s="460"/>
      <c r="AH287" s="460"/>
      <c r="AI287" s="460"/>
      <c r="AJ287" s="460"/>
      <c r="AK287" s="460"/>
      <c r="AL287" s="460"/>
      <c r="AM287" s="460"/>
      <c r="AN287" s="461"/>
      <c r="AO287" s="3">
        <v>1</v>
      </c>
      <c r="AP287" s="315" t="str">
        <f>IF(ISBLANK(AQ287),"",LARGE(AP249:AP286,1)+1)</f>
        <v/>
      </c>
      <c r="AQ287" s="316"/>
      <c r="AR287" s="317"/>
      <c r="AS287" s="317"/>
      <c r="AT287" s="317"/>
      <c r="AU287" s="317"/>
      <c r="AV287" s="5">
        <v>1</v>
      </c>
      <c r="AW287" s="5">
        <v>1</v>
      </c>
      <c r="AX287" s="5">
        <v>1</v>
      </c>
      <c r="AY287" s="5">
        <v>1</v>
      </c>
      <c r="AZ287" s="5">
        <v>1</v>
      </c>
      <c r="BA287" s="5">
        <v>1</v>
      </c>
      <c r="BB287" s="5">
        <v>1</v>
      </c>
      <c r="BC287" s="5">
        <v>1</v>
      </c>
      <c r="BD287" s="5">
        <v>1</v>
      </c>
      <c r="BE287" s="5">
        <v>1</v>
      </c>
      <c r="BF287" s="5">
        <v>1</v>
      </c>
      <c r="BG287" s="5">
        <v>1</v>
      </c>
      <c r="BH287" s="5">
        <v>1</v>
      </c>
      <c r="BI287" s="5">
        <v>1</v>
      </c>
      <c r="BJ287" s="5">
        <v>1</v>
      </c>
      <c r="BK287" s="5">
        <v>1</v>
      </c>
      <c r="BL287" s="5">
        <v>1</v>
      </c>
      <c r="BM287" s="5">
        <v>1</v>
      </c>
      <c r="BN287" s="5">
        <v>1</v>
      </c>
      <c r="BO287" s="5">
        <v>1</v>
      </c>
      <c r="BP287" s="5">
        <v>1</v>
      </c>
      <c r="BQ287" s="5">
        <v>1</v>
      </c>
      <c r="BR287" s="5">
        <v>1</v>
      </c>
      <c r="BS287" s="5">
        <v>1</v>
      </c>
      <c r="BT287" s="5">
        <v>1</v>
      </c>
      <c r="BU287" s="5">
        <v>1</v>
      </c>
      <c r="BV287" s="5">
        <v>1</v>
      </c>
      <c r="BW287" s="5">
        <v>1</v>
      </c>
      <c r="BX287" s="5">
        <v>1</v>
      </c>
      <c r="BY287" s="5">
        <v>1</v>
      </c>
      <c r="BZ287" s="5">
        <v>1</v>
      </c>
      <c r="CA287" s="5">
        <v>1</v>
      </c>
      <c r="CB287" s="5">
        <v>1</v>
      </c>
      <c r="CC287" s="5">
        <v>1</v>
      </c>
      <c r="CD287" s="5">
        <v>1</v>
      </c>
      <c r="CE287" s="5">
        <v>1</v>
      </c>
      <c r="CF287" s="5">
        <v>1</v>
      </c>
      <c r="CG287" s="5">
        <v>1</v>
      </c>
      <c r="CH287" s="5">
        <v>1</v>
      </c>
      <c r="CI287" s="5">
        <v>1</v>
      </c>
      <c r="CJ287" s="544">
        <v>1</v>
      </c>
    </row>
    <row r="288" spans="1:88" s="160" customFormat="1" ht="23.25" customHeight="1">
      <c r="A288" s="5">
        <v>1</v>
      </c>
      <c r="B288" s="533" t="s">
        <v>22</v>
      </c>
      <c r="C288" s="618"/>
      <c r="D288" s="618"/>
      <c r="E288" s="618"/>
      <c r="F288" s="618"/>
      <c r="G288" s="618"/>
      <c r="H288" s="618"/>
      <c r="I288" s="618"/>
      <c r="J288" s="618"/>
      <c r="K288" s="618"/>
      <c r="L288" s="618"/>
      <c r="M288" s="618"/>
      <c r="N288" s="618"/>
      <c r="O288" s="618"/>
      <c r="P288" s="618"/>
      <c r="Q288" s="5">
        <v>1</v>
      </c>
      <c r="R288" s="622"/>
      <c r="S288" s="619"/>
      <c r="T288" s="618"/>
      <c r="U288" s="619"/>
      <c r="V288" s="619"/>
      <c r="W288" s="619"/>
      <c r="X288" s="654"/>
      <c r="Y288" s="5">
        <v>1</v>
      </c>
      <c r="Z288" s="60" t="s">
        <v>21</v>
      </c>
      <c r="AA288" s="464" t="s">
        <v>260</v>
      </c>
      <c r="AB288" s="464"/>
      <c r="AC288" s="464"/>
      <c r="AD288" s="464"/>
      <c r="AE288" s="464"/>
      <c r="AF288" s="464"/>
      <c r="AG288" s="464"/>
      <c r="AH288" s="464"/>
      <c r="AI288" s="464"/>
      <c r="AJ288" s="464"/>
      <c r="AK288" s="464"/>
      <c r="AL288" s="464"/>
      <c r="AM288" s="464"/>
      <c r="AN288" s="465"/>
      <c r="AO288" s="3">
        <v>1</v>
      </c>
      <c r="AP288" s="315" t="str">
        <f>IF(ISBLANK(AQ288),"",LARGE(AP249:AP287,1)+1)</f>
        <v/>
      </c>
      <c r="AQ288" s="316"/>
      <c r="AR288" s="317"/>
      <c r="AS288" s="317"/>
      <c r="AT288" s="317"/>
      <c r="AU288" s="317"/>
      <c r="AV288" s="5">
        <v>1</v>
      </c>
      <c r="AW288" s="5">
        <v>1</v>
      </c>
      <c r="AX288" s="5">
        <v>1</v>
      </c>
      <c r="AY288" s="5">
        <v>1</v>
      </c>
      <c r="AZ288" s="5">
        <v>1</v>
      </c>
      <c r="BA288" s="5">
        <v>1</v>
      </c>
      <c r="BB288" s="5">
        <v>1</v>
      </c>
      <c r="BC288" s="5">
        <v>1</v>
      </c>
      <c r="BD288" s="5">
        <v>1</v>
      </c>
      <c r="BE288" s="5">
        <v>1</v>
      </c>
      <c r="BF288" s="5">
        <v>1</v>
      </c>
      <c r="BG288" s="5">
        <v>1</v>
      </c>
      <c r="BH288" s="5">
        <v>1</v>
      </c>
      <c r="BI288" s="5">
        <v>1</v>
      </c>
      <c r="BJ288" s="5">
        <v>1</v>
      </c>
      <c r="BK288" s="5">
        <v>1</v>
      </c>
      <c r="BL288" s="5">
        <v>1</v>
      </c>
      <c r="BM288" s="5">
        <v>1</v>
      </c>
      <c r="BN288" s="5">
        <v>1</v>
      </c>
      <c r="BO288" s="5">
        <v>1</v>
      </c>
      <c r="BP288" s="5">
        <v>1</v>
      </c>
      <c r="BQ288" s="5">
        <v>1</v>
      </c>
      <c r="BR288" s="5">
        <v>1</v>
      </c>
      <c r="BS288" s="5">
        <v>1</v>
      </c>
      <c r="BT288" s="5">
        <v>1</v>
      </c>
      <c r="BU288" s="5">
        <v>1</v>
      </c>
      <c r="BV288" s="5">
        <v>1</v>
      </c>
      <c r="BW288" s="5">
        <v>1</v>
      </c>
      <c r="BX288" s="5">
        <v>1</v>
      </c>
      <c r="BY288" s="5">
        <v>1</v>
      </c>
      <c r="BZ288" s="5">
        <v>1</v>
      </c>
      <c r="CA288" s="5">
        <v>1</v>
      </c>
      <c r="CB288" s="5">
        <v>1</v>
      </c>
      <c r="CC288" s="5">
        <v>1</v>
      </c>
      <c r="CD288" s="5">
        <v>1</v>
      </c>
      <c r="CE288" s="5">
        <v>1</v>
      </c>
      <c r="CF288" s="5">
        <v>1</v>
      </c>
      <c r="CG288" s="5">
        <v>1</v>
      </c>
      <c r="CH288" s="5">
        <v>1</v>
      </c>
      <c r="CI288" s="5">
        <v>1</v>
      </c>
      <c r="CJ288" s="544">
        <v>1</v>
      </c>
    </row>
    <row r="289" spans="1:88" s="160" customFormat="1" ht="19.5" customHeight="1" thickBot="1">
      <c r="A289" s="5">
        <v>1</v>
      </c>
      <c r="B289" s="533" t="s">
        <v>22</v>
      </c>
      <c r="C289" s="603">
        <v>3</v>
      </c>
      <c r="D289" s="603">
        <v>9</v>
      </c>
      <c r="E289" s="603">
        <v>14</v>
      </c>
      <c r="F289" s="603">
        <v>14</v>
      </c>
      <c r="G289" s="603">
        <v>14</v>
      </c>
      <c r="H289" s="603">
        <v>14</v>
      </c>
      <c r="I289" s="603">
        <v>14</v>
      </c>
      <c r="J289" s="603">
        <v>10</v>
      </c>
      <c r="K289" s="603">
        <v>10</v>
      </c>
      <c r="L289" s="603">
        <v>10</v>
      </c>
      <c r="M289" s="603">
        <v>12</v>
      </c>
      <c r="N289" s="603">
        <v>12</v>
      </c>
      <c r="O289" s="603">
        <v>12</v>
      </c>
      <c r="P289" s="603">
        <v>10</v>
      </c>
      <c r="Q289" s="5">
        <v>1</v>
      </c>
      <c r="R289" s="602">
        <v>5</v>
      </c>
      <c r="S289" s="603">
        <v>70</v>
      </c>
      <c r="T289" s="604">
        <v>5</v>
      </c>
      <c r="U289" s="602">
        <v>76</v>
      </c>
      <c r="V289" s="603">
        <v>35</v>
      </c>
      <c r="W289" s="623">
        <v>40</v>
      </c>
      <c r="X289" s="604">
        <v>14</v>
      </c>
      <c r="Y289" s="5">
        <v>1</v>
      </c>
      <c r="Z289" s="473" t="s">
        <v>21</v>
      </c>
      <c r="AA289" s="399">
        <v>9</v>
      </c>
      <c r="AB289" s="399">
        <v>12</v>
      </c>
      <c r="AC289" s="399">
        <v>4</v>
      </c>
      <c r="AD289" s="399">
        <v>11</v>
      </c>
      <c r="AE289" s="399">
        <v>10</v>
      </c>
      <c r="AF289" s="399">
        <v>40</v>
      </c>
      <c r="AG289" s="399">
        <v>12</v>
      </c>
      <c r="AH289" s="399">
        <v>10</v>
      </c>
      <c r="AI289" s="399">
        <v>0.2</v>
      </c>
      <c r="AJ289" s="399">
        <v>12</v>
      </c>
      <c r="AK289" s="399">
        <v>9</v>
      </c>
      <c r="AL289" s="399">
        <v>10</v>
      </c>
      <c r="AM289" s="399">
        <v>16</v>
      </c>
      <c r="AN289" s="474">
        <v>16</v>
      </c>
      <c r="AO289" s="5">
        <v>1</v>
      </c>
      <c r="AP289" s="399">
        <v>9</v>
      </c>
      <c r="AQ289" s="399">
        <v>12</v>
      </c>
      <c r="AR289" s="399">
        <v>3</v>
      </c>
      <c r="AS289" s="399">
        <v>11</v>
      </c>
      <c r="AT289" s="399">
        <v>9</v>
      </c>
      <c r="AU289" s="399">
        <v>40</v>
      </c>
      <c r="AV289" s="5">
        <v>1</v>
      </c>
      <c r="AW289" s="5">
        <v>1</v>
      </c>
      <c r="AX289" s="5">
        <v>1</v>
      </c>
      <c r="AY289" s="5">
        <v>1</v>
      </c>
      <c r="AZ289" s="5">
        <v>1</v>
      </c>
      <c r="BA289" s="5">
        <v>1</v>
      </c>
      <c r="BB289" s="5">
        <v>1</v>
      </c>
      <c r="BC289" s="5">
        <v>1</v>
      </c>
      <c r="BD289" s="5">
        <v>1</v>
      </c>
      <c r="BE289" s="5">
        <v>1</v>
      </c>
      <c r="BF289" s="5">
        <v>1</v>
      </c>
      <c r="BG289" s="5">
        <v>1</v>
      </c>
      <c r="BH289" s="5">
        <v>1</v>
      </c>
      <c r="BI289" s="5">
        <v>1</v>
      </c>
      <c r="BJ289" s="5">
        <v>1</v>
      </c>
      <c r="BK289" s="5">
        <v>1</v>
      </c>
      <c r="BL289" s="5">
        <v>1</v>
      </c>
      <c r="BM289" s="5">
        <v>1</v>
      </c>
      <c r="BN289" s="5">
        <v>1</v>
      </c>
      <c r="BO289" s="5">
        <v>1</v>
      </c>
      <c r="BP289" s="5">
        <v>1</v>
      </c>
      <c r="BQ289" s="5">
        <v>1</v>
      </c>
      <c r="BR289" s="5">
        <v>1</v>
      </c>
      <c r="BS289" s="5">
        <v>1</v>
      </c>
      <c r="BT289" s="5">
        <v>1</v>
      </c>
      <c r="BU289" s="5">
        <v>1</v>
      </c>
      <c r="BV289" s="5">
        <v>1</v>
      </c>
      <c r="BW289" s="5">
        <v>1</v>
      </c>
      <c r="BX289" s="5">
        <v>1</v>
      </c>
      <c r="BY289" s="5">
        <v>1</v>
      </c>
      <c r="BZ289" s="5">
        <v>1</v>
      </c>
      <c r="CA289" s="5">
        <v>1</v>
      </c>
      <c r="CB289" s="5">
        <v>1</v>
      </c>
      <c r="CC289" s="5">
        <v>1</v>
      </c>
      <c r="CD289" s="5">
        <v>1</v>
      </c>
      <c r="CE289" s="5">
        <v>1</v>
      </c>
      <c r="CF289" s="5">
        <v>1</v>
      </c>
      <c r="CG289" s="5">
        <v>1</v>
      </c>
      <c r="CH289" s="5">
        <v>1</v>
      </c>
      <c r="CI289" s="5">
        <v>1</v>
      </c>
      <c r="CJ289" s="544">
        <v>1</v>
      </c>
    </row>
    <row r="290" spans="1:88" s="160" customFormat="1" ht="23.25" customHeight="1" thickBot="1">
      <c r="A290" s="5">
        <v>1</v>
      </c>
      <c r="B290" s="611" t="s">
        <v>21</v>
      </c>
      <c r="C290" s="611">
        <f t="shared" ref="C290:P290" ca="1" si="107">CELL("largeur",C290)</f>
        <v>3</v>
      </c>
      <c r="D290" s="611">
        <f t="shared" ca="1" si="107"/>
        <v>9</v>
      </c>
      <c r="E290" s="611">
        <f t="shared" ca="1" si="107"/>
        <v>14</v>
      </c>
      <c r="F290" s="611">
        <f t="shared" ca="1" si="107"/>
        <v>14</v>
      </c>
      <c r="G290" s="611">
        <f t="shared" ca="1" si="107"/>
        <v>14</v>
      </c>
      <c r="H290" s="611">
        <f t="shared" ca="1" si="107"/>
        <v>14</v>
      </c>
      <c r="I290" s="611">
        <f t="shared" ca="1" si="107"/>
        <v>14</v>
      </c>
      <c r="J290" s="611">
        <f t="shared" ca="1" si="107"/>
        <v>10</v>
      </c>
      <c r="K290" s="611">
        <f t="shared" ca="1" si="107"/>
        <v>10</v>
      </c>
      <c r="L290" s="611">
        <f t="shared" ca="1" si="107"/>
        <v>10</v>
      </c>
      <c r="M290" s="611">
        <f t="shared" ca="1" si="107"/>
        <v>12</v>
      </c>
      <c r="N290" s="611">
        <f t="shared" ca="1" si="107"/>
        <v>12</v>
      </c>
      <c r="O290" s="611">
        <f t="shared" ca="1" si="107"/>
        <v>12</v>
      </c>
      <c r="P290" s="611">
        <f t="shared" ca="1" si="107"/>
        <v>10</v>
      </c>
      <c r="Q290" s="611">
        <f t="shared" ref="Q290" ca="1" si="108">CELL("largeur",Q290)</f>
        <v>5</v>
      </c>
      <c r="R290" s="611">
        <f ca="1">CELL("largeur",R290)</f>
        <v>5</v>
      </c>
      <c r="S290" s="611">
        <f ca="1">CELL("largeur",S290)</f>
        <v>70</v>
      </c>
      <c r="T290" s="611">
        <f ca="1">CELL("largeur",T290)</f>
        <v>12</v>
      </c>
      <c r="U290" s="611">
        <f t="shared" ref="U290:X290" ca="1" si="109">CELL("largeur",U290)</f>
        <v>76</v>
      </c>
      <c r="V290" s="611">
        <f t="shared" ca="1" si="109"/>
        <v>35</v>
      </c>
      <c r="W290" s="611">
        <f t="shared" ca="1" si="109"/>
        <v>55</v>
      </c>
      <c r="X290" s="611">
        <f t="shared" ca="1" si="109"/>
        <v>14</v>
      </c>
      <c r="Y290" s="5">
        <v>1</v>
      </c>
      <c r="Z290" s="287">
        <f t="shared" ref="Z290:AU290" ca="1" si="110">CELL("largeur",Z290)</f>
        <v>5</v>
      </c>
      <c r="AA290" s="287">
        <f t="shared" ca="1" si="110"/>
        <v>9</v>
      </c>
      <c r="AB290" s="287">
        <f t="shared" ca="1" si="110"/>
        <v>12</v>
      </c>
      <c r="AC290" s="287">
        <f t="shared" ca="1" si="110"/>
        <v>4</v>
      </c>
      <c r="AD290" s="287">
        <f t="shared" ca="1" si="110"/>
        <v>11</v>
      </c>
      <c r="AE290" s="287">
        <f t="shared" ca="1" si="110"/>
        <v>10</v>
      </c>
      <c r="AF290" s="287">
        <f t="shared" ca="1" si="110"/>
        <v>40</v>
      </c>
      <c r="AG290" s="287">
        <f t="shared" ca="1" si="110"/>
        <v>12</v>
      </c>
      <c r="AH290" s="287">
        <f t="shared" ca="1" si="110"/>
        <v>12</v>
      </c>
      <c r="AI290" s="287">
        <f t="shared" ca="1" si="110"/>
        <v>0</v>
      </c>
      <c r="AJ290" s="287">
        <f t="shared" ca="1" si="110"/>
        <v>12</v>
      </c>
      <c r="AK290" s="287">
        <f t="shared" ca="1" si="110"/>
        <v>9</v>
      </c>
      <c r="AL290" s="287">
        <f t="shared" ca="1" si="110"/>
        <v>10</v>
      </c>
      <c r="AM290" s="287">
        <f t="shared" ca="1" si="110"/>
        <v>16</v>
      </c>
      <c r="AN290" s="287">
        <f t="shared" ca="1" si="110"/>
        <v>16</v>
      </c>
      <c r="AO290" s="5">
        <v>1</v>
      </c>
      <c r="AP290" s="287">
        <f t="shared" ca="1" si="110"/>
        <v>9</v>
      </c>
      <c r="AQ290" s="287">
        <f t="shared" ca="1" si="110"/>
        <v>12</v>
      </c>
      <c r="AR290" s="287">
        <f t="shared" ca="1" si="110"/>
        <v>3</v>
      </c>
      <c r="AS290" s="287">
        <f t="shared" ca="1" si="110"/>
        <v>11</v>
      </c>
      <c r="AT290" s="287">
        <f t="shared" ca="1" si="110"/>
        <v>9</v>
      </c>
      <c r="AU290" s="287">
        <f t="shared" ca="1" si="110"/>
        <v>40</v>
      </c>
      <c r="AV290" s="5">
        <v>1</v>
      </c>
      <c r="AW290" s="5">
        <v>1</v>
      </c>
      <c r="AX290" s="5">
        <v>1</v>
      </c>
      <c r="AY290" s="5">
        <v>1</v>
      </c>
      <c r="AZ290" s="5">
        <v>1</v>
      </c>
      <c r="BA290" s="5">
        <v>1</v>
      </c>
      <c r="BB290" s="5">
        <v>1</v>
      </c>
      <c r="BC290" s="5">
        <v>1</v>
      </c>
      <c r="BD290" s="5">
        <v>1</v>
      </c>
      <c r="BE290" s="5">
        <v>1</v>
      </c>
      <c r="BF290" s="5">
        <v>1</v>
      </c>
      <c r="BG290" s="5">
        <v>1</v>
      </c>
      <c r="BH290" s="5">
        <v>1</v>
      </c>
      <c r="BI290" s="5">
        <v>1</v>
      </c>
      <c r="BJ290" s="5">
        <v>1</v>
      </c>
      <c r="BK290" s="5">
        <v>1</v>
      </c>
      <c r="BL290" s="5">
        <v>1</v>
      </c>
      <c r="BM290" s="5">
        <v>1</v>
      </c>
      <c r="BN290" s="5">
        <v>1</v>
      </c>
      <c r="BO290" s="5">
        <v>1</v>
      </c>
      <c r="BP290" s="5">
        <v>1</v>
      </c>
      <c r="BQ290" s="5">
        <v>1</v>
      </c>
      <c r="BR290" s="5">
        <v>1</v>
      </c>
      <c r="BS290" s="5">
        <v>1</v>
      </c>
      <c r="BT290" s="5">
        <v>1</v>
      </c>
      <c r="BU290" s="5">
        <v>1</v>
      </c>
      <c r="BV290" s="5">
        <v>1</v>
      </c>
      <c r="BW290" s="5">
        <v>1</v>
      </c>
      <c r="BX290" s="5">
        <v>1</v>
      </c>
      <c r="BY290" s="5">
        <v>1</v>
      </c>
      <c r="BZ290" s="5">
        <v>1</v>
      </c>
      <c r="CA290" s="5">
        <v>1</v>
      </c>
      <c r="CB290" s="5">
        <v>1</v>
      </c>
      <c r="CC290" s="5">
        <v>1</v>
      </c>
      <c r="CD290" s="5">
        <v>1</v>
      </c>
      <c r="CE290" s="5">
        <v>1</v>
      </c>
      <c r="CF290" s="5">
        <v>1</v>
      </c>
      <c r="CG290" s="5">
        <v>1</v>
      </c>
      <c r="CH290" s="5">
        <v>1</v>
      </c>
      <c r="CI290" s="5">
        <v>1</v>
      </c>
      <c r="CJ290" s="544">
        <v>1</v>
      </c>
    </row>
    <row r="291" spans="1:88" ht="23.25" customHeight="1">
      <c r="A291" s="5">
        <v>1</v>
      </c>
      <c r="B291" s="54" t="s">
        <v>21</v>
      </c>
      <c r="C291" s="55" t="s">
        <v>26</v>
      </c>
      <c r="D291" s="666"/>
      <c r="E291" s="666"/>
      <c r="F291" s="666"/>
      <c r="G291" s="666"/>
      <c r="H291" s="666"/>
      <c r="I291" s="666"/>
      <c r="J291" s="666"/>
      <c r="K291" s="666"/>
      <c r="L291" s="666"/>
      <c r="M291" s="666"/>
      <c r="N291" s="666"/>
      <c r="O291" s="666"/>
      <c r="P291" s="667"/>
      <c r="Q291" s="5">
        <v>1</v>
      </c>
      <c r="R291" s="712" t="s">
        <v>46</v>
      </c>
      <c r="S291" s="713"/>
      <c r="T291" s="714"/>
      <c r="U291" s="872" t="s">
        <v>680</v>
      </c>
      <c r="V291" s="873"/>
      <c r="W291" s="873"/>
      <c r="X291" s="874"/>
      <c r="Y291" s="5">
        <v>1</v>
      </c>
      <c r="Z291" s="54" t="s">
        <v>21</v>
      </c>
      <c r="AA291" s="765" t="s">
        <v>29</v>
      </c>
      <c r="AB291" s="767" t="s">
        <v>371</v>
      </c>
      <c r="AC291" s="767"/>
      <c r="AD291" s="767"/>
      <c r="AE291" s="767"/>
      <c r="AF291" s="767"/>
      <c r="AG291" s="767"/>
      <c r="AH291" s="767"/>
      <c r="AI291" s="767"/>
      <c r="AJ291" s="767"/>
      <c r="AK291" s="767"/>
      <c r="AL291" s="737" t="s">
        <v>35</v>
      </c>
      <c r="AM291" s="737"/>
      <c r="AN291" s="771" t="str">
        <f>LEFT(AB291,1)</f>
        <v>N</v>
      </c>
      <c r="AO291" s="5">
        <v>1</v>
      </c>
      <c r="AP291" s="773" t="s">
        <v>31</v>
      </c>
      <c r="AQ291" s="773"/>
      <c r="AR291" s="773"/>
      <c r="AS291" s="773"/>
      <c r="AT291" s="773"/>
      <c r="AU291" s="773"/>
      <c r="AV291" s="5">
        <v>1</v>
      </c>
      <c r="AW291" s="5">
        <v>1</v>
      </c>
      <c r="AX291" s="5">
        <v>1</v>
      </c>
      <c r="AY291" s="5">
        <v>1</v>
      </c>
      <c r="AZ291" s="5">
        <v>1</v>
      </c>
      <c r="BA291" s="5">
        <v>1</v>
      </c>
      <c r="BB291" s="5">
        <v>1</v>
      </c>
      <c r="BC291" s="5">
        <v>1</v>
      </c>
      <c r="BD291" s="5">
        <v>1</v>
      </c>
      <c r="BE291" s="5">
        <v>1</v>
      </c>
      <c r="BF291" s="5">
        <v>1</v>
      </c>
      <c r="BG291" s="5">
        <v>1</v>
      </c>
      <c r="BH291" s="5">
        <v>1</v>
      </c>
      <c r="BI291" s="5">
        <v>1</v>
      </c>
      <c r="BJ291" s="5">
        <v>1</v>
      </c>
      <c r="BK291" s="5">
        <v>1</v>
      </c>
      <c r="BL291" s="5">
        <v>1</v>
      </c>
      <c r="BM291" s="5">
        <v>1</v>
      </c>
      <c r="BN291" s="5">
        <v>1</v>
      </c>
      <c r="BO291" s="5">
        <v>1</v>
      </c>
      <c r="BP291" s="5">
        <v>1</v>
      </c>
      <c r="BQ291" s="5">
        <v>1</v>
      </c>
      <c r="BR291" s="5">
        <v>1</v>
      </c>
      <c r="BS291" s="5">
        <v>1</v>
      </c>
      <c r="BT291" s="5">
        <v>1</v>
      </c>
      <c r="BU291" s="5">
        <v>1</v>
      </c>
      <c r="BV291" s="5">
        <v>1</v>
      </c>
      <c r="BW291" s="5">
        <v>1</v>
      </c>
      <c r="BX291" s="5">
        <v>1</v>
      </c>
      <c r="BY291" s="5">
        <v>1</v>
      </c>
      <c r="BZ291" s="5">
        <v>1</v>
      </c>
      <c r="CA291" s="5">
        <v>1</v>
      </c>
      <c r="CB291" s="5">
        <v>1</v>
      </c>
      <c r="CC291" s="5">
        <v>1</v>
      </c>
      <c r="CD291" s="5">
        <v>1</v>
      </c>
      <c r="CE291" s="5">
        <v>1</v>
      </c>
      <c r="CF291" s="5">
        <v>1</v>
      </c>
      <c r="CG291" s="5">
        <v>1</v>
      </c>
      <c r="CH291" s="5">
        <v>1</v>
      </c>
      <c r="CI291" s="5">
        <v>1</v>
      </c>
      <c r="CJ291" s="544">
        <v>1</v>
      </c>
    </row>
    <row r="292" spans="1:88" ht="23.25" customHeight="1">
      <c r="A292" s="5">
        <v>1</v>
      </c>
      <c r="B292" s="56" t="s">
        <v>21</v>
      </c>
      <c r="C292" s="671"/>
      <c r="D292" s="673" t="s">
        <v>28</v>
      </c>
      <c r="E292" s="673"/>
      <c r="F292" s="673"/>
      <c r="G292" s="673"/>
      <c r="H292" s="673"/>
      <c r="I292" s="674" t="str">
        <f>AC293</f>
        <v>Vous</v>
      </c>
      <c r="J292" s="674"/>
      <c r="K292" s="674"/>
      <c r="L292" s="674"/>
      <c r="M292" s="674"/>
      <c r="N292" s="674"/>
      <c r="O292" s="674"/>
      <c r="P292" s="783" t="str">
        <f>LEFT(I295,1)</f>
        <v>N</v>
      </c>
      <c r="Q292" s="5">
        <v>1</v>
      </c>
      <c r="R292" s="715" t="s">
        <v>54</v>
      </c>
      <c r="S292" s="677"/>
      <c r="T292" s="716"/>
      <c r="U292" s="875"/>
      <c r="V292" s="876"/>
      <c r="W292" s="876"/>
      <c r="X292" s="877"/>
      <c r="Y292" s="5">
        <v>1</v>
      </c>
      <c r="Z292" s="56" t="s">
        <v>21</v>
      </c>
      <c r="AA292" s="766"/>
      <c r="AB292" s="768"/>
      <c r="AC292" s="768"/>
      <c r="AD292" s="768"/>
      <c r="AE292" s="768"/>
      <c r="AF292" s="768"/>
      <c r="AG292" s="768"/>
      <c r="AH292" s="768"/>
      <c r="AI292" s="768"/>
      <c r="AJ292" s="768"/>
      <c r="AK292" s="768"/>
      <c r="AL292" s="738"/>
      <c r="AM292" s="738"/>
      <c r="AN292" s="772"/>
      <c r="AO292" s="5">
        <v>1</v>
      </c>
      <c r="AP292" s="773"/>
      <c r="AQ292" s="773"/>
      <c r="AR292" s="773"/>
      <c r="AS292" s="773"/>
      <c r="AT292" s="773"/>
      <c r="AU292" s="773"/>
      <c r="AV292" s="5">
        <v>1</v>
      </c>
      <c r="AW292" s="5">
        <v>1</v>
      </c>
      <c r="AX292" s="5">
        <v>1</v>
      </c>
      <c r="AY292" s="5">
        <v>1</v>
      </c>
      <c r="AZ292" s="5">
        <v>1</v>
      </c>
      <c r="BA292" s="5">
        <v>1</v>
      </c>
      <c r="BB292" s="5">
        <v>1</v>
      </c>
      <c r="BC292" s="5">
        <v>1</v>
      </c>
      <c r="BD292" s="5">
        <v>1</v>
      </c>
      <c r="BE292" s="5">
        <v>1</v>
      </c>
      <c r="BF292" s="5">
        <v>1</v>
      </c>
      <c r="BG292" s="5">
        <v>1</v>
      </c>
      <c r="BH292" s="5">
        <v>1</v>
      </c>
      <c r="BI292" s="5">
        <v>1</v>
      </c>
      <c r="BJ292" s="5">
        <v>1</v>
      </c>
      <c r="BK292" s="5">
        <v>1</v>
      </c>
      <c r="BL292" s="5">
        <v>1</v>
      </c>
      <c r="BM292" s="5">
        <v>1</v>
      </c>
      <c r="BN292" s="5">
        <v>1</v>
      </c>
      <c r="BO292" s="5">
        <v>1</v>
      </c>
      <c r="BP292" s="5">
        <v>1</v>
      </c>
      <c r="BQ292" s="5">
        <v>1</v>
      </c>
      <c r="BR292" s="5">
        <v>1</v>
      </c>
      <c r="BS292" s="5">
        <v>1</v>
      </c>
      <c r="BT292" s="5">
        <v>1</v>
      </c>
      <c r="BU292" s="5">
        <v>1</v>
      </c>
      <c r="BV292" s="5">
        <v>1</v>
      </c>
      <c r="BW292" s="5">
        <v>1</v>
      </c>
      <c r="BX292" s="5">
        <v>1</v>
      </c>
      <c r="BY292" s="5">
        <v>1</v>
      </c>
      <c r="BZ292" s="5">
        <v>1</v>
      </c>
      <c r="CA292" s="5">
        <v>1</v>
      </c>
      <c r="CB292" s="5">
        <v>1</v>
      </c>
      <c r="CC292" s="5">
        <v>1</v>
      </c>
      <c r="CD292" s="5">
        <v>1</v>
      </c>
      <c r="CE292" s="5">
        <v>1</v>
      </c>
      <c r="CF292" s="5">
        <v>1</v>
      </c>
      <c r="CG292" s="5">
        <v>1</v>
      </c>
      <c r="CH292" s="5">
        <v>1</v>
      </c>
      <c r="CI292" s="5">
        <v>1</v>
      </c>
      <c r="CJ292" s="544">
        <v>1</v>
      </c>
    </row>
    <row r="293" spans="1:88" ht="23.25" customHeight="1">
      <c r="A293" s="5">
        <v>1</v>
      </c>
      <c r="B293" s="60" t="s">
        <v>21</v>
      </c>
      <c r="C293" s="671"/>
      <c r="D293" s="673"/>
      <c r="E293" s="673"/>
      <c r="F293" s="673"/>
      <c r="G293" s="673"/>
      <c r="H293" s="673"/>
      <c r="I293" s="674"/>
      <c r="J293" s="674"/>
      <c r="K293" s="674"/>
      <c r="L293" s="674"/>
      <c r="M293" s="674"/>
      <c r="N293" s="674"/>
      <c r="O293" s="674"/>
      <c r="P293" s="783"/>
      <c r="Q293" s="5">
        <v>1</v>
      </c>
      <c r="R293" s="599"/>
      <c r="S293" s="1"/>
      <c r="T293" s="600"/>
      <c r="U293" s="884" t="s">
        <v>730</v>
      </c>
      <c r="V293" s="885"/>
      <c r="W293" s="885"/>
      <c r="X293" s="886"/>
      <c r="Y293" s="5">
        <v>1</v>
      </c>
      <c r="Z293" s="62" t="s">
        <v>21</v>
      </c>
      <c r="AA293" s="63"/>
      <c r="AB293" s="63" t="s">
        <v>40</v>
      </c>
      <c r="AC293" s="64" t="s">
        <v>364</v>
      </c>
      <c r="AD293" s="64"/>
      <c r="AE293" s="64"/>
      <c r="AF293" s="64"/>
      <c r="AG293" s="64"/>
      <c r="AH293" s="64"/>
      <c r="AI293" s="64"/>
      <c r="AJ293" s="64"/>
      <c r="AK293" s="64"/>
      <c r="AL293" s="64"/>
      <c r="AM293" s="64"/>
      <c r="AN293" s="65"/>
      <c r="AO293" s="5">
        <v>1</v>
      </c>
      <c r="AP293" s="773"/>
      <c r="AQ293" s="773"/>
      <c r="AR293" s="773"/>
      <c r="AS293" s="773"/>
      <c r="AT293" s="773"/>
      <c r="AU293" s="773"/>
      <c r="AV293" s="5">
        <v>1</v>
      </c>
      <c r="AW293" s="5">
        <v>1</v>
      </c>
      <c r="AX293" s="5">
        <v>1</v>
      </c>
      <c r="AY293" s="5">
        <v>1</v>
      </c>
      <c r="AZ293" s="5">
        <v>1</v>
      </c>
      <c r="BA293" s="5">
        <v>1</v>
      </c>
      <c r="BB293" s="5">
        <v>1</v>
      </c>
      <c r="BC293" s="5">
        <v>1</v>
      </c>
      <c r="BD293" s="5">
        <v>1</v>
      </c>
      <c r="BE293" s="5">
        <v>1</v>
      </c>
      <c r="BF293" s="5">
        <v>1</v>
      </c>
      <c r="BG293" s="5">
        <v>1</v>
      </c>
      <c r="BH293" s="5">
        <v>1</v>
      </c>
      <c r="BI293" s="5">
        <v>1</v>
      </c>
      <c r="BJ293" s="5">
        <v>1</v>
      </c>
      <c r="BK293" s="5">
        <v>1</v>
      </c>
      <c r="BL293" s="5">
        <v>1</v>
      </c>
      <c r="BM293" s="5">
        <v>1</v>
      </c>
      <c r="BN293" s="5">
        <v>1</v>
      </c>
      <c r="BO293" s="5">
        <v>1</v>
      </c>
      <c r="BP293" s="5">
        <v>1</v>
      </c>
      <c r="BQ293" s="5">
        <v>1</v>
      </c>
      <c r="BR293" s="5">
        <v>1</v>
      </c>
      <c r="BS293" s="5">
        <v>1</v>
      </c>
      <c r="BT293" s="5">
        <v>1</v>
      </c>
      <c r="BU293" s="5">
        <v>1</v>
      </c>
      <c r="BV293" s="5">
        <v>1</v>
      </c>
      <c r="BW293" s="5">
        <v>1</v>
      </c>
      <c r="BX293" s="5">
        <v>1</v>
      </c>
      <c r="BY293" s="5">
        <v>1</v>
      </c>
      <c r="BZ293" s="5">
        <v>1</v>
      </c>
      <c r="CA293" s="5">
        <v>1</v>
      </c>
      <c r="CB293" s="5">
        <v>1</v>
      </c>
      <c r="CC293" s="5">
        <v>1</v>
      </c>
      <c r="CD293" s="5">
        <v>1</v>
      </c>
      <c r="CE293" s="5">
        <v>1</v>
      </c>
      <c r="CF293" s="5">
        <v>1</v>
      </c>
      <c r="CG293" s="5">
        <v>1</v>
      </c>
      <c r="CH293" s="5">
        <v>1</v>
      </c>
      <c r="CI293" s="5">
        <v>1</v>
      </c>
      <c r="CJ293" s="544">
        <v>1</v>
      </c>
    </row>
    <row r="294" spans="1:88" ht="23.25" customHeight="1">
      <c r="A294" s="5">
        <v>1</v>
      </c>
      <c r="B294" s="60" t="s">
        <v>21</v>
      </c>
      <c r="C294" s="671"/>
      <c r="D294" s="673"/>
      <c r="E294" s="673"/>
      <c r="F294" s="673"/>
      <c r="G294" s="673"/>
      <c r="H294" s="673"/>
      <c r="I294" s="674"/>
      <c r="J294" s="674"/>
      <c r="K294" s="674"/>
      <c r="L294" s="674"/>
      <c r="M294" s="674"/>
      <c r="N294" s="674"/>
      <c r="O294" s="674"/>
      <c r="P294" s="747" t="str">
        <f>I295</f>
        <v>NOM DE LA RECETTE 4</v>
      </c>
      <c r="Q294" s="5">
        <v>1</v>
      </c>
      <c r="R294" s="599"/>
      <c r="S294" s="1"/>
      <c r="T294" s="600"/>
      <c r="U294" s="907" t="s">
        <v>731</v>
      </c>
      <c r="V294" s="908"/>
      <c r="W294" s="908"/>
      <c r="X294" s="909"/>
      <c r="Y294" s="5">
        <v>1</v>
      </c>
      <c r="Z294" s="62" t="s">
        <v>21</v>
      </c>
      <c r="AA294" s="71">
        <v>100</v>
      </c>
      <c r="AB294" s="72" t="s">
        <v>43</v>
      </c>
      <c r="AC294" s="73" t="s">
        <v>44</v>
      </c>
      <c r="AD294" s="74"/>
      <c r="AE294" s="74"/>
      <c r="AF294" s="75"/>
      <c r="AG294" s="76"/>
      <c r="AH294" s="75"/>
      <c r="AI294" s="75"/>
      <c r="AJ294" s="75"/>
      <c r="AK294" s="75"/>
      <c r="AL294" s="77" t="s">
        <v>45</v>
      </c>
      <c r="AM294" s="78"/>
      <c r="AN294" s="79"/>
      <c r="AO294" s="5">
        <v>1</v>
      </c>
      <c r="AP294" s="780" t="s">
        <v>46</v>
      </c>
      <c r="AQ294" s="781"/>
      <c r="AR294" s="781"/>
      <c r="AS294" s="781"/>
      <c r="AT294" s="781"/>
      <c r="AU294" s="782"/>
      <c r="AV294" s="5">
        <v>1</v>
      </c>
      <c r="AW294" s="5">
        <v>1</v>
      </c>
      <c r="AX294" s="5">
        <v>1</v>
      </c>
      <c r="AY294" s="5">
        <v>1</v>
      </c>
      <c r="AZ294" s="5">
        <v>1</v>
      </c>
      <c r="BA294" s="5">
        <v>1</v>
      </c>
      <c r="BB294" s="5">
        <v>1</v>
      </c>
      <c r="BC294" s="5">
        <v>1</v>
      </c>
      <c r="BD294" s="5">
        <v>1</v>
      </c>
      <c r="BE294" s="5">
        <v>1</v>
      </c>
      <c r="BF294" s="5">
        <v>1</v>
      </c>
      <c r="BG294" s="5">
        <v>1</v>
      </c>
      <c r="BH294" s="5">
        <v>1</v>
      </c>
      <c r="BI294" s="5">
        <v>1</v>
      </c>
      <c r="BJ294" s="5">
        <v>1</v>
      </c>
      <c r="BK294" s="5">
        <v>1</v>
      </c>
      <c r="BL294" s="5">
        <v>1</v>
      </c>
      <c r="BM294" s="5">
        <v>1</v>
      </c>
      <c r="BN294" s="5">
        <v>1</v>
      </c>
      <c r="BO294" s="5">
        <v>1</v>
      </c>
      <c r="BP294" s="5">
        <v>1</v>
      </c>
      <c r="BQ294" s="5">
        <v>1</v>
      </c>
      <c r="BR294" s="5">
        <v>1</v>
      </c>
      <c r="BS294" s="5">
        <v>1</v>
      </c>
      <c r="BT294" s="5">
        <v>1</v>
      </c>
      <c r="BU294" s="5">
        <v>1</v>
      </c>
      <c r="BV294" s="5">
        <v>1</v>
      </c>
      <c r="BW294" s="5">
        <v>1</v>
      </c>
      <c r="BX294" s="5">
        <v>1</v>
      </c>
      <c r="BY294" s="5">
        <v>1</v>
      </c>
      <c r="BZ294" s="5">
        <v>1</v>
      </c>
      <c r="CA294" s="5">
        <v>1</v>
      </c>
      <c r="CB294" s="5">
        <v>1</v>
      </c>
      <c r="CC294" s="5">
        <v>1</v>
      </c>
      <c r="CD294" s="5">
        <v>1</v>
      </c>
      <c r="CE294" s="5">
        <v>1</v>
      </c>
      <c r="CF294" s="5">
        <v>1</v>
      </c>
      <c r="CG294" s="5">
        <v>1</v>
      </c>
      <c r="CH294" s="5">
        <v>1</v>
      </c>
      <c r="CI294" s="5">
        <v>1</v>
      </c>
      <c r="CJ294" s="544">
        <v>1</v>
      </c>
    </row>
    <row r="295" spans="1:88" ht="23.25" customHeight="1">
      <c r="A295" s="5">
        <v>1</v>
      </c>
      <c r="B295" s="60" t="s">
        <v>21</v>
      </c>
      <c r="C295" s="671"/>
      <c r="D295" s="673" t="s">
        <v>38</v>
      </c>
      <c r="E295" s="673"/>
      <c r="F295" s="673"/>
      <c r="G295" s="673"/>
      <c r="H295" s="673"/>
      <c r="I295" s="674" t="str">
        <f>AB291</f>
        <v>NOM DE LA RECETTE 4</v>
      </c>
      <c r="J295" s="674"/>
      <c r="K295" s="674"/>
      <c r="L295" s="674"/>
      <c r="M295" s="674"/>
      <c r="N295" s="674"/>
      <c r="O295" s="674"/>
      <c r="P295" s="747"/>
      <c r="Q295" s="5">
        <v>1</v>
      </c>
      <c r="R295" s="599"/>
      <c r="S295" s="1"/>
      <c r="T295" s="600"/>
      <c r="U295" s="907"/>
      <c r="V295" s="908"/>
      <c r="W295" s="908"/>
      <c r="X295" s="909"/>
      <c r="Y295" s="5">
        <v>1</v>
      </c>
      <c r="Z295" s="62" t="s">
        <v>21</v>
      </c>
      <c r="AA295" s="89">
        <v>100</v>
      </c>
      <c r="AB295" s="90" t="s">
        <v>52</v>
      </c>
      <c r="AC295" s="91" t="s">
        <v>53</v>
      </c>
      <c r="AD295" s="92"/>
      <c r="AF295" s="76"/>
      <c r="AG295" s="76"/>
      <c r="AH295" s="76"/>
      <c r="AI295" s="76"/>
      <c r="AJ295" s="76"/>
      <c r="AK295" s="76"/>
      <c r="AL295" s="753">
        <v>50</v>
      </c>
      <c r="AM295" s="754" t="str">
        <f>AB294</f>
        <v>couverts</v>
      </c>
      <c r="AN295" s="755"/>
      <c r="AO295" s="5">
        <v>1</v>
      </c>
      <c r="AP295" s="676" t="s">
        <v>54</v>
      </c>
      <c r="AQ295" s="677"/>
      <c r="AR295" s="677"/>
      <c r="AS295" s="677"/>
      <c r="AT295" s="677"/>
      <c r="AU295" s="678"/>
      <c r="AV295" s="5">
        <v>1</v>
      </c>
      <c r="AW295" s="5">
        <v>1</v>
      </c>
      <c r="AX295" s="5">
        <v>1</v>
      </c>
      <c r="AY295" s="5">
        <v>1</v>
      </c>
      <c r="AZ295" s="5">
        <v>1</v>
      </c>
      <c r="BA295" s="5">
        <v>1</v>
      </c>
      <c r="BB295" s="5">
        <v>1</v>
      </c>
      <c r="BC295" s="5">
        <v>1</v>
      </c>
      <c r="BD295" s="5">
        <v>1</v>
      </c>
      <c r="BE295" s="5">
        <v>1</v>
      </c>
      <c r="BF295" s="5">
        <v>1</v>
      </c>
      <c r="BG295" s="5">
        <v>1</v>
      </c>
      <c r="BH295" s="5">
        <v>1</v>
      </c>
      <c r="BI295" s="5">
        <v>1</v>
      </c>
      <c r="BJ295" s="5">
        <v>1</v>
      </c>
      <c r="BK295" s="5">
        <v>1</v>
      </c>
      <c r="BL295" s="5">
        <v>1</v>
      </c>
      <c r="BM295" s="5">
        <v>1</v>
      </c>
      <c r="BN295" s="5">
        <v>1</v>
      </c>
      <c r="BO295" s="5">
        <v>1</v>
      </c>
      <c r="BP295" s="5">
        <v>1</v>
      </c>
      <c r="BQ295" s="5">
        <v>1</v>
      </c>
      <c r="BR295" s="5">
        <v>1</v>
      </c>
      <c r="BS295" s="5">
        <v>1</v>
      </c>
      <c r="BT295" s="5">
        <v>1</v>
      </c>
      <c r="BU295" s="5">
        <v>1</v>
      </c>
      <c r="BV295" s="5">
        <v>1</v>
      </c>
      <c r="BW295" s="5">
        <v>1</v>
      </c>
      <c r="BX295" s="5">
        <v>1</v>
      </c>
      <c r="BY295" s="5">
        <v>1</v>
      </c>
      <c r="BZ295" s="5">
        <v>1</v>
      </c>
      <c r="CA295" s="5">
        <v>1</v>
      </c>
      <c r="CB295" s="5">
        <v>1</v>
      </c>
      <c r="CC295" s="5">
        <v>1</v>
      </c>
      <c r="CD295" s="5">
        <v>1</v>
      </c>
      <c r="CE295" s="5">
        <v>1</v>
      </c>
      <c r="CF295" s="5">
        <v>1</v>
      </c>
      <c r="CG295" s="5">
        <v>1</v>
      </c>
      <c r="CH295" s="5">
        <v>1</v>
      </c>
      <c r="CI295" s="5">
        <v>1</v>
      </c>
      <c r="CJ295" s="544">
        <v>1</v>
      </c>
    </row>
    <row r="296" spans="1:88" ht="23.25" customHeight="1" thickBot="1">
      <c r="A296" s="5">
        <v>1</v>
      </c>
      <c r="B296" s="60" t="s">
        <v>21</v>
      </c>
      <c r="C296" s="671"/>
      <c r="D296" s="673"/>
      <c r="E296" s="673"/>
      <c r="F296" s="673"/>
      <c r="G296" s="673"/>
      <c r="H296" s="673"/>
      <c r="I296" s="674"/>
      <c r="J296" s="674"/>
      <c r="K296" s="674"/>
      <c r="L296" s="674"/>
      <c r="M296" s="674"/>
      <c r="N296" s="674"/>
      <c r="O296" s="674"/>
      <c r="P296" s="747"/>
      <c r="Q296" s="5">
        <v>1</v>
      </c>
      <c r="R296" s="599"/>
      <c r="S296" s="1"/>
      <c r="T296" s="600"/>
      <c r="U296" s="907"/>
      <c r="V296" s="908"/>
      <c r="W296" s="908"/>
      <c r="X296" s="909"/>
      <c r="Y296" s="5">
        <v>1</v>
      </c>
      <c r="Z296" s="62" t="s">
        <v>21</v>
      </c>
      <c r="AA296" s="98" t="s">
        <v>59</v>
      </c>
      <c r="AE296" s="92"/>
      <c r="AF296" s="36"/>
      <c r="AG296" s="36"/>
      <c r="AH296" s="76"/>
      <c r="AI296" s="76"/>
      <c r="AJ296" s="76"/>
      <c r="AK296" s="99" t="str">
        <f>AC293</f>
        <v>Vous</v>
      </c>
      <c r="AL296" s="753"/>
      <c r="AM296" s="754"/>
      <c r="AN296" s="755"/>
      <c r="AO296" s="5">
        <v>1</v>
      </c>
      <c r="AP296" s="100"/>
      <c r="AQ296" s="1"/>
      <c r="AR296" s="1"/>
      <c r="AS296" s="1"/>
      <c r="AT296" s="1"/>
      <c r="AU296" s="101"/>
      <c r="AV296" s="5">
        <v>1</v>
      </c>
      <c r="AW296" s="5">
        <v>1</v>
      </c>
      <c r="AX296" s="5">
        <v>1</v>
      </c>
      <c r="AY296" s="5">
        <v>1</v>
      </c>
      <c r="AZ296" s="5">
        <v>1</v>
      </c>
      <c r="BA296" s="5">
        <v>1</v>
      </c>
      <c r="BB296" s="5">
        <v>1</v>
      </c>
      <c r="BC296" s="5">
        <v>1</v>
      </c>
      <c r="BD296" s="5">
        <v>1</v>
      </c>
      <c r="BE296" s="5">
        <v>1</v>
      </c>
      <c r="BF296" s="5">
        <v>1</v>
      </c>
      <c r="BG296" s="5">
        <v>1</v>
      </c>
      <c r="BH296" s="5">
        <v>1</v>
      </c>
      <c r="BI296" s="5">
        <v>1</v>
      </c>
      <c r="BJ296" s="5">
        <v>1</v>
      </c>
      <c r="BK296" s="5">
        <v>1</v>
      </c>
      <c r="BL296" s="5">
        <v>1</v>
      </c>
      <c r="BM296" s="5">
        <v>1</v>
      </c>
      <c r="BN296" s="5">
        <v>1</v>
      </c>
      <c r="BO296" s="5">
        <v>1</v>
      </c>
      <c r="BP296" s="5">
        <v>1</v>
      </c>
      <c r="BQ296" s="5">
        <v>1</v>
      </c>
      <c r="BR296" s="5">
        <v>1</v>
      </c>
      <c r="BS296" s="5">
        <v>1</v>
      </c>
      <c r="BT296" s="5">
        <v>1</v>
      </c>
      <c r="BU296" s="5">
        <v>1</v>
      </c>
      <c r="BV296" s="5">
        <v>1</v>
      </c>
      <c r="BW296" s="5">
        <v>1</v>
      </c>
      <c r="BX296" s="5">
        <v>1</v>
      </c>
      <c r="BY296" s="5">
        <v>1</v>
      </c>
      <c r="BZ296" s="5">
        <v>1</v>
      </c>
      <c r="CA296" s="5">
        <v>1</v>
      </c>
      <c r="CB296" s="5">
        <v>1</v>
      </c>
      <c r="CC296" s="5">
        <v>1</v>
      </c>
      <c r="CD296" s="5">
        <v>1</v>
      </c>
      <c r="CE296" s="5">
        <v>1</v>
      </c>
      <c r="CF296" s="5">
        <v>1</v>
      </c>
      <c r="CG296" s="5">
        <v>1</v>
      </c>
      <c r="CH296" s="5">
        <v>1</v>
      </c>
      <c r="CI296" s="5">
        <v>1</v>
      </c>
      <c r="CJ296" s="544">
        <v>1</v>
      </c>
    </row>
    <row r="297" spans="1:88" ht="23.25" customHeight="1" thickTop="1" thickBot="1">
      <c r="A297" s="5">
        <v>1</v>
      </c>
      <c r="B297" s="60" t="s">
        <v>21</v>
      </c>
      <c r="C297" s="671"/>
      <c r="D297" s="87"/>
      <c r="E297" s="87"/>
      <c r="F297" s="87"/>
      <c r="G297" s="87"/>
      <c r="H297" s="87"/>
      <c r="I297" s="87"/>
      <c r="J297" s="15"/>
      <c r="K297" s="88"/>
      <c r="L297" s="15"/>
      <c r="M297" s="15"/>
      <c r="N297" s="15"/>
      <c r="O297" s="88"/>
      <c r="P297" s="747"/>
      <c r="Q297" s="5">
        <v>1</v>
      </c>
      <c r="R297" s="599"/>
      <c r="S297" s="1"/>
      <c r="T297" s="600"/>
      <c r="U297" s="903" t="s">
        <v>732</v>
      </c>
      <c r="V297" s="904"/>
      <c r="W297" s="904"/>
      <c r="X297" s="905"/>
      <c r="Y297" s="5">
        <v>1</v>
      </c>
      <c r="Z297" s="62" t="s">
        <v>21</v>
      </c>
      <c r="AA297" s="112" t="s">
        <v>63</v>
      </c>
      <c r="AB297" s="113" t="s">
        <v>64</v>
      </c>
      <c r="AC297" s="112" t="s">
        <v>65</v>
      </c>
      <c r="AD297" s="113" t="s">
        <v>66</v>
      </c>
      <c r="AE297" s="112" t="s">
        <v>67</v>
      </c>
      <c r="AF297" s="113" t="s">
        <v>68</v>
      </c>
      <c r="AG297" s="112" t="s">
        <v>69</v>
      </c>
      <c r="AH297" s="113" t="s">
        <v>70</v>
      </c>
      <c r="AI297" s="112" t="s">
        <v>71</v>
      </c>
      <c r="AJ297" s="113" t="s">
        <v>72</v>
      </c>
      <c r="AK297" s="112" t="s">
        <v>73</v>
      </c>
      <c r="AL297" s="113" t="s">
        <v>74</v>
      </c>
      <c r="AM297" s="112" t="s">
        <v>75</v>
      </c>
      <c r="AN297" s="114" t="s">
        <v>76</v>
      </c>
      <c r="AO297" s="5">
        <v>1</v>
      </c>
      <c r="AP297" s="100"/>
      <c r="AQ297" s="1"/>
      <c r="AR297" s="1"/>
      <c r="AS297" s="1"/>
      <c r="AT297" s="1"/>
      <c r="AU297" s="101"/>
      <c r="AV297" s="5">
        <v>1</v>
      </c>
      <c r="AW297" s="5">
        <v>1</v>
      </c>
      <c r="AX297" s="5">
        <v>1</v>
      </c>
      <c r="AY297" s="5">
        <v>1</v>
      </c>
      <c r="AZ297" s="5">
        <v>1</v>
      </c>
      <c r="BA297" s="5">
        <v>1</v>
      </c>
      <c r="BB297" s="5">
        <v>1</v>
      </c>
      <c r="BC297" s="5">
        <v>1</v>
      </c>
      <c r="BD297" s="5">
        <v>1</v>
      </c>
      <c r="BE297" s="5">
        <v>1</v>
      </c>
      <c r="BF297" s="5">
        <v>1</v>
      </c>
      <c r="BG297" s="5">
        <v>1</v>
      </c>
      <c r="BH297" s="5">
        <v>1</v>
      </c>
      <c r="BI297" s="5">
        <v>1</v>
      </c>
      <c r="BJ297" s="5">
        <v>1</v>
      </c>
      <c r="BK297" s="5">
        <v>1</v>
      </c>
      <c r="BL297" s="5">
        <v>1</v>
      </c>
      <c r="BM297" s="5">
        <v>1</v>
      </c>
      <c r="BN297" s="5">
        <v>1</v>
      </c>
      <c r="BO297" s="5">
        <v>1</v>
      </c>
      <c r="BP297" s="5">
        <v>1</v>
      </c>
      <c r="BQ297" s="5">
        <v>1</v>
      </c>
      <c r="BR297" s="5">
        <v>1</v>
      </c>
      <c r="BS297" s="5">
        <v>1</v>
      </c>
      <c r="BT297" s="5">
        <v>1</v>
      </c>
      <c r="BU297" s="5">
        <v>1</v>
      </c>
      <c r="BV297" s="5">
        <v>1</v>
      </c>
      <c r="BW297" s="5">
        <v>1</v>
      </c>
      <c r="BX297" s="5">
        <v>1</v>
      </c>
      <c r="BY297" s="5">
        <v>1</v>
      </c>
      <c r="BZ297" s="5">
        <v>1</v>
      </c>
      <c r="CA297" s="5">
        <v>1</v>
      </c>
      <c r="CB297" s="5">
        <v>1</v>
      </c>
      <c r="CC297" s="5">
        <v>1</v>
      </c>
      <c r="CD297" s="5">
        <v>1</v>
      </c>
      <c r="CE297" s="5">
        <v>1</v>
      </c>
      <c r="CF297" s="5">
        <v>1</v>
      </c>
      <c r="CG297" s="5">
        <v>1</v>
      </c>
      <c r="CH297" s="5">
        <v>1</v>
      </c>
      <c r="CI297" s="5">
        <v>1</v>
      </c>
      <c r="CJ297" s="544">
        <v>1</v>
      </c>
    </row>
    <row r="298" spans="1:88" ht="23.25" customHeight="1" thickTop="1">
      <c r="A298" s="5">
        <v>1</v>
      </c>
      <c r="B298" s="60" t="s">
        <v>21</v>
      </c>
      <c r="C298" s="671"/>
      <c r="D298" s="87"/>
      <c r="E298" s="87"/>
      <c r="F298" s="95">
        <f>AB296</f>
        <v>0</v>
      </c>
      <c r="G298" s="87">
        <f>AC296</f>
        <v>0</v>
      </c>
      <c r="H298" s="87"/>
      <c r="I298" s="87"/>
      <c r="J298" s="15"/>
      <c r="K298" s="87"/>
      <c r="L298" s="96" t="s">
        <v>58</v>
      </c>
      <c r="M298" s="97">
        <f>AL295</f>
        <v>50</v>
      </c>
      <c r="N298" s="97" t="str">
        <f>AM295</f>
        <v>couverts</v>
      </c>
      <c r="O298" s="87"/>
      <c r="P298" s="747"/>
      <c r="Q298" s="5">
        <v>1</v>
      </c>
      <c r="R298" s="599"/>
      <c r="S298" s="1"/>
      <c r="T298" s="600"/>
      <c r="U298" s="903"/>
      <c r="V298" s="904"/>
      <c r="W298" s="904"/>
      <c r="X298" s="905"/>
      <c r="Y298" s="5">
        <v>1</v>
      </c>
      <c r="Z298" s="62" t="s">
        <v>21</v>
      </c>
      <c r="AA298" s="125" t="s">
        <v>88</v>
      </c>
      <c r="AB298" s="126" t="s">
        <v>89</v>
      </c>
      <c r="AC298" s="127"/>
      <c r="AD298" s="685" t="s">
        <v>90</v>
      </c>
      <c r="AE298" s="687" t="s">
        <v>91</v>
      </c>
      <c r="AF298" s="128" t="s">
        <v>92</v>
      </c>
      <c r="AG298" s="689" t="s">
        <v>93</v>
      </c>
      <c r="AH298" s="691" t="s">
        <v>94</v>
      </c>
      <c r="AI298" s="693" t="s">
        <v>95</v>
      </c>
      <c r="AJ298" s="129" t="s">
        <v>87</v>
      </c>
      <c r="AK298" s="130" t="s">
        <v>82</v>
      </c>
      <c r="AL298" s="131" t="s">
        <v>96</v>
      </c>
      <c r="AM298" s="132">
        <f>AL295</f>
        <v>50</v>
      </c>
      <c r="AN298" s="133" t="str">
        <f>AM295</f>
        <v>couverts</v>
      </c>
      <c r="AO298" s="5">
        <v>1</v>
      </c>
      <c r="AP298" s="100"/>
      <c r="AQ298" s="1"/>
      <c r="AR298" s="1"/>
      <c r="AS298" s="1"/>
      <c r="AT298" s="1"/>
      <c r="AU298" s="101"/>
      <c r="AV298" s="5">
        <v>1</v>
      </c>
      <c r="AW298" s="5">
        <v>1</v>
      </c>
      <c r="AX298" s="5">
        <v>1</v>
      </c>
      <c r="AY298" s="5">
        <v>1</v>
      </c>
      <c r="AZ298" s="5">
        <v>1</v>
      </c>
      <c r="BA298" s="5">
        <v>1</v>
      </c>
      <c r="BB298" s="5">
        <v>1</v>
      </c>
      <c r="BC298" s="5">
        <v>1</v>
      </c>
      <c r="BD298" s="5">
        <v>1</v>
      </c>
      <c r="BE298" s="5">
        <v>1</v>
      </c>
      <c r="BF298" s="5">
        <v>1</v>
      </c>
      <c r="BG298" s="5">
        <v>1</v>
      </c>
      <c r="BH298" s="5">
        <v>1</v>
      </c>
      <c r="BI298" s="5">
        <v>1</v>
      </c>
      <c r="BJ298" s="5">
        <v>1</v>
      </c>
      <c r="BK298" s="5">
        <v>1</v>
      </c>
      <c r="BL298" s="5">
        <v>1</v>
      </c>
      <c r="BM298" s="5">
        <v>1</v>
      </c>
      <c r="BN298" s="5">
        <v>1</v>
      </c>
      <c r="BO298" s="5">
        <v>1</v>
      </c>
      <c r="BP298" s="5">
        <v>1</v>
      </c>
      <c r="BQ298" s="5">
        <v>1</v>
      </c>
      <c r="BR298" s="5">
        <v>1</v>
      </c>
      <c r="BS298" s="5">
        <v>1</v>
      </c>
      <c r="BT298" s="5">
        <v>1</v>
      </c>
      <c r="BU298" s="5">
        <v>1</v>
      </c>
      <c r="BV298" s="5">
        <v>1</v>
      </c>
      <c r="BW298" s="5">
        <v>1</v>
      </c>
      <c r="BX298" s="5">
        <v>1</v>
      </c>
      <c r="BY298" s="5">
        <v>1</v>
      </c>
      <c r="BZ298" s="5">
        <v>1</v>
      </c>
      <c r="CA298" s="5">
        <v>1</v>
      </c>
      <c r="CB298" s="5">
        <v>1</v>
      </c>
      <c r="CC298" s="5">
        <v>1</v>
      </c>
      <c r="CD298" s="5">
        <v>1</v>
      </c>
      <c r="CE298" s="5">
        <v>1</v>
      </c>
      <c r="CF298" s="5">
        <v>1</v>
      </c>
      <c r="CG298" s="5">
        <v>1</v>
      </c>
      <c r="CH298" s="5">
        <v>1</v>
      </c>
      <c r="CI298" s="5">
        <v>1</v>
      </c>
      <c r="CJ298" s="544">
        <v>1</v>
      </c>
    </row>
    <row r="299" spans="1:88" s="160" customFormat="1" ht="23.25" customHeight="1">
      <c r="A299" s="5">
        <v>1</v>
      </c>
      <c r="B299" s="60" t="s">
        <v>21</v>
      </c>
      <c r="C299" s="671"/>
      <c r="D299" s="109"/>
      <c r="E299" s="109"/>
      <c r="F299" s="109"/>
      <c r="G299" s="109"/>
      <c r="H299" s="109"/>
      <c r="I299" s="109"/>
      <c r="J299" s="109"/>
      <c r="K299" s="109"/>
      <c r="L299" s="109"/>
      <c r="M299" s="109"/>
      <c r="N299" s="109"/>
      <c r="O299" s="109"/>
      <c r="P299" s="747"/>
      <c r="Q299" s="5">
        <v>1</v>
      </c>
      <c r="R299" s="599"/>
      <c r="S299" s="1"/>
      <c r="T299" s="600"/>
      <c r="U299" s="807" t="s">
        <v>678</v>
      </c>
      <c r="V299" s="675" t="s">
        <v>724</v>
      </c>
      <c r="W299" s="634" t="s">
        <v>517</v>
      </c>
      <c r="X299" s="809" t="s">
        <v>733</v>
      </c>
      <c r="Y299" s="5">
        <v>1</v>
      </c>
      <c r="Z299" s="60" t="s">
        <v>21</v>
      </c>
      <c r="AA299" s="144" t="s">
        <v>82</v>
      </c>
      <c r="AB299" s="145" t="s">
        <v>83</v>
      </c>
      <c r="AC299" s="146" t="s">
        <v>84</v>
      </c>
      <c r="AD299" s="686"/>
      <c r="AE299" s="688"/>
      <c r="AF299" s="147" t="s">
        <v>81</v>
      </c>
      <c r="AG299" s="690"/>
      <c r="AH299" s="692"/>
      <c r="AI299" s="694"/>
      <c r="AJ299" s="148" t="s">
        <v>102</v>
      </c>
      <c r="AK299" s="149">
        <v>1</v>
      </c>
      <c r="AL299" s="150" t="s">
        <v>82</v>
      </c>
      <c r="AM299" s="151" t="s">
        <v>83</v>
      </c>
      <c r="AN299" s="152" t="s">
        <v>87</v>
      </c>
      <c r="AO299" s="5">
        <v>1</v>
      </c>
      <c r="AP299" s="100"/>
      <c r="AQ299" s="1"/>
      <c r="AR299" s="1"/>
      <c r="AS299" s="1"/>
      <c r="AT299" s="1"/>
      <c r="AU299" s="101"/>
      <c r="AV299" s="3">
        <v>1</v>
      </c>
      <c r="AW299" s="5">
        <v>1</v>
      </c>
      <c r="AX299" s="5">
        <v>1</v>
      </c>
      <c r="AY299" s="5">
        <v>1</v>
      </c>
      <c r="AZ299" s="5">
        <v>1</v>
      </c>
      <c r="BA299" s="5">
        <v>1</v>
      </c>
      <c r="BB299" s="5">
        <v>1</v>
      </c>
      <c r="BC299" s="5">
        <v>1</v>
      </c>
      <c r="BD299" s="5">
        <v>1</v>
      </c>
      <c r="BE299" s="5">
        <v>1</v>
      </c>
      <c r="BF299" s="5">
        <v>1</v>
      </c>
      <c r="BG299" s="5">
        <v>1</v>
      </c>
      <c r="BH299" s="5">
        <v>1</v>
      </c>
      <c r="BI299" s="5">
        <v>1</v>
      </c>
      <c r="BJ299" s="5">
        <v>1</v>
      </c>
      <c r="BK299" s="5">
        <v>1</v>
      </c>
      <c r="BL299" s="5">
        <v>1</v>
      </c>
      <c r="BM299" s="5">
        <v>1</v>
      </c>
      <c r="BN299" s="5">
        <v>1</v>
      </c>
      <c r="BO299" s="5">
        <v>1</v>
      </c>
      <c r="BP299" s="5">
        <v>1</v>
      </c>
      <c r="BQ299" s="5">
        <v>1</v>
      </c>
      <c r="BR299" s="5">
        <v>1</v>
      </c>
      <c r="BS299" s="5">
        <v>1</v>
      </c>
      <c r="BT299" s="5">
        <v>1</v>
      </c>
      <c r="BU299" s="5">
        <v>1</v>
      </c>
      <c r="BV299" s="5">
        <v>1</v>
      </c>
      <c r="BW299" s="5">
        <v>1</v>
      </c>
      <c r="BX299" s="5">
        <v>1</v>
      </c>
      <c r="BY299" s="5">
        <v>1</v>
      </c>
      <c r="BZ299" s="5">
        <v>1</v>
      </c>
      <c r="CA299" s="5">
        <v>1</v>
      </c>
      <c r="CB299" s="5">
        <v>1</v>
      </c>
      <c r="CC299" s="5">
        <v>1</v>
      </c>
      <c r="CD299" s="5">
        <v>1</v>
      </c>
      <c r="CE299" s="5">
        <v>1</v>
      </c>
      <c r="CF299" s="5">
        <v>1</v>
      </c>
      <c r="CG299" s="5">
        <v>1</v>
      </c>
      <c r="CH299" s="5">
        <v>1</v>
      </c>
      <c r="CI299" s="5">
        <v>1</v>
      </c>
      <c r="CJ299" s="544">
        <v>1</v>
      </c>
    </row>
    <row r="300" spans="1:88" s="160" customFormat="1" ht="23.25" customHeight="1">
      <c r="A300" s="5">
        <v>1</v>
      </c>
      <c r="B300" s="60" t="s">
        <v>21</v>
      </c>
      <c r="C300" s="671"/>
      <c r="D300" s="15"/>
      <c r="E300" s="117" t="s">
        <v>81</v>
      </c>
      <c r="F300" s="118"/>
      <c r="G300" s="118"/>
      <c r="H300" s="119" t="s">
        <v>82</v>
      </c>
      <c r="I300" s="120" t="s">
        <v>83</v>
      </c>
      <c r="J300" s="120" t="s">
        <v>84</v>
      </c>
      <c r="K300" s="121" t="s">
        <v>85</v>
      </c>
      <c r="L300" s="122" t="s">
        <v>86</v>
      </c>
      <c r="M300" s="745" t="s">
        <v>87</v>
      </c>
      <c r="N300" s="745"/>
      <c r="O300" s="123"/>
      <c r="P300" s="747"/>
      <c r="Q300" s="5">
        <v>1</v>
      </c>
      <c r="R300" s="599"/>
      <c r="S300" s="1"/>
      <c r="T300" s="600"/>
      <c r="U300" s="807"/>
      <c r="V300" s="675"/>
      <c r="W300" s="810" t="s">
        <v>519</v>
      </c>
      <c r="X300" s="809"/>
      <c r="Y300" s="5">
        <v>1</v>
      </c>
      <c r="Z300" s="62" t="s">
        <v>21</v>
      </c>
      <c r="AA300" s="163"/>
      <c r="AB300" s="164"/>
      <c r="AC300" s="165" t="str">
        <f t="shared" ref="AC300:AC329" si="111">IF(AND(AA300&gt;0,AD300&gt;0),"de","")</f>
        <v/>
      </c>
      <c r="AD300" s="485">
        <v>0.4</v>
      </c>
      <c r="AE300" s="22" t="s">
        <v>4</v>
      </c>
      <c r="AF300" s="168" t="s">
        <v>363</v>
      </c>
      <c r="AG300" s="491">
        <v>1</v>
      </c>
      <c r="AH300" s="169">
        <f>IFERROR(SUMIF(AA372:AF372, AE300, AA373:AF373)*AD300*IF(ISBLANK(AA300),1,AA300)+SUMIF(AA374:AF374, AE300, AA375:AF375)*AD300*IF(ISBLANK(AA300),1,AA300), 0)</f>
        <v>0.4</v>
      </c>
      <c r="AI300" s="170">
        <f>IF(ISBLANK(AA294),0,(AH300*AG300)/AA294*AL295)</f>
        <v>0.2</v>
      </c>
      <c r="AJ300" s="171">
        <f>IF(AI330=0,0,(AI300/AI330)*AK299*1000)</f>
        <v>1000</v>
      </c>
      <c r="AK300" s="172">
        <f>IF(AH330=0, 0, (AA300*AG300)/(AH330*AK299))</f>
        <v>0</v>
      </c>
      <c r="AL300" s="173">
        <f>IF(OR(ISBLANK(AA294), ISBLANK(AA300), ISTEXT(AA300)), 0, AA300*AG300/AA294*AL295)</f>
        <v>0</v>
      </c>
      <c r="AM300" s="174">
        <f t="shared" ref="AM300:AM329" si="112">AB300</f>
        <v>0</v>
      </c>
      <c r="AN300" s="175" t="str">
        <f t="shared" ref="AN300:AN329" si="113">IF(AI300=0,0,IF(AI300&gt;=1,ROUND(AI300,3)&amp;" Kg",INT(AI300*1000)&amp;" g"))</f>
        <v>200 g</v>
      </c>
      <c r="AO300" s="5">
        <v>1</v>
      </c>
      <c r="AP300" s="100"/>
      <c r="AQ300" s="1"/>
      <c r="AR300" s="1"/>
      <c r="AS300" s="1"/>
      <c r="AT300" s="1"/>
      <c r="AU300" s="101"/>
      <c r="AV300" s="3">
        <v>1</v>
      </c>
      <c r="AW300" s="5">
        <v>1</v>
      </c>
      <c r="AX300" s="5">
        <v>1</v>
      </c>
      <c r="AY300" s="5">
        <v>1</v>
      </c>
      <c r="AZ300" s="5">
        <v>1</v>
      </c>
      <c r="BA300" s="5">
        <v>1</v>
      </c>
      <c r="BB300" s="5">
        <v>1</v>
      </c>
      <c r="BC300" s="5">
        <v>1</v>
      </c>
      <c r="BD300" s="5">
        <v>1</v>
      </c>
      <c r="BE300" s="5">
        <v>1</v>
      </c>
      <c r="BF300" s="5">
        <v>1</v>
      </c>
      <c r="BG300" s="5">
        <v>1</v>
      </c>
      <c r="BH300" s="5">
        <v>1</v>
      </c>
      <c r="BI300" s="5">
        <v>1</v>
      </c>
      <c r="BJ300" s="5">
        <v>1</v>
      </c>
      <c r="BK300" s="5">
        <v>1</v>
      </c>
      <c r="BL300" s="5">
        <v>1</v>
      </c>
      <c r="BM300" s="5">
        <v>1</v>
      </c>
      <c r="BN300" s="5">
        <v>1</v>
      </c>
      <c r="BO300" s="5">
        <v>1</v>
      </c>
      <c r="BP300" s="5">
        <v>1</v>
      </c>
      <c r="BQ300" s="5">
        <v>1</v>
      </c>
      <c r="BR300" s="5">
        <v>1</v>
      </c>
      <c r="BS300" s="5">
        <v>1</v>
      </c>
      <c r="BT300" s="5">
        <v>1</v>
      </c>
      <c r="BU300" s="5">
        <v>1</v>
      </c>
      <c r="BV300" s="5">
        <v>1</v>
      </c>
      <c r="BW300" s="5">
        <v>1</v>
      </c>
      <c r="BX300" s="5">
        <v>1</v>
      </c>
      <c r="BY300" s="5">
        <v>1</v>
      </c>
      <c r="BZ300" s="5">
        <v>1</v>
      </c>
      <c r="CA300" s="5">
        <v>1</v>
      </c>
      <c r="CB300" s="5">
        <v>1</v>
      </c>
      <c r="CC300" s="5">
        <v>1</v>
      </c>
      <c r="CD300" s="5">
        <v>1</v>
      </c>
      <c r="CE300" s="5">
        <v>1</v>
      </c>
      <c r="CF300" s="5">
        <v>1</v>
      </c>
      <c r="CG300" s="5">
        <v>1</v>
      </c>
      <c r="CH300" s="5">
        <v>1</v>
      </c>
      <c r="CI300" s="5">
        <v>1</v>
      </c>
      <c r="CJ300" s="544">
        <v>1</v>
      </c>
    </row>
    <row r="301" spans="1:88" s="160" customFormat="1" ht="23.25" customHeight="1">
      <c r="A301" s="5">
        <v>1</v>
      </c>
      <c r="B301" s="60" t="s">
        <v>21</v>
      </c>
      <c r="C301" s="671"/>
      <c r="D301" s="15"/>
      <c r="E301" s="140" t="str">
        <f t="shared" ref="E301:E330" si="114">AF300</f>
        <v>Huile d'olive</v>
      </c>
      <c r="F301" s="15"/>
      <c r="G301" s="87"/>
      <c r="H301" s="141">
        <f t="shared" ref="H301:H330" si="115">AL300</f>
        <v>0</v>
      </c>
      <c r="I301" s="142">
        <f t="shared" ref="I301:I330" si="116">AM300</f>
        <v>0</v>
      </c>
      <c r="J301" s="109" t="str">
        <f t="shared" ref="J301:J330" si="117">AC300</f>
        <v/>
      </c>
      <c r="K301" s="143" t="str">
        <f t="shared" ref="K301:K330" si="118">IF(J301="de",AD300,"")</f>
        <v/>
      </c>
      <c r="L301" s="143" t="str">
        <f t="shared" ref="L301:L330" si="119">IF(J301="de",AE300,"")</f>
        <v/>
      </c>
      <c r="M301" s="682" t="str">
        <f t="shared" ref="M301:M330" si="120">AN300</f>
        <v>200 g</v>
      </c>
      <c r="N301" s="682"/>
      <c r="O301" s="162" t="str">
        <f t="shared" ref="O301:O330" si="121">IF(M301&gt;0,E301,"")</f>
        <v>Huile d'olive</v>
      </c>
      <c r="P301" s="747"/>
      <c r="Q301" s="5">
        <v>1</v>
      </c>
      <c r="R301" s="717" t="s">
        <v>119</v>
      </c>
      <c r="S301" s="201" t="s">
        <v>120</v>
      </c>
      <c r="T301" s="600"/>
      <c r="U301" s="807"/>
      <c r="V301" s="675"/>
      <c r="W301" s="810"/>
      <c r="X301" s="809"/>
      <c r="Y301" s="5">
        <v>1</v>
      </c>
      <c r="Z301" s="180" t="str">
        <f t="shared" ref="Z301:Z328" si="122">IF(AF301&lt;&gt;"","A","►")</f>
        <v>►</v>
      </c>
      <c r="AA301" s="164"/>
      <c r="AB301" s="164"/>
      <c r="AC301" s="181" t="str">
        <f t="shared" si="111"/>
        <v/>
      </c>
      <c r="AD301" s="166"/>
      <c r="AE301" s="167"/>
      <c r="AF301" s="182"/>
      <c r="AG301" s="491">
        <v>1</v>
      </c>
      <c r="AH301" s="169">
        <f>IFERROR(SUMIF(AA372:AF372, AE301, AA373:AF373)*AD301*IF(ISBLANK(AA301),1,AA301)+SUMIF(AA374:AF374, AE301, AA375:AF375)*AD301*IF(ISBLANK(AA301),1,AA301), 0)</f>
        <v>0</v>
      </c>
      <c r="AI301" s="170">
        <f>IF(ISBLANK(AA294),0,(AH301*AG301)/AA294*AL295)</f>
        <v>0</v>
      </c>
      <c r="AJ301" s="183">
        <f>IF(AI330=0,0,(AI301/AI330)*AK299*1000)</f>
        <v>0</v>
      </c>
      <c r="AK301" s="184">
        <f>IF(AH330=0, 0, (AA301*AG301)/(AH330*AK299))</f>
        <v>0</v>
      </c>
      <c r="AL301" s="185">
        <f>IF(OR(ISBLANK(AA294), ISBLANK(AA301), ISTEXT(AA301)), 0, AA301*AG301/AA294*AL295)</f>
        <v>0</v>
      </c>
      <c r="AM301" s="186">
        <f t="shared" si="112"/>
        <v>0</v>
      </c>
      <c r="AN301" s="187">
        <f t="shared" si="113"/>
        <v>0</v>
      </c>
      <c r="AO301" s="5">
        <v>1</v>
      </c>
      <c r="AP301" s="100"/>
      <c r="AQ301" s="1"/>
      <c r="AR301" s="1"/>
      <c r="AS301" s="1"/>
      <c r="AT301" s="1"/>
      <c r="AU301" s="101"/>
      <c r="AV301" s="3">
        <v>1</v>
      </c>
      <c r="AW301" s="5">
        <v>1</v>
      </c>
      <c r="AX301" s="5">
        <v>1</v>
      </c>
      <c r="AY301" s="5">
        <v>1</v>
      </c>
      <c r="AZ301" s="5">
        <v>1</v>
      </c>
      <c r="BA301" s="5">
        <v>1</v>
      </c>
      <c r="BB301" s="5">
        <v>1</v>
      </c>
      <c r="BC301" s="5">
        <v>1</v>
      </c>
      <c r="BD301" s="5">
        <v>1</v>
      </c>
      <c r="BE301" s="5">
        <v>1</v>
      </c>
      <c r="BF301" s="5">
        <v>1</v>
      </c>
      <c r="BG301" s="5">
        <v>1</v>
      </c>
      <c r="BH301" s="5">
        <v>1</v>
      </c>
      <c r="BI301" s="5">
        <v>1</v>
      </c>
      <c r="BJ301" s="5">
        <v>1</v>
      </c>
      <c r="BK301" s="5">
        <v>1</v>
      </c>
      <c r="BL301" s="5">
        <v>1</v>
      </c>
      <c r="BM301" s="5">
        <v>1</v>
      </c>
      <c r="BN301" s="5">
        <v>1</v>
      </c>
      <c r="BO301" s="5">
        <v>1</v>
      </c>
      <c r="BP301" s="5">
        <v>1</v>
      </c>
      <c r="BQ301" s="5">
        <v>1</v>
      </c>
      <c r="BR301" s="5">
        <v>1</v>
      </c>
      <c r="BS301" s="5">
        <v>1</v>
      </c>
      <c r="BT301" s="5">
        <v>1</v>
      </c>
      <c r="BU301" s="5">
        <v>1</v>
      </c>
      <c r="BV301" s="5">
        <v>1</v>
      </c>
      <c r="BW301" s="5">
        <v>1</v>
      </c>
      <c r="BX301" s="5">
        <v>1</v>
      </c>
      <c r="BY301" s="5">
        <v>1</v>
      </c>
      <c r="BZ301" s="5">
        <v>1</v>
      </c>
      <c r="CA301" s="5">
        <v>1</v>
      </c>
      <c r="CB301" s="5">
        <v>1</v>
      </c>
      <c r="CC301" s="5">
        <v>1</v>
      </c>
      <c r="CD301" s="5">
        <v>1</v>
      </c>
      <c r="CE301" s="5">
        <v>1</v>
      </c>
      <c r="CF301" s="5">
        <v>1</v>
      </c>
      <c r="CG301" s="5">
        <v>1</v>
      </c>
      <c r="CH301" s="5">
        <v>1</v>
      </c>
      <c r="CI301" s="5">
        <v>1</v>
      </c>
      <c r="CJ301" s="544">
        <v>1</v>
      </c>
    </row>
    <row r="302" spans="1:88" s="160" customFormat="1" ht="23.25" customHeight="1">
      <c r="A302" s="5">
        <v>1</v>
      </c>
      <c r="B302" s="657" t="str">
        <f>Z301</f>
        <v>►</v>
      </c>
      <c r="C302" s="671"/>
      <c r="D302" s="15"/>
      <c r="E302" s="140">
        <f t="shared" si="114"/>
        <v>0</v>
      </c>
      <c r="F302" s="15"/>
      <c r="G302" s="87"/>
      <c r="H302" s="141">
        <f t="shared" si="115"/>
        <v>0</v>
      </c>
      <c r="I302" s="142">
        <f t="shared" si="116"/>
        <v>0</v>
      </c>
      <c r="J302" s="109" t="str">
        <f t="shared" si="117"/>
        <v/>
      </c>
      <c r="K302" s="143" t="str">
        <f t="shared" si="118"/>
        <v/>
      </c>
      <c r="L302" s="143" t="str">
        <f t="shared" si="119"/>
        <v/>
      </c>
      <c r="M302" s="682">
        <f t="shared" si="120"/>
        <v>0</v>
      </c>
      <c r="N302" s="682"/>
      <c r="O302" s="162" t="str">
        <f t="shared" si="121"/>
        <v/>
      </c>
      <c r="P302" s="747"/>
      <c r="Q302" s="5">
        <v>1</v>
      </c>
      <c r="R302" s="718"/>
      <c r="S302" s="210" t="s">
        <v>128</v>
      </c>
      <c r="T302" s="601"/>
      <c r="U302" s="808"/>
      <c r="V302" s="629" t="str">
        <f>U303</f>
        <v>colonne.U</v>
      </c>
      <c r="W302" s="811"/>
      <c r="X302" s="906"/>
      <c r="Y302" s="5">
        <v>1</v>
      </c>
      <c r="Z302" s="180" t="str">
        <f t="shared" si="122"/>
        <v>►</v>
      </c>
      <c r="AA302" s="192"/>
      <c r="AB302" s="192"/>
      <c r="AC302" s="165" t="str">
        <f t="shared" si="111"/>
        <v/>
      </c>
      <c r="AD302" s="166"/>
      <c r="AE302" s="167"/>
      <c r="AF302" s="182"/>
      <c r="AG302" s="491">
        <v>1</v>
      </c>
      <c r="AH302" s="169">
        <f>IFERROR(SUMIF(AA372:AF372, AE302, AA373:AF373)*AD302*IF(ISBLANK(AA302),1,AA302)+SUMIF(AA374:AF374, AE302, AA375:AF375)*AD302*IF(ISBLANK(AA302),1,AA302), 0)</f>
        <v>0</v>
      </c>
      <c r="AI302" s="170">
        <f>IF(ISBLANK(AA294),0,(AH302*AG302)/AA294*AL295)</f>
        <v>0</v>
      </c>
      <c r="AJ302" s="171">
        <f>IF(AI330=0,0,(AI302/AI330)*AK299*1000)</f>
        <v>0</v>
      </c>
      <c r="AK302" s="193">
        <f>IF(AH330=0, 0, (AA302*AG302)/(AH330*AK299))</f>
        <v>0</v>
      </c>
      <c r="AL302" s="173">
        <f>IF(OR(ISBLANK(AA294), ISBLANK(AA302), ISTEXT(AA302)), 0, AA302*AG302/AA294*AL295)</f>
        <v>0</v>
      </c>
      <c r="AM302" s="174">
        <f t="shared" si="112"/>
        <v>0</v>
      </c>
      <c r="AN302" s="175">
        <f t="shared" si="113"/>
        <v>0</v>
      </c>
      <c r="AO302" s="5">
        <v>1</v>
      </c>
      <c r="AP302" s="100"/>
      <c r="AQ302" s="1"/>
      <c r="AR302" s="1"/>
      <c r="AS302" s="1"/>
      <c r="AT302" s="1"/>
      <c r="AU302" s="101"/>
      <c r="AV302" s="3">
        <v>1</v>
      </c>
      <c r="AW302" s="5">
        <v>1</v>
      </c>
      <c r="AX302" s="5">
        <v>1</v>
      </c>
      <c r="AY302" s="5">
        <v>1</v>
      </c>
      <c r="AZ302" s="5">
        <v>1</v>
      </c>
      <c r="BA302" s="5">
        <v>1</v>
      </c>
      <c r="BB302" s="5">
        <v>1</v>
      </c>
      <c r="BC302" s="5">
        <v>1</v>
      </c>
      <c r="BD302" s="5">
        <v>1</v>
      </c>
      <c r="BE302" s="5">
        <v>1</v>
      </c>
      <c r="BF302" s="5">
        <v>1</v>
      </c>
      <c r="BG302" s="5">
        <v>1</v>
      </c>
      <c r="BH302" s="5">
        <v>1</v>
      </c>
      <c r="BI302" s="5">
        <v>1</v>
      </c>
      <c r="BJ302" s="5">
        <v>1</v>
      </c>
      <c r="BK302" s="5">
        <v>1</v>
      </c>
      <c r="BL302" s="5">
        <v>1</v>
      </c>
      <c r="BM302" s="5">
        <v>1</v>
      </c>
      <c r="BN302" s="5">
        <v>1</v>
      </c>
      <c r="BO302" s="5">
        <v>1</v>
      </c>
      <c r="BP302" s="5">
        <v>1</v>
      </c>
      <c r="BQ302" s="5">
        <v>1</v>
      </c>
      <c r="BR302" s="5">
        <v>1</v>
      </c>
      <c r="BS302" s="5">
        <v>1</v>
      </c>
      <c r="BT302" s="5">
        <v>1</v>
      </c>
      <c r="BU302" s="5">
        <v>1</v>
      </c>
      <c r="BV302" s="5">
        <v>1</v>
      </c>
      <c r="BW302" s="5">
        <v>1</v>
      </c>
      <c r="BX302" s="5">
        <v>1</v>
      </c>
      <c r="BY302" s="5">
        <v>1</v>
      </c>
      <c r="BZ302" s="5">
        <v>1</v>
      </c>
      <c r="CA302" s="5">
        <v>1</v>
      </c>
      <c r="CB302" s="5">
        <v>1</v>
      </c>
      <c r="CC302" s="5">
        <v>1</v>
      </c>
      <c r="CD302" s="5">
        <v>1</v>
      </c>
      <c r="CE302" s="5">
        <v>1</v>
      </c>
      <c r="CF302" s="5">
        <v>1</v>
      </c>
      <c r="CG302" s="5">
        <v>1</v>
      </c>
      <c r="CH302" s="5">
        <v>1</v>
      </c>
      <c r="CI302" s="5">
        <v>1</v>
      </c>
      <c r="CJ302" s="544">
        <v>1</v>
      </c>
    </row>
    <row r="303" spans="1:88" s="160" customFormat="1" ht="23.25" customHeight="1">
      <c r="A303" s="5">
        <v>1</v>
      </c>
      <c r="B303" s="657" t="str">
        <f t="shared" ref="B303:B329" si="123">Z302</f>
        <v>►</v>
      </c>
      <c r="C303" s="671"/>
      <c r="D303" s="15"/>
      <c r="E303" s="140">
        <f t="shared" si="114"/>
        <v>0</v>
      </c>
      <c r="F303" s="15"/>
      <c r="G303" s="87"/>
      <c r="H303" s="141">
        <f t="shared" si="115"/>
        <v>0</v>
      </c>
      <c r="I303" s="142">
        <f t="shared" si="116"/>
        <v>0</v>
      </c>
      <c r="J303" s="109" t="str">
        <f t="shared" si="117"/>
        <v/>
      </c>
      <c r="K303" s="143" t="str">
        <f t="shared" si="118"/>
        <v/>
      </c>
      <c r="L303" s="143" t="str">
        <f t="shared" si="119"/>
        <v/>
      </c>
      <c r="M303" s="682">
        <f t="shared" si="120"/>
        <v>0</v>
      </c>
      <c r="N303" s="682"/>
      <c r="O303" s="162" t="str">
        <f t="shared" si="121"/>
        <v/>
      </c>
      <c r="P303" s="747"/>
      <c r="Q303" s="5">
        <v>1</v>
      </c>
      <c r="R303" s="614"/>
      <c r="S303" s="613" t="str">
        <f>"colonne."&amp;LEFT(ADDRESS(1,COLUMN(),4),1)</f>
        <v>colonne.S</v>
      </c>
      <c r="T303" s="615"/>
      <c r="U303" s="635" t="str">
        <f>"colonne."&amp;LEFT(ADDRESS(1,COLUMN(),4),1)</f>
        <v>colonne.U</v>
      </c>
      <c r="V303" s="613" t="str">
        <f>"colonne."&amp;LEFT(ADDRESS(1,COLUMN(),4),1)</f>
        <v>colonne.V</v>
      </c>
      <c r="W303" s="637" t="s">
        <v>684</v>
      </c>
      <c r="X303" s="638" t="str">
        <f>"colonne."&amp;LEFT(ADDRESS(1,COLUMN(),4),1)</f>
        <v>colonne.X</v>
      </c>
      <c r="Y303" s="5">
        <v>1</v>
      </c>
      <c r="Z303" s="180" t="str">
        <f t="shared" si="122"/>
        <v>►</v>
      </c>
      <c r="AA303" s="192"/>
      <c r="AB303" s="192"/>
      <c r="AC303" s="181" t="str">
        <f t="shared" si="111"/>
        <v/>
      </c>
      <c r="AD303" s="486"/>
      <c r="AE303" s="167"/>
      <c r="AF303" s="182"/>
      <c r="AG303" s="491">
        <v>1</v>
      </c>
      <c r="AH303" s="169">
        <f>IFERROR(SUMIF(AA372:AF372, AE303, AA373:AF373)*AD303*IF(ISBLANK(AA303),1,AA303)+SUMIF(AA374:AF374, AE303, AA375:AF375)*AD303*IF(ISBLANK(AA303),1,AA303), 0)</f>
        <v>0</v>
      </c>
      <c r="AI303" s="170">
        <f>IF(ISBLANK(AA294),0,(AH303*AG303)/AA294*AL295)</f>
        <v>0</v>
      </c>
      <c r="AJ303" s="183">
        <f>IF(AI330=0,0,(AI303/AI330)*AK299*1000)</f>
        <v>0</v>
      </c>
      <c r="AK303" s="184">
        <f>IF(AH330=0, 0, (AA303*AG303)/(AH330*AK299))</f>
        <v>0</v>
      </c>
      <c r="AL303" s="185">
        <f>IF(OR(ISBLANK(AA294), ISBLANK(AA303), ISTEXT(AA303)), 0, AA303*AG303/AA294*AL295)</f>
        <v>0</v>
      </c>
      <c r="AM303" s="186">
        <f t="shared" si="112"/>
        <v>0</v>
      </c>
      <c r="AN303" s="187">
        <f t="shared" si="113"/>
        <v>0</v>
      </c>
      <c r="AO303" s="5">
        <v>1</v>
      </c>
      <c r="AP303" s="796" t="s">
        <v>119</v>
      </c>
      <c r="AQ303" s="201" t="s">
        <v>120</v>
      </c>
      <c r="AR303" s="1"/>
      <c r="AS303" s="1"/>
      <c r="AT303" s="1"/>
      <c r="AU303" s="101"/>
      <c r="AV303" s="3">
        <v>1</v>
      </c>
      <c r="AW303" s="5">
        <v>1</v>
      </c>
      <c r="AX303" s="5">
        <v>1</v>
      </c>
      <c r="AY303" s="5">
        <v>1</v>
      </c>
      <c r="AZ303" s="5">
        <v>1</v>
      </c>
      <c r="BA303" s="5">
        <v>1</v>
      </c>
      <c r="BB303" s="5">
        <v>1</v>
      </c>
      <c r="BC303" s="5">
        <v>1</v>
      </c>
      <c r="BD303" s="5">
        <v>1</v>
      </c>
      <c r="BE303" s="5">
        <v>1</v>
      </c>
      <c r="BF303" s="5">
        <v>1</v>
      </c>
      <c r="BG303" s="5">
        <v>1</v>
      </c>
      <c r="BH303" s="5">
        <v>1</v>
      </c>
      <c r="BI303" s="5">
        <v>1</v>
      </c>
      <c r="BJ303" s="5">
        <v>1</v>
      </c>
      <c r="BK303" s="5">
        <v>1</v>
      </c>
      <c r="BL303" s="5">
        <v>1</v>
      </c>
      <c r="BM303" s="5">
        <v>1</v>
      </c>
      <c r="BN303" s="5">
        <v>1</v>
      </c>
      <c r="BO303" s="5">
        <v>1</v>
      </c>
      <c r="BP303" s="5">
        <v>1</v>
      </c>
      <c r="BQ303" s="5">
        <v>1</v>
      </c>
      <c r="BR303" s="5">
        <v>1</v>
      </c>
      <c r="BS303" s="5">
        <v>1</v>
      </c>
      <c r="BT303" s="5">
        <v>1</v>
      </c>
      <c r="BU303" s="5">
        <v>1</v>
      </c>
      <c r="BV303" s="5">
        <v>1</v>
      </c>
      <c r="BW303" s="5">
        <v>1</v>
      </c>
      <c r="BX303" s="5">
        <v>1</v>
      </c>
      <c r="BY303" s="5">
        <v>1</v>
      </c>
      <c r="BZ303" s="5">
        <v>1</v>
      </c>
      <c r="CA303" s="5">
        <v>1</v>
      </c>
      <c r="CB303" s="5">
        <v>1</v>
      </c>
      <c r="CC303" s="5">
        <v>1</v>
      </c>
      <c r="CD303" s="5">
        <v>1</v>
      </c>
      <c r="CE303" s="5">
        <v>1</v>
      </c>
      <c r="CF303" s="5">
        <v>1</v>
      </c>
      <c r="CG303" s="5">
        <v>1</v>
      </c>
      <c r="CH303" s="5">
        <v>1</v>
      </c>
      <c r="CI303" s="5">
        <v>1</v>
      </c>
      <c r="CJ303" s="544">
        <v>1</v>
      </c>
    </row>
    <row r="304" spans="1:88" s="160" customFormat="1" ht="23.25" customHeight="1">
      <c r="A304" s="5">
        <v>1</v>
      </c>
      <c r="B304" s="657" t="str">
        <f t="shared" si="123"/>
        <v>►</v>
      </c>
      <c r="C304" s="671"/>
      <c r="D304" s="15"/>
      <c r="E304" s="140">
        <f t="shared" si="114"/>
        <v>0</v>
      </c>
      <c r="F304" s="15"/>
      <c r="G304" s="87"/>
      <c r="H304" s="141">
        <f t="shared" si="115"/>
        <v>0</v>
      </c>
      <c r="I304" s="142">
        <f t="shared" si="116"/>
        <v>0</v>
      </c>
      <c r="J304" s="109" t="str">
        <f t="shared" si="117"/>
        <v/>
      </c>
      <c r="K304" s="143" t="str">
        <f t="shared" si="118"/>
        <v/>
      </c>
      <c r="L304" s="143" t="str">
        <f t="shared" si="119"/>
        <v/>
      </c>
      <c r="M304" s="682">
        <f t="shared" si="120"/>
        <v>0</v>
      </c>
      <c r="N304" s="682"/>
      <c r="O304" s="162" t="str">
        <f t="shared" si="121"/>
        <v/>
      </c>
      <c r="P304" s="747"/>
      <c r="Q304" s="5">
        <v>1</v>
      </c>
      <c r="R304" s="596"/>
      <c r="S304" s="631"/>
      <c r="T304" s="598"/>
      <c r="U304" s="636" t="str">
        <f t="shared" ref="U304:U315" si="124">SUBSTITUTE(SUBSTITUTE(SUBSTITUTE(SUBSTITUTE(SUBSTITUTE(SUBSTITUTE(SUBSTITUTE(SUBSTITUTE(SUBSTITUTE(SUBSTITUTE(S304,"0",""),"1",""),"2",""),"3",""),"4",""),"5",""),"6",""),"7",""),"8",""),"9","")</f>
        <v/>
      </c>
      <c r="V304" s="641"/>
      <c r="W304" s="182" t="str">
        <f t="shared" ref="W304:W310" si="125">IF(ISBLANK(V304),U304,V304)</f>
        <v/>
      </c>
      <c r="X304" s="639" t="str">
        <f>IF(OR(ISBLANK(V304), ISTEXT(V304)), "", "0  "&amp;V303)</f>
        <v/>
      </c>
      <c r="Y304" s="5">
        <v>1</v>
      </c>
      <c r="Z304" s="180" t="str">
        <f t="shared" si="122"/>
        <v>►</v>
      </c>
      <c r="AA304" s="192"/>
      <c r="AB304" s="192"/>
      <c r="AC304" s="165" t="str">
        <f t="shared" si="111"/>
        <v/>
      </c>
      <c r="AD304" s="166"/>
      <c r="AE304" s="167"/>
      <c r="AF304" s="182"/>
      <c r="AG304" s="491">
        <v>1</v>
      </c>
      <c r="AH304" s="169">
        <f>IFERROR(SUMIF(AA372:AF372, AE304, AA373:AF373)*AD304*IF(ISBLANK(AA304),1,AA304)+SUMIF(AA374:AF374, AE304, AA375:AF375)*AD304*IF(ISBLANK(AA304),1,AA304), 0)</f>
        <v>0</v>
      </c>
      <c r="AI304" s="170">
        <f>IF(ISBLANK(AA294),0,(AH304*AG304)/AA294*AL295)</f>
        <v>0</v>
      </c>
      <c r="AJ304" s="171">
        <f>IF(AI330=0,0,(AI304/AI330)*AK299*1000)</f>
        <v>0</v>
      </c>
      <c r="AK304" s="193">
        <f>IF(AH330=0, 0, (AA304*AG304)/(AH330*AK299))</f>
        <v>0</v>
      </c>
      <c r="AL304" s="173">
        <f>IF(OR(ISBLANK(AA294), ISBLANK(AA304), ISTEXT(AA304)), 0, AA304*AG304/AA294*AL295)</f>
        <v>0</v>
      </c>
      <c r="AM304" s="174">
        <f t="shared" si="112"/>
        <v>0</v>
      </c>
      <c r="AN304" s="175">
        <f t="shared" si="113"/>
        <v>0</v>
      </c>
      <c r="AO304" s="5">
        <v>1</v>
      </c>
      <c r="AP304" s="797"/>
      <c r="AQ304" s="210" t="s">
        <v>128</v>
      </c>
      <c r="AR304" s="211"/>
      <c r="AS304" s="211"/>
      <c r="AT304" s="211"/>
      <c r="AU304" s="212"/>
      <c r="AV304" s="3">
        <v>1</v>
      </c>
      <c r="AW304" s="5">
        <v>1</v>
      </c>
      <c r="AX304" s="5">
        <v>1</v>
      </c>
      <c r="AY304" s="5">
        <v>1</v>
      </c>
      <c r="AZ304" s="5">
        <v>1</v>
      </c>
      <c r="BA304" s="5">
        <v>1</v>
      </c>
      <c r="BB304" s="5">
        <v>1</v>
      </c>
      <c r="BC304" s="5">
        <v>1</v>
      </c>
      <c r="BD304" s="5">
        <v>1</v>
      </c>
      <c r="BE304" s="5">
        <v>1</v>
      </c>
      <c r="BF304" s="5">
        <v>1</v>
      </c>
      <c r="BG304" s="5">
        <v>1</v>
      </c>
      <c r="BH304" s="5">
        <v>1</v>
      </c>
      <c r="BI304" s="5">
        <v>1</v>
      </c>
      <c r="BJ304" s="5">
        <v>1</v>
      </c>
      <c r="BK304" s="5">
        <v>1</v>
      </c>
      <c r="BL304" s="5">
        <v>1</v>
      </c>
      <c r="BM304" s="5">
        <v>1</v>
      </c>
      <c r="BN304" s="5">
        <v>1</v>
      </c>
      <c r="BO304" s="5">
        <v>1</v>
      </c>
      <c r="BP304" s="5">
        <v>1</v>
      </c>
      <c r="BQ304" s="5">
        <v>1</v>
      </c>
      <c r="BR304" s="5">
        <v>1</v>
      </c>
      <c r="BS304" s="5">
        <v>1</v>
      </c>
      <c r="BT304" s="5">
        <v>1</v>
      </c>
      <c r="BU304" s="5">
        <v>1</v>
      </c>
      <c r="BV304" s="5">
        <v>1</v>
      </c>
      <c r="BW304" s="5">
        <v>1</v>
      </c>
      <c r="BX304" s="5">
        <v>1</v>
      </c>
      <c r="BY304" s="5">
        <v>1</v>
      </c>
      <c r="BZ304" s="5">
        <v>1</v>
      </c>
      <c r="CA304" s="5">
        <v>1</v>
      </c>
      <c r="CB304" s="5">
        <v>1</v>
      </c>
      <c r="CC304" s="5">
        <v>1</v>
      </c>
      <c r="CD304" s="5">
        <v>1</v>
      </c>
      <c r="CE304" s="5">
        <v>1</v>
      </c>
      <c r="CF304" s="5">
        <v>1</v>
      </c>
      <c r="CG304" s="5">
        <v>1</v>
      </c>
      <c r="CH304" s="5">
        <v>1</v>
      </c>
      <c r="CI304" s="5">
        <v>1</v>
      </c>
      <c r="CJ304" s="544">
        <v>1</v>
      </c>
    </row>
    <row r="305" spans="1:88" s="160" customFormat="1" ht="23.25" customHeight="1">
      <c r="A305" s="5">
        <v>1</v>
      </c>
      <c r="B305" s="657" t="str">
        <f t="shared" si="123"/>
        <v>►</v>
      </c>
      <c r="C305" s="671"/>
      <c r="D305" s="15"/>
      <c r="E305" s="140">
        <f t="shared" si="114"/>
        <v>0</v>
      </c>
      <c r="F305" s="15"/>
      <c r="G305" s="87"/>
      <c r="H305" s="141">
        <f t="shared" si="115"/>
        <v>0</v>
      </c>
      <c r="I305" s="142">
        <f t="shared" si="116"/>
        <v>0</v>
      </c>
      <c r="J305" s="109" t="str">
        <f t="shared" si="117"/>
        <v/>
      </c>
      <c r="K305" s="143" t="str">
        <f t="shared" si="118"/>
        <v/>
      </c>
      <c r="L305" s="143" t="str">
        <f t="shared" si="119"/>
        <v/>
      </c>
      <c r="M305" s="682">
        <f t="shared" si="120"/>
        <v>0</v>
      </c>
      <c r="N305" s="682"/>
      <c r="O305" s="162" t="str">
        <f t="shared" si="121"/>
        <v/>
      </c>
      <c r="P305" s="747"/>
      <c r="Q305" s="5">
        <v>1</v>
      </c>
      <c r="R305" s="596"/>
      <c r="S305" s="632"/>
      <c r="T305" s="598"/>
      <c r="U305" s="636" t="str">
        <f t="shared" si="124"/>
        <v/>
      </c>
      <c r="V305" s="640"/>
      <c r="W305" s="182" t="str">
        <f t="shared" si="125"/>
        <v/>
      </c>
      <c r="X305" s="639" t="str">
        <f>IF(OR(ISBLANK(V305), ISTEXT(V305)), "", "0  "&amp;V303)</f>
        <v/>
      </c>
      <c r="Y305" s="5">
        <v>1</v>
      </c>
      <c r="Z305" s="180" t="str">
        <f t="shared" si="122"/>
        <v>►</v>
      </c>
      <c r="AA305" s="163"/>
      <c r="AB305" s="164"/>
      <c r="AC305" s="181" t="str">
        <f t="shared" si="111"/>
        <v/>
      </c>
      <c r="AD305" s="166"/>
      <c r="AE305" s="167"/>
      <c r="AF305" s="182"/>
      <c r="AG305" s="491">
        <v>1</v>
      </c>
      <c r="AH305" s="169">
        <f>IFERROR(SUMIF(AA372:AF372, AE305, AA373:AF373)*AD305*IF(ISBLANK(AA305),1,AA305)+SUMIF(AA374:AF374, AE305, AA375:AF375)*AD305*IF(ISBLANK(AA305),1,AA305), 0)</f>
        <v>0</v>
      </c>
      <c r="AI305" s="170">
        <f>IF(ISBLANK(AA294),0,(AH305*AG305)/AA294*AL295)</f>
        <v>0</v>
      </c>
      <c r="AJ305" s="183">
        <f>IF(AI330=0,0,(AI305/AI330)*AK299*1000)</f>
        <v>0</v>
      </c>
      <c r="AK305" s="184">
        <f>IF(AH330=0, 0, (AA305*AG305)/(AH330*AK299))</f>
        <v>0</v>
      </c>
      <c r="AL305" s="185">
        <f>IF(OR(ISBLANK(AA294), ISBLANK(AA305), ISTEXT(AA305)), 0, AA305*AG305/AA294*AL295)</f>
        <v>0</v>
      </c>
      <c r="AM305" s="186">
        <f t="shared" si="112"/>
        <v>0</v>
      </c>
      <c r="AN305" s="187">
        <f t="shared" si="113"/>
        <v>0</v>
      </c>
      <c r="AO305" s="5">
        <v>1</v>
      </c>
      <c r="AP305" s="216"/>
      <c r="AQ305" s="216"/>
      <c r="AR305" s="216"/>
      <c r="AS305" s="216"/>
      <c r="AT305" s="216"/>
      <c r="AU305" s="216"/>
      <c r="AV305" s="3">
        <v>1</v>
      </c>
      <c r="AW305" s="5">
        <v>1</v>
      </c>
      <c r="AX305" s="5">
        <v>1</v>
      </c>
      <c r="AY305" s="5">
        <v>1</v>
      </c>
      <c r="AZ305" s="5">
        <v>1</v>
      </c>
      <c r="BA305" s="5">
        <v>1</v>
      </c>
      <c r="BB305" s="5">
        <v>1</v>
      </c>
      <c r="BC305" s="5">
        <v>1</v>
      </c>
      <c r="BD305" s="5">
        <v>1</v>
      </c>
      <c r="BE305" s="5">
        <v>1</v>
      </c>
      <c r="BF305" s="5">
        <v>1</v>
      </c>
      <c r="BG305" s="5">
        <v>1</v>
      </c>
      <c r="BH305" s="5">
        <v>1</v>
      </c>
      <c r="BI305" s="5">
        <v>1</v>
      </c>
      <c r="BJ305" s="5">
        <v>1</v>
      </c>
      <c r="BK305" s="5">
        <v>1</v>
      </c>
      <c r="BL305" s="5">
        <v>1</v>
      </c>
      <c r="BM305" s="5">
        <v>1</v>
      </c>
      <c r="BN305" s="5">
        <v>1</v>
      </c>
      <c r="BO305" s="5">
        <v>1</v>
      </c>
      <c r="BP305" s="5">
        <v>1</v>
      </c>
      <c r="BQ305" s="5">
        <v>1</v>
      </c>
      <c r="BR305" s="5">
        <v>1</v>
      </c>
      <c r="BS305" s="5">
        <v>1</v>
      </c>
      <c r="BT305" s="5">
        <v>1</v>
      </c>
      <c r="BU305" s="5">
        <v>1</v>
      </c>
      <c r="BV305" s="5">
        <v>1</v>
      </c>
      <c r="BW305" s="5">
        <v>1</v>
      </c>
      <c r="BX305" s="5">
        <v>1</v>
      </c>
      <c r="BY305" s="5">
        <v>1</v>
      </c>
      <c r="BZ305" s="5">
        <v>1</v>
      </c>
      <c r="CA305" s="5">
        <v>1</v>
      </c>
      <c r="CB305" s="5">
        <v>1</v>
      </c>
      <c r="CC305" s="5">
        <v>1</v>
      </c>
      <c r="CD305" s="5">
        <v>1</v>
      </c>
      <c r="CE305" s="5">
        <v>1</v>
      </c>
      <c r="CF305" s="5">
        <v>1</v>
      </c>
      <c r="CG305" s="5">
        <v>1</v>
      </c>
      <c r="CH305" s="5">
        <v>1</v>
      </c>
      <c r="CI305" s="5">
        <v>1</v>
      </c>
      <c r="CJ305" s="544">
        <v>1</v>
      </c>
    </row>
    <row r="306" spans="1:88" s="160" customFormat="1" ht="23.25" customHeight="1">
      <c r="A306" s="5">
        <v>1</v>
      </c>
      <c r="B306" s="657" t="str">
        <f t="shared" si="123"/>
        <v>►</v>
      </c>
      <c r="C306" s="671"/>
      <c r="D306" s="15"/>
      <c r="E306" s="140">
        <f t="shared" si="114"/>
        <v>0</v>
      </c>
      <c r="F306" s="15"/>
      <c r="G306" s="87"/>
      <c r="H306" s="141">
        <f t="shared" si="115"/>
        <v>0</v>
      </c>
      <c r="I306" s="142">
        <f t="shared" si="116"/>
        <v>0</v>
      </c>
      <c r="J306" s="109" t="str">
        <f t="shared" si="117"/>
        <v/>
      </c>
      <c r="K306" s="143" t="str">
        <f t="shared" si="118"/>
        <v/>
      </c>
      <c r="L306" s="143" t="str">
        <f t="shared" si="119"/>
        <v/>
      </c>
      <c r="M306" s="682">
        <f t="shared" si="120"/>
        <v>0</v>
      </c>
      <c r="N306" s="682"/>
      <c r="O306" s="162" t="str">
        <f t="shared" si="121"/>
        <v/>
      </c>
      <c r="P306" s="747"/>
      <c r="Q306" s="5">
        <v>1</v>
      </c>
      <c r="R306" s="596"/>
      <c r="S306" s="632"/>
      <c r="T306" s="598"/>
      <c r="U306" s="636" t="str">
        <f t="shared" si="124"/>
        <v/>
      </c>
      <c r="V306" s="640"/>
      <c r="W306" s="182" t="str">
        <f t="shared" si="125"/>
        <v/>
      </c>
      <c r="X306" s="639" t="str">
        <f>IF(OR(ISBLANK(V306), ISTEXT(V306)), "", "0  "&amp;V303)</f>
        <v/>
      </c>
      <c r="Y306" s="5">
        <v>1</v>
      </c>
      <c r="Z306" s="180" t="str">
        <f t="shared" si="122"/>
        <v>►</v>
      </c>
      <c r="AA306" s="164"/>
      <c r="AB306" s="164"/>
      <c r="AC306" s="165" t="str">
        <f t="shared" si="111"/>
        <v/>
      </c>
      <c r="AD306" s="486"/>
      <c r="AE306" s="167"/>
      <c r="AF306" s="182"/>
      <c r="AG306" s="491">
        <v>1</v>
      </c>
      <c r="AH306" s="169">
        <f>IFERROR(SUMIF(AA372:AF372, AE306, AA373:AF373)*AD306*IF(ISBLANK(AA306),1,AA306)+SUMIF(AA374:AF374, AE306, AA375:AF375)*AD306*IF(ISBLANK(AA306),1,AA306), 0)</f>
        <v>0</v>
      </c>
      <c r="AI306" s="170">
        <f>IF(ISBLANK(AA294),0,(AH306*AG306)/AA294*AL295)</f>
        <v>0</v>
      </c>
      <c r="AJ306" s="171">
        <f>IF(AI330=0,0,(AI306/AI330)*AK299*1000)</f>
        <v>0</v>
      </c>
      <c r="AK306" s="193">
        <f>IF(AH330=0, 0, (AA306*AG306)/(AH330*AK299))</f>
        <v>0</v>
      </c>
      <c r="AL306" s="173">
        <f>IF(OR(ISBLANK(AA294), ISBLANK(AA306), ISTEXT(AA306)), 0, AA306*AG306/AA294*AL295)</f>
        <v>0</v>
      </c>
      <c r="AM306" s="174">
        <f t="shared" si="112"/>
        <v>0</v>
      </c>
      <c r="AN306" s="175">
        <f t="shared" si="113"/>
        <v>0</v>
      </c>
      <c r="AO306" s="5">
        <v>1</v>
      </c>
      <c r="AP306" s="798" t="s">
        <v>138</v>
      </c>
      <c r="AQ306" s="798"/>
      <c r="AR306" s="219"/>
      <c r="AS306" s="219"/>
      <c r="AT306" s="219"/>
      <c r="AU306" s="219"/>
      <c r="AV306" s="3">
        <v>1</v>
      </c>
      <c r="AW306" s="5">
        <v>1</v>
      </c>
      <c r="AX306" s="5">
        <v>1</v>
      </c>
      <c r="AY306" s="5">
        <v>1</v>
      </c>
      <c r="AZ306" s="5">
        <v>1</v>
      </c>
      <c r="BA306" s="5">
        <v>1</v>
      </c>
      <c r="BB306" s="5">
        <v>1</v>
      </c>
      <c r="BC306" s="5">
        <v>1</v>
      </c>
      <c r="BD306" s="5">
        <v>1</v>
      </c>
      <c r="BE306" s="5">
        <v>1</v>
      </c>
      <c r="BF306" s="5">
        <v>1</v>
      </c>
      <c r="BG306" s="5">
        <v>1</v>
      </c>
      <c r="BH306" s="5">
        <v>1</v>
      </c>
      <c r="BI306" s="5">
        <v>1</v>
      </c>
      <c r="BJ306" s="5">
        <v>1</v>
      </c>
      <c r="BK306" s="5">
        <v>1</v>
      </c>
      <c r="BL306" s="5">
        <v>1</v>
      </c>
      <c r="BM306" s="5">
        <v>1</v>
      </c>
      <c r="BN306" s="5">
        <v>1</v>
      </c>
      <c r="BO306" s="5">
        <v>1</v>
      </c>
      <c r="BP306" s="5">
        <v>1</v>
      </c>
      <c r="BQ306" s="5">
        <v>1</v>
      </c>
      <c r="BR306" s="5">
        <v>1</v>
      </c>
      <c r="BS306" s="5">
        <v>1</v>
      </c>
      <c r="BT306" s="5">
        <v>1</v>
      </c>
      <c r="BU306" s="5">
        <v>1</v>
      </c>
      <c r="BV306" s="5">
        <v>1</v>
      </c>
      <c r="BW306" s="5">
        <v>1</v>
      </c>
      <c r="BX306" s="5">
        <v>1</v>
      </c>
      <c r="BY306" s="5">
        <v>1</v>
      </c>
      <c r="BZ306" s="5">
        <v>1</v>
      </c>
      <c r="CA306" s="5">
        <v>1</v>
      </c>
      <c r="CB306" s="5">
        <v>1</v>
      </c>
      <c r="CC306" s="5">
        <v>1</v>
      </c>
      <c r="CD306" s="5">
        <v>1</v>
      </c>
      <c r="CE306" s="5">
        <v>1</v>
      </c>
      <c r="CF306" s="5">
        <v>1</v>
      </c>
      <c r="CG306" s="5">
        <v>1</v>
      </c>
      <c r="CH306" s="5">
        <v>1</v>
      </c>
      <c r="CI306" s="5">
        <v>1</v>
      </c>
      <c r="CJ306" s="544">
        <v>1</v>
      </c>
    </row>
    <row r="307" spans="1:88" s="160" customFormat="1" ht="23.25" customHeight="1" thickBot="1">
      <c r="A307" s="5">
        <v>1</v>
      </c>
      <c r="B307" s="657" t="str">
        <f t="shared" si="123"/>
        <v>►</v>
      </c>
      <c r="C307" s="671"/>
      <c r="D307" s="15"/>
      <c r="E307" s="140">
        <f t="shared" si="114"/>
        <v>0</v>
      </c>
      <c r="F307" s="15"/>
      <c r="G307" s="87"/>
      <c r="H307" s="141">
        <f t="shared" si="115"/>
        <v>0</v>
      </c>
      <c r="I307" s="142">
        <f t="shared" si="116"/>
        <v>0</v>
      </c>
      <c r="J307" s="109" t="str">
        <f t="shared" si="117"/>
        <v/>
      </c>
      <c r="K307" s="143" t="str">
        <f t="shared" si="118"/>
        <v/>
      </c>
      <c r="L307" s="143" t="str">
        <f t="shared" si="119"/>
        <v/>
      </c>
      <c r="M307" s="682">
        <f t="shared" si="120"/>
        <v>0</v>
      </c>
      <c r="N307" s="682"/>
      <c r="O307" s="162" t="str">
        <f t="shared" si="121"/>
        <v/>
      </c>
      <c r="P307" s="747"/>
      <c r="Q307" s="5">
        <v>1</v>
      </c>
      <c r="R307" s="596"/>
      <c r="S307" s="632"/>
      <c r="T307" s="598"/>
      <c r="U307" s="636" t="str">
        <f t="shared" si="124"/>
        <v/>
      </c>
      <c r="V307" s="640"/>
      <c r="W307" s="182" t="str">
        <f t="shared" si="125"/>
        <v/>
      </c>
      <c r="X307" s="639" t="str">
        <f>IF(OR(ISBLANK(V307), ISTEXT(V307)), "", "0  "&amp;V303)</f>
        <v/>
      </c>
      <c r="Y307" s="5">
        <v>1</v>
      </c>
      <c r="Z307" s="180" t="str">
        <f t="shared" si="122"/>
        <v>►</v>
      </c>
      <c r="AA307" s="192"/>
      <c r="AB307" s="192"/>
      <c r="AC307" s="181" t="str">
        <f t="shared" si="111"/>
        <v/>
      </c>
      <c r="AD307" s="166"/>
      <c r="AE307" s="167"/>
      <c r="AF307" s="182"/>
      <c r="AG307" s="491">
        <v>1</v>
      </c>
      <c r="AH307" s="169">
        <f>IFERROR(SUMIF(AA372:AF372, AE307, AA373:AF373)*AD307*IF(ISBLANK(AA307),1,AA307)+SUMIF(AA374:AF374, AE307, AA375:AF375)*AD307*IF(ISBLANK(AA307),1,AA307), 0)</f>
        <v>0</v>
      </c>
      <c r="AI307" s="170">
        <f>IF(ISBLANK(AA294),0,(AH307*AG307)/AA294*AL295)</f>
        <v>0</v>
      </c>
      <c r="AJ307" s="183">
        <f>IF(AI330=0,0,(AI307/AI330)*AK299*1000)</f>
        <v>0</v>
      </c>
      <c r="AK307" s="184">
        <f>IF(AH330=0, 0, (AA307*AG307)/(AH330*AK299))</f>
        <v>0</v>
      </c>
      <c r="AL307" s="185">
        <f>IF(OR(ISBLANK(AA294), ISBLANK(AA307), ISTEXT(AA307)), 0, AA307*AG307/AA294*AL295)</f>
        <v>0</v>
      </c>
      <c r="AM307" s="186">
        <f t="shared" si="112"/>
        <v>0</v>
      </c>
      <c r="AN307" s="187">
        <f t="shared" si="113"/>
        <v>0</v>
      </c>
      <c r="AO307" s="5">
        <v>1</v>
      </c>
      <c r="AP307" s="897" t="s">
        <v>143</v>
      </c>
      <c r="AQ307" s="897"/>
      <c r="AR307" s="224"/>
      <c r="AS307" s="224"/>
      <c r="AT307" s="224"/>
      <c r="AU307" s="224"/>
      <c r="AV307" s="3">
        <v>1</v>
      </c>
      <c r="AW307" s="5">
        <v>1</v>
      </c>
      <c r="AX307" s="5">
        <v>1</v>
      </c>
      <c r="AY307" s="5">
        <v>1</v>
      </c>
      <c r="AZ307" s="5">
        <v>1</v>
      </c>
      <c r="BA307" s="5">
        <v>1</v>
      </c>
      <c r="BB307" s="5">
        <v>1</v>
      </c>
      <c r="BC307" s="5">
        <v>1</v>
      </c>
      <c r="BD307" s="5">
        <v>1</v>
      </c>
      <c r="BE307" s="5">
        <v>1</v>
      </c>
      <c r="BF307" s="5">
        <v>1</v>
      </c>
      <c r="BG307" s="5">
        <v>1</v>
      </c>
      <c r="BH307" s="5">
        <v>1</v>
      </c>
      <c r="BI307" s="5">
        <v>1</v>
      </c>
      <c r="BJ307" s="5">
        <v>1</v>
      </c>
      <c r="BK307" s="5">
        <v>1</v>
      </c>
      <c r="BL307" s="5">
        <v>1</v>
      </c>
      <c r="BM307" s="5">
        <v>1</v>
      </c>
      <c r="BN307" s="5">
        <v>1</v>
      </c>
      <c r="BO307" s="5">
        <v>1</v>
      </c>
      <c r="BP307" s="5">
        <v>1</v>
      </c>
      <c r="BQ307" s="5">
        <v>1</v>
      </c>
      <c r="BR307" s="5">
        <v>1</v>
      </c>
      <c r="BS307" s="5">
        <v>1</v>
      </c>
      <c r="BT307" s="5">
        <v>1</v>
      </c>
      <c r="BU307" s="5">
        <v>1</v>
      </c>
      <c r="BV307" s="5">
        <v>1</v>
      </c>
      <c r="BW307" s="5">
        <v>1</v>
      </c>
      <c r="BX307" s="5">
        <v>1</v>
      </c>
      <c r="BY307" s="5">
        <v>1</v>
      </c>
      <c r="BZ307" s="5">
        <v>1</v>
      </c>
      <c r="CA307" s="5">
        <v>1</v>
      </c>
      <c r="CB307" s="5">
        <v>1</v>
      </c>
      <c r="CC307" s="5">
        <v>1</v>
      </c>
      <c r="CD307" s="5">
        <v>1</v>
      </c>
      <c r="CE307" s="5">
        <v>1</v>
      </c>
      <c r="CF307" s="5">
        <v>1</v>
      </c>
      <c r="CG307" s="5">
        <v>1</v>
      </c>
      <c r="CH307" s="5">
        <v>1</v>
      </c>
      <c r="CI307" s="5">
        <v>1</v>
      </c>
      <c r="CJ307" s="544">
        <v>1</v>
      </c>
    </row>
    <row r="308" spans="1:88" s="160" customFormat="1" ht="23.25" customHeight="1" thickTop="1" thickBot="1">
      <c r="A308" s="5">
        <v>1</v>
      </c>
      <c r="B308" s="657" t="str">
        <f t="shared" si="123"/>
        <v>►</v>
      </c>
      <c r="C308" s="671"/>
      <c r="D308" s="15"/>
      <c r="E308" s="140">
        <f t="shared" si="114"/>
        <v>0</v>
      </c>
      <c r="F308" s="15"/>
      <c r="G308" s="87"/>
      <c r="H308" s="141">
        <f t="shared" si="115"/>
        <v>0</v>
      </c>
      <c r="I308" s="142">
        <f t="shared" si="116"/>
        <v>0</v>
      </c>
      <c r="J308" s="109" t="str">
        <f t="shared" si="117"/>
        <v/>
      </c>
      <c r="K308" s="143" t="str">
        <f t="shared" si="118"/>
        <v/>
      </c>
      <c r="L308" s="143" t="str">
        <f t="shared" si="119"/>
        <v/>
      </c>
      <c r="M308" s="682">
        <f t="shared" si="120"/>
        <v>0</v>
      </c>
      <c r="N308" s="682"/>
      <c r="O308" s="162" t="str">
        <f t="shared" si="121"/>
        <v/>
      </c>
      <c r="P308" s="747"/>
      <c r="Q308" s="5">
        <v>1</v>
      </c>
      <c r="R308" s="596"/>
      <c r="S308" s="632"/>
      <c r="T308" s="598"/>
      <c r="U308" s="636" t="str">
        <f t="shared" si="124"/>
        <v/>
      </c>
      <c r="V308" s="640"/>
      <c r="W308" s="182" t="str">
        <f t="shared" si="125"/>
        <v/>
      </c>
      <c r="X308" s="639" t="str">
        <f>IF(OR(ISBLANK(V308), ISTEXT(V308)), "", "0  "&amp;V303)</f>
        <v/>
      </c>
      <c r="Y308" s="5">
        <v>1</v>
      </c>
      <c r="Z308" s="180" t="str">
        <f t="shared" si="122"/>
        <v>►</v>
      </c>
      <c r="AA308" s="163"/>
      <c r="AB308" s="164"/>
      <c r="AC308" s="165" t="str">
        <f t="shared" si="111"/>
        <v/>
      </c>
      <c r="AD308" s="485"/>
      <c r="AE308" s="167"/>
      <c r="AF308" s="182"/>
      <c r="AG308" s="491">
        <v>1</v>
      </c>
      <c r="AH308" s="169">
        <f>IFERROR(SUMIF(AA372:AF372, AE308, AA373:AF373)*AD308*IF(ISBLANK(AA308),1,AA308)+SUMIF(AA374:AF374, AE308, AA375:AF375)*AD308*IF(ISBLANK(AA308),1,AA308), 0)</f>
        <v>0</v>
      </c>
      <c r="AI308" s="170">
        <f>IF(ISBLANK(AA294),0,(AH308*AG308)/AA294*AL295)</f>
        <v>0</v>
      </c>
      <c r="AJ308" s="171">
        <f>IF(AI330=0,0,(AI308/AI330)*AK299*1000)</f>
        <v>0</v>
      </c>
      <c r="AK308" s="193">
        <f>IF(AH330=0, 0, (AA308*AG308)/(AH330*AK299))</f>
        <v>0</v>
      </c>
      <c r="AL308" s="173">
        <f>IF(OR(ISBLANK(AA294), ISBLANK(AA308), ISTEXT(AA308)), 0, AA308*AG308/AA294*AL295)</f>
        <v>0</v>
      </c>
      <c r="AM308" s="174">
        <f t="shared" si="112"/>
        <v>0</v>
      </c>
      <c r="AN308" s="175">
        <f t="shared" si="113"/>
        <v>0</v>
      </c>
      <c r="AO308" s="5">
        <v>1</v>
      </c>
      <c r="AP308" s="113" t="s">
        <v>63</v>
      </c>
      <c r="AQ308" s="113" t="s">
        <v>64</v>
      </c>
      <c r="AR308" s="113" t="s">
        <v>65</v>
      </c>
      <c r="AS308" s="113" t="s">
        <v>66</v>
      </c>
      <c r="AT308" s="113" t="s">
        <v>67</v>
      </c>
      <c r="AU308" s="113" t="s">
        <v>68</v>
      </c>
      <c r="AV308" s="3">
        <v>1</v>
      </c>
      <c r="AW308" s="5">
        <v>1</v>
      </c>
      <c r="AX308" s="5">
        <v>1</v>
      </c>
      <c r="AY308" s="5">
        <v>1</v>
      </c>
      <c r="AZ308" s="5">
        <v>1</v>
      </c>
      <c r="BA308" s="5">
        <v>1</v>
      </c>
      <c r="BB308" s="5">
        <v>1</v>
      </c>
      <c r="BC308" s="5">
        <v>1</v>
      </c>
      <c r="BD308" s="5">
        <v>1</v>
      </c>
      <c r="BE308" s="5">
        <v>1</v>
      </c>
      <c r="BF308" s="5">
        <v>1</v>
      </c>
      <c r="BG308" s="5">
        <v>1</v>
      </c>
      <c r="BH308" s="5">
        <v>1</v>
      </c>
      <c r="BI308" s="5">
        <v>1</v>
      </c>
      <c r="BJ308" s="5">
        <v>1</v>
      </c>
      <c r="BK308" s="5">
        <v>1</v>
      </c>
      <c r="BL308" s="5">
        <v>1</v>
      </c>
      <c r="BM308" s="5">
        <v>1</v>
      </c>
      <c r="BN308" s="5">
        <v>1</v>
      </c>
      <c r="BO308" s="5">
        <v>1</v>
      </c>
      <c r="BP308" s="5">
        <v>1</v>
      </c>
      <c r="BQ308" s="5">
        <v>1</v>
      </c>
      <c r="BR308" s="5">
        <v>1</v>
      </c>
      <c r="BS308" s="5">
        <v>1</v>
      </c>
      <c r="BT308" s="5">
        <v>1</v>
      </c>
      <c r="BU308" s="5">
        <v>1</v>
      </c>
      <c r="BV308" s="5">
        <v>1</v>
      </c>
      <c r="BW308" s="5">
        <v>1</v>
      </c>
      <c r="BX308" s="5">
        <v>1</v>
      </c>
      <c r="BY308" s="5">
        <v>1</v>
      </c>
      <c r="BZ308" s="5">
        <v>1</v>
      </c>
      <c r="CA308" s="5">
        <v>1</v>
      </c>
      <c r="CB308" s="5">
        <v>1</v>
      </c>
      <c r="CC308" s="5">
        <v>1</v>
      </c>
      <c r="CD308" s="5">
        <v>1</v>
      </c>
      <c r="CE308" s="5">
        <v>1</v>
      </c>
      <c r="CF308" s="5">
        <v>1</v>
      </c>
      <c r="CG308" s="5">
        <v>1</v>
      </c>
      <c r="CH308" s="5">
        <v>1</v>
      </c>
      <c r="CI308" s="5">
        <v>1</v>
      </c>
      <c r="CJ308" s="544">
        <v>1</v>
      </c>
    </row>
    <row r="309" spans="1:88" s="160" customFormat="1" ht="23.25" customHeight="1" thickTop="1">
      <c r="A309" s="5">
        <v>1</v>
      </c>
      <c r="B309" s="657" t="str">
        <f t="shared" si="123"/>
        <v>►</v>
      </c>
      <c r="C309" s="671"/>
      <c r="D309" s="15"/>
      <c r="E309" s="140">
        <f t="shared" si="114"/>
        <v>0</v>
      </c>
      <c r="F309" s="15"/>
      <c r="G309" s="87"/>
      <c r="H309" s="141">
        <f t="shared" si="115"/>
        <v>0</v>
      </c>
      <c r="I309" s="142">
        <f t="shared" si="116"/>
        <v>0</v>
      </c>
      <c r="J309" s="109" t="str">
        <f t="shared" si="117"/>
        <v/>
      </c>
      <c r="K309" s="143" t="str">
        <f t="shared" si="118"/>
        <v/>
      </c>
      <c r="L309" s="143" t="str">
        <f t="shared" si="119"/>
        <v/>
      </c>
      <c r="M309" s="682">
        <f t="shared" si="120"/>
        <v>0</v>
      </c>
      <c r="N309" s="682"/>
      <c r="O309" s="162" t="str">
        <f t="shared" si="121"/>
        <v/>
      </c>
      <c r="P309" s="747"/>
      <c r="Q309" s="5">
        <v>1</v>
      </c>
      <c r="R309" s="596"/>
      <c r="S309" s="632"/>
      <c r="T309" s="598"/>
      <c r="U309" s="636" t="str">
        <f t="shared" si="124"/>
        <v/>
      </c>
      <c r="V309" s="640"/>
      <c r="W309" s="182" t="str">
        <f t="shared" si="125"/>
        <v/>
      </c>
      <c r="X309" s="639" t="str">
        <f>IF(OR(ISBLANK(V309), ISTEXT(V309)), "", "0  "&amp;V303)</f>
        <v/>
      </c>
      <c r="Y309" s="5">
        <v>1</v>
      </c>
      <c r="Z309" s="180" t="str">
        <f t="shared" si="122"/>
        <v>►</v>
      </c>
      <c r="AA309" s="163"/>
      <c r="AB309" s="164"/>
      <c r="AC309" s="181" t="str">
        <f t="shared" si="111"/>
        <v/>
      </c>
      <c r="AD309" s="166"/>
      <c r="AE309" s="167"/>
      <c r="AF309" s="182"/>
      <c r="AG309" s="491">
        <v>1</v>
      </c>
      <c r="AH309" s="169">
        <f>IFERROR(SUMIF(AA372:AF372, AE309, AA373:AF373)*AD309*IF(ISBLANK(AA309),1,AA309)+SUMIF(AA374:AF374, AE309, AA375:AF375)*AD309*IF(ISBLANK(AA309),1,AA309), 0)</f>
        <v>0</v>
      </c>
      <c r="AI309" s="170">
        <f>IF(ISBLANK(AA294),0,(AH309*AG309)/AA294*AL295)</f>
        <v>0</v>
      </c>
      <c r="AJ309" s="183">
        <f>IF(AI330=0,0,(AI309/AI330)*AK299*1000)</f>
        <v>0</v>
      </c>
      <c r="AK309" s="184">
        <f>IF(AH330=0, 0, (AA309*AG309)/(AH330*AK299))</f>
        <v>0</v>
      </c>
      <c r="AL309" s="185">
        <f>IF(OR(ISBLANK(AA294), ISBLANK(AA309), ISTEXT(AA309)), 0, AA309*AG309/AA294*AL295)</f>
        <v>0</v>
      </c>
      <c r="AM309" s="186">
        <f t="shared" si="112"/>
        <v>0</v>
      </c>
      <c r="AN309" s="187">
        <f t="shared" si="113"/>
        <v>0</v>
      </c>
      <c r="AO309" s="5">
        <v>1</v>
      </c>
      <c r="AP309" s="812" t="s">
        <v>122</v>
      </c>
      <c r="AQ309" s="814" t="s">
        <v>123</v>
      </c>
      <c r="AR309" s="816" t="s">
        <v>84</v>
      </c>
      <c r="AS309" s="814" t="s">
        <v>90</v>
      </c>
      <c r="AT309" s="818" t="s">
        <v>124</v>
      </c>
      <c r="AU309" s="128" t="s">
        <v>92</v>
      </c>
      <c r="AV309" s="3">
        <v>1</v>
      </c>
      <c r="AW309" s="5">
        <v>1</v>
      </c>
      <c r="AX309" s="5">
        <v>1</v>
      </c>
      <c r="AY309" s="5">
        <v>1</v>
      </c>
      <c r="AZ309" s="5">
        <v>1</v>
      </c>
      <c r="BA309" s="5">
        <v>1</v>
      </c>
      <c r="BB309" s="5">
        <v>1</v>
      </c>
      <c r="BC309" s="5">
        <v>1</v>
      </c>
      <c r="BD309" s="5">
        <v>1</v>
      </c>
      <c r="BE309" s="5">
        <v>1</v>
      </c>
      <c r="BF309" s="5">
        <v>1</v>
      </c>
      <c r="BG309" s="5">
        <v>1</v>
      </c>
      <c r="BH309" s="5">
        <v>1</v>
      </c>
      <c r="BI309" s="5">
        <v>1</v>
      </c>
      <c r="BJ309" s="5">
        <v>1</v>
      </c>
      <c r="BK309" s="5">
        <v>1</v>
      </c>
      <c r="BL309" s="5">
        <v>1</v>
      </c>
      <c r="BM309" s="5">
        <v>1</v>
      </c>
      <c r="BN309" s="5">
        <v>1</v>
      </c>
      <c r="BO309" s="5">
        <v>1</v>
      </c>
      <c r="BP309" s="5">
        <v>1</v>
      </c>
      <c r="BQ309" s="5">
        <v>1</v>
      </c>
      <c r="BR309" s="5">
        <v>1</v>
      </c>
      <c r="BS309" s="5">
        <v>1</v>
      </c>
      <c r="BT309" s="5">
        <v>1</v>
      </c>
      <c r="BU309" s="5">
        <v>1</v>
      </c>
      <c r="BV309" s="5">
        <v>1</v>
      </c>
      <c r="BW309" s="5">
        <v>1</v>
      </c>
      <c r="BX309" s="5">
        <v>1</v>
      </c>
      <c r="BY309" s="5">
        <v>1</v>
      </c>
      <c r="BZ309" s="5">
        <v>1</v>
      </c>
      <c r="CA309" s="5">
        <v>1</v>
      </c>
      <c r="CB309" s="5">
        <v>1</v>
      </c>
      <c r="CC309" s="5">
        <v>1</v>
      </c>
      <c r="CD309" s="5">
        <v>1</v>
      </c>
      <c r="CE309" s="5">
        <v>1</v>
      </c>
      <c r="CF309" s="5">
        <v>1</v>
      </c>
      <c r="CG309" s="5">
        <v>1</v>
      </c>
      <c r="CH309" s="5">
        <v>1</v>
      </c>
      <c r="CI309" s="5">
        <v>1</v>
      </c>
      <c r="CJ309" s="544">
        <v>1</v>
      </c>
    </row>
    <row r="310" spans="1:88" s="160" customFormat="1" ht="23.25" customHeight="1">
      <c r="A310" s="5">
        <v>1</v>
      </c>
      <c r="B310" s="657" t="str">
        <f t="shared" si="123"/>
        <v>►</v>
      </c>
      <c r="C310" s="671"/>
      <c r="D310" s="15"/>
      <c r="E310" s="140">
        <f t="shared" si="114"/>
        <v>0</v>
      </c>
      <c r="F310" s="15"/>
      <c r="G310" s="87"/>
      <c r="H310" s="141">
        <f t="shared" si="115"/>
        <v>0</v>
      </c>
      <c r="I310" s="142">
        <f t="shared" si="116"/>
        <v>0</v>
      </c>
      <c r="J310" s="109" t="str">
        <f t="shared" si="117"/>
        <v/>
      </c>
      <c r="K310" s="143" t="str">
        <f t="shared" si="118"/>
        <v/>
      </c>
      <c r="L310" s="143" t="str">
        <f t="shared" si="119"/>
        <v/>
      </c>
      <c r="M310" s="682">
        <f t="shared" si="120"/>
        <v>0</v>
      </c>
      <c r="N310" s="682"/>
      <c r="O310" s="162" t="str">
        <f t="shared" si="121"/>
        <v/>
      </c>
      <c r="P310" s="747"/>
      <c r="Q310" s="5">
        <v>1</v>
      </c>
      <c r="R310" s="596"/>
      <c r="S310" s="632"/>
      <c r="T310" s="598"/>
      <c r="U310" s="636" t="str">
        <f t="shared" si="124"/>
        <v/>
      </c>
      <c r="V310" s="640"/>
      <c r="W310" s="182" t="str">
        <f t="shared" si="125"/>
        <v/>
      </c>
      <c r="X310" s="639" t="str">
        <f>IF(OR(ISBLANK(V310), ISTEXT(V310)), "", "0  "&amp;V303)</f>
        <v/>
      </c>
      <c r="Y310" s="5">
        <v>1</v>
      </c>
      <c r="Z310" s="180" t="str">
        <f t="shared" si="122"/>
        <v>►</v>
      </c>
      <c r="AA310" s="163"/>
      <c r="AB310" s="164"/>
      <c r="AC310" s="165" t="str">
        <f t="shared" si="111"/>
        <v/>
      </c>
      <c r="AD310" s="166"/>
      <c r="AE310" s="167"/>
      <c r="AF310" s="182"/>
      <c r="AG310" s="491">
        <v>1</v>
      </c>
      <c r="AH310" s="169">
        <f>IFERROR(SUMIF(AA372:AF372, AE310, AA373:AF373)*AD310*IF(ISBLANK(AA310),1,AA310)+SUMIF(AA374:AF374, AE310, AA375:AF375)*AD310*IF(ISBLANK(AA310),1,AA310), 0)</f>
        <v>0</v>
      </c>
      <c r="AI310" s="170">
        <f>IF(ISBLANK(AA294),0,(AH310*AG310)/AA294*AL295)</f>
        <v>0</v>
      </c>
      <c r="AJ310" s="171">
        <f>IF(AI330=0,0,(AI310/AI330)*AK299*1000)</f>
        <v>0</v>
      </c>
      <c r="AK310" s="193">
        <f>IF(AH330=0, 0, (AA310*AG310)/(AH330*AK299))</f>
        <v>0</v>
      </c>
      <c r="AL310" s="173">
        <f>IF(OR(ISBLANK(AA294), ISBLANK(AA310), ISTEXT(AA310)), 0, AA310*AG310/AA294*AL295)</f>
        <v>0</v>
      </c>
      <c r="AM310" s="174">
        <f t="shared" si="112"/>
        <v>0</v>
      </c>
      <c r="AN310" s="175">
        <f t="shared" si="113"/>
        <v>0</v>
      </c>
      <c r="AO310" s="3">
        <v>1</v>
      </c>
      <c r="AP310" s="813"/>
      <c r="AQ310" s="815"/>
      <c r="AR310" s="817"/>
      <c r="AS310" s="815"/>
      <c r="AT310" s="819"/>
      <c r="AU310" s="147" t="s">
        <v>81</v>
      </c>
      <c r="AV310" s="3">
        <v>1</v>
      </c>
      <c r="AW310" s="5">
        <v>1</v>
      </c>
      <c r="AX310" s="5">
        <v>1</v>
      </c>
      <c r="AY310" s="5">
        <v>1</v>
      </c>
      <c r="AZ310" s="5">
        <v>1</v>
      </c>
      <c r="BA310" s="5">
        <v>1</v>
      </c>
      <c r="BB310" s="5">
        <v>1</v>
      </c>
      <c r="BC310" s="5">
        <v>1</v>
      </c>
      <c r="BD310" s="5">
        <v>1</v>
      </c>
      <c r="BE310" s="5">
        <v>1</v>
      </c>
      <c r="BF310" s="5">
        <v>1</v>
      </c>
      <c r="BG310" s="5">
        <v>1</v>
      </c>
      <c r="BH310" s="5">
        <v>1</v>
      </c>
      <c r="BI310" s="5">
        <v>1</v>
      </c>
      <c r="BJ310" s="5">
        <v>1</v>
      </c>
      <c r="BK310" s="5">
        <v>1</v>
      </c>
      <c r="BL310" s="5">
        <v>1</v>
      </c>
      <c r="BM310" s="5">
        <v>1</v>
      </c>
      <c r="BN310" s="5">
        <v>1</v>
      </c>
      <c r="BO310" s="5">
        <v>1</v>
      </c>
      <c r="BP310" s="5">
        <v>1</v>
      </c>
      <c r="BQ310" s="5">
        <v>1</v>
      </c>
      <c r="BR310" s="5">
        <v>1</v>
      </c>
      <c r="BS310" s="5">
        <v>1</v>
      </c>
      <c r="BT310" s="5">
        <v>1</v>
      </c>
      <c r="BU310" s="5">
        <v>1</v>
      </c>
      <c r="BV310" s="5">
        <v>1</v>
      </c>
      <c r="BW310" s="5">
        <v>1</v>
      </c>
      <c r="BX310" s="5">
        <v>1</v>
      </c>
      <c r="BY310" s="5">
        <v>1</v>
      </c>
      <c r="BZ310" s="5">
        <v>1</v>
      </c>
      <c r="CA310" s="5">
        <v>1</v>
      </c>
      <c r="CB310" s="5">
        <v>1</v>
      </c>
      <c r="CC310" s="5">
        <v>1</v>
      </c>
      <c r="CD310" s="5">
        <v>1</v>
      </c>
      <c r="CE310" s="5">
        <v>1</v>
      </c>
      <c r="CF310" s="5">
        <v>1</v>
      </c>
      <c r="CG310" s="5">
        <v>1</v>
      </c>
      <c r="CH310" s="5">
        <v>1</v>
      </c>
      <c r="CI310" s="5">
        <v>1</v>
      </c>
      <c r="CJ310" s="544">
        <v>1</v>
      </c>
    </row>
    <row r="311" spans="1:88" s="160" customFormat="1" ht="23.25" customHeight="1">
      <c r="A311" s="5">
        <v>1</v>
      </c>
      <c r="B311" s="657" t="str">
        <f t="shared" si="123"/>
        <v>►</v>
      </c>
      <c r="C311" s="671"/>
      <c r="D311" s="15"/>
      <c r="E311" s="140">
        <f t="shared" si="114"/>
        <v>0</v>
      </c>
      <c r="F311" s="15"/>
      <c r="G311" s="87"/>
      <c r="H311" s="141">
        <f t="shared" si="115"/>
        <v>0</v>
      </c>
      <c r="I311" s="142">
        <f t="shared" si="116"/>
        <v>0</v>
      </c>
      <c r="J311" s="109" t="str">
        <f t="shared" si="117"/>
        <v/>
      </c>
      <c r="K311" s="143" t="str">
        <f t="shared" si="118"/>
        <v/>
      </c>
      <c r="L311" s="143" t="str">
        <f t="shared" si="119"/>
        <v/>
      </c>
      <c r="M311" s="682">
        <f t="shared" si="120"/>
        <v>0</v>
      </c>
      <c r="N311" s="682"/>
      <c r="O311" s="162" t="str">
        <f t="shared" si="121"/>
        <v/>
      </c>
      <c r="P311" s="747"/>
      <c r="Q311" s="5">
        <v>1</v>
      </c>
      <c r="R311" s="596"/>
      <c r="S311" s="632"/>
      <c r="T311" s="598"/>
      <c r="U311" s="636" t="str">
        <f t="shared" si="124"/>
        <v/>
      </c>
      <c r="V311" s="640"/>
      <c r="W311" s="182" t="str">
        <f>IF(ISBLANK(V311),U311,V311)</f>
        <v/>
      </c>
      <c r="X311" s="639" t="str">
        <f>IF(OR(ISBLANK(V311), ISTEXT(V311)), "", "0  "&amp;V303)</f>
        <v/>
      </c>
      <c r="Y311" s="5">
        <v>1</v>
      </c>
      <c r="Z311" s="180" t="str">
        <f t="shared" si="122"/>
        <v>►</v>
      </c>
      <c r="AA311" s="163"/>
      <c r="AB311" s="164"/>
      <c r="AC311" s="181" t="str">
        <f t="shared" si="111"/>
        <v/>
      </c>
      <c r="AD311" s="166"/>
      <c r="AE311" s="167"/>
      <c r="AF311" s="182"/>
      <c r="AG311" s="491">
        <v>1</v>
      </c>
      <c r="AH311" s="169">
        <f>IFERROR(SUMIF(AA372:AF372, AE311, AA373:AF373)*AD311*IF(ISBLANK(AA311),1,AA311)+SUMIF(AA374:AF374, AE311, AA375:AF375)*AD311*IF(ISBLANK(AA311),1,AA311), 0)</f>
        <v>0</v>
      </c>
      <c r="AI311" s="170">
        <f>IF(ISBLANK(AA294),0,(AH311*AG311)/AA294*AL295)</f>
        <v>0</v>
      </c>
      <c r="AJ311" s="183">
        <f>IF(AI330=0,0,(AI311/AI330)*AK299*1000)</f>
        <v>0</v>
      </c>
      <c r="AK311" s="184">
        <f>IF(AH330=0, 0, (AA311*AG311)/(AH330*AK299))</f>
        <v>0</v>
      </c>
      <c r="AL311" s="185">
        <f>IF(OR(ISBLANK(AA294), ISBLANK(AA311), ISTEXT(AA311)), 0, AA311*AG311/AA294*AL295)</f>
        <v>0</v>
      </c>
      <c r="AM311" s="186">
        <f t="shared" si="112"/>
        <v>0</v>
      </c>
      <c r="AN311" s="187">
        <f t="shared" si="113"/>
        <v>0</v>
      </c>
      <c r="AO311" s="3">
        <v>1</v>
      </c>
      <c r="AP311" s="163"/>
      <c r="AQ311" s="164"/>
      <c r="AR311" s="165" t="str">
        <f t="shared" ref="AR311:AR340" si="126">IF(AND(AP311&gt;0,AS311&gt;0),"de","")</f>
        <v/>
      </c>
      <c r="AS311" s="166"/>
      <c r="AT311" s="167"/>
      <c r="AU311" s="168"/>
      <c r="AV311" s="3">
        <v>1</v>
      </c>
      <c r="AW311" s="5">
        <v>1</v>
      </c>
      <c r="AX311" s="5">
        <v>1</v>
      </c>
      <c r="AY311" s="5">
        <v>1</v>
      </c>
      <c r="AZ311" s="5">
        <v>1</v>
      </c>
      <c r="BA311" s="5">
        <v>1</v>
      </c>
      <c r="BB311" s="5">
        <v>1</v>
      </c>
      <c r="BC311" s="5">
        <v>1</v>
      </c>
      <c r="BD311" s="5">
        <v>1</v>
      </c>
      <c r="BE311" s="5">
        <v>1</v>
      </c>
      <c r="BF311" s="5">
        <v>1</v>
      </c>
      <c r="BG311" s="5">
        <v>1</v>
      </c>
      <c r="BH311" s="5">
        <v>1</v>
      </c>
      <c r="BI311" s="5">
        <v>1</v>
      </c>
      <c r="BJ311" s="5">
        <v>1</v>
      </c>
      <c r="BK311" s="5">
        <v>1</v>
      </c>
      <c r="BL311" s="5">
        <v>1</v>
      </c>
      <c r="BM311" s="5">
        <v>1</v>
      </c>
      <c r="BN311" s="5">
        <v>1</v>
      </c>
      <c r="BO311" s="5">
        <v>1</v>
      </c>
      <c r="BP311" s="5">
        <v>1</v>
      </c>
      <c r="BQ311" s="5">
        <v>1</v>
      </c>
      <c r="BR311" s="5">
        <v>1</v>
      </c>
      <c r="BS311" s="5">
        <v>1</v>
      </c>
      <c r="BT311" s="5">
        <v>1</v>
      </c>
      <c r="BU311" s="5">
        <v>1</v>
      </c>
      <c r="BV311" s="5">
        <v>1</v>
      </c>
      <c r="BW311" s="5">
        <v>1</v>
      </c>
      <c r="BX311" s="5">
        <v>1</v>
      </c>
      <c r="BY311" s="5">
        <v>1</v>
      </c>
      <c r="BZ311" s="5">
        <v>1</v>
      </c>
      <c r="CA311" s="5">
        <v>1</v>
      </c>
      <c r="CB311" s="5">
        <v>1</v>
      </c>
      <c r="CC311" s="5">
        <v>1</v>
      </c>
      <c r="CD311" s="5">
        <v>1</v>
      </c>
      <c r="CE311" s="5">
        <v>1</v>
      </c>
      <c r="CF311" s="5">
        <v>1</v>
      </c>
      <c r="CG311" s="5">
        <v>1</v>
      </c>
      <c r="CH311" s="5">
        <v>1</v>
      </c>
      <c r="CI311" s="5">
        <v>1</v>
      </c>
      <c r="CJ311" s="544">
        <v>1</v>
      </c>
    </row>
    <row r="312" spans="1:88" s="160" customFormat="1" ht="23.25" customHeight="1">
      <c r="A312" s="5">
        <v>1</v>
      </c>
      <c r="B312" s="657" t="str">
        <f t="shared" si="123"/>
        <v>►</v>
      </c>
      <c r="C312" s="671"/>
      <c r="D312" s="15"/>
      <c r="E312" s="140">
        <f t="shared" si="114"/>
        <v>0</v>
      </c>
      <c r="F312" s="15"/>
      <c r="G312" s="87"/>
      <c r="H312" s="141">
        <f t="shared" si="115"/>
        <v>0</v>
      </c>
      <c r="I312" s="142">
        <f t="shared" si="116"/>
        <v>0</v>
      </c>
      <c r="J312" s="109" t="str">
        <f t="shared" si="117"/>
        <v/>
      </c>
      <c r="K312" s="143" t="str">
        <f t="shared" si="118"/>
        <v/>
      </c>
      <c r="L312" s="143" t="str">
        <f t="shared" si="119"/>
        <v/>
      </c>
      <c r="M312" s="682">
        <f t="shared" si="120"/>
        <v>0</v>
      </c>
      <c r="N312" s="682"/>
      <c r="O312" s="162" t="str">
        <f t="shared" si="121"/>
        <v/>
      </c>
      <c r="P312" s="747"/>
      <c r="Q312" s="5">
        <v>1</v>
      </c>
      <c r="R312" s="596"/>
      <c r="S312" s="632"/>
      <c r="T312" s="598"/>
      <c r="U312" s="636" t="str">
        <f t="shared" si="124"/>
        <v/>
      </c>
      <c r="V312" s="640"/>
      <c r="W312" s="182" t="str">
        <f t="shared" ref="W312:W315" si="127">IF(ISBLANK(V312),U312,V312)</f>
        <v/>
      </c>
      <c r="X312" s="639" t="str">
        <f>IF(OR(ISBLANK(V312), ISTEXT(V312)), "", "0  "&amp;V303)</f>
        <v/>
      </c>
      <c r="Y312" s="5">
        <v>1</v>
      </c>
      <c r="Z312" s="180" t="str">
        <f t="shared" si="122"/>
        <v>►</v>
      </c>
      <c r="AA312" s="163"/>
      <c r="AB312" s="164"/>
      <c r="AC312" s="165" t="str">
        <f t="shared" si="111"/>
        <v/>
      </c>
      <c r="AD312" s="166"/>
      <c r="AE312" s="167"/>
      <c r="AF312" s="182"/>
      <c r="AG312" s="491">
        <v>1</v>
      </c>
      <c r="AH312" s="169">
        <f>IFERROR(SUMIF(AA372:AF372, AE312, AA373:AF373)*AD312*IF(ISBLANK(AA312),1,AA312)+SUMIF(AA374:AF374, AE312, AA375:AF375)*AD312*IF(ISBLANK(AA312),1,AA312), 0)</f>
        <v>0</v>
      </c>
      <c r="AI312" s="170">
        <f>IF(ISBLANK(AA294),0,(AH312*AG312)/AA294*AL295)</f>
        <v>0</v>
      </c>
      <c r="AJ312" s="171">
        <f>IF(AI330=0,0,(AI312/AI330)*AK299*1000)</f>
        <v>0</v>
      </c>
      <c r="AK312" s="193">
        <f>IF(AH330=0, 0, (AA312*AG312)/(AH330*AK299))</f>
        <v>0</v>
      </c>
      <c r="AL312" s="173">
        <f>IF(OR(ISBLANK(AA294), ISBLANK(AA312), ISTEXT(AA312)), 0, AA312*AG312/AA294*AL295)</f>
        <v>0</v>
      </c>
      <c r="AM312" s="174">
        <f t="shared" si="112"/>
        <v>0</v>
      </c>
      <c r="AN312" s="175">
        <f t="shared" si="113"/>
        <v>0</v>
      </c>
      <c r="AO312" s="3">
        <v>1</v>
      </c>
      <c r="AP312" s="164"/>
      <c r="AQ312" s="164"/>
      <c r="AR312" s="181" t="str">
        <f t="shared" si="126"/>
        <v/>
      </c>
      <c r="AS312" s="166"/>
      <c r="AT312" s="167"/>
      <c r="AU312" s="182"/>
      <c r="AV312" s="3">
        <v>1</v>
      </c>
      <c r="AW312" s="5">
        <v>1</v>
      </c>
      <c r="AX312" s="5">
        <v>1</v>
      </c>
      <c r="AY312" s="5">
        <v>1</v>
      </c>
      <c r="AZ312" s="5">
        <v>1</v>
      </c>
      <c r="BA312" s="5">
        <v>1</v>
      </c>
      <c r="BB312" s="5">
        <v>1</v>
      </c>
      <c r="BC312" s="5">
        <v>1</v>
      </c>
      <c r="BD312" s="5">
        <v>1</v>
      </c>
      <c r="BE312" s="5">
        <v>1</v>
      </c>
      <c r="BF312" s="5">
        <v>1</v>
      </c>
      <c r="BG312" s="5">
        <v>1</v>
      </c>
      <c r="BH312" s="5">
        <v>1</v>
      </c>
      <c r="BI312" s="5">
        <v>1</v>
      </c>
      <c r="BJ312" s="5">
        <v>1</v>
      </c>
      <c r="BK312" s="5">
        <v>1</v>
      </c>
      <c r="BL312" s="5">
        <v>1</v>
      </c>
      <c r="BM312" s="5">
        <v>1</v>
      </c>
      <c r="BN312" s="5">
        <v>1</v>
      </c>
      <c r="BO312" s="5">
        <v>1</v>
      </c>
      <c r="BP312" s="5">
        <v>1</v>
      </c>
      <c r="BQ312" s="5">
        <v>1</v>
      </c>
      <c r="BR312" s="5">
        <v>1</v>
      </c>
      <c r="BS312" s="5">
        <v>1</v>
      </c>
      <c r="BT312" s="5">
        <v>1</v>
      </c>
      <c r="BU312" s="5">
        <v>1</v>
      </c>
      <c r="BV312" s="5">
        <v>1</v>
      </c>
      <c r="BW312" s="5">
        <v>1</v>
      </c>
      <c r="BX312" s="5">
        <v>1</v>
      </c>
      <c r="BY312" s="5">
        <v>1</v>
      </c>
      <c r="BZ312" s="5">
        <v>1</v>
      </c>
      <c r="CA312" s="5">
        <v>1</v>
      </c>
      <c r="CB312" s="5">
        <v>1</v>
      </c>
      <c r="CC312" s="5">
        <v>1</v>
      </c>
      <c r="CD312" s="5">
        <v>1</v>
      </c>
      <c r="CE312" s="5">
        <v>1</v>
      </c>
      <c r="CF312" s="5">
        <v>1</v>
      </c>
      <c r="CG312" s="5">
        <v>1</v>
      </c>
      <c r="CH312" s="5">
        <v>1</v>
      </c>
      <c r="CI312" s="5">
        <v>1</v>
      </c>
      <c r="CJ312" s="544">
        <v>1</v>
      </c>
    </row>
    <row r="313" spans="1:88" s="160" customFormat="1" ht="23.25" customHeight="1">
      <c r="A313" s="5">
        <v>1</v>
      </c>
      <c r="B313" s="657" t="str">
        <f t="shared" si="123"/>
        <v>►</v>
      </c>
      <c r="C313" s="671"/>
      <c r="D313" s="15"/>
      <c r="E313" s="140">
        <f t="shared" si="114"/>
        <v>0</v>
      </c>
      <c r="F313" s="15"/>
      <c r="G313" s="87"/>
      <c r="H313" s="141">
        <f t="shared" si="115"/>
        <v>0</v>
      </c>
      <c r="I313" s="142">
        <f t="shared" si="116"/>
        <v>0</v>
      </c>
      <c r="J313" s="109" t="str">
        <f t="shared" si="117"/>
        <v/>
      </c>
      <c r="K313" s="143" t="str">
        <f t="shared" si="118"/>
        <v/>
      </c>
      <c r="L313" s="143" t="str">
        <f t="shared" si="119"/>
        <v/>
      </c>
      <c r="M313" s="682">
        <f t="shared" si="120"/>
        <v>0</v>
      </c>
      <c r="N313" s="682"/>
      <c r="O313" s="162" t="str">
        <f t="shared" si="121"/>
        <v/>
      </c>
      <c r="P313" s="747"/>
      <c r="Q313" s="5">
        <v>1</v>
      </c>
      <c r="R313" s="596"/>
      <c r="S313" s="632"/>
      <c r="T313" s="598"/>
      <c r="U313" s="636" t="str">
        <f t="shared" si="124"/>
        <v/>
      </c>
      <c r="V313" s="640"/>
      <c r="W313" s="182" t="str">
        <f t="shared" si="127"/>
        <v/>
      </c>
      <c r="X313" s="639" t="str">
        <f>IF(OR(ISBLANK(V313), ISTEXT(V313)), "", "0  "&amp;V303)</f>
        <v/>
      </c>
      <c r="Y313" s="5">
        <v>1</v>
      </c>
      <c r="Z313" s="180" t="str">
        <f t="shared" si="122"/>
        <v>►</v>
      </c>
      <c r="AA313" s="163"/>
      <c r="AB313" s="164"/>
      <c r="AC313" s="181" t="str">
        <f t="shared" si="111"/>
        <v/>
      </c>
      <c r="AD313" s="166"/>
      <c r="AE313" s="167"/>
      <c r="AF313" s="182"/>
      <c r="AG313" s="491">
        <v>1</v>
      </c>
      <c r="AH313" s="169">
        <f>IFERROR(SUMIF(AA372:AF372, AE313, AA373:AF373)*AD313*IF(ISBLANK(AA313),1,AA313)+SUMIF(AA374:AF374, AE313, AA375:AF375)*AD313*IF(ISBLANK(AA313),1,AA313), 0)</f>
        <v>0</v>
      </c>
      <c r="AI313" s="170">
        <f>IF(ISBLANK(AA294),0,(AH313*AG313)/AA294*AL295)</f>
        <v>0</v>
      </c>
      <c r="AJ313" s="183">
        <f>IF(AI330=0,0,(AI313/AI330)*AK299*1000)</f>
        <v>0</v>
      </c>
      <c r="AK313" s="184">
        <f>IF(AH330=0, 0, (AA313*AG313)/(AH330*AK299))</f>
        <v>0</v>
      </c>
      <c r="AL313" s="185">
        <f>IF(OR(ISBLANK(AA294), ISBLANK(AA313), ISTEXT(AA313)), 0, AA313*AG313/AA294*AL295)</f>
        <v>0</v>
      </c>
      <c r="AM313" s="186">
        <f t="shared" si="112"/>
        <v>0</v>
      </c>
      <c r="AN313" s="187">
        <f t="shared" si="113"/>
        <v>0</v>
      </c>
      <c r="AO313" s="3">
        <v>1</v>
      </c>
      <c r="AP313" s="164"/>
      <c r="AQ313" s="164"/>
      <c r="AR313" s="181" t="str">
        <f t="shared" si="126"/>
        <v/>
      </c>
      <c r="AS313" s="166"/>
      <c r="AT313" s="167"/>
      <c r="AU313" s="182"/>
      <c r="AV313" s="3"/>
      <c r="AW313" s="5">
        <v>1</v>
      </c>
      <c r="AX313" s="5">
        <v>1</v>
      </c>
      <c r="AY313" s="5">
        <v>1</v>
      </c>
      <c r="AZ313" s="5">
        <v>1</v>
      </c>
      <c r="BA313" s="5">
        <v>1</v>
      </c>
      <c r="BB313" s="5">
        <v>1</v>
      </c>
      <c r="BC313" s="5">
        <v>1</v>
      </c>
      <c r="BD313" s="5">
        <v>1</v>
      </c>
      <c r="BE313" s="5">
        <v>1</v>
      </c>
      <c r="BF313" s="5">
        <v>1</v>
      </c>
      <c r="BG313" s="5">
        <v>1</v>
      </c>
      <c r="BH313" s="5">
        <v>1</v>
      </c>
      <c r="BI313" s="5">
        <v>1</v>
      </c>
      <c r="BJ313" s="5">
        <v>1</v>
      </c>
      <c r="BK313" s="5">
        <v>1</v>
      </c>
      <c r="BL313" s="5">
        <v>1</v>
      </c>
      <c r="BM313" s="5">
        <v>1</v>
      </c>
      <c r="BN313" s="5">
        <v>1</v>
      </c>
      <c r="BO313" s="5">
        <v>1</v>
      </c>
      <c r="BP313" s="5">
        <v>1</v>
      </c>
      <c r="BQ313" s="5">
        <v>1</v>
      </c>
      <c r="BR313" s="5">
        <v>1</v>
      </c>
      <c r="BS313" s="5">
        <v>1</v>
      </c>
      <c r="BT313" s="5">
        <v>1</v>
      </c>
      <c r="BU313" s="5">
        <v>1</v>
      </c>
      <c r="BV313" s="5">
        <v>1</v>
      </c>
      <c r="BW313" s="5">
        <v>1</v>
      </c>
      <c r="BX313" s="5">
        <v>1</v>
      </c>
      <c r="BY313" s="5">
        <v>1</v>
      </c>
      <c r="BZ313" s="5">
        <v>1</v>
      </c>
      <c r="CA313" s="5">
        <v>1</v>
      </c>
      <c r="CB313" s="5">
        <v>1</v>
      </c>
      <c r="CC313" s="5">
        <v>1</v>
      </c>
      <c r="CD313" s="5">
        <v>1</v>
      </c>
      <c r="CE313" s="5">
        <v>1</v>
      </c>
      <c r="CF313" s="5">
        <v>1</v>
      </c>
      <c r="CG313" s="5">
        <v>1</v>
      </c>
      <c r="CH313" s="5">
        <v>1</v>
      </c>
      <c r="CI313" s="5">
        <v>1</v>
      </c>
      <c r="CJ313" s="544">
        <v>1</v>
      </c>
    </row>
    <row r="314" spans="1:88" s="160" customFormat="1" ht="23.25" customHeight="1">
      <c r="A314" s="5">
        <v>1</v>
      </c>
      <c r="B314" s="657" t="str">
        <f t="shared" si="123"/>
        <v>►</v>
      </c>
      <c r="C314" s="671"/>
      <c r="D314" s="15"/>
      <c r="E314" s="140">
        <f t="shared" si="114"/>
        <v>0</v>
      </c>
      <c r="F314" s="15"/>
      <c r="G314" s="87"/>
      <c r="H314" s="141">
        <f t="shared" si="115"/>
        <v>0</v>
      </c>
      <c r="I314" s="142">
        <f t="shared" si="116"/>
        <v>0</v>
      </c>
      <c r="J314" s="109" t="str">
        <f t="shared" si="117"/>
        <v/>
      </c>
      <c r="K314" s="143" t="str">
        <f t="shared" si="118"/>
        <v/>
      </c>
      <c r="L314" s="143" t="str">
        <f t="shared" si="119"/>
        <v/>
      </c>
      <c r="M314" s="682">
        <f t="shared" si="120"/>
        <v>0</v>
      </c>
      <c r="N314" s="682"/>
      <c r="O314" s="162" t="str">
        <f t="shared" si="121"/>
        <v/>
      </c>
      <c r="P314" s="747"/>
      <c r="Q314" s="5">
        <v>1</v>
      </c>
      <c r="R314" s="596"/>
      <c r="S314" s="632"/>
      <c r="T314" s="598"/>
      <c r="U314" s="636" t="str">
        <f t="shared" si="124"/>
        <v/>
      </c>
      <c r="V314" s="640"/>
      <c r="W314" s="182" t="str">
        <f t="shared" si="127"/>
        <v/>
      </c>
      <c r="X314" s="639" t="str">
        <f>IF(OR(ISBLANK(V314), ISTEXT(V314)), "", "0  "&amp;V303)</f>
        <v/>
      </c>
      <c r="Y314" s="5">
        <v>1</v>
      </c>
      <c r="Z314" s="180" t="str">
        <f t="shared" si="122"/>
        <v>►</v>
      </c>
      <c r="AA314" s="163"/>
      <c r="AB314" s="164"/>
      <c r="AC314" s="165" t="str">
        <f t="shared" si="111"/>
        <v/>
      </c>
      <c r="AD314" s="166"/>
      <c r="AE314" s="167"/>
      <c r="AF314" s="182"/>
      <c r="AG314" s="491">
        <v>1</v>
      </c>
      <c r="AH314" s="169">
        <f>IFERROR(SUMIF(AA372:AF372, AE314, AA373:AF373)*AD314*IF(ISBLANK(AA314),1,AA314)+SUMIF(AA374:AF374, AE314, AA375:AF375)*AD314*IF(ISBLANK(AA314),1,AA314), 0)</f>
        <v>0</v>
      </c>
      <c r="AI314" s="170">
        <f>IF(ISBLANK(AA294),0,(AH314*AG314)/AA294*AL295)</f>
        <v>0</v>
      </c>
      <c r="AJ314" s="171">
        <f>IF(AI330=0,0,(AI314/AI330)*AK299*1000)</f>
        <v>0</v>
      </c>
      <c r="AK314" s="193">
        <f>IF(AH330=0, 0, (AA314*AG314)/(AH330*AK299))</f>
        <v>0</v>
      </c>
      <c r="AL314" s="173">
        <f>IF(OR(ISBLANK(AA294), ISBLANK(AA314), ISTEXT(AA314)), 0, AA314*AG314/AA294*AL295)</f>
        <v>0</v>
      </c>
      <c r="AM314" s="174">
        <f t="shared" si="112"/>
        <v>0</v>
      </c>
      <c r="AN314" s="175">
        <f t="shared" si="113"/>
        <v>0</v>
      </c>
      <c r="AO314" s="3">
        <v>1</v>
      </c>
      <c r="AP314" s="164"/>
      <c r="AQ314" s="164"/>
      <c r="AR314" s="181" t="str">
        <f t="shared" si="126"/>
        <v/>
      </c>
      <c r="AS314" s="166"/>
      <c r="AT314" s="167"/>
      <c r="AU314" s="182"/>
      <c r="AV314" s="3">
        <v>1</v>
      </c>
      <c r="AW314" s="5">
        <v>1</v>
      </c>
      <c r="AX314" s="5">
        <v>1</v>
      </c>
      <c r="AY314" s="5">
        <v>1</v>
      </c>
      <c r="AZ314" s="5">
        <v>1</v>
      </c>
      <c r="BA314" s="5">
        <v>1</v>
      </c>
      <c r="BB314" s="5">
        <v>1</v>
      </c>
      <c r="BC314" s="5">
        <v>1</v>
      </c>
      <c r="BD314" s="5">
        <v>1</v>
      </c>
      <c r="BE314" s="5">
        <v>1</v>
      </c>
      <c r="BF314" s="5">
        <v>1</v>
      </c>
      <c r="BG314" s="5">
        <v>1</v>
      </c>
      <c r="BH314" s="5">
        <v>1</v>
      </c>
      <c r="BI314" s="5">
        <v>1</v>
      </c>
      <c r="BJ314" s="5">
        <v>1</v>
      </c>
      <c r="BK314" s="5">
        <v>1</v>
      </c>
      <c r="BL314" s="5">
        <v>1</v>
      </c>
      <c r="BM314" s="5">
        <v>1</v>
      </c>
      <c r="BN314" s="5">
        <v>1</v>
      </c>
      <c r="BO314" s="5">
        <v>1</v>
      </c>
      <c r="BP314" s="5">
        <v>1</v>
      </c>
      <c r="BQ314" s="5">
        <v>1</v>
      </c>
      <c r="BR314" s="5">
        <v>1</v>
      </c>
      <c r="BS314" s="5">
        <v>1</v>
      </c>
      <c r="BT314" s="5">
        <v>1</v>
      </c>
      <c r="BU314" s="5">
        <v>1</v>
      </c>
      <c r="BV314" s="5">
        <v>1</v>
      </c>
      <c r="BW314" s="5">
        <v>1</v>
      </c>
      <c r="BX314" s="5">
        <v>1</v>
      </c>
      <c r="BY314" s="5">
        <v>1</v>
      </c>
      <c r="BZ314" s="5">
        <v>1</v>
      </c>
      <c r="CA314" s="5">
        <v>1</v>
      </c>
      <c r="CB314" s="5">
        <v>1</v>
      </c>
      <c r="CC314" s="5">
        <v>1</v>
      </c>
      <c r="CD314" s="5">
        <v>1</v>
      </c>
      <c r="CE314" s="5">
        <v>1</v>
      </c>
      <c r="CF314" s="5">
        <v>1</v>
      </c>
      <c r="CG314" s="5">
        <v>1</v>
      </c>
      <c r="CH314" s="5">
        <v>1</v>
      </c>
      <c r="CI314" s="5">
        <v>1</v>
      </c>
      <c r="CJ314" s="544">
        <v>1</v>
      </c>
    </row>
    <row r="315" spans="1:88" s="160" customFormat="1" ht="23.25" customHeight="1">
      <c r="A315" s="5">
        <v>1</v>
      </c>
      <c r="B315" s="657" t="str">
        <f t="shared" si="123"/>
        <v>►</v>
      </c>
      <c r="C315" s="671"/>
      <c r="D315" s="15"/>
      <c r="E315" s="140">
        <f t="shared" si="114"/>
        <v>0</v>
      </c>
      <c r="F315" s="15"/>
      <c r="G315" s="87"/>
      <c r="H315" s="141">
        <f t="shared" si="115"/>
        <v>0</v>
      </c>
      <c r="I315" s="142">
        <f t="shared" si="116"/>
        <v>0</v>
      </c>
      <c r="J315" s="109" t="str">
        <f t="shared" si="117"/>
        <v/>
      </c>
      <c r="K315" s="143" t="str">
        <f t="shared" si="118"/>
        <v/>
      </c>
      <c r="L315" s="143" t="str">
        <f t="shared" si="119"/>
        <v/>
      </c>
      <c r="M315" s="682">
        <f t="shared" si="120"/>
        <v>0</v>
      </c>
      <c r="N315" s="682"/>
      <c r="O315" s="162" t="str">
        <f t="shared" si="121"/>
        <v/>
      </c>
      <c r="P315" s="747"/>
      <c r="Q315" s="5">
        <v>1</v>
      </c>
      <c r="R315" s="596"/>
      <c r="S315" s="632"/>
      <c r="T315" s="598"/>
      <c r="U315" s="636" t="str">
        <f t="shared" si="124"/>
        <v/>
      </c>
      <c r="V315" s="640"/>
      <c r="W315" s="182" t="str">
        <f t="shared" si="127"/>
        <v/>
      </c>
      <c r="X315" s="639" t="str">
        <f>IF(OR(ISBLANK(V315), ISTEXT(V315)), "", "0  "&amp;V303)</f>
        <v/>
      </c>
      <c r="Y315" s="5">
        <v>1</v>
      </c>
      <c r="Z315" s="180" t="str">
        <f t="shared" si="122"/>
        <v>►</v>
      </c>
      <c r="AA315" s="163"/>
      <c r="AB315" s="164"/>
      <c r="AC315" s="165" t="str">
        <f t="shared" si="111"/>
        <v/>
      </c>
      <c r="AD315" s="166"/>
      <c r="AE315" s="167"/>
      <c r="AF315" s="182"/>
      <c r="AG315" s="491">
        <v>1</v>
      </c>
      <c r="AH315" s="169">
        <f>IFERROR(SUMIF(AA372:AF372, AE315, AA373:AF373)*AD315*IF(ISBLANK(AA315),1,AA315)+SUMIF(AA374:AF374, AE315, AA375:AF375)*AD315*IF(ISBLANK(AA315),1,AA315), 0)</f>
        <v>0</v>
      </c>
      <c r="AI315" s="170">
        <f>IF(ISBLANK(AA294),0,(AH315*AG315)/AA294*AL295)</f>
        <v>0</v>
      </c>
      <c r="AJ315" s="183">
        <f>IF(AI330=0,0,(AI315/AI330)*AK299*1000)</f>
        <v>0</v>
      </c>
      <c r="AK315" s="184">
        <f>IF(AH330=0, 0, (AA315*AG315)/(AH330*AK299))</f>
        <v>0</v>
      </c>
      <c r="AL315" s="185">
        <f>IF(OR(ISBLANK(AA294), ISBLANK(AA315), ISTEXT(AA315)), 0, AA315*AG315/AA294*AL295)</f>
        <v>0</v>
      </c>
      <c r="AM315" s="186">
        <f t="shared" si="112"/>
        <v>0</v>
      </c>
      <c r="AN315" s="187">
        <f t="shared" si="113"/>
        <v>0</v>
      </c>
      <c r="AO315" s="3">
        <v>1</v>
      </c>
      <c r="AP315" s="164"/>
      <c r="AQ315" s="164"/>
      <c r="AR315" s="181" t="str">
        <f t="shared" si="126"/>
        <v/>
      </c>
      <c r="AS315" s="166"/>
      <c r="AT315" s="167"/>
      <c r="AU315" s="182"/>
      <c r="AV315" s="3">
        <v>1</v>
      </c>
      <c r="AW315" s="5">
        <v>1</v>
      </c>
      <c r="AX315" s="5">
        <v>1</v>
      </c>
      <c r="AY315" s="5">
        <v>1</v>
      </c>
      <c r="AZ315" s="5">
        <v>1</v>
      </c>
      <c r="BA315" s="5">
        <v>1</v>
      </c>
      <c r="BB315" s="5">
        <v>1</v>
      </c>
      <c r="BC315" s="5">
        <v>1</v>
      </c>
      <c r="BD315" s="5">
        <v>1</v>
      </c>
      <c r="BE315" s="5">
        <v>1</v>
      </c>
      <c r="BF315" s="5">
        <v>1</v>
      </c>
      <c r="BG315" s="5">
        <v>1</v>
      </c>
      <c r="BH315" s="5">
        <v>1</v>
      </c>
      <c r="BI315" s="5">
        <v>1</v>
      </c>
      <c r="BJ315" s="5">
        <v>1</v>
      </c>
      <c r="BK315" s="5">
        <v>1</v>
      </c>
      <c r="BL315" s="5">
        <v>1</v>
      </c>
      <c r="BM315" s="5">
        <v>1</v>
      </c>
      <c r="BN315" s="5">
        <v>1</v>
      </c>
      <c r="BO315" s="5">
        <v>1</v>
      </c>
      <c r="BP315" s="5">
        <v>1</v>
      </c>
      <c r="BQ315" s="5">
        <v>1</v>
      </c>
      <c r="BR315" s="5">
        <v>1</v>
      </c>
      <c r="BS315" s="5">
        <v>1</v>
      </c>
      <c r="BT315" s="5">
        <v>1</v>
      </c>
      <c r="BU315" s="5">
        <v>1</v>
      </c>
      <c r="BV315" s="5">
        <v>1</v>
      </c>
      <c r="BW315" s="5">
        <v>1</v>
      </c>
      <c r="BX315" s="5">
        <v>1</v>
      </c>
      <c r="BY315" s="5">
        <v>1</v>
      </c>
      <c r="BZ315" s="5">
        <v>1</v>
      </c>
      <c r="CA315" s="5">
        <v>1</v>
      </c>
      <c r="CB315" s="5">
        <v>1</v>
      </c>
      <c r="CC315" s="5">
        <v>1</v>
      </c>
      <c r="CD315" s="5">
        <v>1</v>
      </c>
      <c r="CE315" s="5">
        <v>1</v>
      </c>
      <c r="CF315" s="5">
        <v>1</v>
      </c>
      <c r="CG315" s="5">
        <v>1</v>
      </c>
      <c r="CH315" s="5">
        <v>1</v>
      </c>
      <c r="CI315" s="5">
        <v>1</v>
      </c>
      <c r="CJ315" s="544">
        <v>1</v>
      </c>
    </row>
    <row r="316" spans="1:88" s="160" customFormat="1" ht="23.25" customHeight="1">
      <c r="A316" s="5">
        <v>1</v>
      </c>
      <c r="B316" s="657" t="str">
        <f t="shared" si="123"/>
        <v>►</v>
      </c>
      <c r="C316" s="671"/>
      <c r="D316" s="15"/>
      <c r="E316" s="140">
        <f t="shared" si="114"/>
        <v>0</v>
      </c>
      <c r="F316" s="15"/>
      <c r="G316" s="87"/>
      <c r="H316" s="141">
        <f t="shared" si="115"/>
        <v>0</v>
      </c>
      <c r="I316" s="142">
        <f t="shared" si="116"/>
        <v>0</v>
      </c>
      <c r="J316" s="109" t="str">
        <f t="shared" si="117"/>
        <v/>
      </c>
      <c r="K316" s="143" t="str">
        <f t="shared" si="118"/>
        <v/>
      </c>
      <c r="L316" s="143" t="str">
        <f t="shared" si="119"/>
        <v/>
      </c>
      <c r="M316" s="682">
        <f t="shared" si="120"/>
        <v>0</v>
      </c>
      <c r="N316" s="682"/>
      <c r="O316" s="162" t="str">
        <f t="shared" si="121"/>
        <v/>
      </c>
      <c r="P316" s="747"/>
      <c r="Q316" s="5"/>
      <c r="R316" s="596"/>
      <c r="S316" s="632"/>
      <c r="T316" s="598"/>
      <c r="U316" s="636"/>
      <c r="V316" s="640"/>
      <c r="W316" s="182"/>
      <c r="X316" s="639"/>
      <c r="Y316" s="5"/>
      <c r="Z316" s="180" t="str">
        <f t="shared" si="122"/>
        <v>►</v>
      </c>
      <c r="AA316" s="163"/>
      <c r="AB316" s="164"/>
      <c r="AC316" s="165" t="str">
        <f t="shared" si="111"/>
        <v/>
      </c>
      <c r="AD316" s="166"/>
      <c r="AE316" s="167"/>
      <c r="AF316" s="182"/>
      <c r="AG316" s="491">
        <v>1</v>
      </c>
      <c r="AH316" s="169">
        <f>IFERROR(SUMIF(AA372:AF372, AE316, AA373:AF373)*AD316*IF(ISBLANK(AA316),1,AA316)+SUMIF(AA374:AF374, AE316, AA375:AF375)*AD316*IF(ISBLANK(AA316),1,AA316), 0)</f>
        <v>0</v>
      </c>
      <c r="AI316" s="170">
        <f>IF(ISBLANK(AA294),0,(AH316*AG316)/AA294*AL295)</f>
        <v>0</v>
      </c>
      <c r="AJ316" s="183">
        <f>IF(AI330=0,0,(AI316/AI330)*AK299*1000)</f>
        <v>0</v>
      </c>
      <c r="AK316" s="184">
        <f>IF(AH330=0, 0, (AA316*AG316)/(AH330*AK299))</f>
        <v>0</v>
      </c>
      <c r="AL316" s="173">
        <f>IF(OR(ISBLANK(AA294), ISBLANK(AA316), ISTEXT(AA316)), 0, AA316*AG316/AA294*AL295)</f>
        <v>0</v>
      </c>
      <c r="AM316" s="174">
        <f t="shared" si="112"/>
        <v>0</v>
      </c>
      <c r="AN316" s="175">
        <f t="shared" si="113"/>
        <v>0</v>
      </c>
      <c r="AO316" s="3">
        <v>1</v>
      </c>
      <c r="AP316" s="164"/>
      <c r="AQ316" s="164"/>
      <c r="AR316" s="181" t="str">
        <f t="shared" si="126"/>
        <v/>
      </c>
      <c r="AS316" s="166"/>
      <c r="AT316" s="167"/>
      <c r="AU316" s="182"/>
      <c r="AV316" s="3">
        <v>1</v>
      </c>
      <c r="AW316" s="5">
        <v>1</v>
      </c>
      <c r="AX316" s="5">
        <v>1</v>
      </c>
      <c r="AY316" s="5">
        <v>1</v>
      </c>
      <c r="AZ316" s="5">
        <v>1</v>
      </c>
      <c r="BA316" s="5">
        <v>1</v>
      </c>
      <c r="BB316" s="5">
        <v>1</v>
      </c>
      <c r="BC316" s="5">
        <v>1</v>
      </c>
      <c r="BD316" s="5">
        <v>1</v>
      </c>
      <c r="BE316" s="5">
        <v>1</v>
      </c>
      <c r="BF316" s="5">
        <v>1</v>
      </c>
      <c r="BG316" s="5">
        <v>1</v>
      </c>
      <c r="BH316" s="5">
        <v>1</v>
      </c>
      <c r="BI316" s="5">
        <v>1</v>
      </c>
      <c r="BJ316" s="5">
        <v>1</v>
      </c>
      <c r="BK316" s="5">
        <v>1</v>
      </c>
      <c r="BL316" s="5">
        <v>1</v>
      </c>
      <c r="BM316" s="5">
        <v>1</v>
      </c>
      <c r="BN316" s="5">
        <v>1</v>
      </c>
      <c r="BO316" s="5">
        <v>1</v>
      </c>
      <c r="BP316" s="5">
        <v>1</v>
      </c>
      <c r="BQ316" s="5">
        <v>1</v>
      </c>
      <c r="BR316" s="5">
        <v>1</v>
      </c>
      <c r="BS316" s="5">
        <v>1</v>
      </c>
      <c r="BT316" s="5">
        <v>1</v>
      </c>
      <c r="BU316" s="5">
        <v>1</v>
      </c>
      <c r="BV316" s="5">
        <v>1</v>
      </c>
      <c r="BW316" s="5">
        <v>1</v>
      </c>
      <c r="BX316" s="5">
        <v>1</v>
      </c>
      <c r="BY316" s="5">
        <v>1</v>
      </c>
      <c r="BZ316" s="5">
        <v>1</v>
      </c>
      <c r="CA316" s="5">
        <v>1</v>
      </c>
      <c r="CB316" s="5">
        <v>1</v>
      </c>
      <c r="CC316" s="5">
        <v>1</v>
      </c>
      <c r="CD316" s="5">
        <v>1</v>
      </c>
      <c r="CE316" s="5">
        <v>1</v>
      </c>
      <c r="CF316" s="5">
        <v>1</v>
      </c>
      <c r="CG316" s="5">
        <v>1</v>
      </c>
      <c r="CH316" s="5">
        <v>1</v>
      </c>
      <c r="CI316" s="5">
        <v>1</v>
      </c>
      <c r="CJ316" s="544">
        <v>1</v>
      </c>
    </row>
    <row r="317" spans="1:88" s="160" customFormat="1" ht="23.25" customHeight="1">
      <c r="A317" s="5">
        <v>1</v>
      </c>
      <c r="B317" s="657" t="str">
        <f t="shared" si="123"/>
        <v>►</v>
      </c>
      <c r="C317" s="671"/>
      <c r="D317" s="15"/>
      <c r="E317" s="140">
        <f t="shared" si="114"/>
        <v>0</v>
      </c>
      <c r="F317" s="15"/>
      <c r="G317" s="87"/>
      <c r="H317" s="141">
        <f t="shared" si="115"/>
        <v>0</v>
      </c>
      <c r="I317" s="142">
        <f t="shared" si="116"/>
        <v>0</v>
      </c>
      <c r="J317" s="109" t="str">
        <f t="shared" si="117"/>
        <v/>
      </c>
      <c r="K317" s="143" t="str">
        <f t="shared" si="118"/>
        <v/>
      </c>
      <c r="L317" s="143" t="str">
        <f t="shared" si="119"/>
        <v/>
      </c>
      <c r="M317" s="682">
        <f t="shared" si="120"/>
        <v>0</v>
      </c>
      <c r="N317" s="682"/>
      <c r="O317" s="162" t="str">
        <f t="shared" si="121"/>
        <v/>
      </c>
      <c r="P317" s="747"/>
      <c r="Q317" s="5"/>
      <c r="R317" s="596"/>
      <c r="S317" s="632"/>
      <c r="T317" s="598"/>
      <c r="U317" s="636"/>
      <c r="V317" s="640"/>
      <c r="W317" s="182"/>
      <c r="X317" s="639"/>
      <c r="Y317" s="5"/>
      <c r="Z317" s="180" t="str">
        <f t="shared" si="122"/>
        <v>►</v>
      </c>
      <c r="AA317" s="163"/>
      <c r="AB317" s="164"/>
      <c r="AC317" s="165" t="str">
        <f t="shared" si="111"/>
        <v/>
      </c>
      <c r="AD317" s="166"/>
      <c r="AE317" s="167"/>
      <c r="AF317" s="182"/>
      <c r="AG317" s="491">
        <v>1</v>
      </c>
      <c r="AH317" s="169">
        <f>IFERROR(SUMIF(AA372:AF372, AE317, AA373:AF373)*AD317*IF(ISBLANK(AA317),1,AA317)+SUMIF(AA374:AF374, AE317, AA375:AF375)*AD317*IF(ISBLANK(AA317),1,AA317), 0)</f>
        <v>0</v>
      </c>
      <c r="AI317" s="170">
        <f>IF(ISBLANK(AA294),0,(AH317*AG317)/AA294*AL295)</f>
        <v>0</v>
      </c>
      <c r="AJ317" s="183">
        <f>IF(AI330=0,0,(AI317/AI330)*AK299*1000)</f>
        <v>0</v>
      </c>
      <c r="AK317" s="184">
        <f>IF(AH330=0, 0, (AA317*AG317)/(AH330*AK299))</f>
        <v>0</v>
      </c>
      <c r="AL317" s="185">
        <f>IF(OR(ISBLANK(AA294), ISBLANK(AA317), ISTEXT(AA317)), 0, AA317*AG317/AA294*AL295)</f>
        <v>0</v>
      </c>
      <c r="AM317" s="186">
        <f t="shared" si="112"/>
        <v>0</v>
      </c>
      <c r="AN317" s="187">
        <f t="shared" si="113"/>
        <v>0</v>
      </c>
      <c r="AO317" s="3">
        <v>1</v>
      </c>
      <c r="AP317" s="164"/>
      <c r="AQ317" s="164"/>
      <c r="AR317" s="181" t="str">
        <f t="shared" si="126"/>
        <v/>
      </c>
      <c r="AS317" s="166"/>
      <c r="AT317" s="167"/>
      <c r="AU317" s="182"/>
      <c r="AV317" s="3">
        <v>1</v>
      </c>
      <c r="AW317" s="5">
        <v>1</v>
      </c>
      <c r="AX317" s="5">
        <v>1</v>
      </c>
      <c r="AY317" s="5">
        <v>1</v>
      </c>
      <c r="AZ317" s="5">
        <v>1</v>
      </c>
      <c r="BA317" s="5">
        <v>1</v>
      </c>
      <c r="BB317" s="5">
        <v>1</v>
      </c>
      <c r="BC317" s="5">
        <v>1</v>
      </c>
      <c r="BD317" s="5">
        <v>1</v>
      </c>
      <c r="BE317" s="5">
        <v>1</v>
      </c>
      <c r="BF317" s="5">
        <v>1</v>
      </c>
      <c r="BG317" s="5">
        <v>1</v>
      </c>
      <c r="BH317" s="5">
        <v>1</v>
      </c>
      <c r="BI317" s="5">
        <v>1</v>
      </c>
      <c r="BJ317" s="5">
        <v>1</v>
      </c>
      <c r="BK317" s="5">
        <v>1</v>
      </c>
      <c r="BL317" s="5">
        <v>1</v>
      </c>
      <c r="BM317" s="5">
        <v>1</v>
      </c>
      <c r="BN317" s="5">
        <v>1</v>
      </c>
      <c r="BO317" s="5">
        <v>1</v>
      </c>
      <c r="BP317" s="5">
        <v>1</v>
      </c>
      <c r="BQ317" s="5">
        <v>1</v>
      </c>
      <c r="BR317" s="5">
        <v>1</v>
      </c>
      <c r="BS317" s="5">
        <v>1</v>
      </c>
      <c r="BT317" s="5">
        <v>1</v>
      </c>
      <c r="BU317" s="5">
        <v>1</v>
      </c>
      <c r="BV317" s="5">
        <v>1</v>
      </c>
      <c r="BW317" s="5">
        <v>1</v>
      </c>
      <c r="BX317" s="5">
        <v>1</v>
      </c>
      <c r="BY317" s="5">
        <v>1</v>
      </c>
      <c r="BZ317" s="5">
        <v>1</v>
      </c>
      <c r="CA317" s="5">
        <v>1</v>
      </c>
      <c r="CB317" s="5">
        <v>1</v>
      </c>
      <c r="CC317" s="5">
        <v>1</v>
      </c>
      <c r="CD317" s="5">
        <v>1</v>
      </c>
      <c r="CE317" s="5">
        <v>1</v>
      </c>
      <c r="CF317" s="5">
        <v>1</v>
      </c>
      <c r="CG317" s="5">
        <v>1</v>
      </c>
      <c r="CH317" s="5">
        <v>1</v>
      </c>
      <c r="CI317" s="5">
        <v>1</v>
      </c>
      <c r="CJ317" s="544">
        <v>1</v>
      </c>
    </row>
    <row r="318" spans="1:88" s="160" customFormat="1" ht="23.25" customHeight="1">
      <c r="A318" s="5">
        <v>1</v>
      </c>
      <c r="B318" s="657" t="str">
        <f t="shared" si="123"/>
        <v>►</v>
      </c>
      <c r="C318" s="671"/>
      <c r="D318" s="15"/>
      <c r="E318" s="140">
        <f t="shared" si="114"/>
        <v>0</v>
      </c>
      <c r="F318" s="15"/>
      <c r="G318" s="87"/>
      <c r="H318" s="141">
        <f t="shared" si="115"/>
        <v>0</v>
      </c>
      <c r="I318" s="142">
        <f t="shared" si="116"/>
        <v>0</v>
      </c>
      <c r="J318" s="109" t="str">
        <f t="shared" si="117"/>
        <v/>
      </c>
      <c r="K318" s="143" t="str">
        <f t="shared" si="118"/>
        <v/>
      </c>
      <c r="L318" s="143" t="str">
        <f t="shared" si="119"/>
        <v/>
      </c>
      <c r="M318" s="682">
        <f t="shared" si="120"/>
        <v>0</v>
      </c>
      <c r="N318" s="682"/>
      <c r="O318" s="162" t="str">
        <f t="shared" si="121"/>
        <v/>
      </c>
      <c r="P318" s="747"/>
      <c r="Q318" s="5"/>
      <c r="R318" s="596"/>
      <c r="S318" s="632"/>
      <c r="T318" s="598"/>
      <c r="U318" s="636"/>
      <c r="V318" s="640"/>
      <c r="W318" s="182"/>
      <c r="X318" s="639"/>
      <c r="Y318" s="5"/>
      <c r="Z318" s="180" t="str">
        <f t="shared" si="122"/>
        <v>►</v>
      </c>
      <c r="AA318" s="163"/>
      <c r="AB318" s="164"/>
      <c r="AC318" s="165" t="str">
        <f t="shared" si="111"/>
        <v/>
      </c>
      <c r="AD318" s="166"/>
      <c r="AE318" s="167"/>
      <c r="AF318" s="182"/>
      <c r="AG318" s="491">
        <v>1</v>
      </c>
      <c r="AH318" s="169">
        <f>IFERROR(SUMIF(AA372:AF372, AE318, AA373:AF373)*AD318*IF(ISBLANK(AA318),1,AA318)+SUMIF(AA374:AF374, AE318, AA375:AF375)*AD318*IF(ISBLANK(AA318),1,AA318), 0)</f>
        <v>0</v>
      </c>
      <c r="AI318" s="170">
        <f>IF(ISBLANK(AA294),0,(AH318*AG318)/AA294*AL295)</f>
        <v>0</v>
      </c>
      <c r="AJ318" s="183">
        <f>IF(AI330=0,0,(AI318/AI330)*AK299*1000)</f>
        <v>0</v>
      </c>
      <c r="AK318" s="184">
        <f>IF(AH330=0, 0, (AA318*AG318)/(AH330*AK299))</f>
        <v>0</v>
      </c>
      <c r="AL318" s="173">
        <f>IF(OR(ISBLANK(AA294), ISBLANK(AA318), ISTEXT(AA318)), 0, AA318*AG318/AA294*AL295)</f>
        <v>0</v>
      </c>
      <c r="AM318" s="174">
        <f t="shared" si="112"/>
        <v>0</v>
      </c>
      <c r="AN318" s="175">
        <f t="shared" si="113"/>
        <v>0</v>
      </c>
      <c r="AO318" s="3">
        <v>1</v>
      </c>
      <c r="AP318" s="164"/>
      <c r="AQ318" s="164"/>
      <c r="AR318" s="181" t="str">
        <f t="shared" si="126"/>
        <v/>
      </c>
      <c r="AS318" s="166"/>
      <c r="AT318" s="167"/>
      <c r="AU318" s="182"/>
      <c r="AV318" s="3">
        <v>1</v>
      </c>
      <c r="AW318" s="5">
        <v>1</v>
      </c>
      <c r="AX318" s="5">
        <v>1</v>
      </c>
      <c r="AY318" s="5">
        <v>1</v>
      </c>
      <c r="AZ318" s="5">
        <v>1</v>
      </c>
      <c r="BA318" s="5">
        <v>1</v>
      </c>
      <c r="BB318" s="5">
        <v>1</v>
      </c>
      <c r="BC318" s="5">
        <v>1</v>
      </c>
      <c r="BD318" s="5">
        <v>1</v>
      </c>
      <c r="BE318" s="5">
        <v>1</v>
      </c>
      <c r="BF318" s="5">
        <v>1</v>
      </c>
      <c r="BG318" s="5">
        <v>1</v>
      </c>
      <c r="BH318" s="5">
        <v>1</v>
      </c>
      <c r="BI318" s="5">
        <v>1</v>
      </c>
      <c r="BJ318" s="5">
        <v>1</v>
      </c>
      <c r="BK318" s="5">
        <v>1</v>
      </c>
      <c r="BL318" s="5">
        <v>1</v>
      </c>
      <c r="BM318" s="5">
        <v>1</v>
      </c>
      <c r="BN318" s="5">
        <v>1</v>
      </c>
      <c r="BO318" s="5">
        <v>1</v>
      </c>
      <c r="BP318" s="5">
        <v>1</v>
      </c>
      <c r="BQ318" s="5">
        <v>1</v>
      </c>
      <c r="BR318" s="5">
        <v>1</v>
      </c>
      <c r="BS318" s="5">
        <v>1</v>
      </c>
      <c r="BT318" s="5">
        <v>1</v>
      </c>
      <c r="BU318" s="5">
        <v>1</v>
      </c>
      <c r="BV318" s="5">
        <v>1</v>
      </c>
      <c r="BW318" s="5">
        <v>1</v>
      </c>
      <c r="BX318" s="5">
        <v>1</v>
      </c>
      <c r="BY318" s="5">
        <v>1</v>
      </c>
      <c r="BZ318" s="5">
        <v>1</v>
      </c>
      <c r="CA318" s="5">
        <v>1</v>
      </c>
      <c r="CB318" s="5">
        <v>1</v>
      </c>
      <c r="CC318" s="5">
        <v>1</v>
      </c>
      <c r="CD318" s="5">
        <v>1</v>
      </c>
      <c r="CE318" s="5">
        <v>1</v>
      </c>
      <c r="CF318" s="5">
        <v>1</v>
      </c>
      <c r="CG318" s="5">
        <v>1</v>
      </c>
      <c r="CH318" s="5">
        <v>1</v>
      </c>
      <c r="CI318" s="5">
        <v>1</v>
      </c>
      <c r="CJ318" s="544">
        <v>1</v>
      </c>
    </row>
    <row r="319" spans="1:88" s="160" customFormat="1" ht="23.25" customHeight="1">
      <c r="A319" s="5">
        <v>1</v>
      </c>
      <c r="B319" s="657" t="str">
        <f t="shared" si="123"/>
        <v>►</v>
      </c>
      <c r="C319" s="671"/>
      <c r="D319" s="15"/>
      <c r="E319" s="140">
        <f t="shared" si="114"/>
        <v>0</v>
      </c>
      <c r="F319" s="15"/>
      <c r="G319" s="87"/>
      <c r="H319" s="141">
        <f t="shared" si="115"/>
        <v>0</v>
      </c>
      <c r="I319" s="142">
        <f t="shared" si="116"/>
        <v>0</v>
      </c>
      <c r="J319" s="109" t="str">
        <f t="shared" si="117"/>
        <v/>
      </c>
      <c r="K319" s="143" t="str">
        <f t="shared" si="118"/>
        <v/>
      </c>
      <c r="L319" s="143" t="str">
        <f t="shared" si="119"/>
        <v/>
      </c>
      <c r="M319" s="682">
        <f t="shared" si="120"/>
        <v>0</v>
      </c>
      <c r="N319" s="682"/>
      <c r="O319" s="162" t="str">
        <f t="shared" si="121"/>
        <v/>
      </c>
      <c r="P319" s="747"/>
      <c r="Q319" s="5"/>
      <c r="R319" s="596"/>
      <c r="S319" s="632"/>
      <c r="T319" s="598"/>
      <c r="U319" s="636"/>
      <c r="V319" s="640"/>
      <c r="W319" s="182"/>
      <c r="X319" s="639"/>
      <c r="Y319" s="5"/>
      <c r="Z319" s="180" t="str">
        <f t="shared" si="122"/>
        <v>►</v>
      </c>
      <c r="AA319" s="163"/>
      <c r="AB319" s="164"/>
      <c r="AC319" s="165" t="str">
        <f t="shared" si="111"/>
        <v/>
      </c>
      <c r="AD319" s="166"/>
      <c r="AE319" s="167"/>
      <c r="AF319" s="182"/>
      <c r="AG319" s="491">
        <v>1</v>
      </c>
      <c r="AH319" s="169">
        <f>IFERROR(SUMIF(AA372:AF372, AE319, AA373:AF373)*AD319*IF(ISBLANK(AA319),1,AA319)+SUMIF(AA374:AF374, AE319, AA375:AF375)*AD319*IF(ISBLANK(AA319),1,AA319), 0)</f>
        <v>0</v>
      </c>
      <c r="AI319" s="170">
        <f>IF(ISBLANK(AA294),0,(AH319*AG319)/AA294*AL295)</f>
        <v>0</v>
      </c>
      <c r="AJ319" s="183">
        <f>IF(AI330=0,0,(AI319/AI330)*AK299*1000)</f>
        <v>0</v>
      </c>
      <c r="AK319" s="184">
        <f>IF(AH330=0, 0, (AA319*AG319)/(AH330*AK299))</f>
        <v>0</v>
      </c>
      <c r="AL319" s="185">
        <f>IF(OR(ISBLANK(AA294), ISBLANK(AA319), ISTEXT(AA319)), 0, AA319*AG319/AA294*AL295)</f>
        <v>0</v>
      </c>
      <c r="AM319" s="186">
        <f t="shared" si="112"/>
        <v>0</v>
      </c>
      <c r="AN319" s="187">
        <f t="shared" si="113"/>
        <v>0</v>
      </c>
      <c r="AO319" s="3">
        <v>1</v>
      </c>
      <c r="AP319" s="164"/>
      <c r="AQ319" s="164"/>
      <c r="AR319" s="181" t="str">
        <f t="shared" si="126"/>
        <v/>
      </c>
      <c r="AS319" s="166"/>
      <c r="AT319" s="167"/>
      <c r="AU319" s="182"/>
      <c r="AV319" s="3">
        <v>1</v>
      </c>
      <c r="AW319" s="5">
        <v>1</v>
      </c>
      <c r="AX319" s="5">
        <v>1</v>
      </c>
      <c r="AY319" s="5">
        <v>1</v>
      </c>
      <c r="AZ319" s="5">
        <v>1</v>
      </c>
      <c r="BA319" s="5">
        <v>1</v>
      </c>
      <c r="BB319" s="5">
        <v>1</v>
      </c>
      <c r="BC319" s="5">
        <v>1</v>
      </c>
      <c r="BD319" s="5">
        <v>1</v>
      </c>
      <c r="BE319" s="5">
        <v>1</v>
      </c>
      <c r="BF319" s="5">
        <v>1</v>
      </c>
      <c r="BG319" s="5">
        <v>1</v>
      </c>
      <c r="BH319" s="5">
        <v>1</v>
      </c>
      <c r="BI319" s="5">
        <v>1</v>
      </c>
      <c r="BJ319" s="5">
        <v>1</v>
      </c>
      <c r="BK319" s="5">
        <v>1</v>
      </c>
      <c r="BL319" s="5">
        <v>1</v>
      </c>
      <c r="BM319" s="5">
        <v>1</v>
      </c>
      <c r="BN319" s="5">
        <v>1</v>
      </c>
      <c r="BO319" s="5">
        <v>1</v>
      </c>
      <c r="BP319" s="5">
        <v>1</v>
      </c>
      <c r="BQ319" s="5">
        <v>1</v>
      </c>
      <c r="BR319" s="5">
        <v>1</v>
      </c>
      <c r="BS319" s="5">
        <v>1</v>
      </c>
      <c r="BT319" s="5">
        <v>1</v>
      </c>
      <c r="BU319" s="5">
        <v>1</v>
      </c>
      <c r="BV319" s="5">
        <v>1</v>
      </c>
      <c r="BW319" s="5">
        <v>1</v>
      </c>
      <c r="BX319" s="5">
        <v>1</v>
      </c>
      <c r="BY319" s="5">
        <v>1</v>
      </c>
      <c r="BZ319" s="5">
        <v>1</v>
      </c>
      <c r="CA319" s="5">
        <v>1</v>
      </c>
      <c r="CB319" s="5">
        <v>1</v>
      </c>
      <c r="CC319" s="5">
        <v>1</v>
      </c>
      <c r="CD319" s="5">
        <v>1</v>
      </c>
      <c r="CE319" s="5">
        <v>1</v>
      </c>
      <c r="CF319" s="5">
        <v>1</v>
      </c>
      <c r="CG319" s="5">
        <v>1</v>
      </c>
      <c r="CH319" s="5">
        <v>1</v>
      </c>
      <c r="CI319" s="5">
        <v>1</v>
      </c>
      <c r="CJ319" s="544">
        <v>1</v>
      </c>
    </row>
    <row r="320" spans="1:88" s="160" customFormat="1" ht="23.25" customHeight="1">
      <c r="A320" s="5">
        <v>1</v>
      </c>
      <c r="B320" s="657" t="str">
        <f t="shared" si="123"/>
        <v>►</v>
      </c>
      <c r="C320" s="671"/>
      <c r="D320" s="15"/>
      <c r="E320" s="140">
        <f t="shared" si="114"/>
        <v>0</v>
      </c>
      <c r="F320" s="15"/>
      <c r="G320" s="87"/>
      <c r="H320" s="141">
        <f t="shared" si="115"/>
        <v>0</v>
      </c>
      <c r="I320" s="142">
        <f t="shared" si="116"/>
        <v>0</v>
      </c>
      <c r="J320" s="109" t="str">
        <f t="shared" si="117"/>
        <v/>
      </c>
      <c r="K320" s="143" t="str">
        <f t="shared" si="118"/>
        <v/>
      </c>
      <c r="L320" s="143" t="str">
        <f t="shared" si="119"/>
        <v/>
      </c>
      <c r="M320" s="682">
        <f t="shared" si="120"/>
        <v>0</v>
      </c>
      <c r="N320" s="682"/>
      <c r="O320" s="162" t="str">
        <f t="shared" si="121"/>
        <v/>
      </c>
      <c r="P320" s="747"/>
      <c r="Q320" s="5"/>
      <c r="R320" s="596"/>
      <c r="S320" s="632"/>
      <c r="T320" s="598"/>
      <c r="U320" s="636"/>
      <c r="V320" s="640"/>
      <c r="W320" s="182"/>
      <c r="X320" s="639"/>
      <c r="Y320" s="5"/>
      <c r="Z320" s="180" t="str">
        <f t="shared" si="122"/>
        <v>►</v>
      </c>
      <c r="AA320" s="163"/>
      <c r="AB320" s="164"/>
      <c r="AC320" s="165" t="str">
        <f t="shared" si="111"/>
        <v/>
      </c>
      <c r="AD320" s="166"/>
      <c r="AE320" s="167"/>
      <c r="AF320" s="182"/>
      <c r="AG320" s="491">
        <v>1</v>
      </c>
      <c r="AH320" s="169">
        <f>IFERROR(SUMIF(AA372:AF372, AE320, AA373:AF373)*AD320*IF(ISBLANK(AA320),1,AA320)+SUMIF(AA374:AF374, AE320, AA375:AF375)*AD320*IF(ISBLANK(AA320),1,AA320), 0)</f>
        <v>0</v>
      </c>
      <c r="AI320" s="170">
        <f>IF(ISBLANK(AA294),0,(AH320*AG320)/AA294*AL295)</f>
        <v>0</v>
      </c>
      <c r="AJ320" s="183">
        <f>IF(AI330=0,0,(AI320/AI330)*AK299*1000)</f>
        <v>0</v>
      </c>
      <c r="AK320" s="184">
        <f>IF(AH330=0, 0, (AA320*AG320)/(AH330*AK299))</f>
        <v>0</v>
      </c>
      <c r="AL320" s="173">
        <f>IF(OR(ISBLANK(AA294), ISBLANK(AA320), ISTEXT(AA320)), 0, AA320*AG320/AA294*AL295)</f>
        <v>0</v>
      </c>
      <c r="AM320" s="174">
        <f t="shared" si="112"/>
        <v>0</v>
      </c>
      <c r="AN320" s="175">
        <f t="shared" si="113"/>
        <v>0</v>
      </c>
      <c r="AO320" s="3">
        <v>1</v>
      </c>
      <c r="AP320" s="164"/>
      <c r="AQ320" s="164"/>
      <c r="AR320" s="181" t="str">
        <f t="shared" si="126"/>
        <v/>
      </c>
      <c r="AS320" s="166"/>
      <c r="AT320" s="167"/>
      <c r="AU320" s="182"/>
      <c r="AV320" s="3">
        <v>1</v>
      </c>
      <c r="AW320" s="5">
        <v>1</v>
      </c>
      <c r="AX320" s="5">
        <v>1</v>
      </c>
      <c r="AY320" s="5">
        <v>1</v>
      </c>
      <c r="AZ320" s="5">
        <v>1</v>
      </c>
      <c r="BA320" s="5">
        <v>1</v>
      </c>
      <c r="BB320" s="5">
        <v>1</v>
      </c>
      <c r="BC320" s="5">
        <v>1</v>
      </c>
      <c r="BD320" s="5">
        <v>1</v>
      </c>
      <c r="BE320" s="5">
        <v>1</v>
      </c>
      <c r="BF320" s="5">
        <v>1</v>
      </c>
      <c r="BG320" s="5">
        <v>1</v>
      </c>
      <c r="BH320" s="5">
        <v>1</v>
      </c>
      <c r="BI320" s="5">
        <v>1</v>
      </c>
      <c r="BJ320" s="5">
        <v>1</v>
      </c>
      <c r="BK320" s="5">
        <v>1</v>
      </c>
      <c r="BL320" s="5">
        <v>1</v>
      </c>
      <c r="BM320" s="5">
        <v>1</v>
      </c>
      <c r="BN320" s="5">
        <v>1</v>
      </c>
      <c r="BO320" s="5">
        <v>1</v>
      </c>
      <c r="BP320" s="5">
        <v>1</v>
      </c>
      <c r="BQ320" s="5">
        <v>1</v>
      </c>
      <c r="BR320" s="5">
        <v>1</v>
      </c>
      <c r="BS320" s="5">
        <v>1</v>
      </c>
      <c r="BT320" s="5">
        <v>1</v>
      </c>
      <c r="BU320" s="5">
        <v>1</v>
      </c>
      <c r="BV320" s="5">
        <v>1</v>
      </c>
      <c r="BW320" s="5">
        <v>1</v>
      </c>
      <c r="BX320" s="5">
        <v>1</v>
      </c>
      <c r="BY320" s="5">
        <v>1</v>
      </c>
      <c r="BZ320" s="5">
        <v>1</v>
      </c>
      <c r="CA320" s="5">
        <v>1</v>
      </c>
      <c r="CB320" s="5">
        <v>1</v>
      </c>
      <c r="CC320" s="5">
        <v>1</v>
      </c>
      <c r="CD320" s="5">
        <v>1</v>
      </c>
      <c r="CE320" s="5">
        <v>1</v>
      </c>
      <c r="CF320" s="5">
        <v>1</v>
      </c>
      <c r="CG320" s="5">
        <v>1</v>
      </c>
      <c r="CH320" s="5">
        <v>1</v>
      </c>
      <c r="CI320" s="5">
        <v>1</v>
      </c>
      <c r="CJ320" s="544">
        <v>1</v>
      </c>
    </row>
    <row r="321" spans="1:88" s="160" customFormat="1" ht="23.25" customHeight="1">
      <c r="A321" s="5">
        <v>1</v>
      </c>
      <c r="B321" s="657" t="str">
        <f t="shared" si="123"/>
        <v>►</v>
      </c>
      <c r="C321" s="671"/>
      <c r="D321" s="15"/>
      <c r="E321" s="140">
        <f t="shared" si="114"/>
        <v>0</v>
      </c>
      <c r="F321" s="15"/>
      <c r="G321" s="87"/>
      <c r="H321" s="141">
        <f t="shared" si="115"/>
        <v>0</v>
      </c>
      <c r="I321" s="142">
        <f t="shared" si="116"/>
        <v>0</v>
      </c>
      <c r="J321" s="109" t="str">
        <f t="shared" si="117"/>
        <v/>
      </c>
      <c r="K321" s="143" t="str">
        <f t="shared" si="118"/>
        <v/>
      </c>
      <c r="L321" s="143" t="str">
        <f t="shared" si="119"/>
        <v/>
      </c>
      <c r="M321" s="682">
        <f t="shared" si="120"/>
        <v>0</v>
      </c>
      <c r="N321" s="682"/>
      <c r="O321" s="162" t="str">
        <f t="shared" si="121"/>
        <v/>
      </c>
      <c r="P321" s="747"/>
      <c r="Q321" s="5"/>
      <c r="R321" s="596"/>
      <c r="S321" s="632"/>
      <c r="T321" s="598"/>
      <c r="U321" s="636"/>
      <c r="V321" s="640"/>
      <c r="W321" s="182"/>
      <c r="X321" s="639"/>
      <c r="Y321" s="5"/>
      <c r="Z321" s="180" t="str">
        <f t="shared" si="122"/>
        <v>►</v>
      </c>
      <c r="AA321" s="163"/>
      <c r="AB321" s="164"/>
      <c r="AC321" s="165" t="str">
        <f t="shared" si="111"/>
        <v/>
      </c>
      <c r="AD321" s="166"/>
      <c r="AE321" s="167"/>
      <c r="AF321" s="182"/>
      <c r="AG321" s="491">
        <v>1</v>
      </c>
      <c r="AH321" s="169">
        <f>IFERROR(SUMIF(AA372:AF372, AE321, AA373:AF373)*AD321*IF(ISBLANK(AA321),1,AA321)+SUMIF(AA374:AF374, AE321, AA375:AF375)*AD321*IF(ISBLANK(AA321),1,AA321), 0)</f>
        <v>0</v>
      </c>
      <c r="AI321" s="170">
        <f>IF(ISBLANK(AA294),0,(AH321*AG321)/AA294*AL295)</f>
        <v>0</v>
      </c>
      <c r="AJ321" s="183">
        <f>IF(AI330=0,0,(AI321/AI330)*AK299*1000)</f>
        <v>0</v>
      </c>
      <c r="AK321" s="184">
        <f>IF(AH330=0, 0, (AA321*AG321)/(AH330*AK299))</f>
        <v>0</v>
      </c>
      <c r="AL321" s="185">
        <f>IF(OR(ISBLANK(AA294), ISBLANK(AA321), ISTEXT(AA321)), 0, AA321*AG321/AA294*AL295)</f>
        <v>0</v>
      </c>
      <c r="AM321" s="186">
        <f t="shared" si="112"/>
        <v>0</v>
      </c>
      <c r="AN321" s="187">
        <f t="shared" si="113"/>
        <v>0</v>
      </c>
      <c r="AO321" s="3">
        <v>1</v>
      </c>
      <c r="AP321" s="164"/>
      <c r="AQ321" s="164"/>
      <c r="AR321" s="181" t="str">
        <f t="shared" si="126"/>
        <v/>
      </c>
      <c r="AS321" s="166"/>
      <c r="AT321" s="167"/>
      <c r="AU321" s="182"/>
      <c r="AV321" s="3">
        <v>1</v>
      </c>
      <c r="AW321" s="5">
        <v>1</v>
      </c>
      <c r="AX321" s="5">
        <v>1</v>
      </c>
      <c r="AY321" s="5">
        <v>1</v>
      </c>
      <c r="AZ321" s="5">
        <v>1</v>
      </c>
      <c r="BA321" s="5">
        <v>1</v>
      </c>
      <c r="BB321" s="5">
        <v>1</v>
      </c>
      <c r="BC321" s="5">
        <v>1</v>
      </c>
      <c r="BD321" s="5">
        <v>1</v>
      </c>
      <c r="BE321" s="5">
        <v>1</v>
      </c>
      <c r="BF321" s="5">
        <v>1</v>
      </c>
      <c r="BG321" s="5">
        <v>1</v>
      </c>
      <c r="BH321" s="5">
        <v>1</v>
      </c>
      <c r="BI321" s="5">
        <v>1</v>
      </c>
      <c r="BJ321" s="5">
        <v>1</v>
      </c>
      <c r="BK321" s="5">
        <v>1</v>
      </c>
      <c r="BL321" s="5">
        <v>1</v>
      </c>
      <c r="BM321" s="5">
        <v>1</v>
      </c>
      <c r="BN321" s="5">
        <v>1</v>
      </c>
      <c r="BO321" s="5">
        <v>1</v>
      </c>
      <c r="BP321" s="5">
        <v>1</v>
      </c>
      <c r="BQ321" s="5">
        <v>1</v>
      </c>
      <c r="BR321" s="5">
        <v>1</v>
      </c>
      <c r="BS321" s="5">
        <v>1</v>
      </c>
      <c r="BT321" s="5">
        <v>1</v>
      </c>
      <c r="BU321" s="5">
        <v>1</v>
      </c>
      <c r="BV321" s="5">
        <v>1</v>
      </c>
      <c r="BW321" s="5">
        <v>1</v>
      </c>
      <c r="BX321" s="5">
        <v>1</v>
      </c>
      <c r="BY321" s="5">
        <v>1</v>
      </c>
      <c r="BZ321" s="5">
        <v>1</v>
      </c>
      <c r="CA321" s="5">
        <v>1</v>
      </c>
      <c r="CB321" s="5">
        <v>1</v>
      </c>
      <c r="CC321" s="5">
        <v>1</v>
      </c>
      <c r="CD321" s="5">
        <v>1</v>
      </c>
      <c r="CE321" s="5">
        <v>1</v>
      </c>
      <c r="CF321" s="5">
        <v>1</v>
      </c>
      <c r="CG321" s="5">
        <v>1</v>
      </c>
      <c r="CH321" s="5">
        <v>1</v>
      </c>
      <c r="CI321" s="5">
        <v>1</v>
      </c>
      <c r="CJ321" s="544">
        <v>1</v>
      </c>
    </row>
    <row r="322" spans="1:88" s="160" customFormat="1" ht="23.25" customHeight="1">
      <c r="A322" s="5">
        <v>1</v>
      </c>
      <c r="B322" s="657" t="str">
        <f t="shared" si="123"/>
        <v>►</v>
      </c>
      <c r="C322" s="671"/>
      <c r="D322" s="15"/>
      <c r="E322" s="140">
        <f t="shared" si="114"/>
        <v>0</v>
      </c>
      <c r="F322" s="15"/>
      <c r="G322" s="87"/>
      <c r="H322" s="141">
        <f t="shared" si="115"/>
        <v>0</v>
      </c>
      <c r="I322" s="142">
        <f t="shared" si="116"/>
        <v>0</v>
      </c>
      <c r="J322" s="109" t="str">
        <f t="shared" si="117"/>
        <v/>
      </c>
      <c r="K322" s="143" t="str">
        <f t="shared" si="118"/>
        <v/>
      </c>
      <c r="L322" s="143" t="str">
        <f t="shared" si="119"/>
        <v/>
      </c>
      <c r="M322" s="682">
        <f t="shared" si="120"/>
        <v>0</v>
      </c>
      <c r="N322" s="682"/>
      <c r="O322" s="162" t="str">
        <f t="shared" si="121"/>
        <v/>
      </c>
      <c r="P322" s="747"/>
      <c r="Q322" s="5"/>
      <c r="R322" s="596"/>
      <c r="S322" s="632"/>
      <c r="T322" s="598"/>
      <c r="U322" s="636"/>
      <c r="V322" s="640"/>
      <c r="W322" s="182"/>
      <c r="X322" s="639"/>
      <c r="Y322" s="5"/>
      <c r="Z322" s="180" t="str">
        <f t="shared" si="122"/>
        <v>►</v>
      </c>
      <c r="AA322" s="163"/>
      <c r="AB322" s="164"/>
      <c r="AC322" s="165" t="str">
        <f t="shared" si="111"/>
        <v/>
      </c>
      <c r="AD322" s="166"/>
      <c r="AE322" s="167"/>
      <c r="AF322" s="182"/>
      <c r="AG322" s="491">
        <v>1</v>
      </c>
      <c r="AH322" s="169">
        <f>IFERROR(SUMIF(AA372:AF372, AE322, AA373:AF373)*AD322*IF(ISBLANK(AA322),1,AA322)+SUMIF(AA374:AF374, AE322, AA375:AF375)*AD322*IF(ISBLANK(AA322),1,AA322), 0)</f>
        <v>0</v>
      </c>
      <c r="AI322" s="170">
        <f>IF(ISBLANK(AA294),0,(AH322*AG322)/AA294*AL295)</f>
        <v>0</v>
      </c>
      <c r="AJ322" s="183">
        <f>IF(AI330=0,0,(AI322/AI330)*AK299*1000)</f>
        <v>0</v>
      </c>
      <c r="AK322" s="184">
        <f>IF(AH330=0, 0, (AA322*AG322)/(AH330*AK299))</f>
        <v>0</v>
      </c>
      <c r="AL322" s="173">
        <f>IF(OR(ISBLANK(AA294), ISBLANK(AA322), ISTEXT(AA322)), 0, AA322*AG322/AA294*AL295)</f>
        <v>0</v>
      </c>
      <c r="AM322" s="174">
        <f t="shared" si="112"/>
        <v>0</v>
      </c>
      <c r="AN322" s="175">
        <f t="shared" si="113"/>
        <v>0</v>
      </c>
      <c r="AO322" s="3">
        <v>1</v>
      </c>
      <c r="AP322" s="164"/>
      <c r="AQ322" s="164"/>
      <c r="AR322" s="181" t="str">
        <f t="shared" si="126"/>
        <v/>
      </c>
      <c r="AS322" s="166"/>
      <c r="AT322" s="167"/>
      <c r="AU322" s="182"/>
      <c r="AV322" s="3">
        <v>1</v>
      </c>
      <c r="AW322" s="5">
        <v>1</v>
      </c>
      <c r="AX322" s="5">
        <v>1</v>
      </c>
      <c r="AY322" s="5">
        <v>1</v>
      </c>
      <c r="AZ322" s="5">
        <v>1</v>
      </c>
      <c r="BA322" s="5">
        <v>1</v>
      </c>
      <c r="BB322" s="5">
        <v>1</v>
      </c>
      <c r="BC322" s="5">
        <v>1</v>
      </c>
      <c r="BD322" s="5">
        <v>1</v>
      </c>
      <c r="BE322" s="5">
        <v>1</v>
      </c>
      <c r="BF322" s="5">
        <v>1</v>
      </c>
      <c r="BG322" s="5">
        <v>1</v>
      </c>
      <c r="BH322" s="5">
        <v>1</v>
      </c>
      <c r="BI322" s="5">
        <v>1</v>
      </c>
      <c r="BJ322" s="5">
        <v>1</v>
      </c>
      <c r="BK322" s="5">
        <v>1</v>
      </c>
      <c r="BL322" s="5">
        <v>1</v>
      </c>
      <c r="BM322" s="5">
        <v>1</v>
      </c>
      <c r="BN322" s="5">
        <v>1</v>
      </c>
      <c r="BO322" s="5">
        <v>1</v>
      </c>
      <c r="BP322" s="5">
        <v>1</v>
      </c>
      <c r="BQ322" s="5">
        <v>1</v>
      </c>
      <c r="BR322" s="5">
        <v>1</v>
      </c>
      <c r="BS322" s="5">
        <v>1</v>
      </c>
      <c r="BT322" s="5">
        <v>1</v>
      </c>
      <c r="BU322" s="5">
        <v>1</v>
      </c>
      <c r="BV322" s="5">
        <v>1</v>
      </c>
      <c r="BW322" s="5">
        <v>1</v>
      </c>
      <c r="BX322" s="5">
        <v>1</v>
      </c>
      <c r="BY322" s="5">
        <v>1</v>
      </c>
      <c r="BZ322" s="5">
        <v>1</v>
      </c>
      <c r="CA322" s="5">
        <v>1</v>
      </c>
      <c r="CB322" s="5">
        <v>1</v>
      </c>
      <c r="CC322" s="5">
        <v>1</v>
      </c>
      <c r="CD322" s="5">
        <v>1</v>
      </c>
      <c r="CE322" s="5">
        <v>1</v>
      </c>
      <c r="CF322" s="5">
        <v>1</v>
      </c>
      <c r="CG322" s="5">
        <v>1</v>
      </c>
      <c r="CH322" s="5">
        <v>1</v>
      </c>
      <c r="CI322" s="5">
        <v>1</v>
      </c>
      <c r="CJ322" s="544">
        <v>1</v>
      </c>
    </row>
    <row r="323" spans="1:88" s="160" customFormat="1" ht="23.25" customHeight="1">
      <c r="A323" s="5">
        <v>1</v>
      </c>
      <c r="B323" s="657" t="str">
        <f t="shared" si="123"/>
        <v>►</v>
      </c>
      <c r="C323" s="671"/>
      <c r="D323" s="15"/>
      <c r="E323" s="140">
        <f t="shared" si="114"/>
        <v>0</v>
      </c>
      <c r="F323" s="15"/>
      <c r="G323" s="87"/>
      <c r="H323" s="141">
        <f t="shared" si="115"/>
        <v>0</v>
      </c>
      <c r="I323" s="142">
        <f t="shared" si="116"/>
        <v>0</v>
      </c>
      <c r="J323" s="109" t="str">
        <f t="shared" si="117"/>
        <v/>
      </c>
      <c r="K323" s="143" t="str">
        <f t="shared" si="118"/>
        <v/>
      </c>
      <c r="L323" s="143" t="str">
        <f t="shared" si="119"/>
        <v/>
      </c>
      <c r="M323" s="682">
        <f t="shared" si="120"/>
        <v>0</v>
      </c>
      <c r="N323" s="682"/>
      <c r="O323" s="162" t="str">
        <f t="shared" si="121"/>
        <v/>
      </c>
      <c r="P323" s="747"/>
      <c r="Q323" s="5"/>
      <c r="R323" s="596"/>
      <c r="S323" s="632"/>
      <c r="T323" s="598"/>
      <c r="U323" s="636"/>
      <c r="V323" s="640"/>
      <c r="W323" s="182"/>
      <c r="X323" s="639"/>
      <c r="Y323" s="5"/>
      <c r="Z323" s="180" t="str">
        <f t="shared" si="122"/>
        <v>►</v>
      </c>
      <c r="AA323" s="163"/>
      <c r="AB323" s="164"/>
      <c r="AC323" s="165" t="str">
        <f t="shared" si="111"/>
        <v/>
      </c>
      <c r="AD323" s="166"/>
      <c r="AE323" s="167"/>
      <c r="AF323" s="182"/>
      <c r="AG323" s="491">
        <v>1</v>
      </c>
      <c r="AH323" s="169">
        <f>IFERROR(SUMIF(AA372:AF372, AE323, AA373:AF373)*AD323*IF(ISBLANK(AA323),1,AA323)+SUMIF(AA374:AF374, AE323, AA375:AF375)*AD323*IF(ISBLANK(AA323),1,AA323), 0)</f>
        <v>0</v>
      </c>
      <c r="AI323" s="170">
        <f>IF(ISBLANK(AA294),0,(AH323*AG323)/AA294*AL295)</f>
        <v>0</v>
      </c>
      <c r="AJ323" s="183">
        <f>IF(AI330=0,0,(AI323/AI330)*AK299*1000)</f>
        <v>0</v>
      </c>
      <c r="AK323" s="184">
        <f>IF(AH330=0, 0, (AA323*AG323)/(AH330*AK299))</f>
        <v>0</v>
      </c>
      <c r="AL323" s="185">
        <f>IF(OR(ISBLANK(AA294), ISBLANK(AA323), ISTEXT(AA323)), 0, AA323*AG323/AA294*AL295)</f>
        <v>0</v>
      </c>
      <c r="AM323" s="186">
        <f t="shared" si="112"/>
        <v>0</v>
      </c>
      <c r="AN323" s="187">
        <f t="shared" si="113"/>
        <v>0</v>
      </c>
      <c r="AO323" s="3">
        <v>1</v>
      </c>
      <c r="AP323" s="164"/>
      <c r="AQ323" s="164"/>
      <c r="AR323" s="181" t="str">
        <f t="shared" si="126"/>
        <v/>
      </c>
      <c r="AS323" s="166"/>
      <c r="AT323" s="167"/>
      <c r="AU323" s="182"/>
      <c r="AV323" s="3">
        <v>1</v>
      </c>
      <c r="AW323" s="5">
        <v>1</v>
      </c>
      <c r="AX323" s="5">
        <v>1</v>
      </c>
      <c r="AY323" s="5">
        <v>1</v>
      </c>
      <c r="AZ323" s="5">
        <v>1</v>
      </c>
      <c r="BA323" s="5">
        <v>1</v>
      </c>
      <c r="BB323" s="5">
        <v>1</v>
      </c>
      <c r="BC323" s="5">
        <v>1</v>
      </c>
      <c r="BD323" s="5">
        <v>1</v>
      </c>
      <c r="BE323" s="5">
        <v>1</v>
      </c>
      <c r="BF323" s="5">
        <v>1</v>
      </c>
      <c r="BG323" s="5">
        <v>1</v>
      </c>
      <c r="BH323" s="5">
        <v>1</v>
      </c>
      <c r="BI323" s="5">
        <v>1</v>
      </c>
      <c r="BJ323" s="5">
        <v>1</v>
      </c>
      <c r="BK323" s="5">
        <v>1</v>
      </c>
      <c r="BL323" s="5">
        <v>1</v>
      </c>
      <c r="BM323" s="5">
        <v>1</v>
      </c>
      <c r="BN323" s="5">
        <v>1</v>
      </c>
      <c r="BO323" s="5">
        <v>1</v>
      </c>
      <c r="BP323" s="5">
        <v>1</v>
      </c>
      <c r="BQ323" s="5">
        <v>1</v>
      </c>
      <c r="BR323" s="5">
        <v>1</v>
      </c>
      <c r="BS323" s="5">
        <v>1</v>
      </c>
      <c r="BT323" s="5">
        <v>1</v>
      </c>
      <c r="BU323" s="5">
        <v>1</v>
      </c>
      <c r="BV323" s="5">
        <v>1</v>
      </c>
      <c r="BW323" s="5">
        <v>1</v>
      </c>
      <c r="BX323" s="5">
        <v>1</v>
      </c>
      <c r="BY323" s="5">
        <v>1</v>
      </c>
      <c r="BZ323" s="5">
        <v>1</v>
      </c>
      <c r="CA323" s="5">
        <v>1</v>
      </c>
      <c r="CB323" s="5">
        <v>1</v>
      </c>
      <c r="CC323" s="5">
        <v>1</v>
      </c>
      <c r="CD323" s="5">
        <v>1</v>
      </c>
      <c r="CE323" s="5">
        <v>1</v>
      </c>
      <c r="CF323" s="5">
        <v>1</v>
      </c>
      <c r="CG323" s="5">
        <v>1</v>
      </c>
      <c r="CH323" s="5">
        <v>1</v>
      </c>
      <c r="CI323" s="5">
        <v>1</v>
      </c>
      <c r="CJ323" s="544">
        <v>1</v>
      </c>
    </row>
    <row r="324" spans="1:88" s="160" customFormat="1" ht="23.25" customHeight="1">
      <c r="A324" s="5">
        <v>1</v>
      </c>
      <c r="B324" s="657" t="str">
        <f t="shared" si="123"/>
        <v>►</v>
      </c>
      <c r="C324" s="671"/>
      <c r="D324" s="15"/>
      <c r="E324" s="140">
        <f t="shared" si="114"/>
        <v>0</v>
      </c>
      <c r="F324" s="15"/>
      <c r="G324" s="87"/>
      <c r="H324" s="141">
        <f t="shared" si="115"/>
        <v>0</v>
      </c>
      <c r="I324" s="142">
        <f t="shared" si="116"/>
        <v>0</v>
      </c>
      <c r="J324" s="109" t="str">
        <f t="shared" si="117"/>
        <v/>
      </c>
      <c r="K324" s="143" t="str">
        <f t="shared" si="118"/>
        <v/>
      </c>
      <c r="L324" s="143" t="str">
        <f t="shared" si="119"/>
        <v/>
      </c>
      <c r="M324" s="682">
        <f t="shared" si="120"/>
        <v>0</v>
      </c>
      <c r="N324" s="682"/>
      <c r="O324" s="162" t="str">
        <f t="shared" si="121"/>
        <v/>
      </c>
      <c r="P324" s="747"/>
      <c r="Q324" s="5"/>
      <c r="R324" s="596"/>
      <c r="S324" s="632"/>
      <c r="T324" s="598"/>
      <c r="U324" s="636"/>
      <c r="V324" s="640"/>
      <c r="W324" s="182"/>
      <c r="X324" s="639"/>
      <c r="Y324" s="5"/>
      <c r="Z324" s="180" t="str">
        <f t="shared" si="122"/>
        <v>►</v>
      </c>
      <c r="AA324" s="163"/>
      <c r="AB324" s="164"/>
      <c r="AC324" s="165" t="str">
        <f t="shared" si="111"/>
        <v/>
      </c>
      <c r="AD324" s="166"/>
      <c r="AE324" s="167"/>
      <c r="AF324" s="182"/>
      <c r="AG324" s="491">
        <v>1</v>
      </c>
      <c r="AH324" s="169">
        <f>IFERROR(SUMIF(AA372:AF372, AE324, AA373:AF373)*AD324*IF(ISBLANK(AA324),1,AA324)+SUMIF(AA374:AF374, AE324, AA375:AF375)*AD324*IF(ISBLANK(AA324),1,AA324), 0)</f>
        <v>0</v>
      </c>
      <c r="AI324" s="170">
        <f>IF(ISBLANK(AA294),0,(AH324*AG324)/AA294*AL295)</f>
        <v>0</v>
      </c>
      <c r="AJ324" s="183">
        <f>IF(AI330=0,0,(AI324/AI330)*AK299*1000)</f>
        <v>0</v>
      </c>
      <c r="AK324" s="184">
        <f>IF(AH330=0, 0, (AA324*AG324)/(AH330*AK299))</f>
        <v>0</v>
      </c>
      <c r="AL324" s="173">
        <f>IF(OR(ISBLANK(AA294), ISBLANK(AA324), ISTEXT(AA324)), 0, AA324*AG324/AA294*AL295)</f>
        <v>0</v>
      </c>
      <c r="AM324" s="174">
        <f t="shared" si="112"/>
        <v>0</v>
      </c>
      <c r="AN324" s="175">
        <f t="shared" si="113"/>
        <v>0</v>
      </c>
      <c r="AO324" s="3">
        <v>1</v>
      </c>
      <c r="AP324" s="164"/>
      <c r="AQ324" s="164"/>
      <c r="AR324" s="181" t="str">
        <f t="shared" si="126"/>
        <v/>
      </c>
      <c r="AS324" s="166"/>
      <c r="AT324" s="167"/>
      <c r="AU324" s="182"/>
      <c r="AV324" s="3">
        <v>1</v>
      </c>
      <c r="AW324" s="5">
        <v>1</v>
      </c>
      <c r="AX324" s="5">
        <v>1</v>
      </c>
      <c r="AY324" s="5">
        <v>1</v>
      </c>
      <c r="AZ324" s="5">
        <v>1</v>
      </c>
      <c r="BA324" s="5">
        <v>1</v>
      </c>
      <c r="BB324" s="5">
        <v>1</v>
      </c>
      <c r="BC324" s="5">
        <v>1</v>
      </c>
      <c r="BD324" s="5">
        <v>1</v>
      </c>
      <c r="BE324" s="5">
        <v>1</v>
      </c>
      <c r="BF324" s="5">
        <v>1</v>
      </c>
      <c r="BG324" s="5">
        <v>1</v>
      </c>
      <c r="BH324" s="5">
        <v>1</v>
      </c>
      <c r="BI324" s="5">
        <v>1</v>
      </c>
      <c r="BJ324" s="5">
        <v>1</v>
      </c>
      <c r="BK324" s="5">
        <v>1</v>
      </c>
      <c r="BL324" s="5">
        <v>1</v>
      </c>
      <c r="BM324" s="5">
        <v>1</v>
      </c>
      <c r="BN324" s="5">
        <v>1</v>
      </c>
      <c r="BO324" s="5">
        <v>1</v>
      </c>
      <c r="BP324" s="5">
        <v>1</v>
      </c>
      <c r="BQ324" s="5">
        <v>1</v>
      </c>
      <c r="BR324" s="5">
        <v>1</v>
      </c>
      <c r="BS324" s="5">
        <v>1</v>
      </c>
      <c r="BT324" s="5">
        <v>1</v>
      </c>
      <c r="BU324" s="5">
        <v>1</v>
      </c>
      <c r="BV324" s="5">
        <v>1</v>
      </c>
      <c r="BW324" s="5">
        <v>1</v>
      </c>
      <c r="BX324" s="5">
        <v>1</v>
      </c>
      <c r="BY324" s="5">
        <v>1</v>
      </c>
      <c r="BZ324" s="5">
        <v>1</v>
      </c>
      <c r="CA324" s="5">
        <v>1</v>
      </c>
      <c r="CB324" s="5">
        <v>1</v>
      </c>
      <c r="CC324" s="5">
        <v>1</v>
      </c>
      <c r="CD324" s="5">
        <v>1</v>
      </c>
      <c r="CE324" s="5">
        <v>1</v>
      </c>
      <c r="CF324" s="5">
        <v>1</v>
      </c>
      <c r="CG324" s="5">
        <v>1</v>
      </c>
      <c r="CH324" s="5">
        <v>1</v>
      </c>
      <c r="CI324" s="5">
        <v>1</v>
      </c>
      <c r="CJ324" s="544">
        <v>1</v>
      </c>
    </row>
    <row r="325" spans="1:88" s="160" customFormat="1" ht="23.25" customHeight="1">
      <c r="A325" s="5">
        <v>1</v>
      </c>
      <c r="B325" s="657" t="str">
        <f t="shared" si="123"/>
        <v>►</v>
      </c>
      <c r="C325" s="671"/>
      <c r="D325" s="15"/>
      <c r="E325" s="140">
        <f t="shared" si="114"/>
        <v>0</v>
      </c>
      <c r="F325" s="15"/>
      <c r="G325" s="87"/>
      <c r="H325" s="141">
        <f t="shared" si="115"/>
        <v>0</v>
      </c>
      <c r="I325" s="142">
        <f t="shared" si="116"/>
        <v>0</v>
      </c>
      <c r="J325" s="109" t="str">
        <f t="shared" si="117"/>
        <v/>
      </c>
      <c r="K325" s="143" t="str">
        <f t="shared" si="118"/>
        <v/>
      </c>
      <c r="L325" s="143" t="str">
        <f t="shared" si="119"/>
        <v/>
      </c>
      <c r="M325" s="682">
        <f t="shared" si="120"/>
        <v>0</v>
      </c>
      <c r="N325" s="682"/>
      <c r="O325" s="162" t="str">
        <f t="shared" si="121"/>
        <v/>
      </c>
      <c r="P325" s="747"/>
      <c r="Q325" s="5"/>
      <c r="R325" s="596"/>
      <c r="S325" s="632"/>
      <c r="T325" s="598"/>
      <c r="U325" s="636"/>
      <c r="V325" s="640"/>
      <c r="W325" s="182"/>
      <c r="X325" s="639"/>
      <c r="Y325" s="5"/>
      <c r="Z325" s="180" t="str">
        <f t="shared" si="122"/>
        <v>►</v>
      </c>
      <c r="AA325" s="163"/>
      <c r="AB325" s="164"/>
      <c r="AC325" s="165" t="str">
        <f t="shared" si="111"/>
        <v/>
      </c>
      <c r="AD325" s="166"/>
      <c r="AE325" s="167"/>
      <c r="AF325" s="182"/>
      <c r="AG325" s="491">
        <v>1</v>
      </c>
      <c r="AH325" s="169">
        <f>IFERROR(SUMIF(AA372:AF372, AE325, AA373:AF373)*AD325*IF(ISBLANK(AA325),1,AA325)+SUMIF(AA374:AF374, AE325, AA375:AF375)*AD325*IF(ISBLANK(AA325),1,AA325), 0)</f>
        <v>0</v>
      </c>
      <c r="AI325" s="170">
        <f>IF(ISBLANK(AA294),0,(AH325*AG325)/AA294*AL295)</f>
        <v>0</v>
      </c>
      <c r="AJ325" s="183">
        <f>IF(AI330=0,0,(AI325/AI330)*AK299*1000)</f>
        <v>0</v>
      </c>
      <c r="AK325" s="184">
        <f>IF(AH330=0, 0, (AA325*AG325)/(AH330*AK299))</f>
        <v>0</v>
      </c>
      <c r="AL325" s="185">
        <f>IF(OR(ISBLANK(AA294), ISBLANK(AA325), ISTEXT(AA325)), 0, AA325*AG325/AA294*AL295)</f>
        <v>0</v>
      </c>
      <c r="AM325" s="186">
        <f t="shared" si="112"/>
        <v>0</v>
      </c>
      <c r="AN325" s="187">
        <f t="shared" si="113"/>
        <v>0</v>
      </c>
      <c r="AO325" s="3">
        <v>1</v>
      </c>
      <c r="AP325" s="164"/>
      <c r="AQ325" s="164"/>
      <c r="AR325" s="181" t="str">
        <f t="shared" si="126"/>
        <v/>
      </c>
      <c r="AS325" s="166"/>
      <c r="AT325" s="167"/>
      <c r="AU325" s="182"/>
      <c r="AV325" s="3">
        <v>1</v>
      </c>
      <c r="AW325" s="5">
        <v>1</v>
      </c>
      <c r="AX325" s="5">
        <v>1</v>
      </c>
      <c r="AY325" s="5">
        <v>1</v>
      </c>
      <c r="AZ325" s="5">
        <v>1</v>
      </c>
      <c r="BA325" s="5">
        <v>1</v>
      </c>
      <c r="BB325" s="5">
        <v>1</v>
      </c>
      <c r="BC325" s="5">
        <v>1</v>
      </c>
      <c r="BD325" s="5">
        <v>1</v>
      </c>
      <c r="BE325" s="5">
        <v>1</v>
      </c>
      <c r="BF325" s="5">
        <v>1</v>
      </c>
      <c r="BG325" s="5">
        <v>1</v>
      </c>
      <c r="BH325" s="5">
        <v>1</v>
      </c>
      <c r="BI325" s="5">
        <v>1</v>
      </c>
      <c r="BJ325" s="5">
        <v>1</v>
      </c>
      <c r="BK325" s="5">
        <v>1</v>
      </c>
      <c r="BL325" s="5">
        <v>1</v>
      </c>
      <c r="BM325" s="5">
        <v>1</v>
      </c>
      <c r="BN325" s="5">
        <v>1</v>
      </c>
      <c r="BO325" s="5">
        <v>1</v>
      </c>
      <c r="BP325" s="5">
        <v>1</v>
      </c>
      <c r="BQ325" s="5">
        <v>1</v>
      </c>
      <c r="BR325" s="5">
        <v>1</v>
      </c>
      <c r="BS325" s="5">
        <v>1</v>
      </c>
      <c r="BT325" s="5">
        <v>1</v>
      </c>
      <c r="BU325" s="5">
        <v>1</v>
      </c>
      <c r="BV325" s="5">
        <v>1</v>
      </c>
      <c r="BW325" s="5">
        <v>1</v>
      </c>
      <c r="BX325" s="5">
        <v>1</v>
      </c>
      <c r="BY325" s="5">
        <v>1</v>
      </c>
      <c r="BZ325" s="5">
        <v>1</v>
      </c>
      <c r="CA325" s="5">
        <v>1</v>
      </c>
      <c r="CB325" s="5">
        <v>1</v>
      </c>
      <c r="CC325" s="5">
        <v>1</v>
      </c>
      <c r="CD325" s="5">
        <v>1</v>
      </c>
      <c r="CE325" s="5">
        <v>1</v>
      </c>
      <c r="CF325" s="5">
        <v>1</v>
      </c>
      <c r="CG325" s="5">
        <v>1</v>
      </c>
      <c r="CH325" s="5">
        <v>1</v>
      </c>
      <c r="CI325" s="5">
        <v>1</v>
      </c>
      <c r="CJ325" s="544">
        <v>1</v>
      </c>
    </row>
    <row r="326" spans="1:88" s="160" customFormat="1" ht="23.25" customHeight="1">
      <c r="A326" s="5">
        <v>1</v>
      </c>
      <c r="B326" s="657" t="str">
        <f t="shared" si="123"/>
        <v>►</v>
      </c>
      <c r="C326" s="671"/>
      <c r="D326" s="15"/>
      <c r="E326" s="140">
        <f t="shared" si="114"/>
        <v>0</v>
      </c>
      <c r="F326" s="15"/>
      <c r="G326" s="87"/>
      <c r="H326" s="141">
        <f t="shared" si="115"/>
        <v>0</v>
      </c>
      <c r="I326" s="142">
        <f t="shared" si="116"/>
        <v>0</v>
      </c>
      <c r="J326" s="109" t="str">
        <f t="shared" si="117"/>
        <v/>
      </c>
      <c r="K326" s="143" t="str">
        <f t="shared" si="118"/>
        <v/>
      </c>
      <c r="L326" s="143" t="str">
        <f t="shared" si="119"/>
        <v/>
      </c>
      <c r="M326" s="682">
        <f t="shared" si="120"/>
        <v>0</v>
      </c>
      <c r="N326" s="682"/>
      <c r="O326" s="162" t="str">
        <f t="shared" si="121"/>
        <v/>
      </c>
      <c r="P326" s="747"/>
      <c r="Q326" s="5">
        <v>1</v>
      </c>
      <c r="R326" s="596"/>
      <c r="S326" s="632"/>
      <c r="T326" s="598"/>
      <c r="U326" s="636" t="str">
        <f t="shared" ref="U326:U373" si="128">SUBSTITUTE(SUBSTITUTE(SUBSTITUTE(SUBSTITUTE(SUBSTITUTE(SUBSTITUTE(SUBSTITUTE(SUBSTITUTE(SUBSTITUTE(SUBSTITUTE(S326,"0",""),"1",""),"2",""),"3",""),"4",""),"5",""),"6",""),"7",""),"8",""),"9","")</f>
        <v/>
      </c>
      <c r="V326" s="640"/>
      <c r="W326" s="182" t="str">
        <f t="shared" ref="W326:W373" si="129">IF(ISBLANK(V326),U326,V326)</f>
        <v/>
      </c>
      <c r="X326" s="639" t="str">
        <f>IF(OR(ISBLANK(V326), ISTEXT(V326)), "", "0  "&amp;V303)</f>
        <v/>
      </c>
      <c r="Y326" s="5">
        <v>1</v>
      </c>
      <c r="Z326" s="180" t="str">
        <f t="shared" si="122"/>
        <v>►</v>
      </c>
      <c r="AA326" s="163"/>
      <c r="AB326" s="164"/>
      <c r="AC326" s="165" t="str">
        <f t="shared" si="111"/>
        <v/>
      </c>
      <c r="AD326" s="166"/>
      <c r="AE326" s="167"/>
      <c r="AF326" s="182"/>
      <c r="AG326" s="491">
        <v>1</v>
      </c>
      <c r="AH326" s="169">
        <f>IFERROR(SUMIF(AA372:AF372, AE326, AA373:AF373)*AD326*IF(ISBLANK(AA326),1,AA326)+SUMIF(AA374:AF374, AE326, AA375:AF375)*AD326*IF(ISBLANK(AA326),1,AA326), 0)</f>
        <v>0</v>
      </c>
      <c r="AI326" s="170">
        <f>IF(ISBLANK(AA294),0,(AH326*AG326)/AA294*AL295)</f>
        <v>0</v>
      </c>
      <c r="AJ326" s="171">
        <f>IF(AI330=0,0,(AI326/AI330)*AK299*1000)</f>
        <v>0</v>
      </c>
      <c r="AK326" s="193">
        <f>IF(AH330=0, 0, (AA326*AG326)/(AH330*AK299))</f>
        <v>0</v>
      </c>
      <c r="AL326" s="173">
        <f>IF(OR(ISBLANK(AA294), ISBLANK(AA326), ISTEXT(AA326)), 0, AA326*AG326/AA294*AL295)</f>
        <v>0</v>
      </c>
      <c r="AM326" s="174">
        <f t="shared" si="112"/>
        <v>0</v>
      </c>
      <c r="AN326" s="175">
        <f t="shared" si="113"/>
        <v>0</v>
      </c>
      <c r="AO326" s="3">
        <v>1</v>
      </c>
      <c r="AP326" s="164"/>
      <c r="AQ326" s="164"/>
      <c r="AR326" s="181" t="str">
        <f t="shared" si="126"/>
        <v/>
      </c>
      <c r="AS326" s="166"/>
      <c r="AT326" s="167"/>
      <c r="AU326" s="182"/>
      <c r="AV326" s="3">
        <v>1</v>
      </c>
      <c r="AW326" s="5">
        <v>1</v>
      </c>
      <c r="AX326" s="5">
        <v>1</v>
      </c>
      <c r="AY326" s="5">
        <v>1</v>
      </c>
      <c r="AZ326" s="5">
        <v>1</v>
      </c>
      <c r="BA326" s="5">
        <v>1</v>
      </c>
      <c r="BB326" s="5">
        <v>1</v>
      </c>
      <c r="BC326" s="5">
        <v>1</v>
      </c>
      <c r="BD326" s="5">
        <v>1</v>
      </c>
      <c r="BE326" s="5">
        <v>1</v>
      </c>
      <c r="BF326" s="5">
        <v>1</v>
      </c>
      <c r="BG326" s="5">
        <v>1</v>
      </c>
      <c r="BH326" s="5">
        <v>1</v>
      </c>
      <c r="BI326" s="5">
        <v>1</v>
      </c>
      <c r="BJ326" s="5">
        <v>1</v>
      </c>
      <c r="BK326" s="5">
        <v>1</v>
      </c>
      <c r="BL326" s="5">
        <v>1</v>
      </c>
      <c r="BM326" s="5">
        <v>1</v>
      </c>
      <c r="BN326" s="5">
        <v>1</v>
      </c>
      <c r="BO326" s="5">
        <v>1</v>
      </c>
      <c r="BP326" s="5">
        <v>1</v>
      </c>
      <c r="BQ326" s="5">
        <v>1</v>
      </c>
      <c r="BR326" s="5">
        <v>1</v>
      </c>
      <c r="BS326" s="5">
        <v>1</v>
      </c>
      <c r="BT326" s="5">
        <v>1</v>
      </c>
      <c r="BU326" s="5">
        <v>1</v>
      </c>
      <c r="BV326" s="5">
        <v>1</v>
      </c>
      <c r="BW326" s="5">
        <v>1</v>
      </c>
      <c r="BX326" s="5">
        <v>1</v>
      </c>
      <c r="BY326" s="5">
        <v>1</v>
      </c>
      <c r="BZ326" s="5">
        <v>1</v>
      </c>
      <c r="CA326" s="5">
        <v>1</v>
      </c>
      <c r="CB326" s="5">
        <v>1</v>
      </c>
      <c r="CC326" s="5">
        <v>1</v>
      </c>
      <c r="CD326" s="5">
        <v>1</v>
      </c>
      <c r="CE326" s="5">
        <v>1</v>
      </c>
      <c r="CF326" s="5">
        <v>1</v>
      </c>
      <c r="CG326" s="5">
        <v>1</v>
      </c>
      <c r="CH326" s="5">
        <v>1</v>
      </c>
      <c r="CI326" s="5">
        <v>1</v>
      </c>
      <c r="CJ326" s="544">
        <v>1</v>
      </c>
    </row>
    <row r="327" spans="1:88" s="160" customFormat="1" ht="23.25" customHeight="1">
      <c r="A327" s="5">
        <v>1</v>
      </c>
      <c r="B327" s="657" t="str">
        <f t="shared" si="123"/>
        <v>►</v>
      </c>
      <c r="C327" s="671"/>
      <c r="D327" s="15"/>
      <c r="E327" s="140">
        <f t="shared" si="114"/>
        <v>0</v>
      </c>
      <c r="F327" s="15"/>
      <c r="G327" s="87"/>
      <c r="H327" s="141">
        <f t="shared" si="115"/>
        <v>0</v>
      </c>
      <c r="I327" s="142">
        <f t="shared" si="116"/>
        <v>0</v>
      </c>
      <c r="J327" s="109" t="str">
        <f t="shared" si="117"/>
        <v/>
      </c>
      <c r="K327" s="143" t="str">
        <f t="shared" si="118"/>
        <v/>
      </c>
      <c r="L327" s="143" t="str">
        <f t="shared" si="119"/>
        <v/>
      </c>
      <c r="M327" s="682">
        <f t="shared" si="120"/>
        <v>0</v>
      </c>
      <c r="N327" s="682"/>
      <c r="O327" s="162" t="str">
        <f t="shared" si="121"/>
        <v/>
      </c>
      <c r="P327" s="747"/>
      <c r="Q327" s="5">
        <v>1</v>
      </c>
      <c r="R327" s="596"/>
      <c r="S327" s="632"/>
      <c r="T327" s="598"/>
      <c r="U327" s="636" t="str">
        <f t="shared" si="128"/>
        <v/>
      </c>
      <c r="V327" s="640"/>
      <c r="W327" s="182" t="str">
        <f t="shared" si="129"/>
        <v/>
      </c>
      <c r="X327" s="639" t="str">
        <f>IF(OR(ISBLANK(V327), ISTEXT(V327)), "", "0  "&amp;V303)</f>
        <v/>
      </c>
      <c r="Y327" s="5">
        <v>1</v>
      </c>
      <c r="Z327" s="180" t="str">
        <f t="shared" si="122"/>
        <v>►</v>
      </c>
      <c r="AA327" s="163"/>
      <c r="AB327" s="164"/>
      <c r="AC327" s="181" t="str">
        <f t="shared" si="111"/>
        <v/>
      </c>
      <c r="AD327" s="166"/>
      <c r="AE327" s="167"/>
      <c r="AF327" s="182"/>
      <c r="AG327" s="491">
        <v>1</v>
      </c>
      <c r="AH327" s="169">
        <f>IFERROR(SUMIF(AA372:AF372, AE327, AA373:AF373)*AD327*IF(ISBLANK(AA327),1,AA327)+SUMIF(AA374:AF374, AE327, AA375:AF375)*AD327*IF(ISBLANK(AA327),1,AA327), 0)</f>
        <v>0</v>
      </c>
      <c r="AI327" s="170">
        <f>IF(ISBLANK(AA294),0,(AH327*AG327)/AA294*AL295)</f>
        <v>0</v>
      </c>
      <c r="AJ327" s="183">
        <f>IF(AI330=0,0,(AI327/AI330)*AK299*1000)</f>
        <v>0</v>
      </c>
      <c r="AK327" s="184">
        <f>IF(AH330=0, 0, (AA327*AG327)/(AH330*AK299))</f>
        <v>0</v>
      </c>
      <c r="AL327" s="185">
        <f>IF(OR(ISBLANK(AA294), ISBLANK(AA327), ISTEXT(AA327)), 0, AA327*AG327/AA294*AL295)</f>
        <v>0</v>
      </c>
      <c r="AM327" s="186">
        <f t="shared" si="112"/>
        <v>0</v>
      </c>
      <c r="AN327" s="187">
        <f t="shared" si="113"/>
        <v>0</v>
      </c>
      <c r="AO327" s="3">
        <v>1</v>
      </c>
      <c r="AP327" s="164"/>
      <c r="AQ327" s="164"/>
      <c r="AR327" s="181" t="str">
        <f t="shared" si="126"/>
        <v/>
      </c>
      <c r="AS327" s="166"/>
      <c r="AT327" s="167"/>
      <c r="AU327" s="182"/>
      <c r="AV327" s="3">
        <v>1</v>
      </c>
      <c r="AW327" s="5">
        <v>1</v>
      </c>
      <c r="AX327" s="5">
        <v>1</v>
      </c>
      <c r="AY327" s="5">
        <v>1</v>
      </c>
      <c r="AZ327" s="5">
        <v>1</v>
      </c>
      <c r="BA327" s="5">
        <v>1</v>
      </c>
      <c r="BB327" s="5">
        <v>1</v>
      </c>
      <c r="BC327" s="5">
        <v>1</v>
      </c>
      <c r="BD327" s="5">
        <v>1</v>
      </c>
      <c r="BE327" s="5">
        <v>1</v>
      </c>
      <c r="BF327" s="5">
        <v>1</v>
      </c>
      <c r="BG327" s="5">
        <v>1</v>
      </c>
      <c r="BH327" s="5">
        <v>1</v>
      </c>
      <c r="BI327" s="5">
        <v>1</v>
      </c>
      <c r="BJ327" s="5">
        <v>1</v>
      </c>
      <c r="BK327" s="5">
        <v>1</v>
      </c>
      <c r="BL327" s="5">
        <v>1</v>
      </c>
      <c r="BM327" s="5">
        <v>1</v>
      </c>
      <c r="BN327" s="5">
        <v>1</v>
      </c>
      <c r="BO327" s="5">
        <v>1</v>
      </c>
      <c r="BP327" s="5">
        <v>1</v>
      </c>
      <c r="BQ327" s="5">
        <v>1</v>
      </c>
      <c r="BR327" s="5">
        <v>1</v>
      </c>
      <c r="BS327" s="5">
        <v>1</v>
      </c>
      <c r="BT327" s="5">
        <v>1</v>
      </c>
      <c r="BU327" s="5">
        <v>1</v>
      </c>
      <c r="BV327" s="5">
        <v>1</v>
      </c>
      <c r="BW327" s="5">
        <v>1</v>
      </c>
      <c r="BX327" s="5">
        <v>1</v>
      </c>
      <c r="BY327" s="5">
        <v>1</v>
      </c>
      <c r="BZ327" s="5">
        <v>1</v>
      </c>
      <c r="CA327" s="5">
        <v>1</v>
      </c>
      <c r="CB327" s="5">
        <v>1</v>
      </c>
      <c r="CC327" s="5">
        <v>1</v>
      </c>
      <c r="CD327" s="5">
        <v>1</v>
      </c>
      <c r="CE327" s="5">
        <v>1</v>
      </c>
      <c r="CF327" s="5">
        <v>1</v>
      </c>
      <c r="CG327" s="5">
        <v>1</v>
      </c>
      <c r="CH327" s="5">
        <v>1</v>
      </c>
      <c r="CI327" s="5">
        <v>1</v>
      </c>
      <c r="CJ327" s="544">
        <v>1</v>
      </c>
    </row>
    <row r="328" spans="1:88" s="160" customFormat="1" ht="23.25" customHeight="1">
      <c r="A328" s="5">
        <v>1</v>
      </c>
      <c r="B328" s="657" t="str">
        <f t="shared" si="123"/>
        <v>►</v>
      </c>
      <c r="C328" s="671"/>
      <c r="D328" s="15"/>
      <c r="E328" s="140">
        <f t="shared" si="114"/>
        <v>0</v>
      </c>
      <c r="F328" s="15"/>
      <c r="G328" s="87"/>
      <c r="H328" s="141">
        <f t="shared" si="115"/>
        <v>0</v>
      </c>
      <c r="I328" s="142">
        <f t="shared" si="116"/>
        <v>0</v>
      </c>
      <c r="J328" s="109" t="str">
        <f t="shared" si="117"/>
        <v/>
      </c>
      <c r="K328" s="143" t="str">
        <f t="shared" si="118"/>
        <v/>
      </c>
      <c r="L328" s="143" t="str">
        <f t="shared" si="119"/>
        <v/>
      </c>
      <c r="M328" s="682">
        <f t="shared" si="120"/>
        <v>0</v>
      </c>
      <c r="N328" s="682"/>
      <c r="O328" s="162" t="str">
        <f t="shared" si="121"/>
        <v/>
      </c>
      <c r="P328" s="747"/>
      <c r="Q328" s="5">
        <v>1</v>
      </c>
      <c r="R328" s="596"/>
      <c r="S328" s="632"/>
      <c r="T328" s="598"/>
      <c r="U328" s="636" t="str">
        <f t="shared" si="128"/>
        <v/>
      </c>
      <c r="V328" s="640"/>
      <c r="W328" s="182" t="str">
        <f t="shared" si="129"/>
        <v/>
      </c>
      <c r="X328" s="639" t="str">
        <f>IF(OR(ISBLANK(V328), ISTEXT(V328)), "", "0  "&amp;V303)</f>
        <v/>
      </c>
      <c r="Y328" s="5">
        <v>1</v>
      </c>
      <c r="Z328" s="180" t="str">
        <f t="shared" si="122"/>
        <v>►</v>
      </c>
      <c r="AA328" s="163"/>
      <c r="AB328" s="164"/>
      <c r="AC328" s="165" t="str">
        <f t="shared" si="111"/>
        <v/>
      </c>
      <c r="AD328" s="166"/>
      <c r="AE328" s="167"/>
      <c r="AF328" s="182"/>
      <c r="AG328" s="491">
        <v>1</v>
      </c>
      <c r="AH328" s="169">
        <f>IFERROR(SUMIF(AA372:AF372, AE328, AA373:AF373)*AD328*IF(ISBLANK(AA328),1,AA328)+SUMIF(AA374:AF374, AE328, AA375:AF375)*AD328*IF(ISBLANK(AA328),1,AA328), 0)</f>
        <v>0</v>
      </c>
      <c r="AI328" s="170">
        <f>IF(ISBLANK(AA294),0,(AH328*AG328)/AA294*AL295)</f>
        <v>0</v>
      </c>
      <c r="AJ328" s="171">
        <f>IF(AI330=0,0,(AI328/AI330)*AK299*1000)</f>
        <v>0</v>
      </c>
      <c r="AK328" s="193">
        <f>IF(AH330=0, 0, (AA328*AG328)/(AH330*AK299))</f>
        <v>0</v>
      </c>
      <c r="AL328" s="173">
        <f>IF(OR(ISBLANK(AA294), ISBLANK(AA328), ISTEXT(AA328)), 0, AA328*AG328/AA294*AL295)</f>
        <v>0</v>
      </c>
      <c r="AM328" s="174">
        <f t="shared" si="112"/>
        <v>0</v>
      </c>
      <c r="AN328" s="175">
        <f t="shared" si="113"/>
        <v>0</v>
      </c>
      <c r="AO328" s="3">
        <v>1</v>
      </c>
      <c r="AP328" s="164"/>
      <c r="AQ328" s="164"/>
      <c r="AR328" s="181" t="str">
        <f t="shared" si="126"/>
        <v/>
      </c>
      <c r="AS328" s="166"/>
      <c r="AT328" s="167"/>
      <c r="AU328" s="182"/>
      <c r="AV328" s="3">
        <v>1</v>
      </c>
      <c r="AW328" s="5">
        <v>1</v>
      </c>
      <c r="AX328" s="5">
        <v>1</v>
      </c>
      <c r="AY328" s="5">
        <v>1</v>
      </c>
      <c r="AZ328" s="5">
        <v>1</v>
      </c>
      <c r="BA328" s="5">
        <v>1</v>
      </c>
      <c r="BB328" s="5">
        <v>1</v>
      </c>
      <c r="BC328" s="5">
        <v>1</v>
      </c>
      <c r="BD328" s="5">
        <v>1</v>
      </c>
      <c r="BE328" s="5">
        <v>1</v>
      </c>
      <c r="BF328" s="5">
        <v>1</v>
      </c>
      <c r="BG328" s="5">
        <v>1</v>
      </c>
      <c r="BH328" s="5">
        <v>1</v>
      </c>
      <c r="BI328" s="5">
        <v>1</v>
      </c>
      <c r="BJ328" s="5">
        <v>1</v>
      </c>
      <c r="BK328" s="5">
        <v>1</v>
      </c>
      <c r="BL328" s="5">
        <v>1</v>
      </c>
      <c r="BM328" s="5">
        <v>1</v>
      </c>
      <c r="BN328" s="5">
        <v>1</v>
      </c>
      <c r="BO328" s="5">
        <v>1</v>
      </c>
      <c r="BP328" s="5">
        <v>1</v>
      </c>
      <c r="BQ328" s="5">
        <v>1</v>
      </c>
      <c r="BR328" s="5">
        <v>1</v>
      </c>
      <c r="BS328" s="5">
        <v>1</v>
      </c>
      <c r="BT328" s="5">
        <v>1</v>
      </c>
      <c r="BU328" s="5">
        <v>1</v>
      </c>
      <c r="BV328" s="5">
        <v>1</v>
      </c>
      <c r="BW328" s="5">
        <v>1</v>
      </c>
      <c r="BX328" s="5">
        <v>1</v>
      </c>
      <c r="BY328" s="5">
        <v>1</v>
      </c>
      <c r="BZ328" s="5">
        <v>1</v>
      </c>
      <c r="CA328" s="5">
        <v>1</v>
      </c>
      <c r="CB328" s="5">
        <v>1</v>
      </c>
      <c r="CC328" s="5">
        <v>1</v>
      </c>
      <c r="CD328" s="5">
        <v>1</v>
      </c>
      <c r="CE328" s="5">
        <v>1</v>
      </c>
      <c r="CF328" s="5">
        <v>1</v>
      </c>
      <c r="CG328" s="5">
        <v>1</v>
      </c>
      <c r="CH328" s="5">
        <v>1</v>
      </c>
      <c r="CI328" s="5">
        <v>1</v>
      </c>
      <c r="CJ328" s="544">
        <v>1</v>
      </c>
    </row>
    <row r="329" spans="1:88" s="160" customFormat="1" ht="23.25" customHeight="1">
      <c r="A329" s="5">
        <v>1</v>
      </c>
      <c r="B329" s="657" t="str">
        <f t="shared" si="123"/>
        <v>►</v>
      </c>
      <c r="C329" s="671"/>
      <c r="D329" s="15"/>
      <c r="E329" s="140">
        <f t="shared" si="114"/>
        <v>0</v>
      </c>
      <c r="F329" s="15"/>
      <c r="G329" s="87"/>
      <c r="H329" s="141">
        <f t="shared" si="115"/>
        <v>0</v>
      </c>
      <c r="I329" s="142">
        <f t="shared" si="116"/>
        <v>0</v>
      </c>
      <c r="J329" s="109" t="str">
        <f t="shared" si="117"/>
        <v/>
      </c>
      <c r="K329" s="143" t="str">
        <f t="shared" si="118"/>
        <v/>
      </c>
      <c r="L329" s="143" t="str">
        <f t="shared" si="119"/>
        <v/>
      </c>
      <c r="M329" s="682">
        <f t="shared" si="120"/>
        <v>0</v>
      </c>
      <c r="N329" s="682"/>
      <c r="O329" s="162" t="str">
        <f t="shared" si="121"/>
        <v/>
      </c>
      <c r="P329" s="747"/>
      <c r="Q329" s="5">
        <v>1</v>
      </c>
      <c r="R329" s="596"/>
      <c r="S329" s="632"/>
      <c r="T329" s="598"/>
      <c r="U329" s="636" t="str">
        <f t="shared" si="128"/>
        <v/>
      </c>
      <c r="V329" s="640"/>
      <c r="W329" s="182" t="str">
        <f t="shared" si="129"/>
        <v/>
      </c>
      <c r="X329" s="639" t="str">
        <f>IF(OR(ISBLANK(V329), ISTEXT(V329)), "", "0  "&amp;V303)</f>
        <v/>
      </c>
      <c r="Y329" s="5">
        <v>1</v>
      </c>
      <c r="Z329" s="62" t="s">
        <v>21</v>
      </c>
      <c r="AA329" s="163"/>
      <c r="AB329" s="164"/>
      <c r="AC329" s="181" t="str">
        <f t="shared" si="111"/>
        <v/>
      </c>
      <c r="AD329" s="166"/>
      <c r="AE329" s="167"/>
      <c r="AF329" s="286"/>
      <c r="AG329" s="491">
        <v>1</v>
      </c>
      <c r="AH329" s="169">
        <f>IFERROR(SUMIF(AA372:AF372, AE329, AA373:AF373)*AD329*IF(ISBLANK(AA329),1,AA329)+SUMIF(AA374:AF374, AE329, AA375:AF375)*AD329*IF(ISBLANK(AA329),1,AA329), 0)</f>
        <v>0</v>
      </c>
      <c r="AI329" s="170">
        <f>IF(ISBLANK(AA294),0,(AH329*AG329)/AA294*AL295)</f>
        <v>0</v>
      </c>
      <c r="AJ329" s="183">
        <f>IF(AI330=0,0,(AI329/AI330)*AK299*1000)</f>
        <v>0</v>
      </c>
      <c r="AK329" s="184">
        <f>IF(AH330=0, 0, (AA329*AG329)/(AH330*AK299))</f>
        <v>0</v>
      </c>
      <c r="AL329" s="185">
        <f>IF(OR(ISBLANK(AA294), ISBLANK(AA329), ISTEXT(AA329)), 0, AA329*AG329/AA294*AL295)</f>
        <v>0</v>
      </c>
      <c r="AM329" s="186">
        <f t="shared" si="112"/>
        <v>0</v>
      </c>
      <c r="AN329" s="187">
        <f t="shared" si="113"/>
        <v>0</v>
      </c>
      <c r="AO329" s="3">
        <v>1</v>
      </c>
      <c r="AP329" s="164"/>
      <c r="AQ329" s="164"/>
      <c r="AR329" s="181" t="str">
        <f t="shared" si="126"/>
        <v/>
      </c>
      <c r="AS329" s="166"/>
      <c r="AT329" s="167"/>
      <c r="AU329" s="182"/>
      <c r="AV329" s="3">
        <v>1</v>
      </c>
      <c r="AW329" s="5">
        <v>1</v>
      </c>
      <c r="AX329" s="5">
        <v>1</v>
      </c>
      <c r="AY329" s="5">
        <v>1</v>
      </c>
      <c r="AZ329" s="5">
        <v>1</v>
      </c>
      <c r="BA329" s="5">
        <v>1</v>
      </c>
      <c r="BB329" s="5">
        <v>1</v>
      </c>
      <c r="BC329" s="5">
        <v>1</v>
      </c>
      <c r="BD329" s="5">
        <v>1</v>
      </c>
      <c r="BE329" s="5">
        <v>1</v>
      </c>
      <c r="BF329" s="5">
        <v>1</v>
      </c>
      <c r="BG329" s="5">
        <v>1</v>
      </c>
      <c r="BH329" s="5">
        <v>1</v>
      </c>
      <c r="BI329" s="5">
        <v>1</v>
      </c>
      <c r="BJ329" s="5">
        <v>1</v>
      </c>
      <c r="BK329" s="5">
        <v>1</v>
      </c>
      <c r="BL329" s="5">
        <v>1</v>
      </c>
      <c r="BM329" s="5">
        <v>1</v>
      </c>
      <c r="BN329" s="5">
        <v>1</v>
      </c>
      <c r="BO329" s="5">
        <v>1</v>
      </c>
      <c r="BP329" s="5">
        <v>1</v>
      </c>
      <c r="BQ329" s="5">
        <v>1</v>
      </c>
      <c r="BR329" s="5">
        <v>1</v>
      </c>
      <c r="BS329" s="5">
        <v>1</v>
      </c>
      <c r="BT329" s="5">
        <v>1</v>
      </c>
      <c r="BU329" s="5">
        <v>1</v>
      </c>
      <c r="BV329" s="5">
        <v>1</v>
      </c>
      <c r="BW329" s="5">
        <v>1</v>
      </c>
      <c r="BX329" s="5">
        <v>1</v>
      </c>
      <c r="BY329" s="5">
        <v>1</v>
      </c>
      <c r="BZ329" s="5">
        <v>1</v>
      </c>
      <c r="CA329" s="5">
        <v>1</v>
      </c>
      <c r="CB329" s="5">
        <v>1</v>
      </c>
      <c r="CC329" s="5">
        <v>1</v>
      </c>
      <c r="CD329" s="5">
        <v>1</v>
      </c>
      <c r="CE329" s="5">
        <v>1</v>
      </c>
      <c r="CF329" s="5">
        <v>1</v>
      </c>
      <c r="CG329" s="5">
        <v>1</v>
      </c>
      <c r="CH329" s="5">
        <v>1</v>
      </c>
      <c r="CI329" s="5">
        <v>1</v>
      </c>
      <c r="CJ329" s="544">
        <v>1</v>
      </c>
    </row>
    <row r="330" spans="1:88" s="160" customFormat="1" ht="23.25" customHeight="1">
      <c r="A330" s="5">
        <v>1</v>
      </c>
      <c r="B330" s="60" t="s">
        <v>21</v>
      </c>
      <c r="C330" s="671"/>
      <c r="D330" s="274">
        <f>COUNTIF(B302:B329,"A")</f>
        <v>0</v>
      </c>
      <c r="E330" s="140">
        <f t="shared" si="114"/>
        <v>0</v>
      </c>
      <c r="F330" s="15"/>
      <c r="G330" s="87"/>
      <c r="H330" s="141">
        <f t="shared" si="115"/>
        <v>0</v>
      </c>
      <c r="I330" s="142">
        <f t="shared" si="116"/>
        <v>0</v>
      </c>
      <c r="J330" s="109" t="str">
        <f t="shared" si="117"/>
        <v/>
      </c>
      <c r="K330" s="143" t="str">
        <f t="shared" si="118"/>
        <v/>
      </c>
      <c r="L330" s="143" t="str">
        <f t="shared" si="119"/>
        <v/>
      </c>
      <c r="M330" s="682">
        <f t="shared" si="120"/>
        <v>0</v>
      </c>
      <c r="N330" s="682"/>
      <c r="O330" s="162" t="str">
        <f t="shared" si="121"/>
        <v/>
      </c>
      <c r="P330" s="748"/>
      <c r="Q330" s="5">
        <v>1</v>
      </c>
      <c r="R330" s="596"/>
      <c r="S330" s="632"/>
      <c r="T330" s="598"/>
      <c r="U330" s="636" t="str">
        <f t="shared" si="128"/>
        <v/>
      </c>
      <c r="V330" s="640"/>
      <c r="W330" s="182" t="str">
        <f t="shared" si="129"/>
        <v/>
      </c>
      <c r="X330" s="639" t="str">
        <f>IF(OR(ISBLANK(V330), ISTEXT(V330)), "", "0  "&amp;V303)</f>
        <v/>
      </c>
      <c r="Y330" s="5">
        <v>1</v>
      </c>
      <c r="Z330" s="280" t="s">
        <v>21</v>
      </c>
      <c r="AA330" s="291"/>
      <c r="AB330" s="292"/>
      <c r="AC330" s="292"/>
      <c r="AD330" s="292"/>
      <c r="AE330" s="292"/>
      <c r="AF330" s="292"/>
      <c r="AG330" s="292"/>
      <c r="AH330" s="293">
        <f>SUM(AH300:AH329)</f>
        <v>0.4</v>
      </c>
      <c r="AI330" s="170">
        <f>SUM(AI300:AI329)</f>
        <v>0.2</v>
      </c>
      <c r="AJ330" s="294">
        <f>SUM(AJ300:AJ329)/1000</f>
        <v>1</v>
      </c>
      <c r="AK330" s="295"/>
      <c r="AL330" s="295"/>
      <c r="AM330" s="295"/>
      <c r="AN330" s="296"/>
      <c r="AO330" s="3">
        <v>1</v>
      </c>
      <c r="AP330" s="164"/>
      <c r="AQ330" s="164"/>
      <c r="AR330" s="181" t="str">
        <f t="shared" si="126"/>
        <v/>
      </c>
      <c r="AS330" s="166"/>
      <c r="AT330" s="167"/>
      <c r="AU330" s="182"/>
      <c r="AV330" s="3">
        <v>1</v>
      </c>
      <c r="AW330" s="5">
        <v>1</v>
      </c>
      <c r="AX330" s="5">
        <v>1</v>
      </c>
      <c r="AY330" s="5">
        <v>1</v>
      </c>
      <c r="AZ330" s="5">
        <v>1</v>
      </c>
      <c r="BA330" s="5">
        <v>1</v>
      </c>
      <c r="BB330" s="5">
        <v>1</v>
      </c>
      <c r="BC330" s="5">
        <v>1</v>
      </c>
      <c r="BD330" s="5">
        <v>1</v>
      </c>
      <c r="BE330" s="5">
        <v>1</v>
      </c>
      <c r="BF330" s="5">
        <v>1</v>
      </c>
      <c r="BG330" s="5">
        <v>1</v>
      </c>
      <c r="BH330" s="5">
        <v>1</v>
      </c>
      <c r="BI330" s="5">
        <v>1</v>
      </c>
      <c r="BJ330" s="5">
        <v>1</v>
      </c>
      <c r="BK330" s="5">
        <v>1</v>
      </c>
      <c r="BL330" s="5">
        <v>1</v>
      </c>
      <c r="BM330" s="5">
        <v>1</v>
      </c>
      <c r="BN330" s="5">
        <v>1</v>
      </c>
      <c r="BO330" s="5">
        <v>1</v>
      </c>
      <c r="BP330" s="5">
        <v>1</v>
      </c>
      <c r="BQ330" s="5">
        <v>1</v>
      </c>
      <c r="BR330" s="5">
        <v>1</v>
      </c>
      <c r="BS330" s="5">
        <v>1</v>
      </c>
      <c r="BT330" s="5">
        <v>1</v>
      </c>
      <c r="BU330" s="5">
        <v>1</v>
      </c>
      <c r="BV330" s="5">
        <v>1</v>
      </c>
      <c r="BW330" s="5">
        <v>1</v>
      </c>
      <c r="BX330" s="5">
        <v>1</v>
      </c>
      <c r="BY330" s="5">
        <v>1</v>
      </c>
      <c r="BZ330" s="5">
        <v>1</v>
      </c>
      <c r="CA330" s="5">
        <v>1</v>
      </c>
      <c r="CB330" s="5">
        <v>1</v>
      </c>
      <c r="CC330" s="5">
        <v>1</v>
      </c>
      <c r="CD330" s="5">
        <v>1</v>
      </c>
      <c r="CE330" s="5">
        <v>1</v>
      </c>
      <c r="CF330" s="5">
        <v>1</v>
      </c>
      <c r="CG330" s="5">
        <v>1</v>
      </c>
      <c r="CH330" s="5">
        <v>1</v>
      </c>
      <c r="CI330" s="5">
        <v>1</v>
      </c>
      <c r="CJ330" s="544">
        <v>1</v>
      </c>
    </row>
    <row r="331" spans="1:88" s="160" customFormat="1" ht="23.25" customHeight="1">
      <c r="A331" s="5">
        <v>1</v>
      </c>
      <c r="B331" s="280" t="s">
        <v>21</v>
      </c>
      <c r="C331" s="671"/>
      <c r="D331" s="281">
        <v>0</v>
      </c>
      <c r="E331" s="282" t="s">
        <v>178</v>
      </c>
      <c r="F331" s="283"/>
      <c r="G331" s="283"/>
      <c r="H331" s="283"/>
      <c r="I331" s="283"/>
      <c r="J331" s="283"/>
      <c r="K331" s="283"/>
      <c r="L331" s="284"/>
      <c r="M331" s="285"/>
      <c r="N331" s="283"/>
      <c r="O331" s="828"/>
      <c r="P331" s="829"/>
      <c r="Q331" s="5">
        <v>1</v>
      </c>
      <c r="R331" s="596"/>
      <c r="S331" s="632"/>
      <c r="T331" s="598"/>
      <c r="U331" s="636" t="str">
        <f t="shared" si="128"/>
        <v/>
      </c>
      <c r="V331" s="640"/>
      <c r="W331" s="182" t="str">
        <f t="shared" si="129"/>
        <v/>
      </c>
      <c r="X331" s="639" t="str">
        <f>IF(OR(ISBLANK(V331), ISTEXT(V331)), "", "0  "&amp;V303)</f>
        <v/>
      </c>
      <c r="Y331" s="5">
        <v>1</v>
      </c>
      <c r="Z331" s="62" t="s">
        <v>21</v>
      </c>
      <c r="AA331" s="302">
        <v>0</v>
      </c>
      <c r="AB331" s="303" t="s">
        <v>181</v>
      </c>
      <c r="AC331" s="303"/>
      <c r="AD331" s="303"/>
      <c r="AE331" s="303"/>
      <c r="AF331" s="303"/>
      <c r="AG331" s="303"/>
      <c r="AH331" s="304" t="s">
        <v>183</v>
      </c>
      <c r="AI331" s="303"/>
      <c r="AJ331" s="303"/>
      <c r="AK331" s="303"/>
      <c r="AL331" s="303"/>
      <c r="AM331" s="303"/>
      <c r="AN331" s="305"/>
      <c r="AO331" s="3">
        <v>1</v>
      </c>
      <c r="AP331" s="164"/>
      <c r="AQ331" s="164"/>
      <c r="AR331" s="181" t="str">
        <f t="shared" si="126"/>
        <v/>
      </c>
      <c r="AS331" s="166"/>
      <c r="AT331" s="167"/>
      <c r="AU331" s="182"/>
      <c r="AV331" s="3">
        <v>1</v>
      </c>
      <c r="AW331" s="5">
        <v>1</v>
      </c>
      <c r="AX331" s="5">
        <v>1</v>
      </c>
      <c r="AY331" s="5">
        <v>1</v>
      </c>
      <c r="AZ331" s="5">
        <v>1</v>
      </c>
      <c r="BA331" s="5">
        <v>1</v>
      </c>
      <c r="BB331" s="5">
        <v>1</v>
      </c>
      <c r="BC331" s="5">
        <v>1</v>
      </c>
      <c r="BD331" s="5">
        <v>1</v>
      </c>
      <c r="BE331" s="5">
        <v>1</v>
      </c>
      <c r="BF331" s="5">
        <v>1</v>
      </c>
      <c r="BG331" s="5">
        <v>1</v>
      </c>
      <c r="BH331" s="5">
        <v>1</v>
      </c>
      <c r="BI331" s="5">
        <v>1</v>
      </c>
      <c r="BJ331" s="5">
        <v>1</v>
      </c>
      <c r="BK331" s="5">
        <v>1</v>
      </c>
      <c r="BL331" s="5">
        <v>1</v>
      </c>
      <c r="BM331" s="5">
        <v>1</v>
      </c>
      <c r="BN331" s="5">
        <v>1</v>
      </c>
      <c r="BO331" s="5">
        <v>1</v>
      </c>
      <c r="BP331" s="5">
        <v>1</v>
      </c>
      <c r="BQ331" s="5">
        <v>1</v>
      </c>
      <c r="BR331" s="5">
        <v>1</v>
      </c>
      <c r="BS331" s="5">
        <v>1</v>
      </c>
      <c r="BT331" s="5">
        <v>1</v>
      </c>
      <c r="BU331" s="5">
        <v>1</v>
      </c>
      <c r="BV331" s="5">
        <v>1</v>
      </c>
      <c r="BW331" s="5">
        <v>1</v>
      </c>
      <c r="BX331" s="5">
        <v>1</v>
      </c>
      <c r="BY331" s="5">
        <v>1</v>
      </c>
      <c r="BZ331" s="5">
        <v>1</v>
      </c>
      <c r="CA331" s="5">
        <v>1</v>
      </c>
      <c r="CB331" s="5">
        <v>1</v>
      </c>
      <c r="CC331" s="5">
        <v>1</v>
      </c>
      <c r="CD331" s="5">
        <v>1</v>
      </c>
      <c r="CE331" s="5">
        <v>1</v>
      </c>
      <c r="CF331" s="5">
        <v>1</v>
      </c>
      <c r="CG331" s="5">
        <v>1</v>
      </c>
      <c r="CH331" s="5">
        <v>1</v>
      </c>
      <c r="CI331" s="5">
        <v>1</v>
      </c>
      <c r="CJ331" s="544">
        <v>1</v>
      </c>
    </row>
    <row r="332" spans="1:88" s="160" customFormat="1" ht="23.25" customHeight="1">
      <c r="A332" s="5">
        <v>1</v>
      </c>
      <c r="B332" s="62" t="s">
        <v>21</v>
      </c>
      <c r="C332" s="671"/>
      <c r="D332" s="289" t="str">
        <f>IF(ISBLANK(E332),"",LARGE(D331:D331,1)+1)</f>
        <v/>
      </c>
      <c r="E332" s="290"/>
      <c r="F332" s="290" t="s">
        <v>181</v>
      </c>
      <c r="G332" s="290"/>
      <c r="H332" s="290"/>
      <c r="I332" s="290"/>
      <c r="J332" s="290"/>
      <c r="K332" s="290"/>
      <c r="L332" s="290"/>
      <c r="M332" s="290"/>
      <c r="N332" s="290"/>
      <c r="O332" s="290"/>
      <c r="P332" s="830" t="str">
        <f>I292</f>
        <v>Vous</v>
      </c>
      <c r="Q332" s="5">
        <v>1</v>
      </c>
      <c r="R332" s="596"/>
      <c r="S332" s="632"/>
      <c r="T332" s="598"/>
      <c r="U332" s="636" t="str">
        <f t="shared" si="128"/>
        <v/>
      </c>
      <c r="V332" s="640"/>
      <c r="W332" s="182" t="str">
        <f t="shared" si="129"/>
        <v/>
      </c>
      <c r="X332" s="639" t="str">
        <f>IF(OR(ISBLANK(V332), ISTEXT(V332)), "", "0  "&amp;V303)</f>
        <v/>
      </c>
      <c r="Y332" s="5">
        <v>1</v>
      </c>
      <c r="Z332" s="314" t="str">
        <f t="shared" ref="Z332:Z351" si="130">IF(AB332&lt;&gt;"","A",IF(AC332&lt;&gt;"","A",IF(AD332&lt;&gt;"","A",IF(AE332&lt;&gt;"","A",IF(AF332&lt;&gt;"","A","►")))))</f>
        <v>A</v>
      </c>
      <c r="AA332" s="315">
        <f>IF(ISBLANK(AB332),"",LARGE(AA331:AA331,1)+1)</f>
        <v>1</v>
      </c>
      <c r="AB332" s="316" t="s">
        <v>365</v>
      </c>
      <c r="AC332" s="317"/>
      <c r="AD332" s="317"/>
      <c r="AE332" s="317"/>
      <c r="AF332" s="317"/>
      <c r="AG332" s="317"/>
      <c r="AH332" s="317"/>
      <c r="AI332" s="317"/>
      <c r="AJ332" s="317"/>
      <c r="AK332" s="317"/>
      <c r="AL332" s="317"/>
      <c r="AM332" s="317"/>
      <c r="AN332" s="318"/>
      <c r="AO332" s="3">
        <v>1</v>
      </c>
      <c r="AP332" s="164"/>
      <c r="AQ332" s="164"/>
      <c r="AR332" s="181" t="str">
        <f t="shared" si="126"/>
        <v/>
      </c>
      <c r="AS332" s="166"/>
      <c r="AT332" s="167"/>
      <c r="AU332" s="182"/>
      <c r="AV332" s="3">
        <v>1</v>
      </c>
      <c r="AW332" s="5">
        <v>1</v>
      </c>
      <c r="AX332" s="5">
        <v>1</v>
      </c>
      <c r="AY332" s="5">
        <v>1</v>
      </c>
      <c r="AZ332" s="5">
        <v>1</v>
      </c>
      <c r="BA332" s="5">
        <v>1</v>
      </c>
      <c r="BB332" s="5">
        <v>1</v>
      </c>
      <c r="BC332" s="5">
        <v>1</v>
      </c>
      <c r="BD332" s="5">
        <v>1</v>
      </c>
      <c r="BE332" s="5">
        <v>1</v>
      </c>
      <c r="BF332" s="5">
        <v>1</v>
      </c>
      <c r="BG332" s="5">
        <v>1</v>
      </c>
      <c r="BH332" s="5">
        <v>1</v>
      </c>
      <c r="BI332" s="5">
        <v>1</v>
      </c>
      <c r="BJ332" s="5">
        <v>1</v>
      </c>
      <c r="BK332" s="5">
        <v>1</v>
      </c>
      <c r="BL332" s="5">
        <v>1</v>
      </c>
      <c r="BM332" s="5">
        <v>1</v>
      </c>
      <c r="BN332" s="5">
        <v>1</v>
      </c>
      <c r="BO332" s="5">
        <v>1</v>
      </c>
      <c r="BP332" s="5">
        <v>1</v>
      </c>
      <c r="BQ332" s="5">
        <v>1</v>
      </c>
      <c r="BR332" s="5">
        <v>1</v>
      </c>
      <c r="BS332" s="5">
        <v>1</v>
      </c>
      <c r="BT332" s="5">
        <v>1</v>
      </c>
      <c r="BU332" s="5">
        <v>1</v>
      </c>
      <c r="BV332" s="5">
        <v>1</v>
      </c>
      <c r="BW332" s="5">
        <v>1</v>
      </c>
      <c r="BX332" s="5">
        <v>1</v>
      </c>
      <c r="BY332" s="5">
        <v>1</v>
      </c>
      <c r="BZ332" s="5">
        <v>1</v>
      </c>
      <c r="CA332" s="5">
        <v>1</v>
      </c>
      <c r="CB332" s="5">
        <v>1</v>
      </c>
      <c r="CC332" s="5">
        <v>1</v>
      </c>
      <c r="CD332" s="5">
        <v>1</v>
      </c>
      <c r="CE332" s="5">
        <v>1</v>
      </c>
      <c r="CF332" s="5">
        <v>1</v>
      </c>
      <c r="CG332" s="5">
        <v>1</v>
      </c>
      <c r="CH332" s="5">
        <v>1</v>
      </c>
      <c r="CI332" s="5">
        <v>1</v>
      </c>
      <c r="CJ332" s="544">
        <v>1</v>
      </c>
    </row>
    <row r="333" spans="1:88" s="160" customFormat="1" ht="23.25" customHeight="1">
      <c r="A333" s="5">
        <v>1</v>
      </c>
      <c r="B333" s="657" t="str">
        <f t="shared" ref="B333:B352" si="131">Z332</f>
        <v>A</v>
      </c>
      <c r="C333" s="671"/>
      <c r="D333" s="289">
        <f t="shared" ref="D333:D352" si="132">AA332</f>
        <v>1</v>
      </c>
      <c r="E333" s="141"/>
      <c r="F333" s="290"/>
      <c r="G333" s="141"/>
      <c r="H333" s="290"/>
      <c r="I333" s="290"/>
      <c r="J333" s="290"/>
      <c r="K333" s="290"/>
      <c r="L333" s="290"/>
      <c r="M333" s="290"/>
      <c r="N333" s="290"/>
      <c r="O333" s="290"/>
      <c r="P333" s="830"/>
      <c r="Q333" s="5">
        <v>1</v>
      </c>
      <c r="R333" s="596"/>
      <c r="S333" s="632"/>
      <c r="T333" s="598"/>
      <c r="U333" s="636" t="str">
        <f t="shared" si="128"/>
        <v/>
      </c>
      <c r="V333" s="640"/>
      <c r="W333" s="182" t="str">
        <f t="shared" si="129"/>
        <v/>
      </c>
      <c r="X333" s="639" t="str">
        <f>IF(OR(ISBLANK(V333), ISTEXT(V333)), "", "0  "&amp;V303)</f>
        <v/>
      </c>
      <c r="Y333" s="5">
        <v>1</v>
      </c>
      <c r="Z333" s="314" t="str">
        <f t="shared" si="130"/>
        <v>A</v>
      </c>
      <c r="AA333" s="315" t="str">
        <f>IF(ISBLANK(AB333),"",LARGE(AA331:AA332,1)+1)</f>
        <v/>
      </c>
      <c r="AB333" s="316"/>
      <c r="AC333" s="317" t="s">
        <v>366</v>
      </c>
      <c r="AD333" s="317"/>
      <c r="AE333" s="502"/>
      <c r="AF333" s="502"/>
      <c r="AG333" s="502"/>
      <c r="AH333" s="323"/>
      <c r="AI333" s="323"/>
      <c r="AJ333" s="323"/>
      <c r="AK333" s="323"/>
      <c r="AL333" s="323"/>
      <c r="AM333" s="323"/>
      <c r="AN333" s="324"/>
      <c r="AO333" s="3">
        <v>1</v>
      </c>
      <c r="AP333" s="164"/>
      <c r="AQ333" s="164"/>
      <c r="AR333" s="181" t="str">
        <f t="shared" si="126"/>
        <v/>
      </c>
      <c r="AS333" s="166"/>
      <c r="AT333" s="167"/>
      <c r="AU333" s="182"/>
      <c r="AV333" s="3">
        <v>1</v>
      </c>
      <c r="AW333" s="5">
        <v>1</v>
      </c>
      <c r="AX333" s="5">
        <v>1</v>
      </c>
      <c r="AY333" s="5">
        <v>1</v>
      </c>
      <c r="AZ333" s="5">
        <v>1</v>
      </c>
      <c r="BA333" s="5">
        <v>1</v>
      </c>
      <c r="BB333" s="5">
        <v>1</v>
      </c>
      <c r="BC333" s="5">
        <v>1</v>
      </c>
      <c r="BD333" s="5">
        <v>1</v>
      </c>
      <c r="BE333" s="5">
        <v>1</v>
      </c>
      <c r="BF333" s="5">
        <v>1</v>
      </c>
      <c r="BG333" s="5">
        <v>1</v>
      </c>
      <c r="BH333" s="5">
        <v>1</v>
      </c>
      <c r="BI333" s="5">
        <v>1</v>
      </c>
      <c r="BJ333" s="5">
        <v>1</v>
      </c>
      <c r="BK333" s="5">
        <v>1</v>
      </c>
      <c r="BL333" s="5">
        <v>1</v>
      </c>
      <c r="BM333" s="5">
        <v>1</v>
      </c>
      <c r="BN333" s="5">
        <v>1</v>
      </c>
      <c r="BO333" s="5">
        <v>1</v>
      </c>
      <c r="BP333" s="5">
        <v>1</v>
      </c>
      <c r="BQ333" s="5">
        <v>1</v>
      </c>
      <c r="BR333" s="5">
        <v>1</v>
      </c>
      <c r="BS333" s="5">
        <v>1</v>
      </c>
      <c r="BT333" s="5">
        <v>1</v>
      </c>
      <c r="BU333" s="5">
        <v>1</v>
      </c>
      <c r="BV333" s="5">
        <v>1</v>
      </c>
      <c r="BW333" s="5">
        <v>1</v>
      </c>
      <c r="BX333" s="5">
        <v>1</v>
      </c>
      <c r="BY333" s="5">
        <v>1</v>
      </c>
      <c r="BZ333" s="5">
        <v>1</v>
      </c>
      <c r="CA333" s="5">
        <v>1</v>
      </c>
      <c r="CB333" s="5">
        <v>1</v>
      </c>
      <c r="CC333" s="5">
        <v>1</v>
      </c>
      <c r="CD333" s="5">
        <v>1</v>
      </c>
      <c r="CE333" s="5">
        <v>1</v>
      </c>
      <c r="CF333" s="5">
        <v>1</v>
      </c>
      <c r="CG333" s="5">
        <v>1</v>
      </c>
      <c r="CH333" s="5">
        <v>1</v>
      </c>
      <c r="CI333" s="5">
        <v>1</v>
      </c>
      <c r="CJ333" s="544">
        <v>1</v>
      </c>
    </row>
    <row r="334" spans="1:88" s="160" customFormat="1" ht="23.25" customHeight="1">
      <c r="A334" s="5">
        <v>1</v>
      </c>
      <c r="B334" s="657" t="str">
        <f t="shared" si="131"/>
        <v>A</v>
      </c>
      <c r="C334" s="671"/>
      <c r="D334" s="289" t="str">
        <f t="shared" si="132"/>
        <v/>
      </c>
      <c r="E334" s="141">
        <f t="shared" ref="E334:E352" si="133">AB333</f>
        <v>0</v>
      </c>
      <c r="F334" s="141"/>
      <c r="G334" s="141"/>
      <c r="H334" s="141"/>
      <c r="I334" s="141"/>
      <c r="J334" s="141"/>
      <c r="K334" s="141"/>
      <c r="L334" s="141"/>
      <c r="M334" s="141"/>
      <c r="N334" s="141"/>
      <c r="O334" s="141"/>
      <c r="P334" s="830"/>
      <c r="Q334" s="5">
        <v>1</v>
      </c>
      <c r="R334" s="596"/>
      <c r="S334" s="632"/>
      <c r="T334" s="598"/>
      <c r="U334" s="636" t="str">
        <f t="shared" si="128"/>
        <v/>
      </c>
      <c r="V334" s="640"/>
      <c r="W334" s="182" t="str">
        <f t="shared" si="129"/>
        <v/>
      </c>
      <c r="X334" s="639" t="str">
        <f>IF(OR(ISBLANK(V334), ISTEXT(V334)), "", "0  "&amp;V303)</f>
        <v/>
      </c>
      <c r="Y334" s="5">
        <v>1</v>
      </c>
      <c r="Z334" s="314" t="str">
        <f t="shared" si="130"/>
        <v>►</v>
      </c>
      <c r="AA334" s="315" t="str">
        <f>IF(ISBLANK(AB334),"",LARGE(AA331:AA333,1)+1)</f>
        <v/>
      </c>
      <c r="AB334" s="316"/>
      <c r="AC334" s="317"/>
      <c r="AD334" s="317"/>
      <c r="AE334" s="317"/>
      <c r="AF334" s="317"/>
      <c r="AG334" s="317"/>
      <c r="AH334" s="317"/>
      <c r="AI334" s="317"/>
      <c r="AJ334" s="317"/>
      <c r="AK334" s="317"/>
      <c r="AL334" s="317"/>
      <c r="AM334" s="317"/>
      <c r="AN334" s="318"/>
      <c r="AO334" s="3">
        <v>1</v>
      </c>
      <c r="AP334" s="164"/>
      <c r="AQ334" s="164"/>
      <c r="AR334" s="181" t="str">
        <f t="shared" si="126"/>
        <v/>
      </c>
      <c r="AS334" s="166"/>
      <c r="AT334" s="167"/>
      <c r="AU334" s="182"/>
      <c r="AV334" s="3">
        <v>1</v>
      </c>
      <c r="AW334" s="5">
        <v>1</v>
      </c>
      <c r="AX334" s="5">
        <v>1</v>
      </c>
      <c r="AY334" s="5">
        <v>1</v>
      </c>
      <c r="AZ334" s="5">
        <v>1</v>
      </c>
      <c r="BA334" s="5">
        <v>1</v>
      </c>
      <c r="BB334" s="5">
        <v>1</v>
      </c>
      <c r="BC334" s="5">
        <v>1</v>
      </c>
      <c r="BD334" s="5">
        <v>1</v>
      </c>
      <c r="BE334" s="5">
        <v>1</v>
      </c>
      <c r="BF334" s="5">
        <v>1</v>
      </c>
      <c r="BG334" s="5">
        <v>1</v>
      </c>
      <c r="BH334" s="5">
        <v>1</v>
      </c>
      <c r="BI334" s="5">
        <v>1</v>
      </c>
      <c r="BJ334" s="5">
        <v>1</v>
      </c>
      <c r="BK334" s="5">
        <v>1</v>
      </c>
      <c r="BL334" s="5">
        <v>1</v>
      </c>
      <c r="BM334" s="5">
        <v>1</v>
      </c>
      <c r="BN334" s="5">
        <v>1</v>
      </c>
      <c r="BO334" s="5">
        <v>1</v>
      </c>
      <c r="BP334" s="5">
        <v>1</v>
      </c>
      <c r="BQ334" s="5">
        <v>1</v>
      </c>
      <c r="BR334" s="5">
        <v>1</v>
      </c>
      <c r="BS334" s="5">
        <v>1</v>
      </c>
      <c r="BT334" s="5">
        <v>1</v>
      </c>
      <c r="BU334" s="5">
        <v>1</v>
      </c>
      <c r="BV334" s="5">
        <v>1</v>
      </c>
      <c r="BW334" s="5">
        <v>1</v>
      </c>
      <c r="BX334" s="5">
        <v>1</v>
      </c>
      <c r="BY334" s="5">
        <v>1</v>
      </c>
      <c r="BZ334" s="5">
        <v>1</v>
      </c>
      <c r="CA334" s="5">
        <v>1</v>
      </c>
      <c r="CB334" s="5">
        <v>1</v>
      </c>
      <c r="CC334" s="5">
        <v>1</v>
      </c>
      <c r="CD334" s="5">
        <v>1</v>
      </c>
      <c r="CE334" s="5">
        <v>1</v>
      </c>
      <c r="CF334" s="5">
        <v>1</v>
      </c>
      <c r="CG334" s="5">
        <v>1</v>
      </c>
      <c r="CH334" s="5">
        <v>1</v>
      </c>
      <c r="CI334" s="5">
        <v>1</v>
      </c>
      <c r="CJ334" s="544">
        <v>1</v>
      </c>
    </row>
    <row r="335" spans="1:88" s="160" customFormat="1" ht="23.25" customHeight="1">
      <c r="A335" s="5">
        <v>1</v>
      </c>
      <c r="B335" s="657" t="str">
        <f t="shared" si="131"/>
        <v>►</v>
      </c>
      <c r="C335" s="671"/>
      <c r="D335" s="289" t="str">
        <f t="shared" si="132"/>
        <v/>
      </c>
      <c r="E335" s="141">
        <f t="shared" si="133"/>
        <v>0</v>
      </c>
      <c r="F335" s="141"/>
      <c r="G335" s="141"/>
      <c r="H335" s="141"/>
      <c r="I335" s="141"/>
      <c r="J335" s="141"/>
      <c r="K335" s="141"/>
      <c r="L335" s="141"/>
      <c r="M335" s="141"/>
      <c r="N335" s="141"/>
      <c r="O335" s="141"/>
      <c r="P335" s="830"/>
      <c r="Q335" s="5">
        <v>1</v>
      </c>
      <c r="R335" s="596"/>
      <c r="S335" s="632"/>
      <c r="T335" s="598"/>
      <c r="U335" s="636" t="str">
        <f t="shared" si="128"/>
        <v/>
      </c>
      <c r="V335" s="640"/>
      <c r="W335" s="182" t="str">
        <f t="shared" si="129"/>
        <v/>
      </c>
      <c r="X335" s="639" t="str">
        <f>IF(OR(ISBLANK(V335), ISTEXT(V335)), "", "0  "&amp;V303)</f>
        <v/>
      </c>
      <c r="Y335" s="5">
        <v>1</v>
      </c>
      <c r="Z335" s="314" t="str">
        <f t="shared" si="130"/>
        <v>►</v>
      </c>
      <c r="AA335" s="315" t="str">
        <f>IF(ISBLANK(AB335),"",LARGE(AA331:AA334,1)+1)</f>
        <v/>
      </c>
      <c r="AB335" s="316"/>
      <c r="AC335" s="317"/>
      <c r="AD335" s="317"/>
      <c r="AE335" s="317"/>
      <c r="AF335" s="317"/>
      <c r="AG335" s="317"/>
      <c r="AH335" s="317"/>
      <c r="AI335" s="317"/>
      <c r="AJ335" s="317"/>
      <c r="AK335" s="317"/>
      <c r="AL335" s="317"/>
      <c r="AM335" s="317"/>
      <c r="AN335" s="318"/>
      <c r="AO335" s="3">
        <v>1</v>
      </c>
      <c r="AP335" s="164"/>
      <c r="AQ335" s="164"/>
      <c r="AR335" s="181" t="str">
        <f t="shared" si="126"/>
        <v/>
      </c>
      <c r="AS335" s="166"/>
      <c r="AT335" s="167"/>
      <c r="AU335" s="182"/>
      <c r="AV335" s="3">
        <v>1</v>
      </c>
      <c r="AW335" s="5">
        <v>1</v>
      </c>
      <c r="AX335" s="5">
        <v>1</v>
      </c>
      <c r="AY335" s="5">
        <v>1</v>
      </c>
      <c r="AZ335" s="5">
        <v>1</v>
      </c>
      <c r="BA335" s="5">
        <v>1</v>
      </c>
      <c r="BB335" s="5">
        <v>1</v>
      </c>
      <c r="BC335" s="5">
        <v>1</v>
      </c>
      <c r="BD335" s="5">
        <v>1</v>
      </c>
      <c r="BE335" s="5">
        <v>1</v>
      </c>
      <c r="BF335" s="5">
        <v>1</v>
      </c>
      <c r="BG335" s="5">
        <v>1</v>
      </c>
      <c r="BH335" s="5">
        <v>1</v>
      </c>
      <c r="BI335" s="5">
        <v>1</v>
      </c>
      <c r="BJ335" s="5">
        <v>1</v>
      </c>
      <c r="BK335" s="5">
        <v>1</v>
      </c>
      <c r="BL335" s="5">
        <v>1</v>
      </c>
      <c r="BM335" s="5">
        <v>1</v>
      </c>
      <c r="BN335" s="5">
        <v>1</v>
      </c>
      <c r="BO335" s="5">
        <v>1</v>
      </c>
      <c r="BP335" s="5">
        <v>1</v>
      </c>
      <c r="BQ335" s="5">
        <v>1</v>
      </c>
      <c r="BR335" s="5">
        <v>1</v>
      </c>
      <c r="BS335" s="5">
        <v>1</v>
      </c>
      <c r="BT335" s="5">
        <v>1</v>
      </c>
      <c r="BU335" s="5">
        <v>1</v>
      </c>
      <c r="BV335" s="5">
        <v>1</v>
      </c>
      <c r="BW335" s="5">
        <v>1</v>
      </c>
      <c r="BX335" s="5">
        <v>1</v>
      </c>
      <c r="BY335" s="5">
        <v>1</v>
      </c>
      <c r="BZ335" s="5">
        <v>1</v>
      </c>
      <c r="CA335" s="5">
        <v>1</v>
      </c>
      <c r="CB335" s="5">
        <v>1</v>
      </c>
      <c r="CC335" s="5">
        <v>1</v>
      </c>
      <c r="CD335" s="5">
        <v>1</v>
      </c>
      <c r="CE335" s="5">
        <v>1</v>
      </c>
      <c r="CF335" s="5">
        <v>1</v>
      </c>
      <c r="CG335" s="5">
        <v>1</v>
      </c>
      <c r="CH335" s="5">
        <v>1</v>
      </c>
      <c r="CI335" s="5">
        <v>1</v>
      </c>
      <c r="CJ335" s="544">
        <v>1</v>
      </c>
    </row>
    <row r="336" spans="1:88" s="160" customFormat="1" ht="23.25" customHeight="1">
      <c r="A336" s="5">
        <v>1</v>
      </c>
      <c r="B336" s="657" t="str">
        <f t="shared" si="131"/>
        <v>►</v>
      </c>
      <c r="C336" s="671"/>
      <c r="D336" s="289" t="str">
        <f t="shared" si="132"/>
        <v/>
      </c>
      <c r="E336" s="141">
        <f t="shared" si="133"/>
        <v>0</v>
      </c>
      <c r="F336" s="141"/>
      <c r="G336" s="141"/>
      <c r="H336" s="141"/>
      <c r="I336" s="141"/>
      <c r="J336" s="141"/>
      <c r="K336" s="141"/>
      <c r="L336" s="141"/>
      <c r="M336" s="141"/>
      <c r="N336" s="141"/>
      <c r="O336" s="141"/>
      <c r="P336" s="830"/>
      <c r="Q336" s="5">
        <v>1</v>
      </c>
      <c r="R336" s="596"/>
      <c r="S336" s="632"/>
      <c r="T336" s="598"/>
      <c r="U336" s="636" t="str">
        <f t="shared" si="128"/>
        <v/>
      </c>
      <c r="V336" s="640"/>
      <c r="W336" s="182" t="str">
        <f t="shared" si="129"/>
        <v/>
      </c>
      <c r="X336" s="639" t="str">
        <f t="shared" ref="X336:X372" si="134">IF(OR(ISBLANK(V336), ISTEXT(V336)), "", "0  "&amp;V304)</f>
        <v/>
      </c>
      <c r="Y336" s="5">
        <v>1</v>
      </c>
      <c r="Z336" s="314" t="str">
        <f t="shared" si="130"/>
        <v>►</v>
      </c>
      <c r="AA336" s="315" t="str">
        <f>IF(ISBLANK(AB336),"",LARGE(AA331:AA335,1)+1)</f>
        <v/>
      </c>
      <c r="AB336" s="316"/>
      <c r="AC336" s="317"/>
      <c r="AD336" s="317"/>
      <c r="AE336" s="317"/>
      <c r="AF336" s="317"/>
      <c r="AG336" s="317"/>
      <c r="AH336" s="317"/>
      <c r="AI336" s="317"/>
      <c r="AJ336" s="317"/>
      <c r="AK336" s="317"/>
      <c r="AL336" s="317"/>
      <c r="AM336" s="317"/>
      <c r="AN336" s="318"/>
      <c r="AO336" s="3">
        <v>1</v>
      </c>
      <c r="AP336" s="164"/>
      <c r="AQ336" s="164"/>
      <c r="AR336" s="181" t="str">
        <f t="shared" si="126"/>
        <v/>
      </c>
      <c r="AS336" s="166"/>
      <c r="AT336" s="167"/>
      <c r="AU336" s="182"/>
      <c r="AV336" s="3">
        <v>1</v>
      </c>
      <c r="AW336" s="5">
        <v>1</v>
      </c>
      <c r="AX336" s="5">
        <v>1</v>
      </c>
      <c r="AY336" s="5">
        <v>1</v>
      </c>
      <c r="AZ336" s="5">
        <v>1</v>
      </c>
      <c r="BA336" s="5">
        <v>1</v>
      </c>
      <c r="BB336" s="5">
        <v>1</v>
      </c>
      <c r="BC336" s="5">
        <v>1</v>
      </c>
      <c r="BD336" s="5">
        <v>1</v>
      </c>
      <c r="BE336" s="5">
        <v>1</v>
      </c>
      <c r="BF336" s="5">
        <v>1</v>
      </c>
      <c r="BG336" s="5">
        <v>1</v>
      </c>
      <c r="BH336" s="5">
        <v>1</v>
      </c>
      <c r="BI336" s="5">
        <v>1</v>
      </c>
      <c r="BJ336" s="5">
        <v>1</v>
      </c>
      <c r="BK336" s="5">
        <v>1</v>
      </c>
      <c r="BL336" s="5">
        <v>1</v>
      </c>
      <c r="BM336" s="5">
        <v>1</v>
      </c>
      <c r="BN336" s="5">
        <v>1</v>
      </c>
      <c r="BO336" s="5">
        <v>1</v>
      </c>
      <c r="BP336" s="5">
        <v>1</v>
      </c>
      <c r="BQ336" s="5">
        <v>1</v>
      </c>
      <c r="BR336" s="5">
        <v>1</v>
      </c>
      <c r="BS336" s="5">
        <v>1</v>
      </c>
      <c r="BT336" s="5">
        <v>1</v>
      </c>
      <c r="BU336" s="5">
        <v>1</v>
      </c>
      <c r="BV336" s="5">
        <v>1</v>
      </c>
      <c r="BW336" s="5">
        <v>1</v>
      </c>
      <c r="BX336" s="5">
        <v>1</v>
      </c>
      <c r="BY336" s="5">
        <v>1</v>
      </c>
      <c r="BZ336" s="5">
        <v>1</v>
      </c>
      <c r="CA336" s="5">
        <v>1</v>
      </c>
      <c r="CB336" s="5">
        <v>1</v>
      </c>
      <c r="CC336" s="5">
        <v>1</v>
      </c>
      <c r="CD336" s="5">
        <v>1</v>
      </c>
      <c r="CE336" s="5">
        <v>1</v>
      </c>
      <c r="CF336" s="5">
        <v>1</v>
      </c>
      <c r="CG336" s="5">
        <v>1</v>
      </c>
      <c r="CH336" s="5">
        <v>1</v>
      </c>
      <c r="CI336" s="5">
        <v>1</v>
      </c>
      <c r="CJ336" s="544">
        <v>1</v>
      </c>
    </row>
    <row r="337" spans="1:88" s="160" customFormat="1" ht="23.25" customHeight="1">
      <c r="A337" s="5">
        <v>1</v>
      </c>
      <c r="B337" s="657" t="str">
        <f t="shared" si="131"/>
        <v>►</v>
      </c>
      <c r="C337" s="671"/>
      <c r="D337" s="289" t="str">
        <f t="shared" si="132"/>
        <v/>
      </c>
      <c r="E337" s="141">
        <f t="shared" si="133"/>
        <v>0</v>
      </c>
      <c r="F337" s="141"/>
      <c r="G337" s="141"/>
      <c r="H337" s="141"/>
      <c r="I337" s="141"/>
      <c r="J337" s="141"/>
      <c r="K337" s="141"/>
      <c r="L337" s="141"/>
      <c r="M337" s="141"/>
      <c r="N337" s="141"/>
      <c r="O337" s="141"/>
      <c r="P337" s="830"/>
      <c r="Q337" s="5">
        <v>1</v>
      </c>
      <c r="R337" s="596"/>
      <c r="S337" s="632"/>
      <c r="T337" s="598"/>
      <c r="U337" s="636" t="str">
        <f t="shared" si="128"/>
        <v/>
      </c>
      <c r="V337" s="640"/>
      <c r="W337" s="182" t="str">
        <f t="shared" si="129"/>
        <v/>
      </c>
      <c r="X337" s="639" t="str">
        <f t="shared" si="134"/>
        <v/>
      </c>
      <c r="Y337" s="5">
        <v>1</v>
      </c>
      <c r="Z337" s="314" t="str">
        <f t="shared" si="130"/>
        <v>►</v>
      </c>
      <c r="AA337" s="315" t="str">
        <f>IF(ISBLANK(AB337),"",LARGE(AA331:AA336,1)+1)</f>
        <v/>
      </c>
      <c r="AB337" s="316"/>
      <c r="AC337" s="317"/>
      <c r="AD337" s="317"/>
      <c r="AE337" s="317"/>
      <c r="AF337" s="317"/>
      <c r="AG337" s="317"/>
      <c r="AH337" s="317"/>
      <c r="AI337" s="317"/>
      <c r="AJ337" s="317"/>
      <c r="AK337" s="317"/>
      <c r="AL337" s="317"/>
      <c r="AM337" s="317"/>
      <c r="AN337" s="318"/>
      <c r="AO337" s="3">
        <v>1</v>
      </c>
      <c r="AP337" s="164"/>
      <c r="AQ337" s="164"/>
      <c r="AR337" s="181" t="str">
        <f t="shared" si="126"/>
        <v/>
      </c>
      <c r="AS337" s="166"/>
      <c r="AT337" s="167"/>
      <c r="AU337" s="182"/>
      <c r="AV337" s="3">
        <v>1</v>
      </c>
      <c r="AW337" s="5">
        <v>1</v>
      </c>
      <c r="AX337" s="5">
        <v>1</v>
      </c>
      <c r="AY337" s="5">
        <v>1</v>
      </c>
      <c r="AZ337" s="5">
        <v>1</v>
      </c>
      <c r="BA337" s="5">
        <v>1</v>
      </c>
      <c r="BB337" s="5">
        <v>1</v>
      </c>
      <c r="BC337" s="5">
        <v>1</v>
      </c>
      <c r="BD337" s="5">
        <v>1</v>
      </c>
      <c r="BE337" s="5">
        <v>1</v>
      </c>
      <c r="BF337" s="5">
        <v>1</v>
      </c>
      <c r="BG337" s="5">
        <v>1</v>
      </c>
      <c r="BH337" s="5">
        <v>1</v>
      </c>
      <c r="BI337" s="5">
        <v>1</v>
      </c>
      <c r="BJ337" s="5">
        <v>1</v>
      </c>
      <c r="BK337" s="5">
        <v>1</v>
      </c>
      <c r="BL337" s="5">
        <v>1</v>
      </c>
      <c r="BM337" s="5">
        <v>1</v>
      </c>
      <c r="BN337" s="5">
        <v>1</v>
      </c>
      <c r="BO337" s="5">
        <v>1</v>
      </c>
      <c r="BP337" s="5">
        <v>1</v>
      </c>
      <c r="BQ337" s="5">
        <v>1</v>
      </c>
      <c r="BR337" s="5">
        <v>1</v>
      </c>
      <c r="BS337" s="5">
        <v>1</v>
      </c>
      <c r="BT337" s="5">
        <v>1</v>
      </c>
      <c r="BU337" s="5">
        <v>1</v>
      </c>
      <c r="BV337" s="5">
        <v>1</v>
      </c>
      <c r="BW337" s="5">
        <v>1</v>
      </c>
      <c r="BX337" s="5">
        <v>1</v>
      </c>
      <c r="BY337" s="5">
        <v>1</v>
      </c>
      <c r="BZ337" s="5">
        <v>1</v>
      </c>
      <c r="CA337" s="5">
        <v>1</v>
      </c>
      <c r="CB337" s="5">
        <v>1</v>
      </c>
      <c r="CC337" s="5">
        <v>1</v>
      </c>
      <c r="CD337" s="5">
        <v>1</v>
      </c>
      <c r="CE337" s="5">
        <v>1</v>
      </c>
      <c r="CF337" s="5">
        <v>1</v>
      </c>
      <c r="CG337" s="5">
        <v>1</v>
      </c>
      <c r="CH337" s="5">
        <v>1</v>
      </c>
      <c r="CI337" s="5">
        <v>1</v>
      </c>
      <c r="CJ337" s="544">
        <v>1</v>
      </c>
    </row>
    <row r="338" spans="1:88" s="160" customFormat="1" ht="23.25" customHeight="1">
      <c r="A338" s="5">
        <v>1</v>
      </c>
      <c r="B338" s="657" t="str">
        <f t="shared" si="131"/>
        <v>►</v>
      </c>
      <c r="C338" s="671"/>
      <c r="D338" s="289" t="str">
        <f t="shared" si="132"/>
        <v/>
      </c>
      <c r="E338" s="141">
        <f t="shared" si="133"/>
        <v>0</v>
      </c>
      <c r="F338" s="141"/>
      <c r="G338" s="141"/>
      <c r="H338" s="141"/>
      <c r="I338" s="141"/>
      <c r="J338" s="141"/>
      <c r="K338" s="141"/>
      <c r="L338" s="141"/>
      <c r="M338" s="141"/>
      <c r="N338" s="141"/>
      <c r="O338" s="141"/>
      <c r="P338" s="830"/>
      <c r="Q338" s="5">
        <v>1</v>
      </c>
      <c r="R338" s="596"/>
      <c r="S338" s="632"/>
      <c r="T338" s="598"/>
      <c r="U338" s="636" t="str">
        <f t="shared" si="128"/>
        <v/>
      </c>
      <c r="V338" s="640"/>
      <c r="W338" s="182" t="str">
        <f t="shared" si="129"/>
        <v/>
      </c>
      <c r="X338" s="639" t="str">
        <f t="shared" si="134"/>
        <v/>
      </c>
      <c r="Y338" s="5">
        <v>1</v>
      </c>
      <c r="Z338" s="314" t="str">
        <f t="shared" si="130"/>
        <v>►</v>
      </c>
      <c r="AA338" s="315" t="str">
        <f>IF(ISBLANK(AB338),"",LARGE(AA331:AA337,1)+1)</f>
        <v/>
      </c>
      <c r="AB338" s="316"/>
      <c r="AC338" s="317"/>
      <c r="AD338" s="317"/>
      <c r="AE338" s="317"/>
      <c r="AF338" s="317"/>
      <c r="AG338" s="317"/>
      <c r="AH338" s="317"/>
      <c r="AI338" s="317"/>
      <c r="AJ338" s="317"/>
      <c r="AK338" s="317"/>
      <c r="AL338" s="317"/>
      <c r="AM338" s="317"/>
      <c r="AN338" s="318"/>
      <c r="AO338" s="3">
        <v>1</v>
      </c>
      <c r="AP338" s="164"/>
      <c r="AQ338" s="164"/>
      <c r="AR338" s="181" t="str">
        <f t="shared" si="126"/>
        <v/>
      </c>
      <c r="AS338" s="166"/>
      <c r="AT338" s="167"/>
      <c r="AU338" s="182"/>
      <c r="AV338" s="3">
        <v>1</v>
      </c>
      <c r="AW338" s="5">
        <v>1</v>
      </c>
      <c r="AX338" s="5">
        <v>1</v>
      </c>
      <c r="AY338" s="5">
        <v>1</v>
      </c>
      <c r="AZ338" s="5">
        <v>1</v>
      </c>
      <c r="BA338" s="5">
        <v>1</v>
      </c>
      <c r="BB338" s="5">
        <v>1</v>
      </c>
      <c r="BC338" s="5">
        <v>1</v>
      </c>
      <c r="BD338" s="5">
        <v>1</v>
      </c>
      <c r="BE338" s="5">
        <v>1</v>
      </c>
      <c r="BF338" s="5">
        <v>1</v>
      </c>
      <c r="BG338" s="5">
        <v>1</v>
      </c>
      <c r="BH338" s="5">
        <v>1</v>
      </c>
      <c r="BI338" s="5">
        <v>1</v>
      </c>
      <c r="BJ338" s="5">
        <v>1</v>
      </c>
      <c r="BK338" s="5">
        <v>1</v>
      </c>
      <c r="BL338" s="5">
        <v>1</v>
      </c>
      <c r="BM338" s="5">
        <v>1</v>
      </c>
      <c r="BN338" s="5">
        <v>1</v>
      </c>
      <c r="BO338" s="5">
        <v>1</v>
      </c>
      <c r="BP338" s="5">
        <v>1</v>
      </c>
      <c r="BQ338" s="5">
        <v>1</v>
      </c>
      <c r="BR338" s="5">
        <v>1</v>
      </c>
      <c r="BS338" s="5">
        <v>1</v>
      </c>
      <c r="BT338" s="5">
        <v>1</v>
      </c>
      <c r="BU338" s="5">
        <v>1</v>
      </c>
      <c r="BV338" s="5">
        <v>1</v>
      </c>
      <c r="BW338" s="5">
        <v>1</v>
      </c>
      <c r="BX338" s="5">
        <v>1</v>
      </c>
      <c r="BY338" s="5">
        <v>1</v>
      </c>
      <c r="BZ338" s="5">
        <v>1</v>
      </c>
      <c r="CA338" s="5">
        <v>1</v>
      </c>
      <c r="CB338" s="5">
        <v>1</v>
      </c>
      <c r="CC338" s="5">
        <v>1</v>
      </c>
      <c r="CD338" s="5">
        <v>1</v>
      </c>
      <c r="CE338" s="5">
        <v>1</v>
      </c>
      <c r="CF338" s="5">
        <v>1</v>
      </c>
      <c r="CG338" s="5">
        <v>1</v>
      </c>
      <c r="CH338" s="5">
        <v>1</v>
      </c>
      <c r="CI338" s="5">
        <v>1</v>
      </c>
      <c r="CJ338" s="544">
        <v>1</v>
      </c>
    </row>
    <row r="339" spans="1:88" s="160" customFormat="1" ht="23.25" customHeight="1">
      <c r="A339" s="5">
        <v>1</v>
      </c>
      <c r="B339" s="657" t="str">
        <f t="shared" si="131"/>
        <v>►</v>
      </c>
      <c r="C339" s="671"/>
      <c r="D339" s="289" t="str">
        <f t="shared" si="132"/>
        <v/>
      </c>
      <c r="E339" s="141">
        <f t="shared" si="133"/>
        <v>0</v>
      </c>
      <c r="F339" s="141"/>
      <c r="G339" s="141" t="s">
        <v>198</v>
      </c>
      <c r="H339" s="141"/>
      <c r="I339" s="141"/>
      <c r="J339" s="141"/>
      <c r="K339" s="141"/>
      <c r="L339" s="141"/>
      <c r="M339" s="141"/>
      <c r="N339" s="141"/>
      <c r="O339" s="141"/>
      <c r="P339" s="830"/>
      <c r="Q339" s="5">
        <v>1</v>
      </c>
      <c r="R339" s="596"/>
      <c r="S339" s="632"/>
      <c r="T339" s="598"/>
      <c r="U339" s="636" t="str">
        <f t="shared" si="128"/>
        <v/>
      </c>
      <c r="V339" s="640"/>
      <c r="W339" s="182" t="str">
        <f t="shared" si="129"/>
        <v/>
      </c>
      <c r="X339" s="639" t="str">
        <f t="shared" si="134"/>
        <v/>
      </c>
      <c r="Y339" s="5">
        <v>1</v>
      </c>
      <c r="Z339" s="314" t="str">
        <f t="shared" si="130"/>
        <v>►</v>
      </c>
      <c r="AA339" s="315" t="str">
        <f>IF(ISBLANK(AB339),"",LARGE(AA331:AA338,1)+1)</f>
        <v/>
      </c>
      <c r="AB339" s="316"/>
      <c r="AC339" s="317"/>
      <c r="AD339" s="317"/>
      <c r="AE339" s="317"/>
      <c r="AF339" s="317"/>
      <c r="AG339" s="317"/>
      <c r="AH339" s="317"/>
      <c r="AI339" s="317"/>
      <c r="AJ339" s="317"/>
      <c r="AK339" s="317"/>
      <c r="AL339" s="317"/>
      <c r="AM339" s="317"/>
      <c r="AN339" s="318"/>
      <c r="AO339" s="3">
        <v>1</v>
      </c>
      <c r="AP339" s="164"/>
      <c r="AQ339" s="164"/>
      <c r="AR339" s="181" t="str">
        <f t="shared" si="126"/>
        <v/>
      </c>
      <c r="AS339" s="166"/>
      <c r="AT339" s="167"/>
      <c r="AU339" s="182"/>
      <c r="AV339" s="3">
        <v>1</v>
      </c>
      <c r="AW339" s="5">
        <v>1</v>
      </c>
      <c r="AX339" s="5">
        <v>1</v>
      </c>
      <c r="AY339" s="5">
        <v>1</v>
      </c>
      <c r="AZ339" s="5">
        <v>1</v>
      </c>
      <c r="BA339" s="5">
        <v>1</v>
      </c>
      <c r="BB339" s="5">
        <v>1</v>
      </c>
      <c r="BC339" s="5">
        <v>1</v>
      </c>
      <c r="BD339" s="5">
        <v>1</v>
      </c>
      <c r="BE339" s="5">
        <v>1</v>
      </c>
      <c r="BF339" s="5">
        <v>1</v>
      </c>
      <c r="BG339" s="5">
        <v>1</v>
      </c>
      <c r="BH339" s="5">
        <v>1</v>
      </c>
      <c r="BI339" s="5">
        <v>1</v>
      </c>
      <c r="BJ339" s="5">
        <v>1</v>
      </c>
      <c r="BK339" s="5">
        <v>1</v>
      </c>
      <c r="BL339" s="5">
        <v>1</v>
      </c>
      <c r="BM339" s="5">
        <v>1</v>
      </c>
      <c r="BN339" s="5">
        <v>1</v>
      </c>
      <c r="BO339" s="5">
        <v>1</v>
      </c>
      <c r="BP339" s="5">
        <v>1</v>
      </c>
      <c r="BQ339" s="5">
        <v>1</v>
      </c>
      <c r="BR339" s="5">
        <v>1</v>
      </c>
      <c r="BS339" s="5">
        <v>1</v>
      </c>
      <c r="BT339" s="5">
        <v>1</v>
      </c>
      <c r="BU339" s="5">
        <v>1</v>
      </c>
      <c r="BV339" s="5">
        <v>1</v>
      </c>
      <c r="BW339" s="5">
        <v>1</v>
      </c>
      <c r="BX339" s="5">
        <v>1</v>
      </c>
      <c r="BY339" s="5">
        <v>1</v>
      </c>
      <c r="BZ339" s="5">
        <v>1</v>
      </c>
      <c r="CA339" s="5">
        <v>1</v>
      </c>
      <c r="CB339" s="5">
        <v>1</v>
      </c>
      <c r="CC339" s="5">
        <v>1</v>
      </c>
      <c r="CD339" s="5">
        <v>1</v>
      </c>
      <c r="CE339" s="5">
        <v>1</v>
      </c>
      <c r="CF339" s="5">
        <v>1</v>
      </c>
      <c r="CG339" s="5">
        <v>1</v>
      </c>
      <c r="CH339" s="5">
        <v>1</v>
      </c>
      <c r="CI339" s="5">
        <v>1</v>
      </c>
      <c r="CJ339" s="544">
        <v>1</v>
      </c>
    </row>
    <row r="340" spans="1:88" s="160" customFormat="1" ht="23.25" customHeight="1">
      <c r="A340" s="5">
        <v>1</v>
      </c>
      <c r="B340" s="657" t="str">
        <f t="shared" si="131"/>
        <v>►</v>
      </c>
      <c r="C340" s="671"/>
      <c r="D340" s="289" t="str">
        <f t="shared" si="132"/>
        <v/>
      </c>
      <c r="E340" s="141">
        <f t="shared" si="133"/>
        <v>0</v>
      </c>
      <c r="F340" s="141"/>
      <c r="G340" s="141"/>
      <c r="H340" s="141"/>
      <c r="I340" s="141"/>
      <c r="J340" s="141"/>
      <c r="K340" s="141"/>
      <c r="L340" s="141"/>
      <c r="M340" s="141"/>
      <c r="N340" s="141"/>
      <c r="O340" s="141"/>
      <c r="P340" s="830"/>
      <c r="Q340" s="5">
        <v>1</v>
      </c>
      <c r="R340" s="596"/>
      <c r="S340" s="632"/>
      <c r="T340" s="598"/>
      <c r="U340" s="636" t="str">
        <f t="shared" si="128"/>
        <v/>
      </c>
      <c r="V340" s="640"/>
      <c r="W340" s="182" t="str">
        <f t="shared" si="129"/>
        <v/>
      </c>
      <c r="X340" s="639" t="str">
        <f t="shared" si="134"/>
        <v/>
      </c>
      <c r="Y340" s="5">
        <v>1</v>
      </c>
      <c r="Z340" s="314" t="str">
        <f t="shared" si="130"/>
        <v>►</v>
      </c>
      <c r="AA340" s="315" t="str">
        <f>IF(ISBLANK(AB340),"",LARGE(AA331:AA339,1)+1)</f>
        <v/>
      </c>
      <c r="AB340" s="316"/>
      <c r="AC340" s="317"/>
      <c r="AD340" s="317"/>
      <c r="AE340" s="317"/>
      <c r="AF340" s="317"/>
      <c r="AG340" s="317"/>
      <c r="AH340" s="317"/>
      <c r="AI340" s="317"/>
      <c r="AJ340" s="317"/>
      <c r="AK340" s="317"/>
      <c r="AL340" s="317"/>
      <c r="AM340" s="317"/>
      <c r="AN340" s="318"/>
      <c r="AO340" s="3">
        <v>1</v>
      </c>
      <c r="AP340" s="164"/>
      <c r="AQ340" s="164"/>
      <c r="AR340" s="181" t="str">
        <f t="shared" si="126"/>
        <v/>
      </c>
      <c r="AS340" s="166"/>
      <c r="AT340" s="167"/>
      <c r="AU340" s="182"/>
      <c r="AV340" s="3">
        <v>1</v>
      </c>
      <c r="AW340" s="5">
        <v>1</v>
      </c>
      <c r="AX340" s="5">
        <v>1</v>
      </c>
      <c r="AY340" s="5">
        <v>1</v>
      </c>
      <c r="AZ340" s="5">
        <v>1</v>
      </c>
      <c r="BA340" s="5">
        <v>1</v>
      </c>
      <c r="BB340" s="5">
        <v>1</v>
      </c>
      <c r="BC340" s="5">
        <v>1</v>
      </c>
      <c r="BD340" s="5">
        <v>1</v>
      </c>
      <c r="BE340" s="5">
        <v>1</v>
      </c>
      <c r="BF340" s="5">
        <v>1</v>
      </c>
      <c r="BG340" s="5">
        <v>1</v>
      </c>
      <c r="BH340" s="5">
        <v>1</v>
      </c>
      <c r="BI340" s="5">
        <v>1</v>
      </c>
      <c r="BJ340" s="5">
        <v>1</v>
      </c>
      <c r="BK340" s="5">
        <v>1</v>
      </c>
      <c r="BL340" s="5">
        <v>1</v>
      </c>
      <c r="BM340" s="5">
        <v>1</v>
      </c>
      <c r="BN340" s="5">
        <v>1</v>
      </c>
      <c r="BO340" s="5">
        <v>1</v>
      </c>
      <c r="BP340" s="5">
        <v>1</v>
      </c>
      <c r="BQ340" s="5">
        <v>1</v>
      </c>
      <c r="BR340" s="5">
        <v>1</v>
      </c>
      <c r="BS340" s="5">
        <v>1</v>
      </c>
      <c r="BT340" s="5">
        <v>1</v>
      </c>
      <c r="BU340" s="5">
        <v>1</v>
      </c>
      <c r="BV340" s="5">
        <v>1</v>
      </c>
      <c r="BW340" s="5">
        <v>1</v>
      </c>
      <c r="BX340" s="5">
        <v>1</v>
      </c>
      <c r="BY340" s="5">
        <v>1</v>
      </c>
      <c r="BZ340" s="5">
        <v>1</v>
      </c>
      <c r="CA340" s="5">
        <v>1</v>
      </c>
      <c r="CB340" s="5">
        <v>1</v>
      </c>
      <c r="CC340" s="5">
        <v>1</v>
      </c>
      <c r="CD340" s="5">
        <v>1</v>
      </c>
      <c r="CE340" s="5">
        <v>1</v>
      </c>
      <c r="CF340" s="5">
        <v>1</v>
      </c>
      <c r="CG340" s="5">
        <v>1</v>
      </c>
      <c r="CH340" s="5">
        <v>1</v>
      </c>
      <c r="CI340" s="5">
        <v>1</v>
      </c>
      <c r="CJ340" s="544">
        <v>1</v>
      </c>
    </row>
    <row r="341" spans="1:88" s="160" customFormat="1" ht="23.25" customHeight="1">
      <c r="A341" s="5">
        <v>1</v>
      </c>
      <c r="B341" s="657" t="str">
        <f t="shared" si="131"/>
        <v>►</v>
      </c>
      <c r="C341" s="671"/>
      <c r="D341" s="289" t="str">
        <f t="shared" si="132"/>
        <v/>
      </c>
      <c r="E341" s="141">
        <f t="shared" si="133"/>
        <v>0</v>
      </c>
      <c r="F341" s="141"/>
      <c r="G341" s="141"/>
      <c r="H341" s="141"/>
      <c r="I341" s="141"/>
      <c r="J341" s="141"/>
      <c r="K341" s="141"/>
      <c r="L341" s="141"/>
      <c r="M341" s="141"/>
      <c r="N341" s="141"/>
      <c r="O341" s="141"/>
      <c r="P341" s="830"/>
      <c r="Q341" s="5">
        <v>1</v>
      </c>
      <c r="R341" s="596"/>
      <c r="S341" s="632"/>
      <c r="T341" s="598"/>
      <c r="U341" s="636" t="str">
        <f t="shared" si="128"/>
        <v/>
      </c>
      <c r="V341" s="640"/>
      <c r="W341" s="182" t="str">
        <f t="shared" si="129"/>
        <v/>
      </c>
      <c r="X341" s="639" t="str">
        <f t="shared" si="134"/>
        <v/>
      </c>
      <c r="Y341" s="5">
        <v>1</v>
      </c>
      <c r="Z341" s="314" t="str">
        <f t="shared" si="130"/>
        <v>►</v>
      </c>
      <c r="AA341" s="315" t="str">
        <f>IF(ISBLANK(AB341),"",LARGE(AA331:AA340,1)+1)</f>
        <v/>
      </c>
      <c r="AB341" s="316"/>
      <c r="AC341" s="317"/>
      <c r="AD341" s="317"/>
      <c r="AE341" s="317"/>
      <c r="AF341" s="317"/>
      <c r="AG341" s="317"/>
      <c r="AH341" s="317"/>
      <c r="AI341" s="317"/>
      <c r="AJ341" s="317"/>
      <c r="AK341" s="317"/>
      <c r="AL341" s="317"/>
      <c r="AM341" s="317"/>
      <c r="AN341" s="318"/>
      <c r="AO341" s="3">
        <v>1</v>
      </c>
      <c r="AP341" s="835" t="s">
        <v>207</v>
      </c>
      <c r="AQ341" s="836"/>
      <c r="AR341" s="836"/>
      <c r="AS341" s="836"/>
      <c r="AT341" s="836"/>
      <c r="AU341" s="837"/>
      <c r="AV341" s="3">
        <v>1</v>
      </c>
      <c r="AW341" s="5">
        <v>1</v>
      </c>
      <c r="AX341" s="5">
        <v>1</v>
      </c>
      <c r="AY341" s="5">
        <v>1</v>
      </c>
      <c r="AZ341" s="5">
        <v>1</v>
      </c>
      <c r="BA341" s="5">
        <v>1</v>
      </c>
      <c r="BB341" s="5">
        <v>1</v>
      </c>
      <c r="BC341" s="5">
        <v>1</v>
      </c>
      <c r="BD341" s="5">
        <v>1</v>
      </c>
      <c r="BE341" s="5">
        <v>1</v>
      </c>
      <c r="BF341" s="5">
        <v>1</v>
      </c>
      <c r="BG341" s="5">
        <v>1</v>
      </c>
      <c r="BH341" s="5">
        <v>1</v>
      </c>
      <c r="BI341" s="5">
        <v>1</v>
      </c>
      <c r="BJ341" s="5">
        <v>1</v>
      </c>
      <c r="BK341" s="5">
        <v>1</v>
      </c>
      <c r="BL341" s="5">
        <v>1</v>
      </c>
      <c r="BM341" s="5">
        <v>1</v>
      </c>
      <c r="BN341" s="5">
        <v>1</v>
      </c>
      <c r="BO341" s="5">
        <v>1</v>
      </c>
      <c r="BP341" s="5">
        <v>1</v>
      </c>
      <c r="BQ341" s="5">
        <v>1</v>
      </c>
      <c r="BR341" s="5">
        <v>1</v>
      </c>
      <c r="BS341" s="5">
        <v>1</v>
      </c>
      <c r="BT341" s="5">
        <v>1</v>
      </c>
      <c r="BU341" s="5">
        <v>1</v>
      </c>
      <c r="BV341" s="5">
        <v>1</v>
      </c>
      <c r="BW341" s="5">
        <v>1</v>
      </c>
      <c r="BX341" s="5">
        <v>1</v>
      </c>
      <c r="BY341" s="5">
        <v>1</v>
      </c>
      <c r="BZ341" s="5">
        <v>1</v>
      </c>
      <c r="CA341" s="5">
        <v>1</v>
      </c>
      <c r="CB341" s="5">
        <v>1</v>
      </c>
      <c r="CC341" s="5">
        <v>1</v>
      </c>
      <c r="CD341" s="5">
        <v>1</v>
      </c>
      <c r="CE341" s="5">
        <v>1</v>
      </c>
      <c r="CF341" s="5">
        <v>1</v>
      </c>
      <c r="CG341" s="5">
        <v>1</v>
      </c>
      <c r="CH341" s="5">
        <v>1</v>
      </c>
      <c r="CI341" s="5">
        <v>1</v>
      </c>
      <c r="CJ341" s="544">
        <v>1</v>
      </c>
    </row>
    <row r="342" spans="1:88" s="160" customFormat="1" ht="23.25" customHeight="1">
      <c r="A342" s="5">
        <v>1</v>
      </c>
      <c r="B342" s="657" t="str">
        <f t="shared" si="131"/>
        <v>►</v>
      </c>
      <c r="C342" s="671"/>
      <c r="D342" s="289" t="str">
        <f t="shared" si="132"/>
        <v/>
      </c>
      <c r="E342" s="141">
        <f t="shared" si="133"/>
        <v>0</v>
      </c>
      <c r="F342" s="141"/>
      <c r="G342" s="141"/>
      <c r="H342" s="141"/>
      <c r="I342" s="141"/>
      <c r="J342" s="141"/>
      <c r="K342" s="141"/>
      <c r="L342" s="141"/>
      <c r="M342" s="141"/>
      <c r="N342" s="141"/>
      <c r="O342" s="141"/>
      <c r="P342" s="830"/>
      <c r="Q342" s="5">
        <v>1</v>
      </c>
      <c r="R342" s="596"/>
      <c r="S342" s="632"/>
      <c r="T342" s="598"/>
      <c r="U342" s="636" t="str">
        <f t="shared" si="128"/>
        <v/>
      </c>
      <c r="V342" s="640"/>
      <c r="W342" s="182" t="str">
        <f t="shared" si="129"/>
        <v/>
      </c>
      <c r="X342" s="639" t="str">
        <f t="shared" si="134"/>
        <v/>
      </c>
      <c r="Y342" s="5">
        <v>1</v>
      </c>
      <c r="Z342" s="314" t="str">
        <f t="shared" si="130"/>
        <v>►</v>
      </c>
      <c r="AA342" s="315" t="str">
        <f>IF(ISBLANK(AB342),"",LARGE(AA331:AA341,1)+1)</f>
        <v/>
      </c>
      <c r="AB342" s="316"/>
      <c r="AC342" s="317"/>
      <c r="AD342" s="317"/>
      <c r="AE342" s="317"/>
      <c r="AF342" s="317"/>
      <c r="AG342" s="317"/>
      <c r="AH342" s="317"/>
      <c r="AI342" s="317"/>
      <c r="AJ342" s="317"/>
      <c r="AK342" s="317"/>
      <c r="AL342" s="317"/>
      <c r="AM342" s="317"/>
      <c r="AN342" s="318"/>
      <c r="AO342" s="3">
        <v>1</v>
      </c>
      <c r="AP342" s="302">
        <v>0</v>
      </c>
      <c r="AQ342" s="303" t="s">
        <v>181</v>
      </c>
      <c r="AR342" s="303"/>
      <c r="AS342" s="303"/>
      <c r="AT342" s="303"/>
      <c r="AU342" s="303"/>
      <c r="AV342" s="3">
        <v>1</v>
      </c>
      <c r="AW342" s="5">
        <v>1</v>
      </c>
      <c r="AX342" s="5">
        <v>1</v>
      </c>
      <c r="AY342" s="5">
        <v>1</v>
      </c>
      <c r="AZ342" s="5">
        <v>1</v>
      </c>
      <c r="BA342" s="5">
        <v>1</v>
      </c>
      <c r="BB342" s="5">
        <v>1</v>
      </c>
      <c r="BC342" s="5">
        <v>1</v>
      </c>
      <c r="BD342" s="5">
        <v>1</v>
      </c>
      <c r="BE342" s="5">
        <v>1</v>
      </c>
      <c r="BF342" s="5">
        <v>1</v>
      </c>
      <c r="BG342" s="5">
        <v>1</v>
      </c>
      <c r="BH342" s="5">
        <v>1</v>
      </c>
      <c r="BI342" s="5">
        <v>1</v>
      </c>
      <c r="BJ342" s="5">
        <v>1</v>
      </c>
      <c r="BK342" s="5">
        <v>1</v>
      </c>
      <c r="BL342" s="5">
        <v>1</v>
      </c>
      <c r="BM342" s="5">
        <v>1</v>
      </c>
      <c r="BN342" s="5">
        <v>1</v>
      </c>
      <c r="BO342" s="5">
        <v>1</v>
      </c>
      <c r="BP342" s="5">
        <v>1</v>
      </c>
      <c r="BQ342" s="5">
        <v>1</v>
      </c>
      <c r="BR342" s="5">
        <v>1</v>
      </c>
      <c r="BS342" s="5">
        <v>1</v>
      </c>
      <c r="BT342" s="5">
        <v>1</v>
      </c>
      <c r="BU342" s="5">
        <v>1</v>
      </c>
      <c r="BV342" s="5">
        <v>1</v>
      </c>
      <c r="BW342" s="5">
        <v>1</v>
      </c>
      <c r="BX342" s="5">
        <v>1</v>
      </c>
      <c r="BY342" s="5">
        <v>1</v>
      </c>
      <c r="BZ342" s="5">
        <v>1</v>
      </c>
      <c r="CA342" s="5">
        <v>1</v>
      </c>
      <c r="CB342" s="5">
        <v>1</v>
      </c>
      <c r="CC342" s="5">
        <v>1</v>
      </c>
      <c r="CD342" s="5">
        <v>1</v>
      </c>
      <c r="CE342" s="5">
        <v>1</v>
      </c>
      <c r="CF342" s="5">
        <v>1</v>
      </c>
      <c r="CG342" s="5">
        <v>1</v>
      </c>
      <c r="CH342" s="5">
        <v>1</v>
      </c>
      <c r="CI342" s="5">
        <v>1</v>
      </c>
      <c r="CJ342" s="544">
        <v>1</v>
      </c>
    </row>
    <row r="343" spans="1:88" s="160" customFormat="1" ht="23.25" customHeight="1">
      <c r="A343" s="5">
        <v>1</v>
      </c>
      <c r="B343" s="657" t="str">
        <f t="shared" si="131"/>
        <v>►</v>
      </c>
      <c r="C343" s="671"/>
      <c r="D343" s="289" t="str">
        <f t="shared" si="132"/>
        <v/>
      </c>
      <c r="E343" s="141">
        <f t="shared" si="133"/>
        <v>0</v>
      </c>
      <c r="F343" s="141"/>
      <c r="G343" s="141"/>
      <c r="H343" s="141"/>
      <c r="I343" s="141"/>
      <c r="J343" s="141"/>
      <c r="K343" s="141"/>
      <c r="L343" s="141"/>
      <c r="M343" s="141"/>
      <c r="N343" s="141"/>
      <c r="O343" s="141"/>
      <c r="P343" s="830"/>
      <c r="Q343" s="5">
        <v>1</v>
      </c>
      <c r="R343" s="596"/>
      <c r="S343" s="632"/>
      <c r="T343" s="598"/>
      <c r="U343" s="636" t="str">
        <f t="shared" si="128"/>
        <v/>
      </c>
      <c r="V343" s="640"/>
      <c r="W343" s="182" t="str">
        <f t="shared" si="129"/>
        <v/>
      </c>
      <c r="X343" s="639" t="str">
        <f t="shared" si="134"/>
        <v/>
      </c>
      <c r="Y343" s="5">
        <v>1</v>
      </c>
      <c r="Z343" s="314" t="str">
        <f t="shared" si="130"/>
        <v>►</v>
      </c>
      <c r="AA343" s="315" t="str">
        <f>IF(ISBLANK(AB343),"",LARGE(AA331:AA342,1)+1)</f>
        <v/>
      </c>
      <c r="AB343" s="316"/>
      <c r="AC343" s="317"/>
      <c r="AD343" s="317"/>
      <c r="AE343" s="317"/>
      <c r="AF343" s="317"/>
      <c r="AG343" s="317"/>
      <c r="AH343" s="317"/>
      <c r="AI343" s="317"/>
      <c r="AJ343" s="317"/>
      <c r="AK343" s="317"/>
      <c r="AL343" s="317"/>
      <c r="AM343" s="317"/>
      <c r="AN343" s="318"/>
      <c r="AO343" s="3">
        <v>1</v>
      </c>
      <c r="AP343" s="315" t="str">
        <f>IF(ISBLANK(AQ343),"",LARGE(AP342:AP342,1)+1)</f>
        <v/>
      </c>
      <c r="AQ343" s="316"/>
      <c r="AR343" s="317"/>
      <c r="AS343" s="317"/>
      <c r="AT343" s="317"/>
      <c r="AU343" s="317"/>
      <c r="AV343" s="3">
        <v>1</v>
      </c>
      <c r="AW343" s="5">
        <v>1</v>
      </c>
      <c r="AX343" s="5">
        <v>1</v>
      </c>
      <c r="AY343" s="5">
        <v>1</v>
      </c>
      <c r="AZ343" s="5">
        <v>1</v>
      </c>
      <c r="BA343" s="5">
        <v>1</v>
      </c>
      <c r="BB343" s="5">
        <v>1</v>
      </c>
      <c r="BC343" s="5">
        <v>1</v>
      </c>
      <c r="BD343" s="5">
        <v>1</v>
      </c>
      <c r="BE343" s="5">
        <v>1</v>
      </c>
      <c r="BF343" s="5">
        <v>1</v>
      </c>
      <c r="BG343" s="5">
        <v>1</v>
      </c>
      <c r="BH343" s="5">
        <v>1</v>
      </c>
      <c r="BI343" s="5">
        <v>1</v>
      </c>
      <c r="BJ343" s="5">
        <v>1</v>
      </c>
      <c r="BK343" s="5">
        <v>1</v>
      </c>
      <c r="BL343" s="5">
        <v>1</v>
      </c>
      <c r="BM343" s="5">
        <v>1</v>
      </c>
      <c r="BN343" s="5">
        <v>1</v>
      </c>
      <c r="BO343" s="5">
        <v>1</v>
      </c>
      <c r="BP343" s="5">
        <v>1</v>
      </c>
      <c r="BQ343" s="5">
        <v>1</v>
      </c>
      <c r="BR343" s="5">
        <v>1</v>
      </c>
      <c r="BS343" s="5">
        <v>1</v>
      </c>
      <c r="BT343" s="5">
        <v>1</v>
      </c>
      <c r="BU343" s="5">
        <v>1</v>
      </c>
      <c r="BV343" s="5">
        <v>1</v>
      </c>
      <c r="BW343" s="5">
        <v>1</v>
      </c>
      <c r="BX343" s="5">
        <v>1</v>
      </c>
      <c r="BY343" s="5">
        <v>1</v>
      </c>
      <c r="BZ343" s="5">
        <v>1</v>
      </c>
      <c r="CA343" s="5">
        <v>1</v>
      </c>
      <c r="CB343" s="5">
        <v>1</v>
      </c>
      <c r="CC343" s="5">
        <v>1</v>
      </c>
      <c r="CD343" s="5">
        <v>1</v>
      </c>
      <c r="CE343" s="5">
        <v>1</v>
      </c>
      <c r="CF343" s="5">
        <v>1</v>
      </c>
      <c r="CG343" s="5">
        <v>1</v>
      </c>
      <c r="CH343" s="5">
        <v>1</v>
      </c>
      <c r="CI343" s="5">
        <v>1</v>
      </c>
      <c r="CJ343" s="544">
        <v>1</v>
      </c>
    </row>
    <row r="344" spans="1:88" s="160" customFormat="1" ht="23.25" customHeight="1">
      <c r="A344" s="5">
        <v>1</v>
      </c>
      <c r="B344" s="657" t="str">
        <f t="shared" si="131"/>
        <v>►</v>
      </c>
      <c r="C344" s="671"/>
      <c r="D344" s="289" t="str">
        <f t="shared" si="132"/>
        <v/>
      </c>
      <c r="E344" s="141">
        <f t="shared" si="133"/>
        <v>0</v>
      </c>
      <c r="F344" s="141"/>
      <c r="G344" s="141"/>
      <c r="H344" s="141"/>
      <c r="I344" s="141"/>
      <c r="J344" s="141"/>
      <c r="K344" s="141"/>
      <c r="L344" s="141"/>
      <c r="M344" s="141"/>
      <c r="N344" s="141"/>
      <c r="O344" s="141"/>
      <c r="P344" s="830"/>
      <c r="Q344" s="5">
        <v>1</v>
      </c>
      <c r="R344" s="596"/>
      <c r="S344" s="632"/>
      <c r="T344" s="598"/>
      <c r="U344" s="636" t="str">
        <f t="shared" si="128"/>
        <v/>
      </c>
      <c r="V344" s="640"/>
      <c r="W344" s="182" t="str">
        <f t="shared" si="129"/>
        <v/>
      </c>
      <c r="X344" s="639" t="str">
        <f t="shared" si="134"/>
        <v/>
      </c>
      <c r="Y344" s="5">
        <v>1</v>
      </c>
      <c r="Z344" s="314" t="str">
        <f t="shared" si="130"/>
        <v>►</v>
      </c>
      <c r="AA344" s="315" t="str">
        <f>IF(ISBLANK(AB344),"",LARGE(AA331:AA343,1)+1)</f>
        <v/>
      </c>
      <c r="AB344" s="316"/>
      <c r="AC344" s="317"/>
      <c r="AD344" s="317"/>
      <c r="AE344" s="317"/>
      <c r="AF344" s="317"/>
      <c r="AG344" s="317"/>
      <c r="AH344" s="317"/>
      <c r="AI344" s="317"/>
      <c r="AJ344" s="317"/>
      <c r="AK344" s="317"/>
      <c r="AL344" s="317"/>
      <c r="AM344" s="317"/>
      <c r="AN344" s="318"/>
      <c r="AO344" s="3">
        <v>1</v>
      </c>
      <c r="AP344" s="315" t="str">
        <f>IF(ISBLANK(AQ344),"",LARGE(AP342:AP343,1)+1)</f>
        <v/>
      </c>
      <c r="AQ344" s="316"/>
      <c r="AR344" s="317"/>
      <c r="AS344" s="317"/>
      <c r="AT344" s="317"/>
      <c r="AU344" s="317"/>
      <c r="AV344" s="5">
        <v>1</v>
      </c>
      <c r="AW344" s="5">
        <v>1</v>
      </c>
      <c r="AX344" s="5">
        <v>1</v>
      </c>
      <c r="AY344" s="5">
        <v>1</v>
      </c>
      <c r="AZ344" s="5">
        <v>1</v>
      </c>
      <c r="BA344" s="5">
        <v>1</v>
      </c>
      <c r="BB344" s="5">
        <v>1</v>
      </c>
      <c r="BC344" s="5">
        <v>1</v>
      </c>
      <c r="BD344" s="5">
        <v>1</v>
      </c>
      <c r="BE344" s="5">
        <v>1</v>
      </c>
      <c r="BF344" s="5">
        <v>1</v>
      </c>
      <c r="BG344" s="5">
        <v>1</v>
      </c>
      <c r="BH344" s="5">
        <v>1</v>
      </c>
      <c r="BI344" s="5">
        <v>1</v>
      </c>
      <c r="BJ344" s="5">
        <v>1</v>
      </c>
      <c r="BK344" s="5">
        <v>1</v>
      </c>
      <c r="BL344" s="5">
        <v>1</v>
      </c>
      <c r="BM344" s="5">
        <v>1</v>
      </c>
      <c r="BN344" s="5">
        <v>1</v>
      </c>
      <c r="BO344" s="5">
        <v>1</v>
      </c>
      <c r="BP344" s="5">
        <v>1</v>
      </c>
      <c r="BQ344" s="5">
        <v>1</v>
      </c>
      <c r="BR344" s="5">
        <v>1</v>
      </c>
      <c r="BS344" s="5">
        <v>1</v>
      </c>
      <c r="BT344" s="5">
        <v>1</v>
      </c>
      <c r="BU344" s="5">
        <v>1</v>
      </c>
      <c r="BV344" s="5">
        <v>1</v>
      </c>
      <c r="BW344" s="5">
        <v>1</v>
      </c>
      <c r="BX344" s="5">
        <v>1</v>
      </c>
      <c r="BY344" s="5">
        <v>1</v>
      </c>
      <c r="BZ344" s="5">
        <v>1</v>
      </c>
      <c r="CA344" s="5">
        <v>1</v>
      </c>
      <c r="CB344" s="5">
        <v>1</v>
      </c>
      <c r="CC344" s="5">
        <v>1</v>
      </c>
      <c r="CD344" s="5">
        <v>1</v>
      </c>
      <c r="CE344" s="5">
        <v>1</v>
      </c>
      <c r="CF344" s="5">
        <v>1</v>
      </c>
      <c r="CG344" s="5">
        <v>1</v>
      </c>
      <c r="CH344" s="5">
        <v>1</v>
      </c>
      <c r="CI344" s="5">
        <v>1</v>
      </c>
      <c r="CJ344" s="544">
        <v>1</v>
      </c>
    </row>
    <row r="345" spans="1:88" s="160" customFormat="1" ht="23.25" customHeight="1">
      <c r="A345" s="5">
        <v>1</v>
      </c>
      <c r="B345" s="657" t="str">
        <f t="shared" si="131"/>
        <v>►</v>
      </c>
      <c r="C345" s="671"/>
      <c r="D345" s="289" t="str">
        <f t="shared" si="132"/>
        <v/>
      </c>
      <c r="E345" s="141">
        <f t="shared" si="133"/>
        <v>0</v>
      </c>
      <c r="F345" s="141"/>
      <c r="G345" s="141"/>
      <c r="H345" s="141"/>
      <c r="I345" s="141"/>
      <c r="J345" s="141"/>
      <c r="K345" s="141"/>
      <c r="L345" s="141"/>
      <c r="M345" s="141"/>
      <c r="N345" s="141"/>
      <c r="O345" s="141"/>
      <c r="P345" s="830"/>
      <c r="Q345" s="5">
        <v>1</v>
      </c>
      <c r="R345" s="596"/>
      <c r="S345" s="632"/>
      <c r="T345" s="598"/>
      <c r="U345" s="636" t="str">
        <f t="shared" si="128"/>
        <v/>
      </c>
      <c r="V345" s="640"/>
      <c r="W345" s="182" t="str">
        <f t="shared" si="129"/>
        <v/>
      </c>
      <c r="X345" s="639" t="str">
        <f t="shared" si="134"/>
        <v/>
      </c>
      <c r="Y345" s="5">
        <v>1</v>
      </c>
      <c r="Z345" s="314" t="str">
        <f t="shared" si="130"/>
        <v>►</v>
      </c>
      <c r="AA345" s="315" t="str">
        <f>IF(ISBLANK(AB345),"",LARGE(AA331:AA344,1)+1)</f>
        <v/>
      </c>
      <c r="AB345" s="316"/>
      <c r="AC345" s="317"/>
      <c r="AD345" s="317"/>
      <c r="AE345" s="317"/>
      <c r="AF345" s="317"/>
      <c r="AG345" s="317"/>
      <c r="AH345" s="317"/>
      <c r="AI345" s="317"/>
      <c r="AJ345" s="317"/>
      <c r="AK345" s="317"/>
      <c r="AL345" s="317"/>
      <c r="AM345" s="317"/>
      <c r="AN345" s="318"/>
      <c r="AO345" s="3">
        <v>1</v>
      </c>
      <c r="AP345" s="315" t="str">
        <f>IF(ISBLANK(AQ345),"",LARGE(AP342:AP344,1)+1)</f>
        <v/>
      </c>
      <c r="AQ345" s="316"/>
      <c r="AR345" s="317"/>
      <c r="AS345" s="317"/>
      <c r="AT345" s="317"/>
      <c r="AU345" s="317"/>
      <c r="AV345" s="5">
        <v>1</v>
      </c>
      <c r="AW345" s="5">
        <v>1</v>
      </c>
      <c r="AX345" s="5">
        <v>1</v>
      </c>
      <c r="AY345" s="5">
        <v>1</v>
      </c>
      <c r="AZ345" s="5">
        <v>1</v>
      </c>
      <c r="BA345" s="5">
        <v>1</v>
      </c>
      <c r="BB345" s="5">
        <v>1</v>
      </c>
      <c r="BC345" s="5">
        <v>1</v>
      </c>
      <c r="BD345" s="5">
        <v>1</v>
      </c>
      <c r="BE345" s="5">
        <v>1</v>
      </c>
      <c r="BF345" s="5">
        <v>1</v>
      </c>
      <c r="BG345" s="5">
        <v>1</v>
      </c>
      <c r="BH345" s="5">
        <v>1</v>
      </c>
      <c r="BI345" s="5">
        <v>1</v>
      </c>
      <c r="BJ345" s="5">
        <v>1</v>
      </c>
      <c r="BK345" s="5">
        <v>1</v>
      </c>
      <c r="BL345" s="5">
        <v>1</v>
      </c>
      <c r="BM345" s="5">
        <v>1</v>
      </c>
      <c r="BN345" s="5">
        <v>1</v>
      </c>
      <c r="BO345" s="5">
        <v>1</v>
      </c>
      <c r="BP345" s="5">
        <v>1</v>
      </c>
      <c r="BQ345" s="5">
        <v>1</v>
      </c>
      <c r="BR345" s="5">
        <v>1</v>
      </c>
      <c r="BS345" s="5">
        <v>1</v>
      </c>
      <c r="BT345" s="5">
        <v>1</v>
      </c>
      <c r="BU345" s="5">
        <v>1</v>
      </c>
      <c r="BV345" s="5">
        <v>1</v>
      </c>
      <c r="BW345" s="5">
        <v>1</v>
      </c>
      <c r="BX345" s="5">
        <v>1</v>
      </c>
      <c r="BY345" s="5">
        <v>1</v>
      </c>
      <c r="BZ345" s="5">
        <v>1</v>
      </c>
      <c r="CA345" s="5">
        <v>1</v>
      </c>
      <c r="CB345" s="5">
        <v>1</v>
      </c>
      <c r="CC345" s="5">
        <v>1</v>
      </c>
      <c r="CD345" s="5">
        <v>1</v>
      </c>
      <c r="CE345" s="5">
        <v>1</v>
      </c>
      <c r="CF345" s="5">
        <v>1</v>
      </c>
      <c r="CG345" s="5">
        <v>1</v>
      </c>
      <c r="CH345" s="5">
        <v>1</v>
      </c>
      <c r="CI345" s="5">
        <v>1</v>
      </c>
      <c r="CJ345" s="544">
        <v>1</v>
      </c>
    </row>
    <row r="346" spans="1:88" s="160" customFormat="1" ht="23.25" customHeight="1">
      <c r="A346" s="5">
        <v>1</v>
      </c>
      <c r="B346" s="657" t="str">
        <f t="shared" si="131"/>
        <v>►</v>
      </c>
      <c r="C346" s="671"/>
      <c r="D346" s="289" t="str">
        <f t="shared" si="132"/>
        <v/>
      </c>
      <c r="E346" s="141">
        <f t="shared" si="133"/>
        <v>0</v>
      </c>
      <c r="F346" s="141"/>
      <c r="G346" s="141"/>
      <c r="H346" s="141"/>
      <c r="I346" s="141"/>
      <c r="J346" s="141"/>
      <c r="K346" s="141"/>
      <c r="L346" s="141"/>
      <c r="M346" s="141"/>
      <c r="N346" s="141"/>
      <c r="O346" s="141"/>
      <c r="P346" s="830"/>
      <c r="Q346" s="5">
        <v>1</v>
      </c>
      <c r="R346" s="596"/>
      <c r="S346" s="632"/>
      <c r="T346" s="598"/>
      <c r="U346" s="636" t="str">
        <f t="shared" si="128"/>
        <v/>
      </c>
      <c r="V346" s="640"/>
      <c r="W346" s="182" t="str">
        <f t="shared" si="129"/>
        <v/>
      </c>
      <c r="X346" s="639" t="str">
        <f t="shared" si="134"/>
        <v/>
      </c>
      <c r="Y346" s="5">
        <v>1</v>
      </c>
      <c r="Z346" s="314" t="str">
        <f t="shared" si="130"/>
        <v>►</v>
      </c>
      <c r="AA346" s="315" t="str">
        <f>IF(ISBLANK(AB346),"",LARGE(AA331:AA345,1)+1)</f>
        <v/>
      </c>
      <c r="AB346" s="316"/>
      <c r="AC346" s="317"/>
      <c r="AD346" s="317"/>
      <c r="AE346" s="317"/>
      <c r="AF346" s="317"/>
      <c r="AG346" s="317"/>
      <c r="AH346" s="317"/>
      <c r="AI346" s="317"/>
      <c r="AJ346" s="317"/>
      <c r="AK346" s="317"/>
      <c r="AL346" s="317"/>
      <c r="AM346" s="317"/>
      <c r="AN346" s="318"/>
      <c r="AO346" s="3">
        <v>1</v>
      </c>
      <c r="AP346" s="315" t="str">
        <f>IF(ISBLANK(AQ346),"",LARGE(AP342:AP345,1)+1)</f>
        <v/>
      </c>
      <c r="AQ346" s="316"/>
      <c r="AR346" s="317"/>
      <c r="AS346" s="317"/>
      <c r="AT346" s="317"/>
      <c r="AU346" s="317"/>
      <c r="AV346" s="5">
        <v>1</v>
      </c>
      <c r="AW346" s="5">
        <v>1</v>
      </c>
      <c r="AX346" s="5">
        <v>1</v>
      </c>
      <c r="AY346" s="5">
        <v>1</v>
      </c>
      <c r="AZ346" s="5">
        <v>1</v>
      </c>
      <c r="BA346" s="5">
        <v>1</v>
      </c>
      <c r="BB346" s="5">
        <v>1</v>
      </c>
      <c r="BC346" s="5">
        <v>1</v>
      </c>
      <c r="BD346" s="5">
        <v>1</v>
      </c>
      <c r="BE346" s="5">
        <v>1</v>
      </c>
      <c r="BF346" s="5">
        <v>1</v>
      </c>
      <c r="BG346" s="5">
        <v>1</v>
      </c>
      <c r="BH346" s="5">
        <v>1</v>
      </c>
      <c r="BI346" s="5">
        <v>1</v>
      </c>
      <c r="BJ346" s="5">
        <v>1</v>
      </c>
      <c r="BK346" s="5">
        <v>1</v>
      </c>
      <c r="BL346" s="5">
        <v>1</v>
      </c>
      <c r="BM346" s="5">
        <v>1</v>
      </c>
      <c r="BN346" s="5">
        <v>1</v>
      </c>
      <c r="BO346" s="5">
        <v>1</v>
      </c>
      <c r="BP346" s="5">
        <v>1</v>
      </c>
      <c r="BQ346" s="5">
        <v>1</v>
      </c>
      <c r="BR346" s="5">
        <v>1</v>
      </c>
      <c r="BS346" s="5">
        <v>1</v>
      </c>
      <c r="BT346" s="5">
        <v>1</v>
      </c>
      <c r="BU346" s="5">
        <v>1</v>
      </c>
      <c r="BV346" s="5">
        <v>1</v>
      </c>
      <c r="BW346" s="5">
        <v>1</v>
      </c>
      <c r="BX346" s="5">
        <v>1</v>
      </c>
      <c r="BY346" s="5">
        <v>1</v>
      </c>
      <c r="BZ346" s="5">
        <v>1</v>
      </c>
      <c r="CA346" s="5">
        <v>1</v>
      </c>
      <c r="CB346" s="5">
        <v>1</v>
      </c>
      <c r="CC346" s="5">
        <v>1</v>
      </c>
      <c r="CD346" s="5">
        <v>1</v>
      </c>
      <c r="CE346" s="5">
        <v>1</v>
      </c>
      <c r="CF346" s="5">
        <v>1</v>
      </c>
      <c r="CG346" s="5">
        <v>1</v>
      </c>
      <c r="CH346" s="5">
        <v>1</v>
      </c>
      <c r="CI346" s="5">
        <v>1</v>
      </c>
      <c r="CJ346" s="544">
        <v>1</v>
      </c>
    </row>
    <row r="347" spans="1:88" s="160" customFormat="1" ht="23.25" customHeight="1">
      <c r="A347" s="5">
        <v>1</v>
      </c>
      <c r="B347" s="657" t="str">
        <f t="shared" si="131"/>
        <v>►</v>
      </c>
      <c r="C347" s="671"/>
      <c r="D347" s="289" t="str">
        <f t="shared" si="132"/>
        <v/>
      </c>
      <c r="E347" s="141">
        <f t="shared" si="133"/>
        <v>0</v>
      </c>
      <c r="F347" s="141"/>
      <c r="G347" s="141"/>
      <c r="H347" s="141"/>
      <c r="I347" s="141"/>
      <c r="J347" s="141"/>
      <c r="K347" s="141"/>
      <c r="L347" s="141"/>
      <c r="M347" s="141"/>
      <c r="N347" s="141"/>
      <c r="O347" s="141"/>
      <c r="P347" s="830"/>
      <c r="Q347" s="5">
        <v>1</v>
      </c>
      <c r="R347" s="596"/>
      <c r="S347" s="632"/>
      <c r="T347" s="598"/>
      <c r="U347" s="636" t="str">
        <f t="shared" si="128"/>
        <v/>
      </c>
      <c r="V347" s="640"/>
      <c r="W347" s="182" t="str">
        <f t="shared" si="129"/>
        <v/>
      </c>
      <c r="X347" s="639" t="str">
        <f t="shared" si="134"/>
        <v/>
      </c>
      <c r="Y347" s="5">
        <v>1</v>
      </c>
      <c r="Z347" s="314" t="str">
        <f t="shared" si="130"/>
        <v>►</v>
      </c>
      <c r="AA347" s="315" t="str">
        <f>IF(ISBLANK(AB347),"",LARGE(AA331:AA346,1)+1)</f>
        <v/>
      </c>
      <c r="AB347" s="316"/>
      <c r="AC347" s="317"/>
      <c r="AD347" s="317"/>
      <c r="AE347" s="317"/>
      <c r="AF347" s="317"/>
      <c r="AG347" s="317"/>
      <c r="AH347" s="317"/>
      <c r="AI347" s="317"/>
      <c r="AJ347" s="317"/>
      <c r="AK347" s="317"/>
      <c r="AL347" s="317"/>
      <c r="AM347" s="317"/>
      <c r="AN347" s="318"/>
      <c r="AO347" s="3">
        <v>1</v>
      </c>
      <c r="AP347" s="315" t="str">
        <f>IF(ISBLANK(AQ347),"",LARGE(AP342:AP346,1)+1)</f>
        <v/>
      </c>
      <c r="AQ347" s="316"/>
      <c r="AR347" s="317"/>
      <c r="AS347" s="317"/>
      <c r="AT347" s="317"/>
      <c r="AU347" s="317"/>
      <c r="AV347" s="5">
        <v>1</v>
      </c>
      <c r="AW347" s="5">
        <v>1</v>
      </c>
      <c r="AX347" s="5">
        <v>1</v>
      </c>
      <c r="AY347" s="5">
        <v>1</v>
      </c>
      <c r="AZ347" s="5">
        <v>1</v>
      </c>
      <c r="BA347" s="5">
        <v>1</v>
      </c>
      <c r="BB347" s="5">
        <v>1</v>
      </c>
      <c r="BC347" s="5">
        <v>1</v>
      </c>
      <c r="BD347" s="5">
        <v>1</v>
      </c>
      <c r="BE347" s="5">
        <v>1</v>
      </c>
      <c r="BF347" s="5">
        <v>1</v>
      </c>
      <c r="BG347" s="5">
        <v>1</v>
      </c>
      <c r="BH347" s="5">
        <v>1</v>
      </c>
      <c r="BI347" s="5">
        <v>1</v>
      </c>
      <c r="BJ347" s="5">
        <v>1</v>
      </c>
      <c r="BK347" s="5">
        <v>1</v>
      </c>
      <c r="BL347" s="5">
        <v>1</v>
      </c>
      <c r="BM347" s="5">
        <v>1</v>
      </c>
      <c r="BN347" s="5">
        <v>1</v>
      </c>
      <c r="BO347" s="5">
        <v>1</v>
      </c>
      <c r="BP347" s="5">
        <v>1</v>
      </c>
      <c r="BQ347" s="5">
        <v>1</v>
      </c>
      <c r="BR347" s="5">
        <v>1</v>
      </c>
      <c r="BS347" s="5">
        <v>1</v>
      </c>
      <c r="BT347" s="5">
        <v>1</v>
      </c>
      <c r="BU347" s="5">
        <v>1</v>
      </c>
      <c r="BV347" s="5">
        <v>1</v>
      </c>
      <c r="BW347" s="5">
        <v>1</v>
      </c>
      <c r="BX347" s="5">
        <v>1</v>
      </c>
      <c r="BY347" s="5">
        <v>1</v>
      </c>
      <c r="BZ347" s="5">
        <v>1</v>
      </c>
      <c r="CA347" s="5">
        <v>1</v>
      </c>
      <c r="CB347" s="5">
        <v>1</v>
      </c>
      <c r="CC347" s="5">
        <v>1</v>
      </c>
      <c r="CD347" s="5">
        <v>1</v>
      </c>
      <c r="CE347" s="5">
        <v>1</v>
      </c>
      <c r="CF347" s="5">
        <v>1</v>
      </c>
      <c r="CG347" s="5">
        <v>1</v>
      </c>
      <c r="CH347" s="5">
        <v>1</v>
      </c>
      <c r="CI347" s="5">
        <v>1</v>
      </c>
      <c r="CJ347" s="544">
        <v>1</v>
      </c>
    </row>
    <row r="348" spans="1:88" s="160" customFormat="1" ht="23.25" customHeight="1">
      <c r="A348" s="5">
        <v>1</v>
      </c>
      <c r="B348" s="657" t="str">
        <f t="shared" si="131"/>
        <v>►</v>
      </c>
      <c r="C348" s="671"/>
      <c r="D348" s="289" t="str">
        <f t="shared" si="132"/>
        <v/>
      </c>
      <c r="E348" s="141">
        <f t="shared" si="133"/>
        <v>0</v>
      </c>
      <c r="F348" s="141"/>
      <c r="G348" s="141"/>
      <c r="H348" s="141"/>
      <c r="I348" s="141"/>
      <c r="J348" s="141"/>
      <c r="K348" s="141"/>
      <c r="L348" s="141"/>
      <c r="M348" s="141"/>
      <c r="N348" s="141"/>
      <c r="O348" s="141"/>
      <c r="P348" s="830"/>
      <c r="Q348" s="5">
        <v>1</v>
      </c>
      <c r="R348" s="596"/>
      <c r="S348" s="632"/>
      <c r="T348" s="598"/>
      <c r="U348" s="636" t="str">
        <f t="shared" si="128"/>
        <v/>
      </c>
      <c r="V348" s="640"/>
      <c r="W348" s="182" t="str">
        <f t="shared" si="129"/>
        <v/>
      </c>
      <c r="X348" s="639" t="str">
        <f t="shared" si="134"/>
        <v/>
      </c>
      <c r="Y348" s="5">
        <v>1</v>
      </c>
      <c r="Z348" s="314" t="str">
        <f t="shared" si="130"/>
        <v>►</v>
      </c>
      <c r="AA348" s="315" t="str">
        <f>IF(ISBLANK(AB348),"",LARGE(AA331:AA347,1)+1)</f>
        <v/>
      </c>
      <c r="AB348" s="316"/>
      <c r="AC348" s="317"/>
      <c r="AD348" s="317"/>
      <c r="AE348" s="317"/>
      <c r="AF348" s="317"/>
      <c r="AG348" s="317"/>
      <c r="AH348" s="317"/>
      <c r="AI348" s="317"/>
      <c r="AJ348" s="317"/>
      <c r="AK348" s="317"/>
      <c r="AL348" s="317"/>
      <c r="AM348" s="317"/>
      <c r="AN348" s="318"/>
      <c r="AO348" s="3">
        <v>1</v>
      </c>
      <c r="AP348" s="315" t="str">
        <f>IF(ISBLANK(AQ348),"",LARGE(AP342:AP347,1)+1)</f>
        <v/>
      </c>
      <c r="AQ348" s="316"/>
      <c r="AR348" s="317"/>
      <c r="AS348" s="317"/>
      <c r="AT348" s="317"/>
      <c r="AU348" s="317"/>
      <c r="AV348" s="5">
        <v>1</v>
      </c>
      <c r="AW348" s="5">
        <v>1</v>
      </c>
      <c r="AX348" s="5">
        <v>1</v>
      </c>
      <c r="AY348" s="5">
        <v>1</v>
      </c>
      <c r="AZ348" s="5">
        <v>1</v>
      </c>
      <c r="BA348" s="5">
        <v>1</v>
      </c>
      <c r="BB348" s="5">
        <v>1</v>
      </c>
      <c r="BC348" s="5">
        <v>1</v>
      </c>
      <c r="BD348" s="5">
        <v>1</v>
      </c>
      <c r="BE348" s="5">
        <v>1</v>
      </c>
      <c r="BF348" s="5">
        <v>1</v>
      </c>
      <c r="BG348" s="5">
        <v>1</v>
      </c>
      <c r="BH348" s="5">
        <v>1</v>
      </c>
      <c r="BI348" s="5">
        <v>1</v>
      </c>
      <c r="BJ348" s="5">
        <v>1</v>
      </c>
      <c r="BK348" s="5">
        <v>1</v>
      </c>
      <c r="BL348" s="5">
        <v>1</v>
      </c>
      <c r="BM348" s="5">
        <v>1</v>
      </c>
      <c r="BN348" s="5">
        <v>1</v>
      </c>
      <c r="BO348" s="5">
        <v>1</v>
      </c>
      <c r="BP348" s="5">
        <v>1</v>
      </c>
      <c r="BQ348" s="5">
        <v>1</v>
      </c>
      <c r="BR348" s="5">
        <v>1</v>
      </c>
      <c r="BS348" s="5">
        <v>1</v>
      </c>
      <c r="BT348" s="5">
        <v>1</v>
      </c>
      <c r="BU348" s="5">
        <v>1</v>
      </c>
      <c r="BV348" s="5">
        <v>1</v>
      </c>
      <c r="BW348" s="5">
        <v>1</v>
      </c>
      <c r="BX348" s="5">
        <v>1</v>
      </c>
      <c r="BY348" s="5">
        <v>1</v>
      </c>
      <c r="BZ348" s="5">
        <v>1</v>
      </c>
      <c r="CA348" s="5">
        <v>1</v>
      </c>
      <c r="CB348" s="5">
        <v>1</v>
      </c>
      <c r="CC348" s="5">
        <v>1</v>
      </c>
      <c r="CD348" s="5">
        <v>1</v>
      </c>
      <c r="CE348" s="5">
        <v>1</v>
      </c>
      <c r="CF348" s="5">
        <v>1</v>
      </c>
      <c r="CG348" s="5">
        <v>1</v>
      </c>
      <c r="CH348" s="5">
        <v>1</v>
      </c>
      <c r="CI348" s="5">
        <v>1</v>
      </c>
      <c r="CJ348" s="544">
        <v>1</v>
      </c>
    </row>
    <row r="349" spans="1:88" s="160" customFormat="1" ht="23.25" customHeight="1">
      <c r="A349" s="5">
        <v>1</v>
      </c>
      <c r="B349" s="657" t="str">
        <f t="shared" si="131"/>
        <v>►</v>
      </c>
      <c r="C349" s="671"/>
      <c r="D349" s="289" t="str">
        <f t="shared" si="132"/>
        <v/>
      </c>
      <c r="E349" s="141">
        <f t="shared" si="133"/>
        <v>0</v>
      </c>
      <c r="F349" s="141"/>
      <c r="G349" s="141"/>
      <c r="H349" s="141"/>
      <c r="I349" s="141"/>
      <c r="J349" s="141"/>
      <c r="K349" s="141"/>
      <c r="L349" s="141"/>
      <c r="M349" s="141"/>
      <c r="N349" s="141"/>
      <c r="O349" s="141"/>
      <c r="P349" s="830"/>
      <c r="Q349" s="5">
        <v>1</v>
      </c>
      <c r="R349" s="596"/>
      <c r="S349" s="632"/>
      <c r="T349" s="598"/>
      <c r="U349" s="636" t="str">
        <f t="shared" si="128"/>
        <v/>
      </c>
      <c r="V349" s="640"/>
      <c r="W349" s="182" t="str">
        <f t="shared" si="129"/>
        <v/>
      </c>
      <c r="X349" s="639" t="str">
        <f t="shared" si="134"/>
        <v/>
      </c>
      <c r="Y349" s="5">
        <v>1</v>
      </c>
      <c r="Z349" s="314" t="str">
        <f t="shared" si="130"/>
        <v>►</v>
      </c>
      <c r="AA349" s="315" t="str">
        <f>IF(ISBLANK(AB349),"",LARGE(AA331:AA348,1)+1)</f>
        <v/>
      </c>
      <c r="AB349" s="316"/>
      <c r="AC349" s="317"/>
      <c r="AD349" s="317"/>
      <c r="AE349" s="317"/>
      <c r="AF349" s="317"/>
      <c r="AG349" s="317"/>
      <c r="AH349" s="317"/>
      <c r="AI349" s="317"/>
      <c r="AJ349" s="317"/>
      <c r="AK349" s="317"/>
      <c r="AL349" s="317"/>
      <c r="AM349" s="317"/>
      <c r="AN349" s="318"/>
      <c r="AO349" s="3">
        <v>1</v>
      </c>
      <c r="AP349" s="315" t="str">
        <f>IF(ISBLANK(AQ349),"",LARGE(AP342:AP348,1)+1)</f>
        <v/>
      </c>
      <c r="AQ349" s="316"/>
      <c r="AR349" s="317"/>
      <c r="AS349" s="317"/>
      <c r="AT349" s="317"/>
      <c r="AU349" s="317"/>
      <c r="AV349" s="5">
        <v>1</v>
      </c>
      <c r="AW349" s="5">
        <v>1</v>
      </c>
      <c r="AX349" s="5">
        <v>1</v>
      </c>
      <c r="AY349" s="5">
        <v>1</v>
      </c>
      <c r="AZ349" s="5">
        <v>1</v>
      </c>
      <c r="BA349" s="5">
        <v>1</v>
      </c>
      <c r="BB349" s="5">
        <v>1</v>
      </c>
      <c r="BC349" s="5">
        <v>1</v>
      </c>
      <c r="BD349" s="5">
        <v>1</v>
      </c>
      <c r="BE349" s="5">
        <v>1</v>
      </c>
      <c r="BF349" s="5">
        <v>1</v>
      </c>
      <c r="BG349" s="5">
        <v>1</v>
      </c>
      <c r="BH349" s="5">
        <v>1</v>
      </c>
      <c r="BI349" s="5">
        <v>1</v>
      </c>
      <c r="BJ349" s="5">
        <v>1</v>
      </c>
      <c r="BK349" s="5">
        <v>1</v>
      </c>
      <c r="BL349" s="5">
        <v>1</v>
      </c>
      <c r="BM349" s="5">
        <v>1</v>
      </c>
      <c r="BN349" s="5">
        <v>1</v>
      </c>
      <c r="BO349" s="5">
        <v>1</v>
      </c>
      <c r="BP349" s="5">
        <v>1</v>
      </c>
      <c r="BQ349" s="5">
        <v>1</v>
      </c>
      <c r="BR349" s="5">
        <v>1</v>
      </c>
      <c r="BS349" s="5">
        <v>1</v>
      </c>
      <c r="BT349" s="5">
        <v>1</v>
      </c>
      <c r="BU349" s="5">
        <v>1</v>
      </c>
      <c r="BV349" s="5">
        <v>1</v>
      </c>
      <c r="BW349" s="5">
        <v>1</v>
      </c>
      <c r="BX349" s="5">
        <v>1</v>
      </c>
      <c r="BY349" s="5">
        <v>1</v>
      </c>
      <c r="BZ349" s="5">
        <v>1</v>
      </c>
      <c r="CA349" s="5">
        <v>1</v>
      </c>
      <c r="CB349" s="5">
        <v>1</v>
      </c>
      <c r="CC349" s="5">
        <v>1</v>
      </c>
      <c r="CD349" s="5">
        <v>1</v>
      </c>
      <c r="CE349" s="5">
        <v>1</v>
      </c>
      <c r="CF349" s="5">
        <v>1</v>
      </c>
      <c r="CG349" s="5">
        <v>1</v>
      </c>
      <c r="CH349" s="5">
        <v>1</v>
      </c>
      <c r="CI349" s="5">
        <v>1</v>
      </c>
      <c r="CJ349" s="544">
        <v>1</v>
      </c>
    </row>
    <row r="350" spans="1:88" s="160" customFormat="1" ht="23.25" customHeight="1">
      <c r="A350" s="5">
        <v>1</v>
      </c>
      <c r="B350" s="657" t="str">
        <f t="shared" si="131"/>
        <v>►</v>
      </c>
      <c r="C350" s="671"/>
      <c r="D350" s="289" t="str">
        <f t="shared" si="132"/>
        <v/>
      </c>
      <c r="E350" s="141">
        <f t="shared" si="133"/>
        <v>0</v>
      </c>
      <c r="F350" s="141"/>
      <c r="G350" s="141"/>
      <c r="H350" s="141"/>
      <c r="I350" s="141"/>
      <c r="J350" s="141"/>
      <c r="K350" s="141"/>
      <c r="L350" s="141"/>
      <c r="M350" s="141"/>
      <c r="N350" s="141"/>
      <c r="O350" s="141"/>
      <c r="P350" s="830"/>
      <c r="Q350" s="5">
        <v>1</v>
      </c>
      <c r="R350" s="596"/>
      <c r="S350" s="632"/>
      <c r="T350" s="598"/>
      <c r="U350" s="636" t="str">
        <f t="shared" si="128"/>
        <v/>
      </c>
      <c r="V350" s="640"/>
      <c r="W350" s="182" t="str">
        <f t="shared" si="129"/>
        <v/>
      </c>
      <c r="X350" s="639" t="str">
        <f t="shared" si="134"/>
        <v/>
      </c>
      <c r="Y350" s="5">
        <v>1</v>
      </c>
      <c r="Z350" s="314" t="str">
        <f t="shared" si="130"/>
        <v>►</v>
      </c>
      <c r="AA350" s="315" t="str">
        <f>IF(ISBLANK(AB350),"",LARGE(AA331:AA349,1)+1)</f>
        <v/>
      </c>
      <c r="AB350" s="316"/>
      <c r="AC350" s="317"/>
      <c r="AD350" s="317"/>
      <c r="AE350" s="317"/>
      <c r="AF350" s="317"/>
      <c r="AG350" s="317"/>
      <c r="AH350" s="317"/>
      <c r="AI350" s="317"/>
      <c r="AJ350" s="317"/>
      <c r="AK350" s="317"/>
      <c r="AL350" s="317"/>
      <c r="AM350" s="317"/>
      <c r="AN350" s="318"/>
      <c r="AO350" s="3">
        <v>1</v>
      </c>
      <c r="AP350" s="315" t="str">
        <f>IF(ISBLANK(AQ350),"",LARGE(AP342:AP349,1)+1)</f>
        <v/>
      </c>
      <c r="AQ350" s="316"/>
      <c r="AR350" s="317"/>
      <c r="AS350" s="317"/>
      <c r="AT350" s="317"/>
      <c r="AU350" s="317"/>
      <c r="AV350" s="5">
        <v>1</v>
      </c>
      <c r="AW350" s="5">
        <v>1</v>
      </c>
      <c r="AX350" s="5">
        <v>1</v>
      </c>
      <c r="AY350" s="5">
        <v>1</v>
      </c>
      <c r="AZ350" s="5">
        <v>1</v>
      </c>
      <c r="BA350" s="5">
        <v>1</v>
      </c>
      <c r="BB350" s="5">
        <v>1</v>
      </c>
      <c r="BC350" s="5">
        <v>1</v>
      </c>
      <c r="BD350" s="5">
        <v>1</v>
      </c>
      <c r="BE350" s="5">
        <v>1</v>
      </c>
      <c r="BF350" s="5">
        <v>1</v>
      </c>
      <c r="BG350" s="5">
        <v>1</v>
      </c>
      <c r="BH350" s="5">
        <v>1</v>
      </c>
      <c r="BI350" s="5">
        <v>1</v>
      </c>
      <c r="BJ350" s="5">
        <v>1</v>
      </c>
      <c r="BK350" s="5">
        <v>1</v>
      </c>
      <c r="BL350" s="5">
        <v>1</v>
      </c>
      <c r="BM350" s="5">
        <v>1</v>
      </c>
      <c r="BN350" s="5">
        <v>1</v>
      </c>
      <c r="BO350" s="5">
        <v>1</v>
      </c>
      <c r="BP350" s="5">
        <v>1</v>
      </c>
      <c r="BQ350" s="5">
        <v>1</v>
      </c>
      <c r="BR350" s="5">
        <v>1</v>
      </c>
      <c r="BS350" s="5">
        <v>1</v>
      </c>
      <c r="BT350" s="5">
        <v>1</v>
      </c>
      <c r="BU350" s="5">
        <v>1</v>
      </c>
      <c r="BV350" s="5">
        <v>1</v>
      </c>
      <c r="BW350" s="5">
        <v>1</v>
      </c>
      <c r="BX350" s="5">
        <v>1</v>
      </c>
      <c r="BY350" s="5">
        <v>1</v>
      </c>
      <c r="BZ350" s="5">
        <v>1</v>
      </c>
      <c r="CA350" s="5">
        <v>1</v>
      </c>
      <c r="CB350" s="5">
        <v>1</v>
      </c>
      <c r="CC350" s="5">
        <v>1</v>
      </c>
      <c r="CD350" s="5">
        <v>1</v>
      </c>
      <c r="CE350" s="5">
        <v>1</v>
      </c>
      <c r="CF350" s="5">
        <v>1</v>
      </c>
      <c r="CG350" s="5">
        <v>1</v>
      </c>
      <c r="CH350" s="5">
        <v>1</v>
      </c>
      <c r="CI350" s="5">
        <v>1</v>
      </c>
      <c r="CJ350" s="544">
        <v>1</v>
      </c>
    </row>
    <row r="351" spans="1:88" s="160" customFormat="1" ht="23.25" customHeight="1">
      <c r="A351" s="5">
        <v>1</v>
      </c>
      <c r="B351" s="657" t="str">
        <f t="shared" si="131"/>
        <v>►</v>
      </c>
      <c r="C351" s="671"/>
      <c r="D351" s="289" t="str">
        <f t="shared" si="132"/>
        <v/>
      </c>
      <c r="E351" s="141">
        <f t="shared" si="133"/>
        <v>0</v>
      </c>
      <c r="F351" s="141"/>
      <c r="G351" s="141"/>
      <c r="H351" s="141"/>
      <c r="I351" s="141"/>
      <c r="J351" s="141"/>
      <c r="K351" s="141"/>
      <c r="L351" s="141"/>
      <c r="M351" s="141"/>
      <c r="N351" s="141"/>
      <c r="O351" s="141"/>
      <c r="P351" s="830"/>
      <c r="Q351" s="5">
        <v>1</v>
      </c>
      <c r="R351" s="596"/>
      <c r="S351" s="632"/>
      <c r="T351" s="598"/>
      <c r="U351" s="636" t="str">
        <f t="shared" si="128"/>
        <v/>
      </c>
      <c r="V351" s="640"/>
      <c r="W351" s="182" t="str">
        <f t="shared" si="129"/>
        <v/>
      </c>
      <c r="X351" s="639" t="str">
        <f t="shared" si="134"/>
        <v/>
      </c>
      <c r="Y351" s="5">
        <v>1</v>
      </c>
      <c r="Z351" s="314" t="str">
        <f t="shared" si="130"/>
        <v>►</v>
      </c>
      <c r="AA351" s="315" t="str">
        <f>IF(ISBLANK(AB351),"",LARGE(AA331:AA350,1)+1)</f>
        <v/>
      </c>
      <c r="AB351" s="316"/>
      <c r="AC351" s="317"/>
      <c r="AD351" s="317"/>
      <c r="AE351" s="317"/>
      <c r="AF351" s="317"/>
      <c r="AG351" s="317"/>
      <c r="AH351" s="317"/>
      <c r="AI351" s="317"/>
      <c r="AJ351" s="317"/>
      <c r="AK351" s="317"/>
      <c r="AL351" s="317"/>
      <c r="AM351" s="317"/>
      <c r="AN351" s="318"/>
      <c r="AO351" s="5">
        <v>1</v>
      </c>
      <c r="AP351" s="315" t="str">
        <f>IF(ISBLANK(AQ351),"",LARGE(AP342:AP350,1)+1)</f>
        <v/>
      </c>
      <c r="AQ351" s="316"/>
      <c r="AR351" s="317"/>
      <c r="AS351" s="317"/>
      <c r="AT351" s="317"/>
      <c r="AU351" s="317"/>
      <c r="AV351" s="5">
        <v>1</v>
      </c>
      <c r="AW351" s="5">
        <v>1</v>
      </c>
      <c r="AX351" s="5">
        <v>1</v>
      </c>
      <c r="AY351" s="5">
        <v>1</v>
      </c>
      <c r="AZ351" s="5">
        <v>1</v>
      </c>
      <c r="BA351" s="5">
        <v>1</v>
      </c>
      <c r="BB351" s="5">
        <v>1</v>
      </c>
      <c r="BC351" s="5">
        <v>1</v>
      </c>
      <c r="BD351" s="5">
        <v>1</v>
      </c>
      <c r="BE351" s="5">
        <v>1</v>
      </c>
      <c r="BF351" s="5">
        <v>1</v>
      </c>
      <c r="BG351" s="5">
        <v>1</v>
      </c>
      <c r="BH351" s="5">
        <v>1</v>
      </c>
      <c r="BI351" s="5">
        <v>1</v>
      </c>
      <c r="BJ351" s="5">
        <v>1</v>
      </c>
      <c r="BK351" s="5">
        <v>1</v>
      </c>
      <c r="BL351" s="5">
        <v>1</v>
      </c>
      <c r="BM351" s="5">
        <v>1</v>
      </c>
      <c r="BN351" s="5">
        <v>1</v>
      </c>
      <c r="BO351" s="5">
        <v>1</v>
      </c>
      <c r="BP351" s="5">
        <v>1</v>
      </c>
      <c r="BQ351" s="5">
        <v>1</v>
      </c>
      <c r="BR351" s="5">
        <v>1</v>
      </c>
      <c r="BS351" s="5">
        <v>1</v>
      </c>
      <c r="BT351" s="5">
        <v>1</v>
      </c>
      <c r="BU351" s="5">
        <v>1</v>
      </c>
      <c r="BV351" s="5">
        <v>1</v>
      </c>
      <c r="BW351" s="5">
        <v>1</v>
      </c>
      <c r="BX351" s="5">
        <v>1</v>
      </c>
      <c r="BY351" s="5">
        <v>1</v>
      </c>
      <c r="BZ351" s="5">
        <v>1</v>
      </c>
      <c r="CA351" s="5">
        <v>1</v>
      </c>
      <c r="CB351" s="5">
        <v>1</v>
      </c>
      <c r="CC351" s="5">
        <v>1</v>
      </c>
      <c r="CD351" s="5">
        <v>1</v>
      </c>
      <c r="CE351" s="5">
        <v>1</v>
      </c>
      <c r="CF351" s="5">
        <v>1</v>
      </c>
      <c r="CG351" s="5">
        <v>1</v>
      </c>
      <c r="CH351" s="5">
        <v>1</v>
      </c>
      <c r="CI351" s="5">
        <v>1</v>
      </c>
      <c r="CJ351" s="544">
        <v>1</v>
      </c>
    </row>
    <row r="352" spans="1:88" s="160" customFormat="1" ht="23.25" customHeight="1">
      <c r="A352" s="5">
        <v>1</v>
      </c>
      <c r="B352" s="657" t="str">
        <f t="shared" si="131"/>
        <v>►</v>
      </c>
      <c r="C352" s="671"/>
      <c r="D352" s="289" t="str">
        <f t="shared" si="132"/>
        <v/>
      </c>
      <c r="E352" s="141">
        <f t="shared" si="133"/>
        <v>0</v>
      </c>
      <c r="F352" s="141"/>
      <c r="G352" s="141"/>
      <c r="H352" s="141"/>
      <c r="I352" s="141"/>
      <c r="J352" s="141"/>
      <c r="K352" s="141"/>
      <c r="L352" s="141"/>
      <c r="M352" s="141"/>
      <c r="N352" s="141"/>
      <c r="O352" s="141"/>
      <c r="P352" s="830"/>
      <c r="Q352" s="5">
        <v>1</v>
      </c>
      <c r="R352" s="596"/>
      <c r="S352" s="632"/>
      <c r="T352" s="598"/>
      <c r="U352" s="636" t="str">
        <f t="shared" si="128"/>
        <v/>
      </c>
      <c r="V352" s="640"/>
      <c r="W352" s="182" t="str">
        <f t="shared" si="129"/>
        <v/>
      </c>
      <c r="X352" s="639" t="str">
        <f t="shared" si="134"/>
        <v/>
      </c>
      <c r="Y352" s="5">
        <v>1</v>
      </c>
      <c r="Z352" s="314" t="str">
        <f>IF(AB352&lt;&gt;"","A",IF(AC352&lt;&gt;"","A",IF(AD352&lt;&gt;"","A",IF(AE352&lt;&gt;"","A",IF(AF352&lt;&gt;"","A","►")))))</f>
        <v>►</v>
      </c>
      <c r="AA352" s="315" t="str">
        <f>IF(ISBLANK(AB352),"",LARGE(AA331:AA351,1)+1)</f>
        <v/>
      </c>
      <c r="AB352" s="316"/>
      <c r="AC352" s="317"/>
      <c r="AD352" s="317"/>
      <c r="AE352" s="317"/>
      <c r="AF352" s="317"/>
      <c r="AG352" s="317"/>
      <c r="AH352" s="317"/>
      <c r="AI352" s="317"/>
      <c r="AJ352" s="317"/>
      <c r="AK352" s="317"/>
      <c r="AL352" s="317"/>
      <c r="AM352" s="317"/>
      <c r="AN352" s="318"/>
      <c r="AO352" s="5">
        <v>1</v>
      </c>
      <c r="AP352" s="315" t="str">
        <f>IF(ISBLANK(AQ352),"",LARGE(AP342:AP351,1)+1)</f>
        <v/>
      </c>
      <c r="AQ352" s="316"/>
      <c r="AR352" s="317"/>
      <c r="AS352" s="317"/>
      <c r="AT352" s="317"/>
      <c r="AU352" s="317"/>
      <c r="AV352" s="5">
        <v>1</v>
      </c>
      <c r="AW352" s="5">
        <v>1</v>
      </c>
      <c r="AX352" s="5">
        <v>1</v>
      </c>
      <c r="AY352" s="5">
        <v>1</v>
      </c>
      <c r="AZ352" s="5">
        <v>1</v>
      </c>
      <c r="BA352" s="5">
        <v>1</v>
      </c>
      <c r="BB352" s="5">
        <v>1</v>
      </c>
      <c r="BC352" s="5">
        <v>1</v>
      </c>
      <c r="BD352" s="5">
        <v>1</v>
      </c>
      <c r="BE352" s="5">
        <v>1</v>
      </c>
      <c r="BF352" s="5">
        <v>1</v>
      </c>
      <c r="BG352" s="5">
        <v>1</v>
      </c>
      <c r="BH352" s="5">
        <v>1</v>
      </c>
      <c r="BI352" s="5">
        <v>1</v>
      </c>
      <c r="BJ352" s="5">
        <v>1</v>
      </c>
      <c r="BK352" s="5">
        <v>1</v>
      </c>
      <c r="BL352" s="5">
        <v>1</v>
      </c>
      <c r="BM352" s="5">
        <v>1</v>
      </c>
      <c r="BN352" s="5">
        <v>1</v>
      </c>
      <c r="BO352" s="5">
        <v>1</v>
      </c>
      <c r="BP352" s="5">
        <v>1</v>
      </c>
      <c r="BQ352" s="5">
        <v>1</v>
      </c>
      <c r="BR352" s="5">
        <v>1</v>
      </c>
      <c r="BS352" s="5">
        <v>1</v>
      </c>
      <c r="BT352" s="5">
        <v>1</v>
      </c>
      <c r="BU352" s="5">
        <v>1</v>
      </c>
      <c r="BV352" s="5">
        <v>1</v>
      </c>
      <c r="BW352" s="5">
        <v>1</v>
      </c>
      <c r="BX352" s="5">
        <v>1</v>
      </c>
      <c r="BY352" s="5">
        <v>1</v>
      </c>
      <c r="BZ352" s="5">
        <v>1</v>
      </c>
      <c r="CA352" s="5">
        <v>1</v>
      </c>
      <c r="CB352" s="5">
        <v>1</v>
      </c>
      <c r="CC352" s="5">
        <v>1</v>
      </c>
      <c r="CD352" s="5">
        <v>1</v>
      </c>
      <c r="CE352" s="5">
        <v>1</v>
      </c>
      <c r="CF352" s="5">
        <v>1</v>
      </c>
      <c r="CG352" s="5">
        <v>1</v>
      </c>
      <c r="CH352" s="5">
        <v>1</v>
      </c>
      <c r="CI352" s="5">
        <v>1</v>
      </c>
      <c r="CJ352" s="544">
        <v>1</v>
      </c>
    </row>
    <row r="353" spans="1:88" s="160" customFormat="1" ht="23.25" customHeight="1">
      <c r="A353" s="5">
        <v>1</v>
      </c>
      <c r="B353" s="657" t="str">
        <f t="shared" ref="B353:B367" si="135">Z352</f>
        <v>►</v>
      </c>
      <c r="C353" s="671"/>
      <c r="D353" s="289" t="str">
        <f t="shared" ref="D353:D369" si="136">AA352</f>
        <v/>
      </c>
      <c r="E353" s="141">
        <f t="shared" ref="E353:E369" si="137">AB352</f>
        <v>0</v>
      </c>
      <c r="F353" s="141"/>
      <c r="G353" s="141"/>
      <c r="H353" s="141"/>
      <c r="I353" s="141"/>
      <c r="J353" s="141"/>
      <c r="K353" s="141"/>
      <c r="L353" s="141"/>
      <c r="M353" s="141"/>
      <c r="N353" s="141"/>
      <c r="O353" s="141"/>
      <c r="P353" s="830"/>
      <c r="Q353" s="5">
        <v>1</v>
      </c>
      <c r="R353" s="596"/>
      <c r="S353" s="632"/>
      <c r="T353" s="598"/>
      <c r="U353" s="636" t="str">
        <f t="shared" si="128"/>
        <v/>
      </c>
      <c r="V353" s="640"/>
      <c r="W353" s="182" t="str">
        <f t="shared" si="129"/>
        <v/>
      </c>
      <c r="X353" s="639" t="str">
        <f t="shared" si="134"/>
        <v/>
      </c>
      <c r="Y353" s="5"/>
      <c r="Z353" s="314" t="str">
        <f t="shared" ref="Z353:Z369" si="138">IF(AB353&lt;&gt;"","A",IF(AC353&lt;&gt;"","A",IF(AD353&lt;&gt;"","A",IF(AE353&lt;&gt;"","A",IF(AF353&lt;&gt;"","A","►")))))</f>
        <v>►</v>
      </c>
      <c r="AA353" s="315" t="str">
        <f>IF(ISBLANK(AB353),"",LARGE(AA331:AA352,1)+1)</f>
        <v/>
      </c>
      <c r="AB353" s="316"/>
      <c r="AC353" s="317"/>
      <c r="AD353" s="317"/>
      <c r="AE353" s="317"/>
      <c r="AF353" s="317"/>
      <c r="AG353" s="317"/>
      <c r="AH353" s="317"/>
      <c r="AI353" s="317"/>
      <c r="AJ353" s="317"/>
      <c r="AK353" s="317"/>
      <c r="AL353" s="317"/>
      <c r="AM353" s="317"/>
      <c r="AN353" s="318"/>
      <c r="AO353" s="5"/>
      <c r="AP353" s="315" t="str">
        <f>IF(ISBLANK(AQ353),"",LARGE(AP342:AP352,1)+1)</f>
        <v/>
      </c>
      <c r="AQ353" s="316"/>
      <c r="AR353" s="317"/>
      <c r="AS353" s="317"/>
      <c r="AT353" s="317"/>
      <c r="AU353" s="317"/>
      <c r="AV353" s="5"/>
      <c r="AW353" s="5">
        <v>1</v>
      </c>
      <c r="AX353" s="5">
        <v>1</v>
      </c>
      <c r="AY353" s="5">
        <v>1</v>
      </c>
      <c r="AZ353" s="5">
        <v>1</v>
      </c>
      <c r="BA353" s="5">
        <v>1</v>
      </c>
      <c r="BB353" s="5">
        <v>1</v>
      </c>
      <c r="BC353" s="5">
        <v>1</v>
      </c>
      <c r="BD353" s="5">
        <v>1</v>
      </c>
      <c r="BE353" s="5">
        <v>1</v>
      </c>
      <c r="BF353" s="5">
        <v>1</v>
      </c>
      <c r="BG353" s="5">
        <v>1</v>
      </c>
      <c r="BH353" s="5">
        <v>1</v>
      </c>
      <c r="BI353" s="5">
        <v>1</v>
      </c>
      <c r="BJ353" s="5">
        <v>1</v>
      </c>
      <c r="BK353" s="5">
        <v>1</v>
      </c>
      <c r="BL353" s="5">
        <v>1</v>
      </c>
      <c r="BM353" s="5">
        <v>1</v>
      </c>
      <c r="BN353" s="5">
        <v>1</v>
      </c>
      <c r="BO353" s="5">
        <v>1</v>
      </c>
      <c r="BP353" s="5">
        <v>1</v>
      </c>
      <c r="BQ353" s="5">
        <v>1</v>
      </c>
      <c r="BR353" s="5">
        <v>1</v>
      </c>
      <c r="BS353" s="5">
        <v>1</v>
      </c>
      <c r="BT353" s="5">
        <v>1</v>
      </c>
      <c r="BU353" s="5">
        <v>1</v>
      </c>
      <c r="BV353" s="5">
        <v>1</v>
      </c>
      <c r="BW353" s="5">
        <v>1</v>
      </c>
      <c r="BX353" s="5">
        <v>1</v>
      </c>
      <c r="BY353" s="5">
        <v>1</v>
      </c>
      <c r="BZ353" s="5">
        <v>1</v>
      </c>
      <c r="CA353" s="5">
        <v>1</v>
      </c>
      <c r="CB353" s="5">
        <v>1</v>
      </c>
      <c r="CC353" s="5">
        <v>1</v>
      </c>
      <c r="CD353" s="5">
        <v>1</v>
      </c>
      <c r="CE353" s="5">
        <v>1</v>
      </c>
      <c r="CF353" s="5">
        <v>1</v>
      </c>
      <c r="CG353" s="5">
        <v>1</v>
      </c>
      <c r="CH353" s="5">
        <v>1</v>
      </c>
      <c r="CI353" s="5">
        <v>1</v>
      </c>
      <c r="CJ353" s="544">
        <v>1</v>
      </c>
    </row>
    <row r="354" spans="1:88" s="160" customFormat="1" ht="23.25" customHeight="1">
      <c r="A354" s="5">
        <v>1</v>
      </c>
      <c r="B354" s="657" t="str">
        <f t="shared" si="135"/>
        <v>►</v>
      </c>
      <c r="C354" s="671"/>
      <c r="D354" s="289" t="str">
        <f t="shared" si="136"/>
        <v/>
      </c>
      <c r="E354" s="141">
        <f t="shared" si="137"/>
        <v>0</v>
      </c>
      <c r="F354" s="141"/>
      <c r="G354" s="141"/>
      <c r="H354" s="141"/>
      <c r="I354" s="141"/>
      <c r="J354" s="141"/>
      <c r="K354" s="141"/>
      <c r="L354" s="141"/>
      <c r="M354" s="141"/>
      <c r="N354" s="141"/>
      <c r="O354" s="141"/>
      <c r="P354" s="830"/>
      <c r="Q354" s="5">
        <v>1</v>
      </c>
      <c r="R354" s="596"/>
      <c r="S354" s="632"/>
      <c r="T354" s="598"/>
      <c r="U354" s="636" t="str">
        <f t="shared" si="128"/>
        <v/>
      </c>
      <c r="V354" s="640"/>
      <c r="W354" s="182" t="str">
        <f t="shared" si="129"/>
        <v/>
      </c>
      <c r="X354" s="639" t="str">
        <f t="shared" si="134"/>
        <v/>
      </c>
      <c r="Y354" s="5"/>
      <c r="Z354" s="314" t="str">
        <f t="shared" si="138"/>
        <v>►</v>
      </c>
      <c r="AA354" s="315" t="str">
        <f>IF(ISBLANK(AB354),"",LARGE(AA331:AA353,1)+1)</f>
        <v/>
      </c>
      <c r="AB354" s="316"/>
      <c r="AC354" s="317"/>
      <c r="AD354" s="317"/>
      <c r="AE354" s="317"/>
      <c r="AF354" s="317"/>
      <c r="AG354" s="317"/>
      <c r="AH354" s="317"/>
      <c r="AI354" s="317"/>
      <c r="AJ354" s="317"/>
      <c r="AK354" s="317"/>
      <c r="AL354" s="317"/>
      <c r="AM354" s="317"/>
      <c r="AN354" s="318"/>
      <c r="AO354" s="5"/>
      <c r="AP354" s="315" t="str">
        <f>IF(ISBLANK(AQ354),"",LARGE(AP342:AP353,1)+1)</f>
        <v/>
      </c>
      <c r="AQ354" s="316"/>
      <c r="AR354" s="317"/>
      <c r="AS354" s="317"/>
      <c r="AT354" s="317"/>
      <c r="AU354" s="317"/>
      <c r="AV354" s="5"/>
      <c r="AW354" s="5">
        <v>1</v>
      </c>
      <c r="AX354" s="5">
        <v>1</v>
      </c>
      <c r="AY354" s="5">
        <v>1</v>
      </c>
      <c r="AZ354" s="5">
        <v>1</v>
      </c>
      <c r="BA354" s="5">
        <v>1</v>
      </c>
      <c r="BB354" s="5">
        <v>1</v>
      </c>
      <c r="BC354" s="5">
        <v>1</v>
      </c>
      <c r="BD354" s="5">
        <v>1</v>
      </c>
      <c r="BE354" s="5">
        <v>1</v>
      </c>
      <c r="BF354" s="5">
        <v>1</v>
      </c>
      <c r="BG354" s="5">
        <v>1</v>
      </c>
      <c r="BH354" s="5">
        <v>1</v>
      </c>
      <c r="BI354" s="5">
        <v>1</v>
      </c>
      <c r="BJ354" s="5">
        <v>1</v>
      </c>
      <c r="BK354" s="5">
        <v>1</v>
      </c>
      <c r="BL354" s="5">
        <v>1</v>
      </c>
      <c r="BM354" s="5">
        <v>1</v>
      </c>
      <c r="BN354" s="5">
        <v>1</v>
      </c>
      <c r="BO354" s="5">
        <v>1</v>
      </c>
      <c r="BP354" s="5">
        <v>1</v>
      </c>
      <c r="BQ354" s="5">
        <v>1</v>
      </c>
      <c r="BR354" s="5">
        <v>1</v>
      </c>
      <c r="BS354" s="5">
        <v>1</v>
      </c>
      <c r="BT354" s="5">
        <v>1</v>
      </c>
      <c r="BU354" s="5">
        <v>1</v>
      </c>
      <c r="BV354" s="5">
        <v>1</v>
      </c>
      <c r="BW354" s="5">
        <v>1</v>
      </c>
      <c r="BX354" s="5">
        <v>1</v>
      </c>
      <c r="BY354" s="5">
        <v>1</v>
      </c>
      <c r="BZ354" s="5">
        <v>1</v>
      </c>
      <c r="CA354" s="5">
        <v>1</v>
      </c>
      <c r="CB354" s="5">
        <v>1</v>
      </c>
      <c r="CC354" s="5">
        <v>1</v>
      </c>
      <c r="CD354" s="5">
        <v>1</v>
      </c>
      <c r="CE354" s="5">
        <v>1</v>
      </c>
      <c r="CF354" s="5">
        <v>1</v>
      </c>
      <c r="CG354" s="5">
        <v>1</v>
      </c>
      <c r="CH354" s="5">
        <v>1</v>
      </c>
      <c r="CI354" s="5">
        <v>1</v>
      </c>
      <c r="CJ354" s="544">
        <v>1</v>
      </c>
    </row>
    <row r="355" spans="1:88" s="160" customFormat="1" ht="23.25" customHeight="1">
      <c r="A355" s="5">
        <v>1</v>
      </c>
      <c r="B355" s="657" t="str">
        <f t="shared" si="135"/>
        <v>►</v>
      </c>
      <c r="C355" s="671"/>
      <c r="D355" s="289" t="str">
        <f t="shared" si="136"/>
        <v/>
      </c>
      <c r="E355" s="141">
        <f t="shared" si="137"/>
        <v>0</v>
      </c>
      <c r="F355" s="141"/>
      <c r="G355" s="141"/>
      <c r="H355" s="141"/>
      <c r="I355" s="141"/>
      <c r="J355" s="141"/>
      <c r="K355" s="141"/>
      <c r="L355" s="141"/>
      <c r="M355" s="141"/>
      <c r="N355" s="141"/>
      <c r="O355" s="141"/>
      <c r="P355" s="830"/>
      <c r="Q355" s="5">
        <v>1</v>
      </c>
      <c r="R355" s="596"/>
      <c r="S355" s="632"/>
      <c r="T355" s="598"/>
      <c r="U355" s="636" t="str">
        <f t="shared" si="128"/>
        <v/>
      </c>
      <c r="V355" s="640"/>
      <c r="W355" s="182" t="str">
        <f t="shared" si="129"/>
        <v/>
      </c>
      <c r="X355" s="639" t="str">
        <f t="shared" si="134"/>
        <v/>
      </c>
      <c r="Y355" s="5"/>
      <c r="Z355" s="314" t="str">
        <f t="shared" si="138"/>
        <v>►</v>
      </c>
      <c r="AA355" s="315" t="str">
        <f>IF(ISBLANK(AB355),"",LARGE(AA331:AA354,1)+1)</f>
        <v/>
      </c>
      <c r="AB355" s="316"/>
      <c r="AC355" s="317"/>
      <c r="AD355" s="317"/>
      <c r="AE355" s="317"/>
      <c r="AF355" s="317"/>
      <c r="AG355" s="317"/>
      <c r="AH355" s="317"/>
      <c r="AI355" s="317"/>
      <c r="AJ355" s="317"/>
      <c r="AK355" s="317"/>
      <c r="AL355" s="317"/>
      <c r="AM355" s="317"/>
      <c r="AN355" s="318"/>
      <c r="AO355" s="5"/>
      <c r="AP355" s="315" t="str">
        <f>IF(ISBLANK(AQ355),"",LARGE(AP342:AP354,1)+1)</f>
        <v/>
      </c>
      <c r="AQ355" s="316"/>
      <c r="AR355" s="317"/>
      <c r="AS355" s="317"/>
      <c r="AT355" s="317"/>
      <c r="AU355" s="317"/>
      <c r="AV355" s="5"/>
      <c r="AW355" s="5">
        <v>1</v>
      </c>
      <c r="AX355" s="5">
        <v>1</v>
      </c>
      <c r="AY355" s="5">
        <v>1</v>
      </c>
      <c r="AZ355" s="5">
        <v>1</v>
      </c>
      <c r="BA355" s="5">
        <v>1</v>
      </c>
      <c r="BB355" s="5">
        <v>1</v>
      </c>
      <c r="BC355" s="5">
        <v>1</v>
      </c>
      <c r="BD355" s="5">
        <v>1</v>
      </c>
      <c r="BE355" s="5">
        <v>1</v>
      </c>
      <c r="BF355" s="5">
        <v>1</v>
      </c>
      <c r="BG355" s="5">
        <v>1</v>
      </c>
      <c r="BH355" s="5">
        <v>1</v>
      </c>
      <c r="BI355" s="5">
        <v>1</v>
      </c>
      <c r="BJ355" s="5">
        <v>1</v>
      </c>
      <c r="BK355" s="5">
        <v>1</v>
      </c>
      <c r="BL355" s="5">
        <v>1</v>
      </c>
      <c r="BM355" s="5">
        <v>1</v>
      </c>
      <c r="BN355" s="5">
        <v>1</v>
      </c>
      <c r="BO355" s="5">
        <v>1</v>
      </c>
      <c r="BP355" s="5">
        <v>1</v>
      </c>
      <c r="BQ355" s="5">
        <v>1</v>
      </c>
      <c r="BR355" s="5">
        <v>1</v>
      </c>
      <c r="BS355" s="5">
        <v>1</v>
      </c>
      <c r="BT355" s="5">
        <v>1</v>
      </c>
      <c r="BU355" s="5">
        <v>1</v>
      </c>
      <c r="BV355" s="5">
        <v>1</v>
      </c>
      <c r="BW355" s="5">
        <v>1</v>
      </c>
      <c r="BX355" s="5">
        <v>1</v>
      </c>
      <c r="BY355" s="5">
        <v>1</v>
      </c>
      <c r="BZ355" s="5">
        <v>1</v>
      </c>
      <c r="CA355" s="5">
        <v>1</v>
      </c>
      <c r="CB355" s="5">
        <v>1</v>
      </c>
      <c r="CC355" s="5">
        <v>1</v>
      </c>
      <c r="CD355" s="5">
        <v>1</v>
      </c>
      <c r="CE355" s="5">
        <v>1</v>
      </c>
      <c r="CF355" s="5">
        <v>1</v>
      </c>
      <c r="CG355" s="5">
        <v>1</v>
      </c>
      <c r="CH355" s="5">
        <v>1</v>
      </c>
      <c r="CI355" s="5">
        <v>1</v>
      </c>
      <c r="CJ355" s="544">
        <v>1</v>
      </c>
    </row>
    <row r="356" spans="1:88" s="160" customFormat="1" ht="23.25" customHeight="1">
      <c r="A356" s="5">
        <v>1</v>
      </c>
      <c r="B356" s="657" t="str">
        <f t="shared" si="135"/>
        <v>►</v>
      </c>
      <c r="C356" s="671"/>
      <c r="D356" s="289" t="str">
        <f t="shared" si="136"/>
        <v/>
      </c>
      <c r="E356" s="141">
        <f t="shared" si="137"/>
        <v>0</v>
      </c>
      <c r="F356" s="141"/>
      <c r="G356" s="141"/>
      <c r="H356" s="141"/>
      <c r="I356" s="141"/>
      <c r="J356" s="141"/>
      <c r="K356" s="141"/>
      <c r="L356" s="141"/>
      <c r="M356" s="141"/>
      <c r="N356" s="141"/>
      <c r="O356" s="141"/>
      <c r="P356" s="830"/>
      <c r="Q356" s="5">
        <v>1</v>
      </c>
      <c r="R356" s="596"/>
      <c r="S356" s="632"/>
      <c r="T356" s="598"/>
      <c r="U356" s="636" t="str">
        <f t="shared" si="128"/>
        <v/>
      </c>
      <c r="V356" s="640"/>
      <c r="W356" s="182" t="str">
        <f t="shared" si="129"/>
        <v/>
      </c>
      <c r="X356" s="639" t="str">
        <f t="shared" si="134"/>
        <v/>
      </c>
      <c r="Y356" s="5"/>
      <c r="Z356" s="314" t="str">
        <f t="shared" si="138"/>
        <v>►</v>
      </c>
      <c r="AA356" s="315" t="str">
        <f>IF(ISBLANK(AB356),"",LARGE(AA331:AA355,1)+1)</f>
        <v/>
      </c>
      <c r="AB356" s="316"/>
      <c r="AC356" s="317"/>
      <c r="AD356" s="317"/>
      <c r="AE356" s="317"/>
      <c r="AF356" s="317"/>
      <c r="AG356" s="317"/>
      <c r="AH356" s="317"/>
      <c r="AI356" s="317"/>
      <c r="AJ356" s="317"/>
      <c r="AK356" s="317"/>
      <c r="AL356" s="317"/>
      <c r="AM356" s="317"/>
      <c r="AN356" s="318"/>
      <c r="AO356" s="5"/>
      <c r="AP356" s="315" t="str">
        <f>IF(ISBLANK(AQ356),"",LARGE(AP342:AP355,1)+1)</f>
        <v/>
      </c>
      <c r="AQ356" s="316"/>
      <c r="AR356" s="317"/>
      <c r="AS356" s="317"/>
      <c r="AT356" s="317"/>
      <c r="AU356" s="317"/>
      <c r="AV356" s="5"/>
      <c r="AW356" s="5">
        <v>1</v>
      </c>
      <c r="AX356" s="5">
        <v>1</v>
      </c>
      <c r="AY356" s="5">
        <v>1</v>
      </c>
      <c r="AZ356" s="5">
        <v>1</v>
      </c>
      <c r="BA356" s="5">
        <v>1</v>
      </c>
      <c r="BB356" s="5">
        <v>1</v>
      </c>
      <c r="BC356" s="5">
        <v>1</v>
      </c>
      <c r="BD356" s="5">
        <v>1</v>
      </c>
      <c r="BE356" s="5">
        <v>1</v>
      </c>
      <c r="BF356" s="5">
        <v>1</v>
      </c>
      <c r="BG356" s="5">
        <v>1</v>
      </c>
      <c r="BH356" s="5">
        <v>1</v>
      </c>
      <c r="BI356" s="5">
        <v>1</v>
      </c>
      <c r="BJ356" s="5">
        <v>1</v>
      </c>
      <c r="BK356" s="5">
        <v>1</v>
      </c>
      <c r="BL356" s="5">
        <v>1</v>
      </c>
      <c r="BM356" s="5">
        <v>1</v>
      </c>
      <c r="BN356" s="5">
        <v>1</v>
      </c>
      <c r="BO356" s="5">
        <v>1</v>
      </c>
      <c r="BP356" s="5">
        <v>1</v>
      </c>
      <c r="BQ356" s="5">
        <v>1</v>
      </c>
      <c r="BR356" s="5">
        <v>1</v>
      </c>
      <c r="BS356" s="5">
        <v>1</v>
      </c>
      <c r="BT356" s="5">
        <v>1</v>
      </c>
      <c r="BU356" s="5">
        <v>1</v>
      </c>
      <c r="BV356" s="5">
        <v>1</v>
      </c>
      <c r="BW356" s="5">
        <v>1</v>
      </c>
      <c r="BX356" s="5">
        <v>1</v>
      </c>
      <c r="BY356" s="5">
        <v>1</v>
      </c>
      <c r="BZ356" s="5">
        <v>1</v>
      </c>
      <c r="CA356" s="5">
        <v>1</v>
      </c>
      <c r="CB356" s="5">
        <v>1</v>
      </c>
      <c r="CC356" s="5">
        <v>1</v>
      </c>
      <c r="CD356" s="5">
        <v>1</v>
      </c>
      <c r="CE356" s="5">
        <v>1</v>
      </c>
      <c r="CF356" s="5">
        <v>1</v>
      </c>
      <c r="CG356" s="5">
        <v>1</v>
      </c>
      <c r="CH356" s="5">
        <v>1</v>
      </c>
      <c r="CI356" s="5">
        <v>1</v>
      </c>
      <c r="CJ356" s="544">
        <v>1</v>
      </c>
    </row>
    <row r="357" spans="1:88" s="160" customFormat="1" ht="23.25" customHeight="1">
      <c r="A357" s="5">
        <v>1</v>
      </c>
      <c r="B357" s="657" t="str">
        <f t="shared" si="135"/>
        <v>►</v>
      </c>
      <c r="C357" s="671"/>
      <c r="D357" s="289" t="str">
        <f t="shared" si="136"/>
        <v/>
      </c>
      <c r="E357" s="141">
        <f t="shared" si="137"/>
        <v>0</v>
      </c>
      <c r="F357" s="141"/>
      <c r="G357" s="141"/>
      <c r="H357" s="141"/>
      <c r="I357" s="141"/>
      <c r="J357" s="141"/>
      <c r="K357" s="141"/>
      <c r="L357" s="141"/>
      <c r="M357" s="141"/>
      <c r="N357" s="141"/>
      <c r="O357" s="141"/>
      <c r="P357" s="830"/>
      <c r="Q357" s="5">
        <v>1</v>
      </c>
      <c r="R357" s="596"/>
      <c r="S357" s="632"/>
      <c r="T357" s="598"/>
      <c r="U357" s="636" t="str">
        <f t="shared" si="128"/>
        <v/>
      </c>
      <c r="V357" s="640"/>
      <c r="W357" s="182" t="str">
        <f t="shared" si="129"/>
        <v/>
      </c>
      <c r="X357" s="639" t="str">
        <f t="shared" si="134"/>
        <v/>
      </c>
      <c r="Y357" s="5"/>
      <c r="Z357" s="314" t="str">
        <f t="shared" si="138"/>
        <v>►</v>
      </c>
      <c r="AA357" s="315" t="str">
        <f>IF(ISBLANK(AB357),"",LARGE(AA331:AA356,1)+1)</f>
        <v/>
      </c>
      <c r="AB357" s="316"/>
      <c r="AC357" s="317"/>
      <c r="AD357" s="317"/>
      <c r="AE357" s="317"/>
      <c r="AF357" s="317"/>
      <c r="AG357" s="317"/>
      <c r="AH357" s="317"/>
      <c r="AI357" s="317"/>
      <c r="AJ357" s="317"/>
      <c r="AK357" s="317"/>
      <c r="AL357" s="317"/>
      <c r="AM357" s="317"/>
      <c r="AN357" s="318"/>
      <c r="AO357" s="5"/>
      <c r="AP357" s="315" t="str">
        <f>IF(ISBLANK(AQ357),"",LARGE(AP342:AP356,1)+1)</f>
        <v/>
      </c>
      <c r="AQ357" s="316"/>
      <c r="AR357" s="317"/>
      <c r="AS357" s="317"/>
      <c r="AT357" s="317"/>
      <c r="AU357" s="317"/>
      <c r="AV357" s="5"/>
      <c r="AW357" s="5">
        <v>1</v>
      </c>
      <c r="AX357" s="5">
        <v>1</v>
      </c>
      <c r="AY357" s="5">
        <v>1</v>
      </c>
      <c r="AZ357" s="5">
        <v>1</v>
      </c>
      <c r="BA357" s="5">
        <v>1</v>
      </c>
      <c r="BB357" s="5">
        <v>1</v>
      </c>
      <c r="BC357" s="5">
        <v>1</v>
      </c>
      <c r="BD357" s="5">
        <v>1</v>
      </c>
      <c r="BE357" s="5">
        <v>1</v>
      </c>
      <c r="BF357" s="5">
        <v>1</v>
      </c>
      <c r="BG357" s="5">
        <v>1</v>
      </c>
      <c r="BH357" s="5">
        <v>1</v>
      </c>
      <c r="BI357" s="5">
        <v>1</v>
      </c>
      <c r="BJ357" s="5">
        <v>1</v>
      </c>
      <c r="BK357" s="5">
        <v>1</v>
      </c>
      <c r="BL357" s="5">
        <v>1</v>
      </c>
      <c r="BM357" s="5">
        <v>1</v>
      </c>
      <c r="BN357" s="5">
        <v>1</v>
      </c>
      <c r="BO357" s="5">
        <v>1</v>
      </c>
      <c r="BP357" s="5">
        <v>1</v>
      </c>
      <c r="BQ357" s="5">
        <v>1</v>
      </c>
      <c r="BR357" s="5">
        <v>1</v>
      </c>
      <c r="BS357" s="5">
        <v>1</v>
      </c>
      <c r="BT357" s="5">
        <v>1</v>
      </c>
      <c r="BU357" s="5">
        <v>1</v>
      </c>
      <c r="BV357" s="5">
        <v>1</v>
      </c>
      <c r="BW357" s="5">
        <v>1</v>
      </c>
      <c r="BX357" s="5">
        <v>1</v>
      </c>
      <c r="BY357" s="5">
        <v>1</v>
      </c>
      <c r="BZ357" s="5">
        <v>1</v>
      </c>
      <c r="CA357" s="5">
        <v>1</v>
      </c>
      <c r="CB357" s="5">
        <v>1</v>
      </c>
      <c r="CC357" s="5">
        <v>1</v>
      </c>
      <c r="CD357" s="5">
        <v>1</v>
      </c>
      <c r="CE357" s="5">
        <v>1</v>
      </c>
      <c r="CF357" s="5">
        <v>1</v>
      </c>
      <c r="CG357" s="5">
        <v>1</v>
      </c>
      <c r="CH357" s="5">
        <v>1</v>
      </c>
      <c r="CI357" s="5">
        <v>1</v>
      </c>
      <c r="CJ357" s="544">
        <v>1</v>
      </c>
    </row>
    <row r="358" spans="1:88" s="160" customFormat="1" ht="23.25" customHeight="1">
      <c r="A358" s="5">
        <v>1</v>
      </c>
      <c r="B358" s="657" t="str">
        <f t="shared" si="135"/>
        <v>►</v>
      </c>
      <c r="C358" s="671"/>
      <c r="D358" s="289" t="str">
        <f t="shared" si="136"/>
        <v/>
      </c>
      <c r="E358" s="141">
        <f t="shared" si="137"/>
        <v>0</v>
      </c>
      <c r="F358" s="141"/>
      <c r="G358" s="141"/>
      <c r="H358" s="141"/>
      <c r="I358" s="141"/>
      <c r="J358" s="141"/>
      <c r="K358" s="141"/>
      <c r="L358" s="141"/>
      <c r="M358" s="141"/>
      <c r="N358" s="141"/>
      <c r="O358" s="141"/>
      <c r="P358" s="830"/>
      <c r="Q358" s="5">
        <v>1</v>
      </c>
      <c r="R358" s="596"/>
      <c r="S358" s="632"/>
      <c r="T358" s="598"/>
      <c r="U358" s="636" t="str">
        <f t="shared" si="128"/>
        <v/>
      </c>
      <c r="V358" s="640"/>
      <c r="W358" s="182" t="str">
        <f t="shared" si="129"/>
        <v/>
      </c>
      <c r="X358" s="639" t="str">
        <f t="shared" si="134"/>
        <v/>
      </c>
      <c r="Y358" s="5"/>
      <c r="Z358" s="314" t="str">
        <f t="shared" si="138"/>
        <v>►</v>
      </c>
      <c r="AA358" s="315" t="str">
        <f>IF(ISBLANK(AB358),"",LARGE(AA331:AA357,1)+1)</f>
        <v/>
      </c>
      <c r="AB358" s="316"/>
      <c r="AC358" s="317"/>
      <c r="AD358" s="317"/>
      <c r="AE358" s="317"/>
      <c r="AF358" s="317"/>
      <c r="AG358" s="317"/>
      <c r="AH358" s="317"/>
      <c r="AI358" s="317"/>
      <c r="AJ358" s="317"/>
      <c r="AK358" s="317"/>
      <c r="AL358" s="317"/>
      <c r="AM358" s="317"/>
      <c r="AN358" s="318"/>
      <c r="AO358" s="5"/>
      <c r="AP358" s="315" t="str">
        <f>IF(ISBLANK(AQ358),"",LARGE(AP342:AP357,1)+1)</f>
        <v/>
      </c>
      <c r="AQ358" s="316"/>
      <c r="AR358" s="317"/>
      <c r="AS358" s="317"/>
      <c r="AT358" s="317"/>
      <c r="AU358" s="317"/>
      <c r="AV358" s="5"/>
      <c r="AW358" s="5">
        <v>1</v>
      </c>
      <c r="AX358" s="5">
        <v>1</v>
      </c>
      <c r="AY358" s="5">
        <v>1</v>
      </c>
      <c r="AZ358" s="5">
        <v>1</v>
      </c>
      <c r="BA358" s="5">
        <v>1</v>
      </c>
      <c r="BB358" s="5">
        <v>1</v>
      </c>
      <c r="BC358" s="5">
        <v>1</v>
      </c>
      <c r="BD358" s="5">
        <v>1</v>
      </c>
      <c r="BE358" s="5">
        <v>1</v>
      </c>
      <c r="BF358" s="5">
        <v>1</v>
      </c>
      <c r="BG358" s="5">
        <v>1</v>
      </c>
      <c r="BH358" s="5">
        <v>1</v>
      </c>
      <c r="BI358" s="5">
        <v>1</v>
      </c>
      <c r="BJ358" s="5">
        <v>1</v>
      </c>
      <c r="BK358" s="5">
        <v>1</v>
      </c>
      <c r="BL358" s="5">
        <v>1</v>
      </c>
      <c r="BM358" s="5">
        <v>1</v>
      </c>
      <c r="BN358" s="5">
        <v>1</v>
      </c>
      <c r="BO358" s="5">
        <v>1</v>
      </c>
      <c r="BP358" s="5">
        <v>1</v>
      </c>
      <c r="BQ358" s="5">
        <v>1</v>
      </c>
      <c r="BR358" s="5">
        <v>1</v>
      </c>
      <c r="BS358" s="5">
        <v>1</v>
      </c>
      <c r="BT358" s="5">
        <v>1</v>
      </c>
      <c r="BU358" s="5">
        <v>1</v>
      </c>
      <c r="BV358" s="5">
        <v>1</v>
      </c>
      <c r="BW358" s="5">
        <v>1</v>
      </c>
      <c r="BX358" s="5">
        <v>1</v>
      </c>
      <c r="BY358" s="5">
        <v>1</v>
      </c>
      <c r="BZ358" s="5">
        <v>1</v>
      </c>
      <c r="CA358" s="5">
        <v>1</v>
      </c>
      <c r="CB358" s="5">
        <v>1</v>
      </c>
      <c r="CC358" s="5">
        <v>1</v>
      </c>
      <c r="CD358" s="5">
        <v>1</v>
      </c>
      <c r="CE358" s="5">
        <v>1</v>
      </c>
      <c r="CF358" s="5">
        <v>1</v>
      </c>
      <c r="CG358" s="5">
        <v>1</v>
      </c>
      <c r="CH358" s="5">
        <v>1</v>
      </c>
      <c r="CI358" s="5">
        <v>1</v>
      </c>
      <c r="CJ358" s="544">
        <v>1</v>
      </c>
    </row>
    <row r="359" spans="1:88" s="160" customFormat="1" ht="23.25" customHeight="1">
      <c r="A359" s="5">
        <v>1</v>
      </c>
      <c r="B359" s="657" t="str">
        <f t="shared" si="135"/>
        <v>►</v>
      </c>
      <c r="C359" s="671"/>
      <c r="D359" s="289" t="str">
        <f t="shared" si="136"/>
        <v/>
      </c>
      <c r="E359" s="141">
        <f t="shared" si="137"/>
        <v>0</v>
      </c>
      <c r="F359" s="141"/>
      <c r="G359" s="141"/>
      <c r="H359" s="141"/>
      <c r="I359" s="141"/>
      <c r="J359" s="141"/>
      <c r="K359" s="141"/>
      <c r="L359" s="141"/>
      <c r="M359" s="141"/>
      <c r="N359" s="141"/>
      <c r="O359" s="141"/>
      <c r="P359" s="830"/>
      <c r="Q359" s="5">
        <v>1</v>
      </c>
      <c r="R359" s="596"/>
      <c r="S359" s="632"/>
      <c r="T359" s="598"/>
      <c r="U359" s="636" t="str">
        <f t="shared" si="128"/>
        <v/>
      </c>
      <c r="V359" s="640"/>
      <c r="W359" s="182" t="str">
        <f t="shared" si="129"/>
        <v/>
      </c>
      <c r="X359" s="639" t="str">
        <f t="shared" si="134"/>
        <v/>
      </c>
      <c r="Y359" s="5"/>
      <c r="Z359" s="314" t="str">
        <f t="shared" si="138"/>
        <v>►</v>
      </c>
      <c r="AA359" s="315" t="str">
        <f>IF(ISBLANK(AB359),"",LARGE(AA331:AA358,1)+1)</f>
        <v/>
      </c>
      <c r="AB359" s="316"/>
      <c r="AC359" s="317"/>
      <c r="AD359" s="317"/>
      <c r="AE359" s="317"/>
      <c r="AF359" s="317"/>
      <c r="AG359" s="317"/>
      <c r="AH359" s="317"/>
      <c r="AI359" s="317"/>
      <c r="AJ359" s="317"/>
      <c r="AK359" s="317"/>
      <c r="AL359" s="317"/>
      <c r="AM359" s="317"/>
      <c r="AN359" s="318"/>
      <c r="AO359" s="5"/>
      <c r="AP359" s="315" t="str">
        <f>IF(ISBLANK(AQ359),"",LARGE(AP342:AP358,1)+1)</f>
        <v/>
      </c>
      <c r="AQ359" s="316"/>
      <c r="AR359" s="317"/>
      <c r="AS359" s="317"/>
      <c r="AT359" s="317"/>
      <c r="AU359" s="317"/>
      <c r="AV359" s="5"/>
      <c r="AW359" s="5">
        <v>1</v>
      </c>
      <c r="AX359" s="5">
        <v>1</v>
      </c>
      <c r="AY359" s="5">
        <v>1</v>
      </c>
      <c r="AZ359" s="5">
        <v>1</v>
      </c>
      <c r="BA359" s="5">
        <v>1</v>
      </c>
      <c r="BB359" s="5">
        <v>1</v>
      </c>
      <c r="BC359" s="5">
        <v>1</v>
      </c>
      <c r="BD359" s="5">
        <v>1</v>
      </c>
      <c r="BE359" s="5">
        <v>1</v>
      </c>
      <c r="BF359" s="5">
        <v>1</v>
      </c>
      <c r="BG359" s="5">
        <v>1</v>
      </c>
      <c r="BH359" s="5">
        <v>1</v>
      </c>
      <c r="BI359" s="5">
        <v>1</v>
      </c>
      <c r="BJ359" s="5">
        <v>1</v>
      </c>
      <c r="BK359" s="5">
        <v>1</v>
      </c>
      <c r="BL359" s="5">
        <v>1</v>
      </c>
      <c r="BM359" s="5">
        <v>1</v>
      </c>
      <c r="BN359" s="5">
        <v>1</v>
      </c>
      <c r="BO359" s="5">
        <v>1</v>
      </c>
      <c r="BP359" s="5">
        <v>1</v>
      </c>
      <c r="BQ359" s="5">
        <v>1</v>
      </c>
      <c r="BR359" s="5">
        <v>1</v>
      </c>
      <c r="BS359" s="5">
        <v>1</v>
      </c>
      <c r="BT359" s="5">
        <v>1</v>
      </c>
      <c r="BU359" s="5">
        <v>1</v>
      </c>
      <c r="BV359" s="5">
        <v>1</v>
      </c>
      <c r="BW359" s="5">
        <v>1</v>
      </c>
      <c r="BX359" s="5">
        <v>1</v>
      </c>
      <c r="BY359" s="5">
        <v>1</v>
      </c>
      <c r="BZ359" s="5">
        <v>1</v>
      </c>
      <c r="CA359" s="5">
        <v>1</v>
      </c>
      <c r="CB359" s="5">
        <v>1</v>
      </c>
      <c r="CC359" s="5">
        <v>1</v>
      </c>
      <c r="CD359" s="5">
        <v>1</v>
      </c>
      <c r="CE359" s="5">
        <v>1</v>
      </c>
      <c r="CF359" s="5">
        <v>1</v>
      </c>
      <c r="CG359" s="5">
        <v>1</v>
      </c>
      <c r="CH359" s="5">
        <v>1</v>
      </c>
      <c r="CI359" s="5">
        <v>1</v>
      </c>
      <c r="CJ359" s="544">
        <v>1</v>
      </c>
    </row>
    <row r="360" spans="1:88" s="160" customFormat="1" ht="23.25" customHeight="1">
      <c r="A360" s="5">
        <v>1</v>
      </c>
      <c r="B360" s="657" t="str">
        <f t="shared" si="135"/>
        <v>►</v>
      </c>
      <c r="C360" s="671"/>
      <c r="D360" s="289" t="str">
        <f t="shared" si="136"/>
        <v/>
      </c>
      <c r="E360" s="141">
        <f t="shared" si="137"/>
        <v>0</v>
      </c>
      <c r="F360" s="141"/>
      <c r="G360" s="141"/>
      <c r="H360" s="141"/>
      <c r="I360" s="141"/>
      <c r="J360" s="141"/>
      <c r="K360" s="141"/>
      <c r="L360" s="141"/>
      <c r="M360" s="141"/>
      <c r="N360" s="141"/>
      <c r="O360" s="141"/>
      <c r="P360" s="830"/>
      <c r="Q360" s="5">
        <v>1</v>
      </c>
      <c r="R360" s="596"/>
      <c r="S360" s="632"/>
      <c r="T360" s="598"/>
      <c r="U360" s="636" t="str">
        <f t="shared" si="128"/>
        <v/>
      </c>
      <c r="V360" s="640"/>
      <c r="W360" s="182" t="str">
        <f t="shared" si="129"/>
        <v/>
      </c>
      <c r="X360" s="639" t="str">
        <f t="shared" si="134"/>
        <v/>
      </c>
      <c r="Y360" s="5"/>
      <c r="Z360" s="314" t="str">
        <f t="shared" si="138"/>
        <v>►</v>
      </c>
      <c r="AA360" s="315" t="str">
        <f>IF(ISBLANK(AB360),"",LARGE(AA331:AA359,1)+1)</f>
        <v/>
      </c>
      <c r="AB360" s="316"/>
      <c r="AC360" s="317"/>
      <c r="AD360" s="317"/>
      <c r="AE360" s="317"/>
      <c r="AF360" s="317"/>
      <c r="AG360" s="317"/>
      <c r="AH360" s="317"/>
      <c r="AI360" s="317"/>
      <c r="AJ360" s="317"/>
      <c r="AK360" s="317"/>
      <c r="AL360" s="317"/>
      <c r="AM360" s="317"/>
      <c r="AN360" s="318"/>
      <c r="AO360" s="5"/>
      <c r="AP360" s="315" t="str">
        <f>IF(ISBLANK(AQ360),"",LARGE(AP342:AP359,1)+1)</f>
        <v/>
      </c>
      <c r="AQ360" s="316"/>
      <c r="AR360" s="317"/>
      <c r="AS360" s="317"/>
      <c r="AT360" s="317"/>
      <c r="AU360" s="317"/>
      <c r="AV360" s="5"/>
      <c r="AW360" s="5">
        <v>1</v>
      </c>
      <c r="AX360" s="5">
        <v>1</v>
      </c>
      <c r="AY360" s="5">
        <v>1</v>
      </c>
      <c r="AZ360" s="5">
        <v>1</v>
      </c>
      <c r="BA360" s="5">
        <v>1</v>
      </c>
      <c r="BB360" s="5">
        <v>1</v>
      </c>
      <c r="BC360" s="5">
        <v>1</v>
      </c>
      <c r="BD360" s="5">
        <v>1</v>
      </c>
      <c r="BE360" s="5">
        <v>1</v>
      </c>
      <c r="BF360" s="5">
        <v>1</v>
      </c>
      <c r="BG360" s="5">
        <v>1</v>
      </c>
      <c r="BH360" s="5">
        <v>1</v>
      </c>
      <c r="BI360" s="5">
        <v>1</v>
      </c>
      <c r="BJ360" s="5">
        <v>1</v>
      </c>
      <c r="BK360" s="5">
        <v>1</v>
      </c>
      <c r="BL360" s="5">
        <v>1</v>
      </c>
      <c r="BM360" s="5">
        <v>1</v>
      </c>
      <c r="BN360" s="5">
        <v>1</v>
      </c>
      <c r="BO360" s="5">
        <v>1</v>
      </c>
      <c r="BP360" s="5">
        <v>1</v>
      </c>
      <c r="BQ360" s="5">
        <v>1</v>
      </c>
      <c r="BR360" s="5">
        <v>1</v>
      </c>
      <c r="BS360" s="5">
        <v>1</v>
      </c>
      <c r="BT360" s="5">
        <v>1</v>
      </c>
      <c r="BU360" s="5">
        <v>1</v>
      </c>
      <c r="BV360" s="5">
        <v>1</v>
      </c>
      <c r="BW360" s="5">
        <v>1</v>
      </c>
      <c r="BX360" s="5">
        <v>1</v>
      </c>
      <c r="BY360" s="5">
        <v>1</v>
      </c>
      <c r="BZ360" s="5">
        <v>1</v>
      </c>
      <c r="CA360" s="5">
        <v>1</v>
      </c>
      <c r="CB360" s="5">
        <v>1</v>
      </c>
      <c r="CC360" s="5">
        <v>1</v>
      </c>
      <c r="CD360" s="5">
        <v>1</v>
      </c>
      <c r="CE360" s="5">
        <v>1</v>
      </c>
      <c r="CF360" s="5">
        <v>1</v>
      </c>
      <c r="CG360" s="5">
        <v>1</v>
      </c>
      <c r="CH360" s="5">
        <v>1</v>
      </c>
      <c r="CI360" s="5">
        <v>1</v>
      </c>
      <c r="CJ360" s="544">
        <v>1</v>
      </c>
    </row>
    <row r="361" spans="1:88" s="160" customFormat="1" ht="23.25" customHeight="1">
      <c r="A361" s="5">
        <v>1</v>
      </c>
      <c r="B361" s="657" t="str">
        <f t="shared" si="135"/>
        <v>►</v>
      </c>
      <c r="C361" s="671"/>
      <c r="D361" s="289" t="str">
        <f t="shared" si="136"/>
        <v/>
      </c>
      <c r="E361" s="141">
        <f t="shared" si="137"/>
        <v>0</v>
      </c>
      <c r="F361" s="141"/>
      <c r="G361" s="141"/>
      <c r="H361" s="141"/>
      <c r="I361" s="141"/>
      <c r="J361" s="141"/>
      <c r="K361" s="141"/>
      <c r="L361" s="141"/>
      <c r="M361" s="141"/>
      <c r="N361" s="141"/>
      <c r="O361" s="141"/>
      <c r="P361" s="830"/>
      <c r="Q361" s="5">
        <v>1</v>
      </c>
      <c r="R361" s="596"/>
      <c r="S361" s="632"/>
      <c r="T361" s="598"/>
      <c r="U361" s="636" t="str">
        <f t="shared" si="128"/>
        <v/>
      </c>
      <c r="V361" s="640"/>
      <c r="W361" s="182" t="str">
        <f t="shared" si="129"/>
        <v/>
      </c>
      <c r="X361" s="639" t="str">
        <f t="shared" si="134"/>
        <v/>
      </c>
      <c r="Y361" s="5"/>
      <c r="Z361" s="314" t="str">
        <f t="shared" si="138"/>
        <v>►</v>
      </c>
      <c r="AA361" s="315" t="str">
        <f>IF(ISBLANK(AB361),"",LARGE(AA331:AA360,1)+1)</f>
        <v/>
      </c>
      <c r="AB361" s="316"/>
      <c r="AC361" s="317"/>
      <c r="AD361" s="317"/>
      <c r="AE361" s="317"/>
      <c r="AF361" s="317"/>
      <c r="AG361" s="317"/>
      <c r="AH361" s="317"/>
      <c r="AI361" s="317"/>
      <c r="AJ361" s="317"/>
      <c r="AK361" s="317"/>
      <c r="AL361" s="317"/>
      <c r="AM361" s="317"/>
      <c r="AN361" s="318"/>
      <c r="AO361" s="5"/>
      <c r="AP361" s="315" t="str">
        <f>IF(ISBLANK(AQ361),"",LARGE(AP342:AP360,1)+1)</f>
        <v/>
      </c>
      <c r="AQ361" s="316"/>
      <c r="AR361" s="317"/>
      <c r="AS361" s="317"/>
      <c r="AT361" s="317"/>
      <c r="AU361" s="317"/>
      <c r="AV361" s="5"/>
      <c r="AW361" s="5">
        <v>1</v>
      </c>
      <c r="AX361" s="5">
        <v>1</v>
      </c>
      <c r="AY361" s="5">
        <v>1</v>
      </c>
      <c r="AZ361" s="5">
        <v>1</v>
      </c>
      <c r="BA361" s="5">
        <v>1</v>
      </c>
      <c r="BB361" s="5">
        <v>1</v>
      </c>
      <c r="BC361" s="5">
        <v>1</v>
      </c>
      <c r="BD361" s="5">
        <v>1</v>
      </c>
      <c r="BE361" s="5">
        <v>1</v>
      </c>
      <c r="BF361" s="5">
        <v>1</v>
      </c>
      <c r="BG361" s="5">
        <v>1</v>
      </c>
      <c r="BH361" s="5">
        <v>1</v>
      </c>
      <c r="BI361" s="5">
        <v>1</v>
      </c>
      <c r="BJ361" s="5">
        <v>1</v>
      </c>
      <c r="BK361" s="5">
        <v>1</v>
      </c>
      <c r="BL361" s="5">
        <v>1</v>
      </c>
      <c r="BM361" s="5">
        <v>1</v>
      </c>
      <c r="BN361" s="5">
        <v>1</v>
      </c>
      <c r="BO361" s="5">
        <v>1</v>
      </c>
      <c r="BP361" s="5">
        <v>1</v>
      </c>
      <c r="BQ361" s="5">
        <v>1</v>
      </c>
      <c r="BR361" s="5">
        <v>1</v>
      </c>
      <c r="BS361" s="5">
        <v>1</v>
      </c>
      <c r="BT361" s="5">
        <v>1</v>
      </c>
      <c r="BU361" s="5">
        <v>1</v>
      </c>
      <c r="BV361" s="5">
        <v>1</v>
      </c>
      <c r="BW361" s="5">
        <v>1</v>
      </c>
      <c r="BX361" s="5">
        <v>1</v>
      </c>
      <c r="BY361" s="5">
        <v>1</v>
      </c>
      <c r="BZ361" s="5">
        <v>1</v>
      </c>
      <c r="CA361" s="5">
        <v>1</v>
      </c>
      <c r="CB361" s="5">
        <v>1</v>
      </c>
      <c r="CC361" s="5">
        <v>1</v>
      </c>
      <c r="CD361" s="5">
        <v>1</v>
      </c>
      <c r="CE361" s="5">
        <v>1</v>
      </c>
      <c r="CF361" s="5">
        <v>1</v>
      </c>
      <c r="CG361" s="5">
        <v>1</v>
      </c>
      <c r="CH361" s="5">
        <v>1</v>
      </c>
      <c r="CI361" s="5">
        <v>1</v>
      </c>
      <c r="CJ361" s="544">
        <v>1</v>
      </c>
    </row>
    <row r="362" spans="1:88" s="160" customFormat="1" ht="23.25" customHeight="1">
      <c r="A362" s="5">
        <v>1</v>
      </c>
      <c r="B362" s="657" t="str">
        <f t="shared" si="135"/>
        <v>►</v>
      </c>
      <c r="C362" s="671"/>
      <c r="D362" s="289" t="str">
        <f t="shared" si="136"/>
        <v/>
      </c>
      <c r="E362" s="141">
        <f t="shared" si="137"/>
        <v>0</v>
      </c>
      <c r="F362" s="141"/>
      <c r="G362" s="141"/>
      <c r="H362" s="141"/>
      <c r="I362" s="141"/>
      <c r="J362" s="141"/>
      <c r="K362" s="141"/>
      <c r="L362" s="141"/>
      <c r="M362" s="141"/>
      <c r="N362" s="141"/>
      <c r="O362" s="141"/>
      <c r="P362" s="830"/>
      <c r="Q362" s="5">
        <v>1</v>
      </c>
      <c r="R362" s="596"/>
      <c r="S362" s="632"/>
      <c r="T362" s="598"/>
      <c r="U362" s="636" t="str">
        <f t="shared" si="128"/>
        <v/>
      </c>
      <c r="V362" s="640"/>
      <c r="W362" s="182" t="str">
        <f t="shared" si="129"/>
        <v/>
      </c>
      <c r="X362" s="639" t="str">
        <f t="shared" si="134"/>
        <v/>
      </c>
      <c r="Y362" s="5"/>
      <c r="Z362" s="314" t="str">
        <f t="shared" si="138"/>
        <v>►</v>
      </c>
      <c r="AA362" s="315" t="str">
        <f>IF(ISBLANK(AB362),"",LARGE(AA331:AA361,1)+1)</f>
        <v/>
      </c>
      <c r="AB362" s="316"/>
      <c r="AC362" s="317"/>
      <c r="AD362" s="317"/>
      <c r="AE362" s="317"/>
      <c r="AF362" s="317"/>
      <c r="AG362" s="317"/>
      <c r="AH362" s="317"/>
      <c r="AI362" s="317"/>
      <c r="AJ362" s="317"/>
      <c r="AK362" s="317"/>
      <c r="AL362" s="317"/>
      <c r="AM362" s="317"/>
      <c r="AN362" s="318"/>
      <c r="AO362" s="5"/>
      <c r="AP362" s="315" t="str">
        <f>IF(ISBLANK(AQ362),"",LARGE(AP342:AP361,1)+1)</f>
        <v/>
      </c>
      <c r="AQ362" s="316"/>
      <c r="AR362" s="317"/>
      <c r="AS362" s="317"/>
      <c r="AT362" s="317"/>
      <c r="AU362" s="317"/>
      <c r="AV362" s="5"/>
      <c r="AW362" s="5">
        <v>1</v>
      </c>
      <c r="AX362" s="5">
        <v>1</v>
      </c>
      <c r="AY362" s="5">
        <v>1</v>
      </c>
      <c r="AZ362" s="5">
        <v>1</v>
      </c>
      <c r="BA362" s="5">
        <v>1</v>
      </c>
      <c r="BB362" s="5">
        <v>1</v>
      </c>
      <c r="BC362" s="5">
        <v>1</v>
      </c>
      <c r="BD362" s="5">
        <v>1</v>
      </c>
      <c r="BE362" s="5">
        <v>1</v>
      </c>
      <c r="BF362" s="5">
        <v>1</v>
      </c>
      <c r="BG362" s="5">
        <v>1</v>
      </c>
      <c r="BH362" s="5">
        <v>1</v>
      </c>
      <c r="BI362" s="5">
        <v>1</v>
      </c>
      <c r="BJ362" s="5">
        <v>1</v>
      </c>
      <c r="BK362" s="5">
        <v>1</v>
      </c>
      <c r="BL362" s="5">
        <v>1</v>
      </c>
      <c r="BM362" s="5">
        <v>1</v>
      </c>
      <c r="BN362" s="5">
        <v>1</v>
      </c>
      <c r="BO362" s="5">
        <v>1</v>
      </c>
      <c r="BP362" s="5">
        <v>1</v>
      </c>
      <c r="BQ362" s="5">
        <v>1</v>
      </c>
      <c r="BR362" s="5">
        <v>1</v>
      </c>
      <c r="BS362" s="5">
        <v>1</v>
      </c>
      <c r="BT362" s="5">
        <v>1</v>
      </c>
      <c r="BU362" s="5">
        <v>1</v>
      </c>
      <c r="BV362" s="5">
        <v>1</v>
      </c>
      <c r="BW362" s="5">
        <v>1</v>
      </c>
      <c r="BX362" s="5">
        <v>1</v>
      </c>
      <c r="BY362" s="5">
        <v>1</v>
      </c>
      <c r="BZ362" s="5">
        <v>1</v>
      </c>
      <c r="CA362" s="5">
        <v>1</v>
      </c>
      <c r="CB362" s="5">
        <v>1</v>
      </c>
      <c r="CC362" s="5">
        <v>1</v>
      </c>
      <c r="CD362" s="5">
        <v>1</v>
      </c>
      <c r="CE362" s="5">
        <v>1</v>
      </c>
      <c r="CF362" s="5">
        <v>1</v>
      </c>
      <c r="CG362" s="5">
        <v>1</v>
      </c>
      <c r="CH362" s="5">
        <v>1</v>
      </c>
      <c r="CI362" s="5">
        <v>1</v>
      </c>
      <c r="CJ362" s="544">
        <v>1</v>
      </c>
    </row>
    <row r="363" spans="1:88" s="160" customFormat="1" ht="23.25" customHeight="1">
      <c r="A363" s="5">
        <v>1</v>
      </c>
      <c r="B363" s="657" t="str">
        <f t="shared" si="135"/>
        <v>►</v>
      </c>
      <c r="C363" s="671"/>
      <c r="D363" s="289" t="str">
        <f t="shared" si="136"/>
        <v/>
      </c>
      <c r="E363" s="141">
        <f t="shared" si="137"/>
        <v>0</v>
      </c>
      <c r="F363" s="141"/>
      <c r="G363" s="141"/>
      <c r="H363" s="141"/>
      <c r="I363" s="141"/>
      <c r="J363" s="141"/>
      <c r="K363" s="141"/>
      <c r="L363" s="141"/>
      <c r="M363" s="141"/>
      <c r="N363" s="141"/>
      <c r="O363" s="141"/>
      <c r="P363" s="830"/>
      <c r="Q363" s="5">
        <v>1</v>
      </c>
      <c r="R363" s="596"/>
      <c r="S363" s="632"/>
      <c r="T363" s="598"/>
      <c r="U363" s="636" t="str">
        <f t="shared" si="128"/>
        <v/>
      </c>
      <c r="V363" s="640"/>
      <c r="W363" s="182" t="str">
        <f t="shared" si="129"/>
        <v/>
      </c>
      <c r="X363" s="639" t="str">
        <f t="shared" si="134"/>
        <v/>
      </c>
      <c r="Y363" s="5"/>
      <c r="Z363" s="314" t="str">
        <f t="shared" si="138"/>
        <v>►</v>
      </c>
      <c r="AA363" s="315" t="str">
        <f>IF(ISBLANK(AB363),"",LARGE(AA331:AA362,1)+1)</f>
        <v/>
      </c>
      <c r="AB363" s="316"/>
      <c r="AC363" s="317"/>
      <c r="AD363" s="317"/>
      <c r="AE363" s="317"/>
      <c r="AF363" s="317"/>
      <c r="AG363" s="317"/>
      <c r="AH363" s="317"/>
      <c r="AI363" s="317"/>
      <c r="AJ363" s="317"/>
      <c r="AK363" s="317"/>
      <c r="AL363" s="317"/>
      <c r="AM363" s="317"/>
      <c r="AN363" s="318"/>
      <c r="AO363" s="5"/>
      <c r="AP363" s="315" t="str">
        <f>IF(ISBLANK(AQ363),"",LARGE(AP342:AP362,1)+1)</f>
        <v/>
      </c>
      <c r="AQ363" s="316"/>
      <c r="AR363" s="317"/>
      <c r="AS363" s="317"/>
      <c r="AT363" s="317"/>
      <c r="AU363" s="317"/>
      <c r="AV363" s="5"/>
      <c r="AW363" s="5">
        <v>1</v>
      </c>
      <c r="AX363" s="5">
        <v>1</v>
      </c>
      <c r="AY363" s="5">
        <v>1</v>
      </c>
      <c r="AZ363" s="5">
        <v>1</v>
      </c>
      <c r="BA363" s="5">
        <v>1</v>
      </c>
      <c r="BB363" s="5">
        <v>1</v>
      </c>
      <c r="BC363" s="5">
        <v>1</v>
      </c>
      <c r="BD363" s="5">
        <v>1</v>
      </c>
      <c r="BE363" s="5">
        <v>1</v>
      </c>
      <c r="BF363" s="5">
        <v>1</v>
      </c>
      <c r="BG363" s="5">
        <v>1</v>
      </c>
      <c r="BH363" s="5">
        <v>1</v>
      </c>
      <c r="BI363" s="5">
        <v>1</v>
      </c>
      <c r="BJ363" s="5">
        <v>1</v>
      </c>
      <c r="BK363" s="5">
        <v>1</v>
      </c>
      <c r="BL363" s="5">
        <v>1</v>
      </c>
      <c r="BM363" s="5">
        <v>1</v>
      </c>
      <c r="BN363" s="5">
        <v>1</v>
      </c>
      <c r="BO363" s="5">
        <v>1</v>
      </c>
      <c r="BP363" s="5">
        <v>1</v>
      </c>
      <c r="BQ363" s="5">
        <v>1</v>
      </c>
      <c r="BR363" s="5">
        <v>1</v>
      </c>
      <c r="BS363" s="5">
        <v>1</v>
      </c>
      <c r="BT363" s="5">
        <v>1</v>
      </c>
      <c r="BU363" s="5">
        <v>1</v>
      </c>
      <c r="BV363" s="5">
        <v>1</v>
      </c>
      <c r="BW363" s="5">
        <v>1</v>
      </c>
      <c r="BX363" s="5">
        <v>1</v>
      </c>
      <c r="BY363" s="5">
        <v>1</v>
      </c>
      <c r="BZ363" s="5">
        <v>1</v>
      </c>
      <c r="CA363" s="5">
        <v>1</v>
      </c>
      <c r="CB363" s="5">
        <v>1</v>
      </c>
      <c r="CC363" s="5">
        <v>1</v>
      </c>
      <c r="CD363" s="5">
        <v>1</v>
      </c>
      <c r="CE363" s="5">
        <v>1</v>
      </c>
      <c r="CF363" s="5">
        <v>1</v>
      </c>
      <c r="CG363" s="5">
        <v>1</v>
      </c>
      <c r="CH363" s="5">
        <v>1</v>
      </c>
      <c r="CI363" s="5">
        <v>1</v>
      </c>
      <c r="CJ363" s="544">
        <v>1</v>
      </c>
    </row>
    <row r="364" spans="1:88" s="160" customFormat="1" ht="23.25" customHeight="1">
      <c r="A364" s="5">
        <v>1</v>
      </c>
      <c r="B364" s="657" t="str">
        <f t="shared" si="135"/>
        <v>►</v>
      </c>
      <c r="C364" s="671"/>
      <c r="D364" s="289" t="str">
        <f t="shared" si="136"/>
        <v/>
      </c>
      <c r="E364" s="141">
        <f t="shared" si="137"/>
        <v>0</v>
      </c>
      <c r="F364" s="141"/>
      <c r="G364" s="141"/>
      <c r="H364" s="141"/>
      <c r="I364" s="141"/>
      <c r="J364" s="141"/>
      <c r="K364" s="141"/>
      <c r="L364" s="141"/>
      <c r="M364" s="141"/>
      <c r="N364" s="141"/>
      <c r="O364" s="141"/>
      <c r="P364" s="830"/>
      <c r="Q364" s="5">
        <v>1</v>
      </c>
      <c r="R364" s="596"/>
      <c r="S364" s="632"/>
      <c r="T364" s="598"/>
      <c r="U364" s="636" t="str">
        <f t="shared" si="128"/>
        <v/>
      </c>
      <c r="V364" s="640"/>
      <c r="W364" s="182" t="str">
        <f t="shared" si="129"/>
        <v/>
      </c>
      <c r="X364" s="639" t="str">
        <f t="shared" si="134"/>
        <v/>
      </c>
      <c r="Y364" s="5"/>
      <c r="Z364" s="314" t="str">
        <f t="shared" si="138"/>
        <v>►</v>
      </c>
      <c r="AA364" s="315" t="str">
        <f>IF(ISBLANK(AB364),"",LARGE(AA331:AA363,1)+1)</f>
        <v/>
      </c>
      <c r="AB364" s="316"/>
      <c r="AC364" s="317"/>
      <c r="AD364" s="317"/>
      <c r="AE364" s="317"/>
      <c r="AF364" s="317"/>
      <c r="AG364" s="317"/>
      <c r="AH364" s="317"/>
      <c r="AI364" s="317"/>
      <c r="AJ364" s="317"/>
      <c r="AK364" s="317"/>
      <c r="AL364" s="317"/>
      <c r="AM364" s="317"/>
      <c r="AN364" s="318"/>
      <c r="AO364" s="5"/>
      <c r="AP364" s="315" t="str">
        <f>IF(ISBLANK(AQ364),"",LARGE(AP342:AP363,1)+1)</f>
        <v/>
      </c>
      <c r="AQ364" s="316"/>
      <c r="AR364" s="317"/>
      <c r="AS364" s="317"/>
      <c r="AT364" s="317"/>
      <c r="AU364" s="317"/>
      <c r="AV364" s="5"/>
      <c r="AW364" s="5">
        <v>1</v>
      </c>
      <c r="AX364" s="5">
        <v>1</v>
      </c>
      <c r="AY364" s="5">
        <v>1</v>
      </c>
      <c r="AZ364" s="5">
        <v>1</v>
      </c>
      <c r="BA364" s="5">
        <v>1</v>
      </c>
      <c r="BB364" s="5">
        <v>1</v>
      </c>
      <c r="BC364" s="5">
        <v>1</v>
      </c>
      <c r="BD364" s="5">
        <v>1</v>
      </c>
      <c r="BE364" s="5">
        <v>1</v>
      </c>
      <c r="BF364" s="5">
        <v>1</v>
      </c>
      <c r="BG364" s="5">
        <v>1</v>
      </c>
      <c r="BH364" s="5">
        <v>1</v>
      </c>
      <c r="BI364" s="5">
        <v>1</v>
      </c>
      <c r="BJ364" s="5">
        <v>1</v>
      </c>
      <c r="BK364" s="5">
        <v>1</v>
      </c>
      <c r="BL364" s="5">
        <v>1</v>
      </c>
      <c r="BM364" s="5">
        <v>1</v>
      </c>
      <c r="BN364" s="5">
        <v>1</v>
      </c>
      <c r="BO364" s="5">
        <v>1</v>
      </c>
      <c r="BP364" s="5">
        <v>1</v>
      </c>
      <c r="BQ364" s="5">
        <v>1</v>
      </c>
      <c r="BR364" s="5">
        <v>1</v>
      </c>
      <c r="BS364" s="5">
        <v>1</v>
      </c>
      <c r="BT364" s="5">
        <v>1</v>
      </c>
      <c r="BU364" s="5">
        <v>1</v>
      </c>
      <c r="BV364" s="5">
        <v>1</v>
      </c>
      <c r="BW364" s="5">
        <v>1</v>
      </c>
      <c r="BX364" s="5">
        <v>1</v>
      </c>
      <c r="BY364" s="5">
        <v>1</v>
      </c>
      <c r="BZ364" s="5">
        <v>1</v>
      </c>
      <c r="CA364" s="5">
        <v>1</v>
      </c>
      <c r="CB364" s="5">
        <v>1</v>
      </c>
      <c r="CC364" s="5">
        <v>1</v>
      </c>
      <c r="CD364" s="5">
        <v>1</v>
      </c>
      <c r="CE364" s="5">
        <v>1</v>
      </c>
      <c r="CF364" s="5">
        <v>1</v>
      </c>
      <c r="CG364" s="5">
        <v>1</v>
      </c>
      <c r="CH364" s="5">
        <v>1</v>
      </c>
      <c r="CI364" s="5">
        <v>1</v>
      </c>
      <c r="CJ364" s="544">
        <v>1</v>
      </c>
    </row>
    <row r="365" spans="1:88" s="160" customFormat="1" ht="23.25" customHeight="1">
      <c r="A365" s="5">
        <v>1</v>
      </c>
      <c r="B365" s="657" t="str">
        <f t="shared" si="135"/>
        <v>►</v>
      </c>
      <c r="C365" s="671"/>
      <c r="D365" s="289" t="str">
        <f t="shared" si="136"/>
        <v/>
      </c>
      <c r="E365" s="141">
        <f t="shared" si="137"/>
        <v>0</v>
      </c>
      <c r="F365" s="141"/>
      <c r="G365" s="141"/>
      <c r="H365" s="141"/>
      <c r="I365" s="141"/>
      <c r="J365" s="141"/>
      <c r="K365" s="141"/>
      <c r="L365" s="141"/>
      <c r="M365" s="141"/>
      <c r="N365" s="141"/>
      <c r="O365" s="141"/>
      <c r="P365" s="830"/>
      <c r="Q365" s="5">
        <v>1</v>
      </c>
      <c r="R365" s="596"/>
      <c r="S365" s="632"/>
      <c r="T365" s="598"/>
      <c r="U365" s="636" t="str">
        <f t="shared" si="128"/>
        <v/>
      </c>
      <c r="V365" s="640"/>
      <c r="W365" s="182" t="str">
        <f t="shared" si="129"/>
        <v/>
      </c>
      <c r="X365" s="639" t="str">
        <f t="shared" si="134"/>
        <v/>
      </c>
      <c r="Y365" s="5"/>
      <c r="Z365" s="314" t="str">
        <f t="shared" si="138"/>
        <v>►</v>
      </c>
      <c r="AA365" s="315" t="str">
        <f>IF(ISBLANK(AB365),"",LARGE(AA331:AA364,1)+1)</f>
        <v/>
      </c>
      <c r="AB365" s="316"/>
      <c r="AC365" s="317"/>
      <c r="AD365" s="317"/>
      <c r="AE365" s="317"/>
      <c r="AF365" s="317"/>
      <c r="AG365" s="317"/>
      <c r="AH365" s="317"/>
      <c r="AI365" s="317"/>
      <c r="AJ365" s="317"/>
      <c r="AK365" s="317"/>
      <c r="AL365" s="317"/>
      <c r="AM365" s="317"/>
      <c r="AN365" s="318"/>
      <c r="AO365" s="5"/>
      <c r="AP365" s="315" t="str">
        <f>IF(ISBLANK(AQ365),"",LARGE(AP342:AP364,1)+1)</f>
        <v/>
      </c>
      <c r="AQ365" s="316"/>
      <c r="AR365" s="317"/>
      <c r="AS365" s="317"/>
      <c r="AT365" s="317"/>
      <c r="AU365" s="317"/>
      <c r="AV365" s="5"/>
      <c r="AW365" s="5">
        <v>1</v>
      </c>
      <c r="AX365" s="5">
        <v>1</v>
      </c>
      <c r="AY365" s="5">
        <v>1</v>
      </c>
      <c r="AZ365" s="5">
        <v>1</v>
      </c>
      <c r="BA365" s="5">
        <v>1</v>
      </c>
      <c r="BB365" s="5">
        <v>1</v>
      </c>
      <c r="BC365" s="5">
        <v>1</v>
      </c>
      <c r="BD365" s="5">
        <v>1</v>
      </c>
      <c r="BE365" s="5">
        <v>1</v>
      </c>
      <c r="BF365" s="5">
        <v>1</v>
      </c>
      <c r="BG365" s="5">
        <v>1</v>
      </c>
      <c r="BH365" s="5">
        <v>1</v>
      </c>
      <c r="BI365" s="5">
        <v>1</v>
      </c>
      <c r="BJ365" s="5">
        <v>1</v>
      </c>
      <c r="BK365" s="5">
        <v>1</v>
      </c>
      <c r="BL365" s="5">
        <v>1</v>
      </c>
      <c r="BM365" s="5">
        <v>1</v>
      </c>
      <c r="BN365" s="5">
        <v>1</v>
      </c>
      <c r="BO365" s="5">
        <v>1</v>
      </c>
      <c r="BP365" s="5">
        <v>1</v>
      </c>
      <c r="BQ365" s="5">
        <v>1</v>
      </c>
      <c r="BR365" s="5">
        <v>1</v>
      </c>
      <c r="BS365" s="5">
        <v>1</v>
      </c>
      <c r="BT365" s="5">
        <v>1</v>
      </c>
      <c r="BU365" s="5">
        <v>1</v>
      </c>
      <c r="BV365" s="5">
        <v>1</v>
      </c>
      <c r="BW365" s="5">
        <v>1</v>
      </c>
      <c r="BX365" s="5">
        <v>1</v>
      </c>
      <c r="BY365" s="5">
        <v>1</v>
      </c>
      <c r="BZ365" s="5">
        <v>1</v>
      </c>
      <c r="CA365" s="5">
        <v>1</v>
      </c>
      <c r="CB365" s="5">
        <v>1</v>
      </c>
      <c r="CC365" s="5">
        <v>1</v>
      </c>
      <c r="CD365" s="5">
        <v>1</v>
      </c>
      <c r="CE365" s="5">
        <v>1</v>
      </c>
      <c r="CF365" s="5">
        <v>1</v>
      </c>
      <c r="CG365" s="5">
        <v>1</v>
      </c>
      <c r="CH365" s="5">
        <v>1</v>
      </c>
      <c r="CI365" s="5">
        <v>1</v>
      </c>
      <c r="CJ365" s="544">
        <v>1</v>
      </c>
    </row>
    <row r="366" spans="1:88" s="160" customFormat="1" ht="23.25" customHeight="1">
      <c r="A366" s="5">
        <v>1</v>
      </c>
      <c r="B366" s="657" t="str">
        <f t="shared" si="135"/>
        <v>►</v>
      </c>
      <c r="C366" s="671"/>
      <c r="D366" s="289" t="str">
        <f t="shared" si="136"/>
        <v/>
      </c>
      <c r="E366" s="141">
        <f t="shared" si="137"/>
        <v>0</v>
      </c>
      <c r="F366" s="141"/>
      <c r="G366" s="141"/>
      <c r="H366" s="141"/>
      <c r="I366" s="141"/>
      <c r="J366" s="141"/>
      <c r="K366" s="141"/>
      <c r="L366" s="141"/>
      <c r="M366" s="141"/>
      <c r="N366" s="141"/>
      <c r="O366" s="141"/>
      <c r="P366" s="830"/>
      <c r="Q366" s="5">
        <v>1</v>
      </c>
      <c r="R366" s="596"/>
      <c r="S366" s="632"/>
      <c r="T366" s="598"/>
      <c r="U366" s="636" t="str">
        <f t="shared" si="128"/>
        <v/>
      </c>
      <c r="V366" s="640"/>
      <c r="W366" s="182" t="str">
        <f t="shared" si="129"/>
        <v/>
      </c>
      <c r="X366" s="639" t="str">
        <f t="shared" si="134"/>
        <v/>
      </c>
      <c r="Y366" s="5"/>
      <c r="Z366" s="314" t="str">
        <f t="shared" si="138"/>
        <v>►</v>
      </c>
      <c r="AA366" s="315" t="str">
        <f>IF(ISBLANK(AB366),"",LARGE(AA331:AA365,1)+1)</f>
        <v/>
      </c>
      <c r="AB366" s="316"/>
      <c r="AC366" s="317"/>
      <c r="AD366" s="317"/>
      <c r="AE366" s="317"/>
      <c r="AF366" s="317"/>
      <c r="AG366" s="317"/>
      <c r="AH366" s="317"/>
      <c r="AI366" s="317"/>
      <c r="AJ366" s="317"/>
      <c r="AK366" s="317"/>
      <c r="AL366" s="317"/>
      <c r="AM366" s="317"/>
      <c r="AN366" s="318"/>
      <c r="AO366" s="5"/>
      <c r="AP366" s="315" t="str">
        <f>IF(ISBLANK(AQ366),"",LARGE(AP342:AP365,1)+1)</f>
        <v/>
      </c>
      <c r="AQ366" s="316"/>
      <c r="AR366" s="317"/>
      <c r="AS366" s="317"/>
      <c r="AT366" s="317"/>
      <c r="AU366" s="317"/>
      <c r="AV366" s="5"/>
      <c r="AW366" s="5">
        <v>1</v>
      </c>
      <c r="AX366" s="5">
        <v>1</v>
      </c>
      <c r="AY366" s="5">
        <v>1</v>
      </c>
      <c r="AZ366" s="5">
        <v>1</v>
      </c>
      <c r="BA366" s="5">
        <v>1</v>
      </c>
      <c r="BB366" s="5">
        <v>1</v>
      </c>
      <c r="BC366" s="5">
        <v>1</v>
      </c>
      <c r="BD366" s="5">
        <v>1</v>
      </c>
      <c r="BE366" s="5">
        <v>1</v>
      </c>
      <c r="BF366" s="5">
        <v>1</v>
      </c>
      <c r="BG366" s="5">
        <v>1</v>
      </c>
      <c r="BH366" s="5">
        <v>1</v>
      </c>
      <c r="BI366" s="5">
        <v>1</v>
      </c>
      <c r="BJ366" s="5">
        <v>1</v>
      </c>
      <c r="BK366" s="5">
        <v>1</v>
      </c>
      <c r="BL366" s="5">
        <v>1</v>
      </c>
      <c r="BM366" s="5">
        <v>1</v>
      </c>
      <c r="BN366" s="5">
        <v>1</v>
      </c>
      <c r="BO366" s="5">
        <v>1</v>
      </c>
      <c r="BP366" s="5">
        <v>1</v>
      </c>
      <c r="BQ366" s="5">
        <v>1</v>
      </c>
      <c r="BR366" s="5">
        <v>1</v>
      </c>
      <c r="BS366" s="5">
        <v>1</v>
      </c>
      <c r="BT366" s="5">
        <v>1</v>
      </c>
      <c r="BU366" s="5">
        <v>1</v>
      </c>
      <c r="BV366" s="5">
        <v>1</v>
      </c>
      <c r="BW366" s="5">
        <v>1</v>
      </c>
      <c r="BX366" s="5">
        <v>1</v>
      </c>
      <c r="BY366" s="5">
        <v>1</v>
      </c>
      <c r="BZ366" s="5">
        <v>1</v>
      </c>
      <c r="CA366" s="5">
        <v>1</v>
      </c>
      <c r="CB366" s="5">
        <v>1</v>
      </c>
      <c r="CC366" s="5">
        <v>1</v>
      </c>
      <c r="CD366" s="5">
        <v>1</v>
      </c>
      <c r="CE366" s="5">
        <v>1</v>
      </c>
      <c r="CF366" s="5">
        <v>1</v>
      </c>
      <c r="CG366" s="5">
        <v>1</v>
      </c>
      <c r="CH366" s="5">
        <v>1</v>
      </c>
      <c r="CI366" s="5">
        <v>1</v>
      </c>
      <c r="CJ366" s="544">
        <v>1</v>
      </c>
    </row>
    <row r="367" spans="1:88" s="160" customFormat="1" ht="23.25" customHeight="1">
      <c r="A367" s="5">
        <v>1</v>
      </c>
      <c r="B367" s="657" t="str">
        <f t="shared" si="135"/>
        <v>►</v>
      </c>
      <c r="C367" s="671"/>
      <c r="D367" s="289" t="str">
        <f t="shared" si="136"/>
        <v/>
      </c>
      <c r="E367" s="141">
        <f t="shared" si="137"/>
        <v>0</v>
      </c>
      <c r="F367" s="141"/>
      <c r="G367" s="141"/>
      <c r="H367" s="141"/>
      <c r="I367" s="141"/>
      <c r="J367" s="141"/>
      <c r="K367" s="141"/>
      <c r="L367" s="141"/>
      <c r="M367" s="141"/>
      <c r="N367" s="141"/>
      <c r="O367" s="141"/>
      <c r="P367" s="830"/>
      <c r="Q367" s="5">
        <v>1</v>
      </c>
      <c r="R367" s="596"/>
      <c r="S367" s="632"/>
      <c r="T367" s="598"/>
      <c r="U367" s="636" t="str">
        <f t="shared" si="128"/>
        <v/>
      </c>
      <c r="V367" s="640"/>
      <c r="W367" s="182" t="str">
        <f t="shared" si="129"/>
        <v/>
      </c>
      <c r="X367" s="639" t="str">
        <f t="shared" si="134"/>
        <v/>
      </c>
      <c r="Y367" s="5"/>
      <c r="Z367" s="314" t="str">
        <f t="shared" si="138"/>
        <v>►</v>
      </c>
      <c r="AA367" s="315" t="str">
        <f>IF(ISBLANK(AB367),"",LARGE(AA331:AA366,1)+1)</f>
        <v/>
      </c>
      <c r="AB367" s="316"/>
      <c r="AC367" s="317"/>
      <c r="AD367" s="317"/>
      <c r="AE367" s="317"/>
      <c r="AF367" s="317"/>
      <c r="AG367" s="317"/>
      <c r="AH367" s="317"/>
      <c r="AI367" s="317"/>
      <c r="AJ367" s="317"/>
      <c r="AK367" s="317"/>
      <c r="AL367" s="317"/>
      <c r="AM367" s="317"/>
      <c r="AN367" s="318"/>
      <c r="AO367" s="5"/>
      <c r="AP367" s="315" t="str">
        <f>IF(ISBLANK(AQ367),"",LARGE(AP342:AP366,1)+1)</f>
        <v/>
      </c>
      <c r="AQ367" s="316"/>
      <c r="AR367" s="317"/>
      <c r="AS367" s="317"/>
      <c r="AT367" s="317"/>
      <c r="AU367" s="317"/>
      <c r="AV367" s="5"/>
      <c r="AW367" s="5">
        <v>1</v>
      </c>
      <c r="AX367" s="5">
        <v>1</v>
      </c>
      <c r="AY367" s="5">
        <v>1</v>
      </c>
      <c r="AZ367" s="5">
        <v>1</v>
      </c>
      <c r="BA367" s="5">
        <v>1</v>
      </c>
      <c r="BB367" s="5">
        <v>1</v>
      </c>
      <c r="BC367" s="5">
        <v>1</v>
      </c>
      <c r="BD367" s="5">
        <v>1</v>
      </c>
      <c r="BE367" s="5">
        <v>1</v>
      </c>
      <c r="BF367" s="5">
        <v>1</v>
      </c>
      <c r="BG367" s="5">
        <v>1</v>
      </c>
      <c r="BH367" s="5">
        <v>1</v>
      </c>
      <c r="BI367" s="5">
        <v>1</v>
      </c>
      <c r="BJ367" s="5">
        <v>1</v>
      </c>
      <c r="BK367" s="5">
        <v>1</v>
      </c>
      <c r="BL367" s="5">
        <v>1</v>
      </c>
      <c r="BM367" s="5">
        <v>1</v>
      </c>
      <c r="BN367" s="5">
        <v>1</v>
      </c>
      <c r="BO367" s="5">
        <v>1</v>
      </c>
      <c r="BP367" s="5">
        <v>1</v>
      </c>
      <c r="BQ367" s="5">
        <v>1</v>
      </c>
      <c r="BR367" s="5">
        <v>1</v>
      </c>
      <c r="BS367" s="5">
        <v>1</v>
      </c>
      <c r="BT367" s="5">
        <v>1</v>
      </c>
      <c r="BU367" s="5">
        <v>1</v>
      </c>
      <c r="BV367" s="5">
        <v>1</v>
      </c>
      <c r="BW367" s="5">
        <v>1</v>
      </c>
      <c r="BX367" s="5">
        <v>1</v>
      </c>
      <c r="BY367" s="5">
        <v>1</v>
      </c>
      <c r="BZ367" s="5">
        <v>1</v>
      </c>
      <c r="CA367" s="5">
        <v>1</v>
      </c>
      <c r="CB367" s="5">
        <v>1</v>
      </c>
      <c r="CC367" s="5">
        <v>1</v>
      </c>
      <c r="CD367" s="5">
        <v>1</v>
      </c>
      <c r="CE367" s="5">
        <v>1</v>
      </c>
      <c r="CF367" s="5">
        <v>1</v>
      </c>
      <c r="CG367" s="5">
        <v>1</v>
      </c>
      <c r="CH367" s="5">
        <v>1</v>
      </c>
      <c r="CI367" s="5">
        <v>1</v>
      </c>
      <c r="CJ367" s="544">
        <v>1</v>
      </c>
    </row>
    <row r="368" spans="1:88" s="160" customFormat="1" ht="23.25" customHeight="1">
      <c r="A368" s="5">
        <v>1</v>
      </c>
      <c r="B368" s="657" t="str">
        <f>Z352</f>
        <v>►</v>
      </c>
      <c r="C368" s="671"/>
      <c r="D368" s="289" t="str">
        <f t="shared" si="136"/>
        <v/>
      </c>
      <c r="E368" s="141">
        <f t="shared" si="137"/>
        <v>0</v>
      </c>
      <c r="F368" s="141"/>
      <c r="G368" s="141"/>
      <c r="H368" s="141"/>
      <c r="I368" s="141"/>
      <c r="J368" s="141"/>
      <c r="K368" s="141"/>
      <c r="L368" s="141"/>
      <c r="M368" s="141"/>
      <c r="N368" s="141"/>
      <c r="O368" s="141"/>
      <c r="P368" s="830"/>
      <c r="Q368" s="5">
        <v>1</v>
      </c>
      <c r="R368" s="596"/>
      <c r="S368" s="632"/>
      <c r="T368" s="598"/>
      <c r="U368" s="636" t="str">
        <f t="shared" si="128"/>
        <v/>
      </c>
      <c r="V368" s="640"/>
      <c r="W368" s="182" t="str">
        <f t="shared" si="129"/>
        <v/>
      </c>
      <c r="X368" s="639" t="str">
        <f t="shared" si="134"/>
        <v/>
      </c>
      <c r="Y368" s="5">
        <v>1</v>
      </c>
      <c r="Z368" s="314" t="str">
        <f t="shared" si="138"/>
        <v>►</v>
      </c>
      <c r="AA368" s="315" t="str">
        <f>IF(ISBLANK(AB368),"",LARGE(AA331:AA367,1)+1)</f>
        <v/>
      </c>
      <c r="AB368" s="316"/>
      <c r="AC368" s="317"/>
      <c r="AD368" s="317"/>
      <c r="AE368" s="317"/>
      <c r="AF368" s="317"/>
      <c r="AG368" s="317"/>
      <c r="AH368" s="317"/>
      <c r="AI368" s="317"/>
      <c r="AJ368" s="317"/>
      <c r="AK368" s="317"/>
      <c r="AL368" s="317"/>
      <c r="AM368" s="317"/>
      <c r="AN368" s="318"/>
      <c r="AO368" s="5">
        <v>1</v>
      </c>
      <c r="AP368" s="315" t="str">
        <f>IF(ISBLANK(AQ368),"",LARGE(AP342:AP367,1)+1)</f>
        <v/>
      </c>
      <c r="AQ368" s="316"/>
      <c r="AR368" s="317"/>
      <c r="AS368" s="317"/>
      <c r="AT368" s="317"/>
      <c r="AU368" s="317"/>
      <c r="AV368" s="5">
        <v>1</v>
      </c>
      <c r="AW368" s="5">
        <v>1</v>
      </c>
      <c r="AX368" s="5">
        <v>1</v>
      </c>
      <c r="AY368" s="5">
        <v>1</v>
      </c>
      <c r="AZ368" s="5">
        <v>1</v>
      </c>
      <c r="BA368" s="5">
        <v>1</v>
      </c>
      <c r="BB368" s="5">
        <v>1</v>
      </c>
      <c r="BC368" s="5">
        <v>1</v>
      </c>
      <c r="BD368" s="5">
        <v>1</v>
      </c>
      <c r="BE368" s="5">
        <v>1</v>
      </c>
      <c r="BF368" s="5">
        <v>1</v>
      </c>
      <c r="BG368" s="5">
        <v>1</v>
      </c>
      <c r="BH368" s="5">
        <v>1</v>
      </c>
      <c r="BI368" s="5">
        <v>1</v>
      </c>
      <c r="BJ368" s="5">
        <v>1</v>
      </c>
      <c r="BK368" s="5">
        <v>1</v>
      </c>
      <c r="BL368" s="5">
        <v>1</v>
      </c>
      <c r="BM368" s="5">
        <v>1</v>
      </c>
      <c r="BN368" s="5">
        <v>1</v>
      </c>
      <c r="BO368" s="5">
        <v>1</v>
      </c>
      <c r="BP368" s="5">
        <v>1</v>
      </c>
      <c r="BQ368" s="5">
        <v>1</v>
      </c>
      <c r="BR368" s="5">
        <v>1</v>
      </c>
      <c r="BS368" s="5">
        <v>1</v>
      </c>
      <c r="BT368" s="5">
        <v>1</v>
      </c>
      <c r="BU368" s="5">
        <v>1</v>
      </c>
      <c r="BV368" s="5">
        <v>1</v>
      </c>
      <c r="BW368" s="5">
        <v>1</v>
      </c>
      <c r="BX368" s="5">
        <v>1</v>
      </c>
      <c r="BY368" s="5">
        <v>1</v>
      </c>
      <c r="BZ368" s="5">
        <v>1</v>
      </c>
      <c r="CA368" s="5">
        <v>1</v>
      </c>
      <c r="CB368" s="5">
        <v>1</v>
      </c>
      <c r="CC368" s="5">
        <v>1</v>
      </c>
      <c r="CD368" s="5">
        <v>1</v>
      </c>
      <c r="CE368" s="5">
        <v>1</v>
      </c>
      <c r="CF368" s="5">
        <v>1</v>
      </c>
      <c r="CG368" s="5">
        <v>1</v>
      </c>
      <c r="CH368" s="5">
        <v>1</v>
      </c>
      <c r="CI368" s="5">
        <v>1</v>
      </c>
      <c r="CJ368" s="544">
        <v>1</v>
      </c>
    </row>
    <row r="369" spans="1:88" s="160" customFormat="1" ht="23.25" customHeight="1">
      <c r="A369" s="5">
        <v>1</v>
      </c>
      <c r="B369" s="657" t="str">
        <f>Z368</f>
        <v>►</v>
      </c>
      <c r="C369" s="671"/>
      <c r="D369" s="289" t="str">
        <f t="shared" si="136"/>
        <v/>
      </c>
      <c r="E369" s="141">
        <f t="shared" si="137"/>
        <v>0</v>
      </c>
      <c r="F369" s="141"/>
      <c r="G369" s="141"/>
      <c r="H369" s="141"/>
      <c r="I369" s="141"/>
      <c r="J369" s="141"/>
      <c r="K369" s="141"/>
      <c r="L369" s="141"/>
      <c r="M369" s="141"/>
      <c r="N369" s="141"/>
      <c r="O369" s="141"/>
      <c r="P369" s="830"/>
      <c r="Q369" s="5">
        <v>1</v>
      </c>
      <c r="R369" s="596"/>
      <c r="S369" s="632"/>
      <c r="T369" s="598"/>
      <c r="U369" s="636" t="str">
        <f t="shared" si="128"/>
        <v/>
      </c>
      <c r="V369" s="640"/>
      <c r="W369" s="182" t="str">
        <f t="shared" si="129"/>
        <v/>
      </c>
      <c r="X369" s="639" t="str">
        <f t="shared" si="134"/>
        <v/>
      </c>
      <c r="Y369" s="5">
        <v>1</v>
      </c>
      <c r="Z369" s="314" t="str">
        <f t="shared" si="138"/>
        <v>►</v>
      </c>
      <c r="AA369" s="315" t="str">
        <f>IF(ISBLANK(AB369),"",LARGE(AA331:AA368,1)+1)</f>
        <v/>
      </c>
      <c r="AB369" s="316"/>
      <c r="AC369" s="317"/>
      <c r="AD369" s="317"/>
      <c r="AE369" s="317"/>
      <c r="AF369" s="317"/>
      <c r="AG369" s="317"/>
      <c r="AH369" s="317"/>
      <c r="AI369" s="317"/>
      <c r="AJ369" s="317"/>
      <c r="AK369" s="317"/>
      <c r="AL369" s="317"/>
      <c r="AM369" s="317"/>
      <c r="AN369" s="318"/>
      <c r="AO369" s="5">
        <v>1</v>
      </c>
      <c r="AP369" s="315" t="str">
        <f>IF(ISBLANK(AQ369),"",LARGE(AP342:AP368,1)+1)</f>
        <v/>
      </c>
      <c r="AQ369" s="316"/>
      <c r="AR369" s="317"/>
      <c r="AS369" s="317"/>
      <c r="AT369" s="317"/>
      <c r="AU369" s="317"/>
      <c r="AV369" s="5">
        <v>1</v>
      </c>
      <c r="AW369" s="5">
        <v>1</v>
      </c>
      <c r="AX369" s="5">
        <v>1</v>
      </c>
      <c r="AY369" s="5">
        <v>1</v>
      </c>
      <c r="AZ369" s="5">
        <v>1</v>
      </c>
      <c r="BA369" s="5">
        <v>1</v>
      </c>
      <c r="BB369" s="5">
        <v>1</v>
      </c>
      <c r="BC369" s="5">
        <v>1</v>
      </c>
      <c r="BD369" s="5">
        <v>1</v>
      </c>
      <c r="BE369" s="5">
        <v>1</v>
      </c>
      <c r="BF369" s="5">
        <v>1</v>
      </c>
      <c r="BG369" s="5">
        <v>1</v>
      </c>
      <c r="BH369" s="5">
        <v>1</v>
      </c>
      <c r="BI369" s="5">
        <v>1</v>
      </c>
      <c r="BJ369" s="5">
        <v>1</v>
      </c>
      <c r="BK369" s="5">
        <v>1</v>
      </c>
      <c r="BL369" s="5">
        <v>1</v>
      </c>
      <c r="BM369" s="5">
        <v>1</v>
      </c>
      <c r="BN369" s="5">
        <v>1</v>
      </c>
      <c r="BO369" s="5">
        <v>1</v>
      </c>
      <c r="BP369" s="5">
        <v>1</v>
      </c>
      <c r="BQ369" s="5">
        <v>1</v>
      </c>
      <c r="BR369" s="5">
        <v>1</v>
      </c>
      <c r="BS369" s="5">
        <v>1</v>
      </c>
      <c r="BT369" s="5">
        <v>1</v>
      </c>
      <c r="BU369" s="5">
        <v>1</v>
      </c>
      <c r="BV369" s="5">
        <v>1</v>
      </c>
      <c r="BW369" s="5">
        <v>1</v>
      </c>
      <c r="BX369" s="5">
        <v>1</v>
      </c>
      <c r="BY369" s="5">
        <v>1</v>
      </c>
      <c r="BZ369" s="5">
        <v>1</v>
      </c>
      <c r="CA369" s="5">
        <v>1</v>
      </c>
      <c r="CB369" s="5">
        <v>1</v>
      </c>
      <c r="CC369" s="5">
        <v>1</v>
      </c>
      <c r="CD369" s="5">
        <v>1</v>
      </c>
      <c r="CE369" s="5">
        <v>1</v>
      </c>
      <c r="CF369" s="5">
        <v>1</v>
      </c>
      <c r="CG369" s="5">
        <v>1</v>
      </c>
      <c r="CH369" s="5">
        <v>1</v>
      </c>
      <c r="CI369" s="5">
        <v>1</v>
      </c>
      <c r="CJ369" s="544">
        <v>1</v>
      </c>
    </row>
    <row r="370" spans="1:88" s="160" customFormat="1" ht="23.25" customHeight="1">
      <c r="A370" s="5">
        <v>1</v>
      </c>
      <c r="B370" s="657" t="str">
        <f>Z369</f>
        <v>►</v>
      </c>
      <c r="C370" s="671"/>
      <c r="D370" s="289" t="str">
        <f>AA369</f>
        <v/>
      </c>
      <c r="E370" s="141">
        <f>AB369</f>
        <v>0</v>
      </c>
      <c r="F370" s="141"/>
      <c r="G370" s="141"/>
      <c r="H370" s="141"/>
      <c r="I370" s="141"/>
      <c r="J370" s="141"/>
      <c r="K370" s="141"/>
      <c r="L370" s="141"/>
      <c r="M370" s="141"/>
      <c r="N370" s="141"/>
      <c r="O370" s="141"/>
      <c r="P370" s="830"/>
      <c r="Q370" s="5">
        <v>1</v>
      </c>
      <c r="R370" s="596"/>
      <c r="S370" s="632"/>
      <c r="T370" s="598"/>
      <c r="U370" s="636" t="str">
        <f t="shared" si="128"/>
        <v/>
      </c>
      <c r="V370" s="640"/>
      <c r="W370" s="182" t="str">
        <f t="shared" si="129"/>
        <v/>
      </c>
      <c r="X370" s="639" t="str">
        <f t="shared" si="134"/>
        <v/>
      </c>
      <c r="Y370" s="5">
        <v>1</v>
      </c>
      <c r="Z370" s="60" t="s">
        <v>21</v>
      </c>
      <c r="AA370" s="315" t="str">
        <f>IF(ISBLANK(AB370),"",LARGE(AA331:AA369,1)+1)</f>
        <v/>
      </c>
      <c r="AB370" s="316"/>
      <c r="AC370" s="317"/>
      <c r="AD370" s="317"/>
      <c r="AE370" s="317"/>
      <c r="AF370" s="317"/>
      <c r="AG370" s="317"/>
      <c r="AH370" s="317"/>
      <c r="AI370" s="317"/>
      <c r="AJ370" s="317"/>
      <c r="AK370" s="317"/>
      <c r="AL370" s="317"/>
      <c r="AM370" s="317"/>
      <c r="AN370" s="318"/>
      <c r="AO370" s="5">
        <v>1</v>
      </c>
      <c r="AP370" s="315" t="str">
        <f>IF(ISBLANK(AQ370),"",LARGE(AP342:AP369,1)+1)</f>
        <v/>
      </c>
      <c r="AQ370" s="316"/>
      <c r="AR370" s="317"/>
      <c r="AS370" s="317"/>
      <c r="AT370" s="317"/>
      <c r="AU370" s="317"/>
      <c r="AV370" s="5">
        <v>1</v>
      </c>
      <c r="AW370" s="5">
        <v>1</v>
      </c>
      <c r="AX370" s="5">
        <v>1</v>
      </c>
      <c r="AY370" s="5">
        <v>1</v>
      </c>
      <c r="AZ370" s="5">
        <v>1</v>
      </c>
      <c r="BA370" s="5">
        <v>1</v>
      </c>
      <c r="BB370" s="5">
        <v>1</v>
      </c>
      <c r="BC370" s="5">
        <v>1</v>
      </c>
      <c r="BD370" s="5">
        <v>1</v>
      </c>
      <c r="BE370" s="5">
        <v>1</v>
      </c>
      <c r="BF370" s="5">
        <v>1</v>
      </c>
      <c r="BG370" s="5">
        <v>1</v>
      </c>
      <c r="BH370" s="5">
        <v>1</v>
      </c>
      <c r="BI370" s="5">
        <v>1</v>
      </c>
      <c r="BJ370" s="5">
        <v>1</v>
      </c>
      <c r="BK370" s="5">
        <v>1</v>
      </c>
      <c r="BL370" s="5">
        <v>1</v>
      </c>
      <c r="BM370" s="5">
        <v>1</v>
      </c>
      <c r="BN370" s="5">
        <v>1</v>
      </c>
      <c r="BO370" s="5">
        <v>1</v>
      </c>
      <c r="BP370" s="5">
        <v>1</v>
      </c>
      <c r="BQ370" s="5">
        <v>1</v>
      </c>
      <c r="BR370" s="5">
        <v>1</v>
      </c>
      <c r="BS370" s="5">
        <v>1</v>
      </c>
      <c r="BT370" s="5">
        <v>1</v>
      </c>
      <c r="BU370" s="5">
        <v>1</v>
      </c>
      <c r="BV370" s="5">
        <v>1</v>
      </c>
      <c r="BW370" s="5">
        <v>1</v>
      </c>
      <c r="BX370" s="5">
        <v>1</v>
      </c>
      <c r="BY370" s="5">
        <v>1</v>
      </c>
      <c r="BZ370" s="5">
        <v>1</v>
      </c>
      <c r="CA370" s="5">
        <v>1</v>
      </c>
      <c r="CB370" s="5">
        <v>1</v>
      </c>
      <c r="CC370" s="5">
        <v>1</v>
      </c>
      <c r="CD370" s="5">
        <v>1</v>
      </c>
      <c r="CE370" s="5">
        <v>1</v>
      </c>
      <c r="CF370" s="5">
        <v>1</v>
      </c>
      <c r="CG370" s="5">
        <v>1</v>
      </c>
      <c r="CH370" s="5">
        <v>1</v>
      </c>
      <c r="CI370" s="5">
        <v>1</v>
      </c>
      <c r="CJ370" s="544">
        <v>1</v>
      </c>
    </row>
    <row r="371" spans="1:88" s="160" customFormat="1" ht="23.25" customHeight="1">
      <c r="A371" s="5">
        <v>1</v>
      </c>
      <c r="B371" s="60" t="s">
        <v>21</v>
      </c>
      <c r="C371" s="671"/>
      <c r="D371" s="289" t="str">
        <f t="shared" ref="D371" si="139">AA370</f>
        <v/>
      </c>
      <c r="E371" s="141">
        <f t="shared" ref="E371" si="140">AB370</f>
        <v>0</v>
      </c>
      <c r="F371" s="141"/>
      <c r="G371" s="141"/>
      <c r="H371" s="141"/>
      <c r="I371" s="141"/>
      <c r="J371" s="141"/>
      <c r="K371" s="141"/>
      <c r="L371" s="141"/>
      <c r="M371" s="141"/>
      <c r="N371" s="141"/>
      <c r="O371" s="141"/>
      <c r="P371" s="830"/>
      <c r="Q371" s="5">
        <v>1</v>
      </c>
      <c r="R371" s="596"/>
      <c r="S371" s="632"/>
      <c r="T371" s="598"/>
      <c r="U371" s="636" t="str">
        <f t="shared" si="128"/>
        <v/>
      </c>
      <c r="V371" s="640"/>
      <c r="W371" s="182" t="str">
        <f t="shared" si="129"/>
        <v/>
      </c>
      <c r="X371" s="639" t="str">
        <f t="shared" si="134"/>
        <v/>
      </c>
      <c r="Y371" s="5">
        <v>1</v>
      </c>
      <c r="Z371" s="60" t="s">
        <v>21</v>
      </c>
      <c r="AA371" s="406"/>
      <c r="AB371" s="406"/>
      <c r="AC371" s="406"/>
      <c r="AD371" s="406"/>
      <c r="AE371" s="406"/>
      <c r="AF371" s="406"/>
      <c r="AG371" s="406"/>
      <c r="AH371" s="406"/>
      <c r="AI371" s="406"/>
      <c r="AJ371" s="406"/>
      <c r="AK371" s="406"/>
      <c r="AL371" s="890">
        <f ca="1">COUNTIF(Z296:Z383,AN371)</f>
        <v>68</v>
      </c>
      <c r="AM371" s="890"/>
      <c r="AN371" s="407" t="s">
        <v>22</v>
      </c>
      <c r="AO371" s="5">
        <v>1</v>
      </c>
      <c r="AP371" s="315" t="str">
        <f>IF(ISBLANK(AQ371),"",LARGE(AP342:AP370,1)+1)</f>
        <v/>
      </c>
      <c r="AQ371" s="316"/>
      <c r="AR371" s="317"/>
      <c r="AS371" s="317"/>
      <c r="AT371" s="317"/>
      <c r="AU371" s="317"/>
      <c r="AV371" s="5">
        <v>1</v>
      </c>
      <c r="AW371" s="5">
        <v>1</v>
      </c>
      <c r="AX371" s="5">
        <v>1</v>
      </c>
      <c r="AY371" s="5">
        <v>1</v>
      </c>
      <c r="AZ371" s="5">
        <v>1</v>
      </c>
      <c r="BA371" s="5">
        <v>1</v>
      </c>
      <c r="BB371" s="5">
        <v>1</v>
      </c>
      <c r="BC371" s="5">
        <v>1</v>
      </c>
      <c r="BD371" s="5">
        <v>1</v>
      </c>
      <c r="BE371" s="5">
        <v>1</v>
      </c>
      <c r="BF371" s="5">
        <v>1</v>
      </c>
      <c r="BG371" s="5">
        <v>1</v>
      </c>
      <c r="BH371" s="5">
        <v>1</v>
      </c>
      <c r="BI371" s="5">
        <v>1</v>
      </c>
      <c r="BJ371" s="5">
        <v>1</v>
      </c>
      <c r="BK371" s="5">
        <v>1</v>
      </c>
      <c r="BL371" s="5">
        <v>1</v>
      </c>
      <c r="BM371" s="5">
        <v>1</v>
      </c>
      <c r="BN371" s="5">
        <v>1</v>
      </c>
      <c r="BO371" s="5">
        <v>1</v>
      </c>
      <c r="BP371" s="5">
        <v>1</v>
      </c>
      <c r="BQ371" s="5">
        <v>1</v>
      </c>
      <c r="BR371" s="5">
        <v>1</v>
      </c>
      <c r="BS371" s="5">
        <v>1</v>
      </c>
      <c r="BT371" s="5">
        <v>1</v>
      </c>
      <c r="BU371" s="5">
        <v>1</v>
      </c>
      <c r="BV371" s="5">
        <v>1</v>
      </c>
      <c r="BW371" s="5">
        <v>1</v>
      </c>
      <c r="BX371" s="5">
        <v>1</v>
      </c>
      <c r="BY371" s="5">
        <v>1</v>
      </c>
      <c r="BZ371" s="5">
        <v>1</v>
      </c>
      <c r="CA371" s="5">
        <v>1</v>
      </c>
      <c r="CB371" s="5">
        <v>1</v>
      </c>
      <c r="CC371" s="5">
        <v>1</v>
      </c>
      <c r="CD371" s="5">
        <v>1</v>
      </c>
      <c r="CE371" s="5">
        <v>1</v>
      </c>
      <c r="CF371" s="5">
        <v>1</v>
      </c>
      <c r="CG371" s="5">
        <v>1</v>
      </c>
      <c r="CH371" s="5">
        <v>1</v>
      </c>
      <c r="CI371" s="5">
        <v>1</v>
      </c>
      <c r="CJ371" s="544">
        <v>1</v>
      </c>
    </row>
    <row r="372" spans="1:88" s="160" customFormat="1" ht="23.25" customHeight="1">
      <c r="A372" s="5">
        <v>1</v>
      </c>
      <c r="B372" s="60" t="s">
        <v>21</v>
      </c>
      <c r="C372" s="2">
        <v>3</v>
      </c>
      <c r="D372" s="2">
        <v>9</v>
      </c>
      <c r="E372" s="2">
        <v>14</v>
      </c>
      <c r="F372" s="2">
        <v>14</v>
      </c>
      <c r="G372" s="2">
        <v>14</v>
      </c>
      <c r="H372" s="2">
        <v>14</v>
      </c>
      <c r="I372" s="2">
        <v>14</v>
      </c>
      <c r="J372" s="2">
        <v>10</v>
      </c>
      <c r="K372" s="2">
        <v>10</v>
      </c>
      <c r="L372" s="2">
        <v>10</v>
      </c>
      <c r="M372" s="2">
        <v>12</v>
      </c>
      <c r="N372" s="2">
        <v>12</v>
      </c>
      <c r="O372" s="2">
        <v>12</v>
      </c>
      <c r="P372" s="2">
        <v>10</v>
      </c>
      <c r="Q372" s="5">
        <v>1</v>
      </c>
      <c r="R372" s="596"/>
      <c r="S372" s="632"/>
      <c r="T372" s="598"/>
      <c r="U372" s="636" t="str">
        <f t="shared" si="128"/>
        <v/>
      </c>
      <c r="V372" s="640"/>
      <c r="W372" s="182" t="str">
        <f t="shared" si="129"/>
        <v/>
      </c>
      <c r="X372" s="639" t="str">
        <f t="shared" si="134"/>
        <v/>
      </c>
      <c r="Y372" s="5">
        <v>1</v>
      </c>
      <c r="Z372" s="408" t="s">
        <v>22</v>
      </c>
      <c r="AA372" s="409" t="s">
        <v>4</v>
      </c>
      <c r="AB372" s="332" t="s">
        <v>10</v>
      </c>
      <c r="AC372" s="332" t="s">
        <v>16</v>
      </c>
      <c r="AD372" s="332" t="s">
        <v>5</v>
      </c>
      <c r="AE372" s="332" t="s">
        <v>17</v>
      </c>
      <c r="AF372" s="410" t="s">
        <v>37</v>
      </c>
      <c r="AG372" s="411" t="s">
        <v>230</v>
      </c>
      <c r="AH372" s="412"/>
      <c r="AI372" s="412"/>
      <c r="AJ372" s="412"/>
      <c r="AK372" s="412"/>
      <c r="AL372" s="412"/>
      <c r="AM372" s="412"/>
      <c r="AN372" s="413"/>
      <c r="AO372" s="5">
        <v>1</v>
      </c>
      <c r="AP372" s="315" t="str">
        <f>IF(ISBLANK(AQ372),"",LARGE(AP342:AP371,1)+1)</f>
        <v/>
      </c>
      <c r="AQ372" s="316"/>
      <c r="AR372" s="317"/>
      <c r="AS372" s="317"/>
      <c r="AT372" s="317"/>
      <c r="AU372" s="317"/>
      <c r="AV372" s="3">
        <v>1</v>
      </c>
      <c r="AW372" s="5">
        <v>1</v>
      </c>
      <c r="AX372" s="5">
        <v>1</v>
      </c>
      <c r="AY372" s="5">
        <v>1</v>
      </c>
      <c r="AZ372" s="5">
        <v>1</v>
      </c>
      <c r="BA372" s="5">
        <v>1</v>
      </c>
      <c r="BB372" s="5">
        <v>1</v>
      </c>
      <c r="BC372" s="5">
        <v>1</v>
      </c>
      <c r="BD372" s="5">
        <v>1</v>
      </c>
      <c r="BE372" s="5">
        <v>1</v>
      </c>
      <c r="BF372" s="5">
        <v>1</v>
      </c>
      <c r="BG372" s="5">
        <v>1</v>
      </c>
      <c r="BH372" s="5">
        <v>1</v>
      </c>
      <c r="BI372" s="5">
        <v>1</v>
      </c>
      <c r="BJ372" s="5">
        <v>1</v>
      </c>
      <c r="BK372" s="5">
        <v>1</v>
      </c>
      <c r="BL372" s="5">
        <v>1</v>
      </c>
      <c r="BM372" s="5">
        <v>1</v>
      </c>
      <c r="BN372" s="5">
        <v>1</v>
      </c>
      <c r="BO372" s="5">
        <v>1</v>
      </c>
      <c r="BP372" s="5">
        <v>1</v>
      </c>
      <c r="BQ372" s="5">
        <v>1</v>
      </c>
      <c r="BR372" s="5">
        <v>1</v>
      </c>
      <c r="BS372" s="5">
        <v>1</v>
      </c>
      <c r="BT372" s="5">
        <v>1</v>
      </c>
      <c r="BU372" s="5">
        <v>1</v>
      </c>
      <c r="BV372" s="5">
        <v>1</v>
      </c>
      <c r="BW372" s="5">
        <v>1</v>
      </c>
      <c r="BX372" s="5">
        <v>1</v>
      </c>
      <c r="BY372" s="5">
        <v>1</v>
      </c>
      <c r="BZ372" s="5">
        <v>1</v>
      </c>
      <c r="CA372" s="5">
        <v>1</v>
      </c>
      <c r="CB372" s="5">
        <v>1</v>
      </c>
      <c r="CC372" s="5">
        <v>1</v>
      </c>
      <c r="CD372" s="5">
        <v>1</v>
      </c>
      <c r="CE372" s="5">
        <v>1</v>
      </c>
      <c r="CF372" s="5">
        <v>1</v>
      </c>
      <c r="CG372" s="5">
        <v>1</v>
      </c>
      <c r="CH372" s="5">
        <v>1</v>
      </c>
      <c r="CI372" s="5">
        <v>1</v>
      </c>
      <c r="CJ372" s="544">
        <v>1</v>
      </c>
    </row>
    <row r="373" spans="1:88" s="160" customFormat="1" ht="23.25" customHeight="1">
      <c r="A373" s="5">
        <v>1</v>
      </c>
      <c r="B373" s="533" t="s">
        <v>22</v>
      </c>
      <c r="C373" s="297">
        <f t="shared" ref="C373:P373" ca="1" si="141">CELL("largeur",C373)</f>
        <v>3</v>
      </c>
      <c r="D373" s="297">
        <f t="shared" ca="1" si="141"/>
        <v>9</v>
      </c>
      <c r="E373" s="297">
        <f t="shared" ca="1" si="141"/>
        <v>14</v>
      </c>
      <c r="F373" s="297">
        <f t="shared" ca="1" si="141"/>
        <v>14</v>
      </c>
      <c r="G373" s="297">
        <f t="shared" ca="1" si="141"/>
        <v>14</v>
      </c>
      <c r="H373" s="297">
        <f t="shared" ca="1" si="141"/>
        <v>14</v>
      </c>
      <c r="I373" s="297">
        <f t="shared" ca="1" si="141"/>
        <v>14</v>
      </c>
      <c r="J373" s="297">
        <f t="shared" ca="1" si="141"/>
        <v>10</v>
      </c>
      <c r="K373" s="297">
        <f t="shared" ca="1" si="141"/>
        <v>10</v>
      </c>
      <c r="L373" s="297">
        <f t="shared" ca="1" si="141"/>
        <v>10</v>
      </c>
      <c r="M373" s="297">
        <f t="shared" ca="1" si="141"/>
        <v>12</v>
      </c>
      <c r="N373" s="297">
        <f t="shared" ca="1" si="141"/>
        <v>12</v>
      </c>
      <c r="O373" s="297">
        <f t="shared" ca="1" si="141"/>
        <v>12</v>
      </c>
      <c r="P373" s="297">
        <f t="shared" ca="1" si="141"/>
        <v>10</v>
      </c>
      <c r="Q373" s="5">
        <v>1</v>
      </c>
      <c r="R373" s="596"/>
      <c r="S373" s="606"/>
      <c r="T373" s="598"/>
      <c r="U373" s="636" t="str">
        <f t="shared" si="128"/>
        <v/>
      </c>
      <c r="V373" s="640"/>
      <c r="W373" s="182" t="str">
        <f t="shared" si="129"/>
        <v/>
      </c>
      <c r="X373" s="639" t="str">
        <f>IF(OR(ISBLANK(V373), ISTEXT(V373)), "", "0  "&amp;V303)</f>
        <v/>
      </c>
      <c r="Y373" s="5">
        <v>1</v>
      </c>
      <c r="Z373" s="408" t="s">
        <v>22</v>
      </c>
      <c r="AA373" s="417">
        <v>1</v>
      </c>
      <c r="AB373" s="326">
        <v>0.1</v>
      </c>
      <c r="AC373" s="418">
        <v>0.01</v>
      </c>
      <c r="AD373" s="326">
        <v>1E-3</v>
      </c>
      <c r="AE373" s="326">
        <v>1E-3</v>
      </c>
      <c r="AF373" s="327">
        <v>1</v>
      </c>
      <c r="AG373" s="419" t="s">
        <v>232</v>
      </c>
      <c r="AH373" s="420"/>
      <c r="AI373" s="420"/>
      <c r="AJ373" s="420"/>
      <c r="AK373" s="420"/>
      <c r="AL373" s="420"/>
      <c r="AM373" s="420"/>
      <c r="AN373" s="421"/>
      <c r="AO373" s="5">
        <v>1</v>
      </c>
      <c r="AP373" s="315" t="str">
        <f>IF(ISBLANK(AQ373),"",LARGE(AP342:AP372,1)+1)</f>
        <v/>
      </c>
      <c r="AQ373" s="316"/>
      <c r="AR373" s="317"/>
      <c r="AS373" s="317"/>
      <c r="AT373" s="317"/>
      <c r="AU373" s="317"/>
      <c r="AV373" s="3">
        <v>1</v>
      </c>
      <c r="AW373" s="5">
        <v>1</v>
      </c>
      <c r="AX373" s="5">
        <v>1</v>
      </c>
      <c r="AY373" s="5">
        <v>1</v>
      </c>
      <c r="AZ373" s="5">
        <v>1</v>
      </c>
      <c r="BA373" s="5">
        <v>1</v>
      </c>
      <c r="BB373" s="5">
        <v>1</v>
      </c>
      <c r="BC373" s="5">
        <v>1</v>
      </c>
      <c r="BD373" s="5">
        <v>1</v>
      </c>
      <c r="BE373" s="5">
        <v>1</v>
      </c>
      <c r="BF373" s="5">
        <v>1</v>
      </c>
      <c r="BG373" s="5">
        <v>1</v>
      </c>
      <c r="BH373" s="5">
        <v>1</v>
      </c>
      <c r="BI373" s="5">
        <v>1</v>
      </c>
      <c r="BJ373" s="5">
        <v>1</v>
      </c>
      <c r="BK373" s="5">
        <v>1</v>
      </c>
      <c r="BL373" s="5">
        <v>1</v>
      </c>
      <c r="BM373" s="5">
        <v>1</v>
      </c>
      <c r="BN373" s="5">
        <v>1</v>
      </c>
      <c r="BO373" s="5">
        <v>1</v>
      </c>
      <c r="BP373" s="5">
        <v>1</v>
      </c>
      <c r="BQ373" s="5">
        <v>1</v>
      </c>
      <c r="BR373" s="5">
        <v>1</v>
      </c>
      <c r="BS373" s="5">
        <v>1</v>
      </c>
      <c r="BT373" s="5">
        <v>1</v>
      </c>
      <c r="BU373" s="5">
        <v>1</v>
      </c>
      <c r="BV373" s="5">
        <v>1</v>
      </c>
      <c r="BW373" s="5">
        <v>1</v>
      </c>
      <c r="BX373" s="5">
        <v>1</v>
      </c>
      <c r="BY373" s="5">
        <v>1</v>
      </c>
      <c r="BZ373" s="5">
        <v>1</v>
      </c>
      <c r="CA373" s="5">
        <v>1</v>
      </c>
      <c r="CB373" s="5">
        <v>1</v>
      </c>
      <c r="CC373" s="5">
        <v>1</v>
      </c>
      <c r="CD373" s="5">
        <v>1</v>
      </c>
      <c r="CE373" s="5">
        <v>1</v>
      </c>
      <c r="CF373" s="5">
        <v>1</v>
      </c>
      <c r="CG373" s="5">
        <v>1</v>
      </c>
      <c r="CH373" s="5">
        <v>1</v>
      </c>
      <c r="CI373" s="5">
        <v>1</v>
      </c>
      <c r="CJ373" s="544">
        <v>1</v>
      </c>
    </row>
    <row r="374" spans="1:88" s="160" customFormat="1" ht="23.25" customHeight="1">
      <c r="A374" s="5">
        <v>1</v>
      </c>
      <c r="B374" s="533" t="s">
        <v>22</v>
      </c>
      <c r="C374" s="406"/>
      <c r="D374" s="406"/>
      <c r="E374" s="406"/>
      <c r="F374" s="406"/>
      <c r="G374" s="406"/>
      <c r="H374" s="406"/>
      <c r="I374" s="406"/>
      <c r="J374" s="406"/>
      <c r="K374" s="406"/>
      <c r="L374" s="406"/>
      <c r="M374" s="406"/>
      <c r="N374" s="406"/>
      <c r="O374" s="406"/>
      <c r="P374" s="406"/>
      <c r="Q374" s="5">
        <v>1</v>
      </c>
      <c r="R374" s="620"/>
      <c r="S374" s="406"/>
      <c r="T374" s="406"/>
      <c r="U374" s="406"/>
      <c r="V374" s="406"/>
      <c r="W374" s="406"/>
      <c r="X374" s="652"/>
      <c r="Y374" s="5">
        <v>1</v>
      </c>
      <c r="Z374" s="408" t="s">
        <v>22</v>
      </c>
      <c r="AA374" s="422" t="s">
        <v>6</v>
      </c>
      <c r="AB374" s="331" t="s">
        <v>12</v>
      </c>
      <c r="AC374" s="331" t="s">
        <v>18</v>
      </c>
      <c r="AD374" s="332" t="s">
        <v>7</v>
      </c>
      <c r="AE374" s="331" t="s">
        <v>13</v>
      </c>
      <c r="AF374" s="333" t="s">
        <v>19</v>
      </c>
      <c r="AG374" s="419" t="s">
        <v>233</v>
      </c>
      <c r="AH374" s="420"/>
      <c r="AI374" s="420"/>
      <c r="AJ374" s="420"/>
      <c r="AK374" s="420"/>
      <c r="AL374" s="420"/>
      <c r="AM374" s="423" t="s">
        <v>234</v>
      </c>
      <c r="AN374" s="424" t="s">
        <v>235</v>
      </c>
      <c r="AO374" s="5">
        <v>1</v>
      </c>
      <c r="AP374" s="315" t="str">
        <f>IF(ISBLANK(AQ374),"",LARGE(AP342:AP373,1)+1)</f>
        <v/>
      </c>
      <c r="AQ374" s="316"/>
      <c r="AR374" s="317"/>
      <c r="AS374" s="317"/>
      <c r="AT374" s="317"/>
      <c r="AU374" s="317"/>
      <c r="AV374" s="3">
        <v>1</v>
      </c>
      <c r="AW374" s="5">
        <v>1</v>
      </c>
      <c r="AX374" s="5">
        <v>1</v>
      </c>
      <c r="AY374" s="5">
        <v>1</v>
      </c>
      <c r="AZ374" s="5">
        <v>1</v>
      </c>
      <c r="BA374" s="5">
        <v>1</v>
      </c>
      <c r="BB374" s="5">
        <v>1</v>
      </c>
      <c r="BC374" s="5">
        <v>1</v>
      </c>
      <c r="BD374" s="5">
        <v>1</v>
      </c>
      <c r="BE374" s="5">
        <v>1</v>
      </c>
      <c r="BF374" s="5">
        <v>1</v>
      </c>
      <c r="BG374" s="5">
        <v>1</v>
      </c>
      <c r="BH374" s="5">
        <v>1</v>
      </c>
      <c r="BI374" s="5">
        <v>1</v>
      </c>
      <c r="BJ374" s="5">
        <v>1</v>
      </c>
      <c r="BK374" s="5">
        <v>1</v>
      </c>
      <c r="BL374" s="5">
        <v>1</v>
      </c>
      <c r="BM374" s="5">
        <v>1</v>
      </c>
      <c r="BN374" s="5">
        <v>1</v>
      </c>
      <c r="BO374" s="5">
        <v>1</v>
      </c>
      <c r="BP374" s="5">
        <v>1</v>
      </c>
      <c r="BQ374" s="5">
        <v>1</v>
      </c>
      <c r="BR374" s="5">
        <v>1</v>
      </c>
      <c r="BS374" s="5">
        <v>1</v>
      </c>
      <c r="BT374" s="5">
        <v>1</v>
      </c>
      <c r="BU374" s="5">
        <v>1</v>
      </c>
      <c r="BV374" s="5">
        <v>1</v>
      </c>
      <c r="BW374" s="5">
        <v>1</v>
      </c>
      <c r="BX374" s="5">
        <v>1</v>
      </c>
      <c r="BY374" s="5">
        <v>1</v>
      </c>
      <c r="BZ374" s="5">
        <v>1</v>
      </c>
      <c r="CA374" s="5">
        <v>1</v>
      </c>
      <c r="CB374" s="5">
        <v>1</v>
      </c>
      <c r="CC374" s="5">
        <v>1</v>
      </c>
      <c r="CD374" s="5">
        <v>1</v>
      </c>
      <c r="CE374" s="5">
        <v>1</v>
      </c>
      <c r="CF374" s="5">
        <v>1</v>
      </c>
      <c r="CG374" s="5">
        <v>1</v>
      </c>
      <c r="CH374" s="5">
        <v>1</v>
      </c>
      <c r="CI374" s="5">
        <v>1</v>
      </c>
      <c r="CJ374" s="544">
        <v>1</v>
      </c>
    </row>
    <row r="375" spans="1:88" s="160" customFormat="1" ht="23.25" customHeight="1">
      <c r="A375" s="5">
        <v>1</v>
      </c>
      <c r="B375" s="533" t="s">
        <v>22</v>
      </c>
      <c r="C375" s="297"/>
      <c r="D375" s="297"/>
      <c r="E375" s="297"/>
      <c r="F375" s="297"/>
      <c r="G375" s="297"/>
      <c r="H375" s="297"/>
      <c r="I375" s="297"/>
      <c r="J375" s="297"/>
      <c r="K375" s="297"/>
      <c r="L375" s="297"/>
      <c r="M375" s="297"/>
      <c r="N375" s="297"/>
      <c r="O375" s="297"/>
      <c r="P375" s="297"/>
      <c r="Q375" s="5">
        <v>1</v>
      </c>
      <c r="R375" s="621"/>
      <c r="S375" s="297"/>
      <c r="T375" s="297"/>
      <c r="U375" s="297"/>
      <c r="V375" s="297"/>
      <c r="W375" s="297"/>
      <c r="X375" s="653"/>
      <c r="Y375" s="5">
        <v>1</v>
      </c>
      <c r="Z375" s="408" t="s">
        <v>22</v>
      </c>
      <c r="AA375" s="429">
        <v>0.5</v>
      </c>
      <c r="AB375" s="338">
        <v>0.25</v>
      </c>
      <c r="AC375" s="338">
        <v>0.1</v>
      </c>
      <c r="AD375" s="338">
        <v>0.01</v>
      </c>
      <c r="AE375" s="338">
        <v>0.22500000000000001</v>
      </c>
      <c r="AF375" s="339">
        <v>0.35</v>
      </c>
      <c r="AG375" s="419" t="s">
        <v>238</v>
      </c>
      <c r="AH375" s="420"/>
      <c r="AI375" s="420"/>
      <c r="AJ375" s="420"/>
      <c r="AK375" s="420"/>
      <c r="AL375" s="420"/>
      <c r="AM375" s="430" t="s">
        <v>239</v>
      </c>
      <c r="AN375" s="431" t="s">
        <v>235</v>
      </c>
      <c r="AO375" s="5">
        <v>1</v>
      </c>
      <c r="AP375" s="315" t="str">
        <f>IF(ISBLANK(AQ375),"",LARGE(AP342:AP374,1)+1)</f>
        <v/>
      </c>
      <c r="AQ375" s="316"/>
      <c r="AR375" s="317"/>
      <c r="AS375" s="317"/>
      <c r="AT375" s="317"/>
      <c r="AU375" s="317"/>
      <c r="AV375" s="5">
        <v>1</v>
      </c>
      <c r="AW375" s="5">
        <v>1</v>
      </c>
      <c r="AX375" s="5">
        <v>1</v>
      </c>
      <c r="AY375" s="5">
        <v>1</v>
      </c>
      <c r="AZ375" s="5">
        <v>1</v>
      </c>
      <c r="BA375" s="5">
        <v>1</v>
      </c>
      <c r="BB375" s="5">
        <v>1</v>
      </c>
      <c r="BC375" s="5">
        <v>1</v>
      </c>
      <c r="BD375" s="5">
        <v>1</v>
      </c>
      <c r="BE375" s="5">
        <v>1</v>
      </c>
      <c r="BF375" s="5">
        <v>1</v>
      </c>
      <c r="BG375" s="5">
        <v>1</v>
      </c>
      <c r="BH375" s="5">
        <v>1</v>
      </c>
      <c r="BI375" s="5">
        <v>1</v>
      </c>
      <c r="BJ375" s="5">
        <v>1</v>
      </c>
      <c r="BK375" s="5">
        <v>1</v>
      </c>
      <c r="BL375" s="5">
        <v>1</v>
      </c>
      <c r="BM375" s="5">
        <v>1</v>
      </c>
      <c r="BN375" s="5">
        <v>1</v>
      </c>
      <c r="BO375" s="5">
        <v>1</v>
      </c>
      <c r="BP375" s="5">
        <v>1</v>
      </c>
      <c r="BQ375" s="5">
        <v>1</v>
      </c>
      <c r="BR375" s="5">
        <v>1</v>
      </c>
      <c r="BS375" s="5">
        <v>1</v>
      </c>
      <c r="BT375" s="5">
        <v>1</v>
      </c>
      <c r="BU375" s="5">
        <v>1</v>
      </c>
      <c r="BV375" s="5">
        <v>1</v>
      </c>
      <c r="BW375" s="5">
        <v>1</v>
      </c>
      <c r="BX375" s="5">
        <v>1</v>
      </c>
      <c r="BY375" s="5">
        <v>1</v>
      </c>
      <c r="BZ375" s="5">
        <v>1</v>
      </c>
      <c r="CA375" s="5">
        <v>1</v>
      </c>
      <c r="CB375" s="5">
        <v>1</v>
      </c>
      <c r="CC375" s="5">
        <v>1</v>
      </c>
      <c r="CD375" s="5">
        <v>1</v>
      </c>
      <c r="CE375" s="5">
        <v>1</v>
      </c>
      <c r="CF375" s="5">
        <v>1</v>
      </c>
      <c r="CG375" s="5">
        <v>1</v>
      </c>
      <c r="CH375" s="5">
        <v>1</v>
      </c>
      <c r="CI375" s="5">
        <v>1</v>
      </c>
      <c r="CJ375" s="544">
        <v>1</v>
      </c>
    </row>
    <row r="376" spans="1:88" s="160" customFormat="1" ht="23.25" customHeight="1">
      <c r="A376" s="5">
        <v>1</v>
      </c>
      <c r="B376" s="533" t="s">
        <v>22</v>
      </c>
      <c r="C376" s="618"/>
      <c r="D376" s="618"/>
      <c r="E376" s="618"/>
      <c r="F376" s="618"/>
      <c r="G376" s="618"/>
      <c r="H376" s="618"/>
      <c r="I376" s="618"/>
      <c r="J376" s="618"/>
      <c r="K376" s="618"/>
      <c r="L376" s="618"/>
      <c r="M376" s="618"/>
      <c r="N376" s="618"/>
      <c r="O376" s="618"/>
      <c r="P376" s="618"/>
      <c r="Q376" s="5">
        <v>1</v>
      </c>
      <c r="R376" s="622"/>
      <c r="S376" s="619"/>
      <c r="T376" s="618"/>
      <c r="U376" s="619"/>
      <c r="V376" s="619"/>
      <c r="W376" s="619"/>
      <c r="X376" s="654"/>
      <c r="Y376" s="5">
        <v>1</v>
      </c>
      <c r="Z376" s="60" t="s">
        <v>21</v>
      </c>
      <c r="AA376" s="435" t="s">
        <v>155</v>
      </c>
      <c r="AB376" s="436"/>
      <c r="AC376" s="436"/>
      <c r="AD376" s="436"/>
      <c r="AE376" s="436"/>
      <c r="AF376" s="437"/>
      <c r="AG376" s="438"/>
      <c r="AH376" s="437" t="s">
        <v>240</v>
      </c>
      <c r="AI376" s="439"/>
      <c r="AJ376" s="440">
        <v>3.472222222222222E-3</v>
      </c>
      <c r="AK376" s="439"/>
      <c r="AL376" s="441"/>
      <c r="AM376" s="437" t="s">
        <v>241</v>
      </c>
      <c r="AN376" s="442">
        <v>2.0833333333333332E-2</v>
      </c>
      <c r="AO376" s="5">
        <v>1</v>
      </c>
      <c r="AP376" s="315" t="str">
        <f>IF(ISBLANK(AQ376),"",LARGE(AP342:AP375,1)+1)</f>
        <v/>
      </c>
      <c r="AQ376" s="316"/>
      <c r="AR376" s="317"/>
      <c r="AS376" s="317"/>
      <c r="AT376" s="317"/>
      <c r="AU376" s="317"/>
      <c r="AV376" s="5">
        <v>1</v>
      </c>
      <c r="AW376" s="5">
        <v>1</v>
      </c>
      <c r="AX376" s="5">
        <v>1</v>
      </c>
      <c r="AY376" s="5">
        <v>1</v>
      </c>
      <c r="AZ376" s="5">
        <v>1</v>
      </c>
      <c r="BA376" s="5">
        <v>1</v>
      </c>
      <c r="BB376" s="5">
        <v>1</v>
      </c>
      <c r="BC376" s="5">
        <v>1</v>
      </c>
      <c r="BD376" s="5">
        <v>1</v>
      </c>
      <c r="BE376" s="5">
        <v>1</v>
      </c>
      <c r="BF376" s="5">
        <v>1</v>
      </c>
      <c r="BG376" s="5">
        <v>1</v>
      </c>
      <c r="BH376" s="5">
        <v>1</v>
      </c>
      <c r="BI376" s="5">
        <v>1</v>
      </c>
      <c r="BJ376" s="5">
        <v>1</v>
      </c>
      <c r="BK376" s="5">
        <v>1</v>
      </c>
      <c r="BL376" s="5">
        <v>1</v>
      </c>
      <c r="BM376" s="5">
        <v>1</v>
      </c>
      <c r="BN376" s="5">
        <v>1</v>
      </c>
      <c r="BO376" s="5">
        <v>1</v>
      </c>
      <c r="BP376" s="5">
        <v>1</v>
      </c>
      <c r="BQ376" s="5">
        <v>1</v>
      </c>
      <c r="BR376" s="5">
        <v>1</v>
      </c>
      <c r="BS376" s="5">
        <v>1</v>
      </c>
      <c r="BT376" s="5">
        <v>1</v>
      </c>
      <c r="BU376" s="5">
        <v>1</v>
      </c>
      <c r="BV376" s="5">
        <v>1</v>
      </c>
      <c r="BW376" s="5">
        <v>1</v>
      </c>
      <c r="BX376" s="5">
        <v>1</v>
      </c>
      <c r="BY376" s="5">
        <v>1</v>
      </c>
      <c r="BZ376" s="5">
        <v>1</v>
      </c>
      <c r="CA376" s="5">
        <v>1</v>
      </c>
      <c r="CB376" s="5">
        <v>1</v>
      </c>
      <c r="CC376" s="5">
        <v>1</v>
      </c>
      <c r="CD376" s="5">
        <v>1</v>
      </c>
      <c r="CE376" s="5">
        <v>1</v>
      </c>
      <c r="CF376" s="5">
        <v>1</v>
      </c>
      <c r="CG376" s="5">
        <v>1</v>
      </c>
      <c r="CH376" s="5">
        <v>1</v>
      </c>
      <c r="CI376" s="5">
        <v>1</v>
      </c>
      <c r="CJ376" s="544">
        <v>1</v>
      </c>
    </row>
    <row r="377" spans="1:88" s="160" customFormat="1" ht="23.25" customHeight="1">
      <c r="A377" s="5">
        <v>1</v>
      </c>
      <c r="B377" s="533" t="s">
        <v>22</v>
      </c>
      <c r="C377" s="618"/>
      <c r="D377" s="618"/>
      <c r="E377" s="618"/>
      <c r="F377" s="618"/>
      <c r="G377" s="618"/>
      <c r="H377" s="618"/>
      <c r="I377" s="618"/>
      <c r="J377" s="618"/>
      <c r="K377" s="618"/>
      <c r="L377" s="618"/>
      <c r="M377" s="618"/>
      <c r="N377" s="618"/>
      <c r="O377" s="618"/>
      <c r="P377" s="618"/>
      <c r="Q377" s="5">
        <v>1</v>
      </c>
      <c r="R377" s="622"/>
      <c r="S377" s="619"/>
      <c r="T377" s="618"/>
      <c r="U377" s="619"/>
      <c r="V377" s="619"/>
      <c r="W377" s="619"/>
      <c r="X377" s="654"/>
      <c r="Y377" s="5">
        <v>1</v>
      </c>
      <c r="Z377" s="60" t="s">
        <v>21</v>
      </c>
      <c r="AA377" s="447" t="s">
        <v>156</v>
      </c>
      <c r="AB377" s="436"/>
      <c r="AC377" s="436"/>
      <c r="AD377" s="436"/>
      <c r="AE377" s="436"/>
      <c r="AF377" s="448"/>
      <c r="AG377" s="449"/>
      <c r="AH377" s="448" t="s">
        <v>244</v>
      </c>
      <c r="AI377" s="36"/>
      <c r="AJ377" s="450">
        <v>1.0416666666666666E-2</v>
      </c>
      <c r="AK377" s="36"/>
      <c r="AL377" s="451"/>
      <c r="AM377" s="452" t="s">
        <v>245</v>
      </c>
      <c r="AN377" s="453">
        <f>AJ376+AJ377+AN376</f>
        <v>3.4722222222222224E-2</v>
      </c>
      <c r="AO377" s="5">
        <v>1</v>
      </c>
      <c r="AP377" s="315" t="str">
        <f>IF(ISBLANK(AQ377),"",LARGE(AP342:AP376,1)+1)</f>
        <v/>
      </c>
      <c r="AQ377" s="316"/>
      <c r="AR377" s="317"/>
      <c r="AS377" s="317"/>
      <c r="AT377" s="317"/>
      <c r="AU377" s="317"/>
      <c r="AV377" s="5">
        <v>1</v>
      </c>
      <c r="AW377" s="5">
        <v>1</v>
      </c>
      <c r="AX377" s="5">
        <v>1</v>
      </c>
      <c r="AY377" s="5">
        <v>1</v>
      </c>
      <c r="AZ377" s="5">
        <v>1</v>
      </c>
      <c r="BA377" s="5">
        <v>1</v>
      </c>
      <c r="BB377" s="5">
        <v>1</v>
      </c>
      <c r="BC377" s="5">
        <v>1</v>
      </c>
      <c r="BD377" s="5">
        <v>1</v>
      </c>
      <c r="BE377" s="5">
        <v>1</v>
      </c>
      <c r="BF377" s="5">
        <v>1</v>
      </c>
      <c r="BG377" s="5">
        <v>1</v>
      </c>
      <c r="BH377" s="5">
        <v>1</v>
      </c>
      <c r="BI377" s="5">
        <v>1</v>
      </c>
      <c r="BJ377" s="5">
        <v>1</v>
      </c>
      <c r="BK377" s="5">
        <v>1</v>
      </c>
      <c r="BL377" s="5">
        <v>1</v>
      </c>
      <c r="BM377" s="5">
        <v>1</v>
      </c>
      <c r="BN377" s="5">
        <v>1</v>
      </c>
      <c r="BO377" s="5">
        <v>1</v>
      </c>
      <c r="BP377" s="5">
        <v>1</v>
      </c>
      <c r="BQ377" s="5">
        <v>1</v>
      </c>
      <c r="BR377" s="5">
        <v>1</v>
      </c>
      <c r="BS377" s="5">
        <v>1</v>
      </c>
      <c r="BT377" s="5">
        <v>1</v>
      </c>
      <c r="BU377" s="5">
        <v>1</v>
      </c>
      <c r="BV377" s="5">
        <v>1</v>
      </c>
      <c r="BW377" s="5">
        <v>1</v>
      </c>
      <c r="BX377" s="5">
        <v>1</v>
      </c>
      <c r="BY377" s="5">
        <v>1</v>
      </c>
      <c r="BZ377" s="5">
        <v>1</v>
      </c>
      <c r="CA377" s="5">
        <v>1</v>
      </c>
      <c r="CB377" s="5">
        <v>1</v>
      </c>
      <c r="CC377" s="5">
        <v>1</v>
      </c>
      <c r="CD377" s="5">
        <v>1</v>
      </c>
      <c r="CE377" s="5">
        <v>1</v>
      </c>
      <c r="CF377" s="5">
        <v>1</v>
      </c>
      <c r="CG377" s="5">
        <v>1</v>
      </c>
      <c r="CH377" s="5">
        <v>1</v>
      </c>
      <c r="CI377" s="5">
        <v>1</v>
      </c>
      <c r="CJ377" s="544">
        <v>1</v>
      </c>
    </row>
    <row r="378" spans="1:88" s="160" customFormat="1" ht="23.25" customHeight="1">
      <c r="A378" s="5">
        <v>1</v>
      </c>
      <c r="B378" s="533" t="s">
        <v>22</v>
      </c>
      <c r="C378" s="618"/>
      <c r="D378" s="618"/>
      <c r="E378" s="618"/>
      <c r="F378" s="618"/>
      <c r="G378" s="618"/>
      <c r="H378" s="618"/>
      <c r="I378" s="618"/>
      <c r="J378" s="618"/>
      <c r="K378" s="618"/>
      <c r="L378" s="618"/>
      <c r="M378" s="618"/>
      <c r="N378" s="618"/>
      <c r="O378" s="618"/>
      <c r="P378" s="618"/>
      <c r="Q378" s="5">
        <v>1</v>
      </c>
      <c r="R378" s="622"/>
      <c r="S378" s="619"/>
      <c r="T378" s="618"/>
      <c r="U378" s="619"/>
      <c r="V378" s="619"/>
      <c r="W378" s="619"/>
      <c r="X378" s="654"/>
      <c r="Y378" s="5">
        <v>1</v>
      </c>
      <c r="Z378" s="60" t="s">
        <v>21</v>
      </c>
      <c r="AA378" s="456"/>
      <c r="AB378" s="456" t="s">
        <v>249</v>
      </c>
      <c r="AC378" s="458"/>
      <c r="AD378" s="458"/>
      <c r="AE378" s="458"/>
      <c r="AF378" s="458"/>
      <c r="AG378" s="458"/>
      <c r="AH378" s="458"/>
      <c r="AI378" s="458"/>
      <c r="AJ378" s="458"/>
      <c r="AK378" s="458"/>
      <c r="AL378" s="458"/>
      <c r="AM378" s="458"/>
      <c r="AN378" s="459"/>
      <c r="AO378" s="5">
        <v>1</v>
      </c>
      <c r="AP378" s="315" t="str">
        <f>IF(ISBLANK(AQ378),"",LARGE(AP342:AP377,1)+1)</f>
        <v/>
      </c>
      <c r="AQ378" s="316"/>
      <c r="AR378" s="317"/>
      <c r="AS378" s="317"/>
      <c r="AT378" s="317"/>
      <c r="AU378" s="317"/>
      <c r="AV378" s="5">
        <v>1</v>
      </c>
      <c r="AW378" s="5">
        <v>1</v>
      </c>
      <c r="AX378" s="5">
        <v>1</v>
      </c>
      <c r="AY378" s="5">
        <v>1</v>
      </c>
      <c r="AZ378" s="5">
        <v>1</v>
      </c>
      <c r="BA378" s="5">
        <v>1</v>
      </c>
      <c r="BB378" s="5">
        <v>1</v>
      </c>
      <c r="BC378" s="5">
        <v>1</v>
      </c>
      <c r="BD378" s="5">
        <v>1</v>
      </c>
      <c r="BE378" s="5">
        <v>1</v>
      </c>
      <c r="BF378" s="5">
        <v>1</v>
      </c>
      <c r="BG378" s="5">
        <v>1</v>
      </c>
      <c r="BH378" s="5">
        <v>1</v>
      </c>
      <c r="BI378" s="5">
        <v>1</v>
      </c>
      <c r="BJ378" s="5">
        <v>1</v>
      </c>
      <c r="BK378" s="5">
        <v>1</v>
      </c>
      <c r="BL378" s="5">
        <v>1</v>
      </c>
      <c r="BM378" s="5">
        <v>1</v>
      </c>
      <c r="BN378" s="5">
        <v>1</v>
      </c>
      <c r="BO378" s="5">
        <v>1</v>
      </c>
      <c r="BP378" s="5">
        <v>1</v>
      </c>
      <c r="BQ378" s="5">
        <v>1</v>
      </c>
      <c r="BR378" s="5">
        <v>1</v>
      </c>
      <c r="BS378" s="5">
        <v>1</v>
      </c>
      <c r="BT378" s="5">
        <v>1</v>
      </c>
      <c r="BU378" s="5">
        <v>1</v>
      </c>
      <c r="BV378" s="5">
        <v>1</v>
      </c>
      <c r="BW378" s="5">
        <v>1</v>
      </c>
      <c r="BX378" s="5">
        <v>1</v>
      </c>
      <c r="BY378" s="5">
        <v>1</v>
      </c>
      <c r="BZ378" s="5">
        <v>1</v>
      </c>
      <c r="CA378" s="5">
        <v>1</v>
      </c>
      <c r="CB378" s="5">
        <v>1</v>
      </c>
      <c r="CC378" s="5">
        <v>1</v>
      </c>
      <c r="CD378" s="5">
        <v>1</v>
      </c>
      <c r="CE378" s="5">
        <v>1</v>
      </c>
      <c r="CF378" s="5">
        <v>1</v>
      </c>
      <c r="CG378" s="5">
        <v>1</v>
      </c>
      <c r="CH378" s="5">
        <v>1</v>
      </c>
      <c r="CI378" s="5">
        <v>1</v>
      </c>
      <c r="CJ378" s="544">
        <v>1</v>
      </c>
    </row>
    <row r="379" spans="1:88" s="160" customFormat="1" ht="23.25" customHeight="1">
      <c r="A379" s="5">
        <v>1</v>
      </c>
      <c r="B379" s="533" t="s">
        <v>22</v>
      </c>
      <c r="C379" s="618"/>
      <c r="D379" s="618"/>
      <c r="E379" s="618"/>
      <c r="F379" s="618"/>
      <c r="G379" s="618"/>
      <c r="H379" s="618"/>
      <c r="I379" s="618"/>
      <c r="J379" s="618"/>
      <c r="K379" s="618"/>
      <c r="L379" s="618"/>
      <c r="M379" s="618"/>
      <c r="N379" s="618"/>
      <c r="O379" s="618"/>
      <c r="P379" s="618"/>
      <c r="Q379" s="5">
        <v>1</v>
      </c>
      <c r="R379" s="622"/>
      <c r="S379" s="619"/>
      <c r="T379" s="618"/>
      <c r="U379" s="619"/>
      <c r="V379" s="619"/>
      <c r="W379" s="619"/>
      <c r="X379" s="654"/>
      <c r="Y379" s="5">
        <v>1</v>
      </c>
      <c r="Z379" s="60" t="s">
        <v>21</v>
      </c>
      <c r="AA379" s="460" t="s">
        <v>253</v>
      </c>
      <c r="AB379" s="460" t="str">
        <f ca="1">CELL("nomfichier")</f>
        <v>D:\Données\1.UPRT\0-UPRT.fait\1-UPRT.FR-SITE-WEB\ff-fiches-fabrications\ff.fiches.fabrication.2023\UPRT.23.aout\[P_Paella.Vegetarienne.version.2.xlsx]Paella.Végétarienne.de.Sand</v>
      </c>
      <c r="AC379" s="460"/>
      <c r="AD379" s="460"/>
      <c r="AE379" s="460"/>
      <c r="AF379" s="460"/>
      <c r="AG379" s="460"/>
      <c r="AH379" s="460"/>
      <c r="AI379" s="460"/>
      <c r="AJ379" s="460"/>
      <c r="AK379" s="460"/>
      <c r="AL379" s="460"/>
      <c r="AM379" s="460"/>
      <c r="AN379" s="461"/>
      <c r="AO379" s="5">
        <v>1</v>
      </c>
      <c r="AP379" s="315" t="str">
        <f>IF(ISBLANK(AQ379),"",LARGE(AP342:AP378,1)+1)</f>
        <v/>
      </c>
      <c r="AQ379" s="316"/>
      <c r="AR379" s="317"/>
      <c r="AS379" s="317"/>
      <c r="AT379" s="317"/>
      <c r="AU379" s="317"/>
      <c r="AV379" s="5">
        <v>1</v>
      </c>
      <c r="AW379" s="5">
        <v>1</v>
      </c>
      <c r="AX379" s="5">
        <v>1</v>
      </c>
      <c r="AY379" s="5">
        <v>1</v>
      </c>
      <c r="AZ379" s="5">
        <v>1</v>
      </c>
      <c r="BA379" s="5">
        <v>1</v>
      </c>
      <c r="BB379" s="5">
        <v>1</v>
      </c>
      <c r="BC379" s="5">
        <v>1</v>
      </c>
      <c r="BD379" s="5">
        <v>1</v>
      </c>
      <c r="BE379" s="5">
        <v>1</v>
      </c>
      <c r="BF379" s="5">
        <v>1</v>
      </c>
      <c r="BG379" s="5">
        <v>1</v>
      </c>
      <c r="BH379" s="5">
        <v>1</v>
      </c>
      <c r="BI379" s="5">
        <v>1</v>
      </c>
      <c r="BJ379" s="5">
        <v>1</v>
      </c>
      <c r="BK379" s="5">
        <v>1</v>
      </c>
      <c r="BL379" s="5">
        <v>1</v>
      </c>
      <c r="BM379" s="5">
        <v>1</v>
      </c>
      <c r="BN379" s="5">
        <v>1</v>
      </c>
      <c r="BO379" s="5">
        <v>1</v>
      </c>
      <c r="BP379" s="5">
        <v>1</v>
      </c>
      <c r="BQ379" s="5">
        <v>1</v>
      </c>
      <c r="BR379" s="5">
        <v>1</v>
      </c>
      <c r="BS379" s="5">
        <v>1</v>
      </c>
      <c r="BT379" s="5">
        <v>1</v>
      </c>
      <c r="BU379" s="5">
        <v>1</v>
      </c>
      <c r="BV379" s="5">
        <v>1</v>
      </c>
      <c r="BW379" s="5">
        <v>1</v>
      </c>
      <c r="BX379" s="5">
        <v>1</v>
      </c>
      <c r="BY379" s="5">
        <v>1</v>
      </c>
      <c r="BZ379" s="5">
        <v>1</v>
      </c>
      <c r="CA379" s="5">
        <v>1</v>
      </c>
      <c r="CB379" s="5">
        <v>1</v>
      </c>
      <c r="CC379" s="5">
        <v>1</v>
      </c>
      <c r="CD379" s="5">
        <v>1</v>
      </c>
      <c r="CE379" s="5">
        <v>1</v>
      </c>
      <c r="CF379" s="5">
        <v>1</v>
      </c>
      <c r="CG379" s="5">
        <v>1</v>
      </c>
      <c r="CH379" s="5">
        <v>1</v>
      </c>
      <c r="CI379" s="5">
        <v>1</v>
      </c>
      <c r="CJ379" s="544">
        <v>1</v>
      </c>
    </row>
    <row r="380" spans="1:88" s="160" customFormat="1" ht="23.25" customHeight="1">
      <c r="A380" s="5">
        <v>1</v>
      </c>
      <c r="B380" s="533" t="s">
        <v>22</v>
      </c>
      <c r="C380" s="618"/>
      <c r="D380" s="618"/>
      <c r="E380" s="618"/>
      <c r="F380" s="618"/>
      <c r="G380" s="618"/>
      <c r="H380" s="618"/>
      <c r="I380" s="618"/>
      <c r="J380" s="618"/>
      <c r="K380" s="618"/>
      <c r="L380" s="618"/>
      <c r="M380" s="618"/>
      <c r="N380" s="618"/>
      <c r="O380" s="618"/>
      <c r="P380" s="618"/>
      <c r="Q380" s="5">
        <v>1</v>
      </c>
      <c r="R380" s="622"/>
      <c r="S380" s="619"/>
      <c r="T380" s="618"/>
      <c r="U380" s="619"/>
      <c r="V380" s="619"/>
      <c r="W380" s="619"/>
      <c r="X380" s="654"/>
      <c r="Y380" s="5">
        <v>1</v>
      </c>
      <c r="Z380" s="60" t="s">
        <v>21</v>
      </c>
      <c r="AA380" s="463"/>
      <c r="AB380" s="656" t="s">
        <v>714</v>
      </c>
      <c r="AC380" s="463"/>
      <c r="AD380" s="463"/>
      <c r="AE380" s="463"/>
      <c r="AF380" s="460"/>
      <c r="AG380" s="460"/>
      <c r="AH380" s="460"/>
      <c r="AI380" s="460"/>
      <c r="AJ380" s="460"/>
      <c r="AK380" s="460"/>
      <c r="AL380" s="460"/>
      <c r="AM380" s="460"/>
      <c r="AN380" s="461"/>
      <c r="AO380" s="3">
        <v>1</v>
      </c>
      <c r="AP380" s="315" t="str">
        <f>IF(ISBLANK(AQ380),"",LARGE(AP342:AP379,1)+1)</f>
        <v/>
      </c>
      <c r="AQ380" s="316"/>
      <c r="AR380" s="317"/>
      <c r="AS380" s="317"/>
      <c r="AT380" s="317"/>
      <c r="AU380" s="317"/>
      <c r="AV380" s="5">
        <v>1</v>
      </c>
      <c r="AW380" s="5">
        <v>1</v>
      </c>
      <c r="AX380" s="5">
        <v>1</v>
      </c>
      <c r="AY380" s="5">
        <v>1</v>
      </c>
      <c r="AZ380" s="5">
        <v>1</v>
      </c>
      <c r="BA380" s="5">
        <v>1</v>
      </c>
      <c r="BB380" s="5">
        <v>1</v>
      </c>
      <c r="BC380" s="5">
        <v>1</v>
      </c>
      <c r="BD380" s="5">
        <v>1</v>
      </c>
      <c r="BE380" s="5">
        <v>1</v>
      </c>
      <c r="BF380" s="5">
        <v>1</v>
      </c>
      <c r="BG380" s="5">
        <v>1</v>
      </c>
      <c r="BH380" s="5">
        <v>1</v>
      </c>
      <c r="BI380" s="5">
        <v>1</v>
      </c>
      <c r="BJ380" s="5">
        <v>1</v>
      </c>
      <c r="BK380" s="5">
        <v>1</v>
      </c>
      <c r="BL380" s="5">
        <v>1</v>
      </c>
      <c r="BM380" s="5">
        <v>1</v>
      </c>
      <c r="BN380" s="5">
        <v>1</v>
      </c>
      <c r="BO380" s="5">
        <v>1</v>
      </c>
      <c r="BP380" s="5">
        <v>1</v>
      </c>
      <c r="BQ380" s="5">
        <v>1</v>
      </c>
      <c r="BR380" s="5">
        <v>1</v>
      </c>
      <c r="BS380" s="5">
        <v>1</v>
      </c>
      <c r="BT380" s="5">
        <v>1</v>
      </c>
      <c r="BU380" s="5">
        <v>1</v>
      </c>
      <c r="BV380" s="5">
        <v>1</v>
      </c>
      <c r="BW380" s="5">
        <v>1</v>
      </c>
      <c r="BX380" s="5">
        <v>1</v>
      </c>
      <c r="BY380" s="5">
        <v>1</v>
      </c>
      <c r="BZ380" s="5">
        <v>1</v>
      </c>
      <c r="CA380" s="5">
        <v>1</v>
      </c>
      <c r="CB380" s="5">
        <v>1</v>
      </c>
      <c r="CC380" s="5">
        <v>1</v>
      </c>
      <c r="CD380" s="5">
        <v>1</v>
      </c>
      <c r="CE380" s="5">
        <v>1</v>
      </c>
      <c r="CF380" s="5">
        <v>1</v>
      </c>
      <c r="CG380" s="5">
        <v>1</v>
      </c>
      <c r="CH380" s="5">
        <v>1</v>
      </c>
      <c r="CI380" s="5">
        <v>1</v>
      </c>
      <c r="CJ380" s="544">
        <v>1</v>
      </c>
    </row>
    <row r="381" spans="1:88" s="160" customFormat="1" ht="23.25" customHeight="1">
      <c r="A381" s="5">
        <v>1</v>
      </c>
      <c r="B381" s="533" t="s">
        <v>22</v>
      </c>
      <c r="C381" s="618"/>
      <c r="D381" s="618"/>
      <c r="E381" s="618"/>
      <c r="F381" s="618"/>
      <c r="G381" s="618"/>
      <c r="H381" s="618"/>
      <c r="I381" s="618"/>
      <c r="J381" s="618"/>
      <c r="K381" s="618"/>
      <c r="L381" s="618"/>
      <c r="M381" s="618"/>
      <c r="N381" s="618"/>
      <c r="O381" s="618"/>
      <c r="P381" s="618"/>
      <c r="Q381" s="5">
        <v>1</v>
      </c>
      <c r="R381" s="622"/>
      <c r="S381" s="619"/>
      <c r="T381" s="618"/>
      <c r="U381" s="619"/>
      <c r="V381" s="619"/>
      <c r="W381" s="619"/>
      <c r="X381" s="654"/>
      <c r="Y381" s="5">
        <v>1</v>
      </c>
      <c r="Z381" s="60" t="s">
        <v>21</v>
      </c>
      <c r="AA381" s="464" t="s">
        <v>260</v>
      </c>
      <c r="AB381" s="464"/>
      <c r="AC381" s="464"/>
      <c r="AD381" s="464"/>
      <c r="AE381" s="464"/>
      <c r="AF381" s="464"/>
      <c r="AG381" s="464"/>
      <c r="AH381" s="464"/>
      <c r="AI381" s="464"/>
      <c r="AJ381" s="464"/>
      <c r="AK381" s="464"/>
      <c r="AL381" s="464"/>
      <c r="AM381" s="464"/>
      <c r="AN381" s="465"/>
      <c r="AO381" s="3">
        <v>1</v>
      </c>
      <c r="AP381" s="315" t="str">
        <f>IF(ISBLANK(AQ381),"",LARGE(AP342:AP380,1)+1)</f>
        <v/>
      </c>
      <c r="AQ381" s="316"/>
      <c r="AR381" s="317"/>
      <c r="AS381" s="317"/>
      <c r="AT381" s="317"/>
      <c r="AU381" s="317"/>
      <c r="AV381" s="5">
        <v>1</v>
      </c>
      <c r="AW381" s="5">
        <v>1</v>
      </c>
      <c r="AX381" s="5">
        <v>1</v>
      </c>
      <c r="AY381" s="5">
        <v>1</v>
      </c>
      <c r="AZ381" s="5">
        <v>1</v>
      </c>
      <c r="BA381" s="5">
        <v>1</v>
      </c>
      <c r="BB381" s="5">
        <v>1</v>
      </c>
      <c r="BC381" s="5">
        <v>1</v>
      </c>
      <c r="BD381" s="5">
        <v>1</v>
      </c>
      <c r="BE381" s="5">
        <v>1</v>
      </c>
      <c r="BF381" s="5">
        <v>1</v>
      </c>
      <c r="BG381" s="5">
        <v>1</v>
      </c>
      <c r="BH381" s="5">
        <v>1</v>
      </c>
      <c r="BI381" s="5">
        <v>1</v>
      </c>
      <c r="BJ381" s="5">
        <v>1</v>
      </c>
      <c r="BK381" s="5">
        <v>1</v>
      </c>
      <c r="BL381" s="5">
        <v>1</v>
      </c>
      <c r="BM381" s="5">
        <v>1</v>
      </c>
      <c r="BN381" s="5">
        <v>1</v>
      </c>
      <c r="BO381" s="5">
        <v>1</v>
      </c>
      <c r="BP381" s="5">
        <v>1</v>
      </c>
      <c r="BQ381" s="5">
        <v>1</v>
      </c>
      <c r="BR381" s="5">
        <v>1</v>
      </c>
      <c r="BS381" s="5">
        <v>1</v>
      </c>
      <c r="BT381" s="5">
        <v>1</v>
      </c>
      <c r="BU381" s="5">
        <v>1</v>
      </c>
      <c r="BV381" s="5">
        <v>1</v>
      </c>
      <c r="BW381" s="5">
        <v>1</v>
      </c>
      <c r="BX381" s="5">
        <v>1</v>
      </c>
      <c r="BY381" s="5">
        <v>1</v>
      </c>
      <c r="BZ381" s="5">
        <v>1</v>
      </c>
      <c r="CA381" s="5">
        <v>1</v>
      </c>
      <c r="CB381" s="5">
        <v>1</v>
      </c>
      <c r="CC381" s="5">
        <v>1</v>
      </c>
      <c r="CD381" s="5">
        <v>1</v>
      </c>
      <c r="CE381" s="5">
        <v>1</v>
      </c>
      <c r="CF381" s="5">
        <v>1</v>
      </c>
      <c r="CG381" s="5">
        <v>1</v>
      </c>
      <c r="CH381" s="5">
        <v>1</v>
      </c>
      <c r="CI381" s="5">
        <v>1</v>
      </c>
      <c r="CJ381" s="544">
        <v>1</v>
      </c>
    </row>
    <row r="382" spans="1:88" s="160" customFormat="1" ht="19.5" customHeight="1" thickBot="1">
      <c r="A382" s="5">
        <v>1</v>
      </c>
      <c r="B382" s="533" t="s">
        <v>22</v>
      </c>
      <c r="C382" s="603">
        <v>3</v>
      </c>
      <c r="D382" s="603">
        <v>9</v>
      </c>
      <c r="E382" s="603">
        <v>14</v>
      </c>
      <c r="F382" s="603">
        <v>14</v>
      </c>
      <c r="G382" s="603">
        <v>14</v>
      </c>
      <c r="H382" s="603">
        <v>14</v>
      </c>
      <c r="I382" s="603">
        <v>14</v>
      </c>
      <c r="J382" s="603">
        <v>10</v>
      </c>
      <c r="K382" s="603">
        <v>10</v>
      </c>
      <c r="L382" s="603">
        <v>10</v>
      </c>
      <c r="M382" s="603">
        <v>12</v>
      </c>
      <c r="N382" s="603">
        <v>12</v>
      </c>
      <c r="O382" s="603">
        <v>12</v>
      </c>
      <c r="P382" s="603">
        <v>10</v>
      </c>
      <c r="Q382" s="5">
        <v>1</v>
      </c>
      <c r="R382" s="602">
        <v>5</v>
      </c>
      <c r="S382" s="603">
        <v>70</v>
      </c>
      <c r="T382" s="604">
        <v>5</v>
      </c>
      <c r="U382" s="602">
        <v>76</v>
      </c>
      <c r="V382" s="603">
        <v>35</v>
      </c>
      <c r="W382" s="623">
        <v>40</v>
      </c>
      <c r="X382" s="604">
        <v>14</v>
      </c>
      <c r="Y382" s="5">
        <v>1</v>
      </c>
      <c r="Z382" s="473" t="s">
        <v>21</v>
      </c>
      <c r="AA382" s="399">
        <v>9</v>
      </c>
      <c r="AB382" s="399">
        <v>12</v>
      </c>
      <c r="AC382" s="399">
        <v>4</v>
      </c>
      <c r="AD382" s="399">
        <v>11</v>
      </c>
      <c r="AE382" s="399">
        <v>10</v>
      </c>
      <c r="AF382" s="399">
        <v>40</v>
      </c>
      <c r="AG382" s="399">
        <v>12</v>
      </c>
      <c r="AH382" s="399">
        <v>10</v>
      </c>
      <c r="AI382" s="399">
        <v>0.2</v>
      </c>
      <c r="AJ382" s="399">
        <v>12</v>
      </c>
      <c r="AK382" s="399">
        <v>9</v>
      </c>
      <c r="AL382" s="399">
        <v>10</v>
      </c>
      <c r="AM382" s="399">
        <v>16</v>
      </c>
      <c r="AN382" s="474">
        <v>16</v>
      </c>
      <c r="AO382" s="5">
        <v>1</v>
      </c>
      <c r="AP382" s="399">
        <v>9</v>
      </c>
      <c r="AQ382" s="399">
        <v>12</v>
      </c>
      <c r="AR382" s="399">
        <v>3</v>
      </c>
      <c r="AS382" s="399">
        <v>11</v>
      </c>
      <c r="AT382" s="399">
        <v>9</v>
      </c>
      <c r="AU382" s="399">
        <v>40</v>
      </c>
      <c r="AV382" s="5">
        <v>1</v>
      </c>
      <c r="AW382" s="5">
        <v>1</v>
      </c>
      <c r="AX382" s="5">
        <v>1</v>
      </c>
      <c r="AY382" s="5">
        <v>1</v>
      </c>
      <c r="AZ382" s="5">
        <v>1</v>
      </c>
      <c r="BA382" s="5">
        <v>1</v>
      </c>
      <c r="BB382" s="5">
        <v>1</v>
      </c>
      <c r="BC382" s="5">
        <v>1</v>
      </c>
      <c r="BD382" s="5">
        <v>1</v>
      </c>
      <c r="BE382" s="5">
        <v>1</v>
      </c>
      <c r="BF382" s="5">
        <v>1</v>
      </c>
      <c r="BG382" s="5">
        <v>1</v>
      </c>
      <c r="BH382" s="5">
        <v>1</v>
      </c>
      <c r="BI382" s="5">
        <v>1</v>
      </c>
      <c r="BJ382" s="5">
        <v>1</v>
      </c>
      <c r="BK382" s="5">
        <v>1</v>
      </c>
      <c r="BL382" s="5">
        <v>1</v>
      </c>
      <c r="BM382" s="5">
        <v>1</v>
      </c>
      <c r="BN382" s="5">
        <v>1</v>
      </c>
      <c r="BO382" s="5">
        <v>1</v>
      </c>
      <c r="BP382" s="5">
        <v>1</v>
      </c>
      <c r="BQ382" s="5">
        <v>1</v>
      </c>
      <c r="BR382" s="5">
        <v>1</v>
      </c>
      <c r="BS382" s="5">
        <v>1</v>
      </c>
      <c r="BT382" s="5">
        <v>1</v>
      </c>
      <c r="BU382" s="5">
        <v>1</v>
      </c>
      <c r="BV382" s="5">
        <v>1</v>
      </c>
      <c r="BW382" s="5">
        <v>1</v>
      </c>
      <c r="BX382" s="5">
        <v>1</v>
      </c>
      <c r="BY382" s="5">
        <v>1</v>
      </c>
      <c r="BZ382" s="5">
        <v>1</v>
      </c>
      <c r="CA382" s="5">
        <v>1</v>
      </c>
      <c r="CB382" s="5">
        <v>1</v>
      </c>
      <c r="CC382" s="5">
        <v>1</v>
      </c>
      <c r="CD382" s="5">
        <v>1</v>
      </c>
      <c r="CE382" s="5">
        <v>1</v>
      </c>
      <c r="CF382" s="5">
        <v>1</v>
      </c>
      <c r="CG382" s="5">
        <v>1</v>
      </c>
      <c r="CH382" s="5">
        <v>1</v>
      </c>
      <c r="CI382" s="5">
        <v>1</v>
      </c>
      <c r="CJ382" s="544">
        <v>1</v>
      </c>
    </row>
    <row r="383" spans="1:88" s="160" customFormat="1" ht="23.25" customHeight="1" thickBot="1">
      <c r="A383" s="5">
        <v>1</v>
      </c>
      <c r="B383" s="611" t="s">
        <v>21</v>
      </c>
      <c r="C383" s="611">
        <f t="shared" ref="C383:P383" ca="1" si="142">CELL("largeur",C383)</f>
        <v>3</v>
      </c>
      <c r="D383" s="611">
        <f t="shared" ca="1" si="142"/>
        <v>9</v>
      </c>
      <c r="E383" s="611">
        <f t="shared" ca="1" si="142"/>
        <v>14</v>
      </c>
      <c r="F383" s="611">
        <f t="shared" ca="1" si="142"/>
        <v>14</v>
      </c>
      <c r="G383" s="611">
        <f t="shared" ca="1" si="142"/>
        <v>14</v>
      </c>
      <c r="H383" s="611">
        <f t="shared" ca="1" si="142"/>
        <v>14</v>
      </c>
      <c r="I383" s="611">
        <f t="shared" ca="1" si="142"/>
        <v>14</v>
      </c>
      <c r="J383" s="611">
        <f t="shared" ca="1" si="142"/>
        <v>10</v>
      </c>
      <c r="K383" s="611">
        <f t="shared" ca="1" si="142"/>
        <v>10</v>
      </c>
      <c r="L383" s="611">
        <f t="shared" ca="1" si="142"/>
        <v>10</v>
      </c>
      <c r="M383" s="611">
        <f t="shared" ca="1" si="142"/>
        <v>12</v>
      </c>
      <c r="N383" s="611">
        <f t="shared" ca="1" si="142"/>
        <v>12</v>
      </c>
      <c r="O383" s="611">
        <f t="shared" ca="1" si="142"/>
        <v>12</v>
      </c>
      <c r="P383" s="611">
        <f t="shared" ca="1" si="142"/>
        <v>10</v>
      </c>
      <c r="Q383" s="611">
        <f t="shared" ref="Q383" ca="1" si="143">CELL("largeur",Q383)</f>
        <v>5</v>
      </c>
      <c r="R383" s="611">
        <f ca="1">CELL("largeur",R383)</f>
        <v>5</v>
      </c>
      <c r="S383" s="611">
        <f ca="1">CELL("largeur",S383)</f>
        <v>70</v>
      </c>
      <c r="T383" s="611">
        <f ca="1">CELL("largeur",T383)</f>
        <v>12</v>
      </c>
      <c r="U383" s="611">
        <f t="shared" ref="U383:X383" ca="1" si="144">CELL("largeur",U383)</f>
        <v>76</v>
      </c>
      <c r="V383" s="611">
        <f t="shared" ca="1" si="144"/>
        <v>35</v>
      </c>
      <c r="W383" s="611">
        <f t="shared" ca="1" si="144"/>
        <v>55</v>
      </c>
      <c r="X383" s="611">
        <f t="shared" ca="1" si="144"/>
        <v>14</v>
      </c>
      <c r="Y383" s="5">
        <v>1</v>
      </c>
      <c r="Z383" s="287">
        <f t="shared" ref="Z383:AU383" ca="1" si="145">CELL("largeur",Z383)</f>
        <v>5</v>
      </c>
      <c r="AA383" s="287">
        <f t="shared" ca="1" si="145"/>
        <v>9</v>
      </c>
      <c r="AB383" s="287">
        <f t="shared" ca="1" si="145"/>
        <v>12</v>
      </c>
      <c r="AC383" s="287">
        <f t="shared" ca="1" si="145"/>
        <v>4</v>
      </c>
      <c r="AD383" s="287">
        <f t="shared" ca="1" si="145"/>
        <v>11</v>
      </c>
      <c r="AE383" s="287">
        <f t="shared" ca="1" si="145"/>
        <v>10</v>
      </c>
      <c r="AF383" s="287">
        <f t="shared" ca="1" si="145"/>
        <v>40</v>
      </c>
      <c r="AG383" s="287">
        <f t="shared" ca="1" si="145"/>
        <v>12</v>
      </c>
      <c r="AH383" s="287">
        <f t="shared" ca="1" si="145"/>
        <v>12</v>
      </c>
      <c r="AI383" s="287">
        <f t="shared" ca="1" si="145"/>
        <v>0</v>
      </c>
      <c r="AJ383" s="287">
        <f t="shared" ca="1" si="145"/>
        <v>12</v>
      </c>
      <c r="AK383" s="287">
        <f t="shared" ca="1" si="145"/>
        <v>9</v>
      </c>
      <c r="AL383" s="287">
        <f t="shared" ca="1" si="145"/>
        <v>10</v>
      </c>
      <c r="AM383" s="287">
        <f t="shared" ca="1" si="145"/>
        <v>16</v>
      </c>
      <c r="AN383" s="287">
        <f t="shared" ca="1" si="145"/>
        <v>16</v>
      </c>
      <c r="AO383" s="5">
        <v>1</v>
      </c>
      <c r="AP383" s="287">
        <f t="shared" ca="1" si="145"/>
        <v>9</v>
      </c>
      <c r="AQ383" s="287">
        <f t="shared" ca="1" si="145"/>
        <v>12</v>
      </c>
      <c r="AR383" s="287">
        <f t="shared" ca="1" si="145"/>
        <v>3</v>
      </c>
      <c r="AS383" s="287">
        <f t="shared" ca="1" si="145"/>
        <v>11</v>
      </c>
      <c r="AT383" s="287">
        <f t="shared" ca="1" si="145"/>
        <v>9</v>
      </c>
      <c r="AU383" s="287">
        <f t="shared" ca="1" si="145"/>
        <v>40</v>
      </c>
      <c r="AV383" s="5">
        <v>1</v>
      </c>
      <c r="AW383" s="5">
        <v>1</v>
      </c>
      <c r="AX383" s="5">
        <v>1</v>
      </c>
      <c r="AY383" s="5">
        <v>1</v>
      </c>
      <c r="AZ383" s="5">
        <v>1</v>
      </c>
      <c r="BA383" s="5">
        <v>1</v>
      </c>
      <c r="BB383" s="5">
        <v>1</v>
      </c>
      <c r="BC383" s="5">
        <v>1</v>
      </c>
      <c r="BD383" s="5">
        <v>1</v>
      </c>
      <c r="BE383" s="5">
        <v>1</v>
      </c>
      <c r="BF383" s="5">
        <v>1</v>
      </c>
      <c r="BG383" s="5">
        <v>1</v>
      </c>
      <c r="BH383" s="5">
        <v>1</v>
      </c>
      <c r="BI383" s="5">
        <v>1</v>
      </c>
      <c r="BJ383" s="5">
        <v>1</v>
      </c>
      <c r="BK383" s="5">
        <v>1</v>
      </c>
      <c r="BL383" s="5">
        <v>1</v>
      </c>
      <c r="BM383" s="5">
        <v>1</v>
      </c>
      <c r="BN383" s="5">
        <v>1</v>
      </c>
      <c r="BO383" s="5">
        <v>1</v>
      </c>
      <c r="BP383" s="5">
        <v>1</v>
      </c>
      <c r="BQ383" s="5">
        <v>1</v>
      </c>
      <c r="BR383" s="5">
        <v>1</v>
      </c>
      <c r="BS383" s="5">
        <v>1</v>
      </c>
      <c r="BT383" s="5">
        <v>1</v>
      </c>
      <c r="BU383" s="5">
        <v>1</v>
      </c>
      <c r="BV383" s="5">
        <v>1</v>
      </c>
      <c r="BW383" s="5">
        <v>1</v>
      </c>
      <c r="BX383" s="5">
        <v>1</v>
      </c>
      <c r="BY383" s="5">
        <v>1</v>
      </c>
      <c r="BZ383" s="5">
        <v>1</v>
      </c>
      <c r="CA383" s="5">
        <v>1</v>
      </c>
      <c r="CB383" s="5">
        <v>1</v>
      </c>
      <c r="CC383" s="5">
        <v>1</v>
      </c>
      <c r="CD383" s="5">
        <v>1</v>
      </c>
      <c r="CE383" s="5">
        <v>1</v>
      </c>
      <c r="CF383" s="5">
        <v>1</v>
      </c>
      <c r="CG383" s="5">
        <v>1</v>
      </c>
      <c r="CH383" s="5">
        <v>1</v>
      </c>
      <c r="CI383" s="5">
        <v>1</v>
      </c>
      <c r="CJ383" s="544">
        <v>1</v>
      </c>
    </row>
    <row r="384" spans="1:88" ht="23.25" customHeight="1">
      <c r="A384" s="5">
        <v>1</v>
      </c>
      <c r="B384" s="54" t="s">
        <v>21</v>
      </c>
      <c r="C384" s="55" t="s">
        <v>26</v>
      </c>
      <c r="D384" s="666"/>
      <c r="E384" s="666"/>
      <c r="F384" s="666"/>
      <c r="G384" s="666"/>
      <c r="H384" s="666"/>
      <c r="I384" s="666"/>
      <c r="J384" s="666"/>
      <c r="K384" s="666"/>
      <c r="L384" s="666"/>
      <c r="M384" s="666"/>
      <c r="N384" s="666"/>
      <c r="O384" s="666"/>
      <c r="P384" s="667"/>
      <c r="Q384" s="5">
        <v>1</v>
      </c>
      <c r="R384" s="712" t="s">
        <v>46</v>
      </c>
      <c r="S384" s="713"/>
      <c r="T384" s="714"/>
      <c r="U384" s="872" t="s">
        <v>680</v>
      </c>
      <c r="V384" s="873"/>
      <c r="W384" s="873"/>
      <c r="X384" s="874"/>
      <c r="Y384" s="5">
        <v>1</v>
      </c>
      <c r="Z384" s="54" t="s">
        <v>21</v>
      </c>
      <c r="AA384" s="765" t="s">
        <v>29</v>
      </c>
      <c r="AB384" s="767" t="s">
        <v>372</v>
      </c>
      <c r="AC384" s="767"/>
      <c r="AD384" s="767"/>
      <c r="AE384" s="767"/>
      <c r="AF384" s="767"/>
      <c r="AG384" s="767"/>
      <c r="AH384" s="767"/>
      <c r="AI384" s="767"/>
      <c r="AJ384" s="767"/>
      <c r="AK384" s="767"/>
      <c r="AL384" s="737" t="s">
        <v>35</v>
      </c>
      <c r="AM384" s="737"/>
      <c r="AN384" s="771" t="str">
        <f>LEFT(AB384,1)</f>
        <v>N</v>
      </c>
      <c r="AO384" s="5">
        <v>1</v>
      </c>
      <c r="AP384" s="773" t="s">
        <v>31</v>
      </c>
      <c r="AQ384" s="773"/>
      <c r="AR384" s="773"/>
      <c r="AS384" s="773"/>
      <c r="AT384" s="773"/>
      <c r="AU384" s="773"/>
      <c r="AV384" s="5">
        <v>1</v>
      </c>
      <c r="AW384" s="5">
        <v>1</v>
      </c>
      <c r="AX384" s="5">
        <v>1</v>
      </c>
      <c r="AY384" s="5">
        <v>1</v>
      </c>
      <c r="AZ384" s="5">
        <v>1</v>
      </c>
      <c r="BA384" s="5">
        <v>1</v>
      </c>
      <c r="BB384" s="5">
        <v>1</v>
      </c>
      <c r="BC384" s="5">
        <v>1</v>
      </c>
      <c r="BD384" s="5">
        <v>1</v>
      </c>
      <c r="BE384" s="5">
        <v>1</v>
      </c>
      <c r="BF384" s="5">
        <v>1</v>
      </c>
      <c r="BG384" s="5">
        <v>1</v>
      </c>
      <c r="BH384" s="5">
        <v>1</v>
      </c>
      <c r="BI384" s="5">
        <v>1</v>
      </c>
      <c r="BJ384" s="5">
        <v>1</v>
      </c>
      <c r="BK384" s="5">
        <v>1</v>
      </c>
      <c r="BL384" s="5">
        <v>1</v>
      </c>
      <c r="BM384" s="5">
        <v>1</v>
      </c>
      <c r="BN384" s="5">
        <v>1</v>
      </c>
      <c r="BO384" s="5">
        <v>1</v>
      </c>
      <c r="BP384" s="5">
        <v>1</v>
      </c>
      <c r="BQ384" s="5">
        <v>1</v>
      </c>
      <c r="BR384" s="5">
        <v>1</v>
      </c>
      <c r="BS384" s="5">
        <v>1</v>
      </c>
      <c r="BT384" s="5">
        <v>1</v>
      </c>
      <c r="BU384" s="5">
        <v>1</v>
      </c>
      <c r="BV384" s="5">
        <v>1</v>
      </c>
      <c r="BW384" s="5">
        <v>1</v>
      </c>
      <c r="BX384" s="5">
        <v>1</v>
      </c>
      <c r="BY384" s="5">
        <v>1</v>
      </c>
      <c r="BZ384" s="5">
        <v>1</v>
      </c>
      <c r="CA384" s="5">
        <v>1</v>
      </c>
      <c r="CB384" s="5">
        <v>1</v>
      </c>
      <c r="CC384" s="5">
        <v>1</v>
      </c>
      <c r="CD384" s="5">
        <v>1</v>
      </c>
      <c r="CE384" s="5">
        <v>1</v>
      </c>
      <c r="CF384" s="5">
        <v>1</v>
      </c>
      <c r="CG384" s="5">
        <v>1</v>
      </c>
      <c r="CH384" s="5">
        <v>1</v>
      </c>
      <c r="CI384" s="5">
        <v>1</v>
      </c>
      <c r="CJ384" s="544">
        <v>1</v>
      </c>
    </row>
    <row r="385" spans="1:88" ht="23.25" customHeight="1">
      <c r="A385" s="5">
        <v>1</v>
      </c>
      <c r="B385" s="56" t="s">
        <v>21</v>
      </c>
      <c r="C385" s="671"/>
      <c r="D385" s="673" t="s">
        <v>28</v>
      </c>
      <c r="E385" s="673"/>
      <c r="F385" s="673"/>
      <c r="G385" s="673"/>
      <c r="H385" s="673"/>
      <c r="I385" s="674" t="str">
        <f>AC386</f>
        <v>Vous</v>
      </c>
      <c r="J385" s="674"/>
      <c r="K385" s="674"/>
      <c r="L385" s="674"/>
      <c r="M385" s="674"/>
      <c r="N385" s="674"/>
      <c r="O385" s="674"/>
      <c r="P385" s="783" t="str">
        <f>LEFT(I388,1)</f>
        <v>N</v>
      </c>
      <c r="Q385" s="5">
        <v>1</v>
      </c>
      <c r="R385" s="715" t="s">
        <v>54</v>
      </c>
      <c r="S385" s="677"/>
      <c r="T385" s="716"/>
      <c r="U385" s="875"/>
      <c r="V385" s="876"/>
      <c r="W385" s="876"/>
      <c r="X385" s="877"/>
      <c r="Y385" s="5">
        <v>1</v>
      </c>
      <c r="Z385" s="56" t="s">
        <v>21</v>
      </c>
      <c r="AA385" s="766"/>
      <c r="AB385" s="768"/>
      <c r="AC385" s="768"/>
      <c r="AD385" s="768"/>
      <c r="AE385" s="768"/>
      <c r="AF385" s="768"/>
      <c r="AG385" s="768"/>
      <c r="AH385" s="768"/>
      <c r="AI385" s="768"/>
      <c r="AJ385" s="768"/>
      <c r="AK385" s="768"/>
      <c r="AL385" s="738"/>
      <c r="AM385" s="738"/>
      <c r="AN385" s="772"/>
      <c r="AO385" s="5">
        <v>1</v>
      </c>
      <c r="AP385" s="773"/>
      <c r="AQ385" s="773"/>
      <c r="AR385" s="773"/>
      <c r="AS385" s="773"/>
      <c r="AT385" s="773"/>
      <c r="AU385" s="773"/>
      <c r="AV385" s="5">
        <v>1</v>
      </c>
      <c r="AW385" s="5">
        <v>1</v>
      </c>
      <c r="AX385" s="5">
        <v>1</v>
      </c>
      <c r="AY385" s="5">
        <v>1</v>
      </c>
      <c r="AZ385" s="5">
        <v>1</v>
      </c>
      <c r="BA385" s="5">
        <v>1</v>
      </c>
      <c r="BB385" s="5">
        <v>1</v>
      </c>
      <c r="BC385" s="5">
        <v>1</v>
      </c>
      <c r="BD385" s="5">
        <v>1</v>
      </c>
      <c r="BE385" s="5">
        <v>1</v>
      </c>
      <c r="BF385" s="5">
        <v>1</v>
      </c>
      <c r="BG385" s="5">
        <v>1</v>
      </c>
      <c r="BH385" s="5">
        <v>1</v>
      </c>
      <c r="BI385" s="5">
        <v>1</v>
      </c>
      <c r="BJ385" s="5">
        <v>1</v>
      </c>
      <c r="BK385" s="5">
        <v>1</v>
      </c>
      <c r="BL385" s="5">
        <v>1</v>
      </c>
      <c r="BM385" s="5">
        <v>1</v>
      </c>
      <c r="BN385" s="5">
        <v>1</v>
      </c>
      <c r="BO385" s="5">
        <v>1</v>
      </c>
      <c r="BP385" s="5">
        <v>1</v>
      </c>
      <c r="BQ385" s="5">
        <v>1</v>
      </c>
      <c r="BR385" s="5">
        <v>1</v>
      </c>
      <c r="BS385" s="5">
        <v>1</v>
      </c>
      <c r="BT385" s="5">
        <v>1</v>
      </c>
      <c r="BU385" s="5">
        <v>1</v>
      </c>
      <c r="BV385" s="5">
        <v>1</v>
      </c>
      <c r="BW385" s="5">
        <v>1</v>
      </c>
      <c r="BX385" s="5">
        <v>1</v>
      </c>
      <c r="BY385" s="5">
        <v>1</v>
      </c>
      <c r="BZ385" s="5">
        <v>1</v>
      </c>
      <c r="CA385" s="5">
        <v>1</v>
      </c>
      <c r="CB385" s="5">
        <v>1</v>
      </c>
      <c r="CC385" s="5">
        <v>1</v>
      </c>
      <c r="CD385" s="5">
        <v>1</v>
      </c>
      <c r="CE385" s="5">
        <v>1</v>
      </c>
      <c r="CF385" s="5">
        <v>1</v>
      </c>
      <c r="CG385" s="5">
        <v>1</v>
      </c>
      <c r="CH385" s="5">
        <v>1</v>
      </c>
      <c r="CI385" s="5">
        <v>1</v>
      </c>
      <c r="CJ385" s="544">
        <v>1</v>
      </c>
    </row>
    <row r="386" spans="1:88" ht="23.25" customHeight="1">
      <c r="A386" s="5">
        <v>1</v>
      </c>
      <c r="B386" s="60" t="s">
        <v>21</v>
      </c>
      <c r="C386" s="671"/>
      <c r="D386" s="673"/>
      <c r="E386" s="673"/>
      <c r="F386" s="673"/>
      <c r="G386" s="673"/>
      <c r="H386" s="673"/>
      <c r="I386" s="674"/>
      <c r="J386" s="674"/>
      <c r="K386" s="674"/>
      <c r="L386" s="674"/>
      <c r="M386" s="674"/>
      <c r="N386" s="674"/>
      <c r="O386" s="674"/>
      <c r="P386" s="783"/>
      <c r="Q386" s="5">
        <v>1</v>
      </c>
      <c r="R386" s="599"/>
      <c r="S386" s="1"/>
      <c r="T386" s="600"/>
      <c r="U386" s="884" t="s">
        <v>730</v>
      </c>
      <c r="V386" s="885"/>
      <c r="W386" s="885"/>
      <c r="X386" s="886"/>
      <c r="Y386" s="5">
        <v>1</v>
      </c>
      <c r="Z386" s="62" t="s">
        <v>21</v>
      </c>
      <c r="AA386" s="63"/>
      <c r="AB386" s="63" t="s">
        <v>40</v>
      </c>
      <c r="AC386" s="64" t="s">
        <v>364</v>
      </c>
      <c r="AD386" s="64"/>
      <c r="AE386" s="64"/>
      <c r="AF386" s="64"/>
      <c r="AG386" s="64"/>
      <c r="AH386" s="64"/>
      <c r="AI386" s="64"/>
      <c r="AJ386" s="64"/>
      <c r="AK386" s="64"/>
      <c r="AL386" s="64"/>
      <c r="AM386" s="64"/>
      <c r="AN386" s="65"/>
      <c r="AO386" s="5">
        <v>1</v>
      </c>
      <c r="AP386" s="773"/>
      <c r="AQ386" s="773"/>
      <c r="AR386" s="773"/>
      <c r="AS386" s="773"/>
      <c r="AT386" s="773"/>
      <c r="AU386" s="773"/>
      <c r="AV386" s="5">
        <v>1</v>
      </c>
      <c r="AW386" s="5">
        <v>1</v>
      </c>
      <c r="AX386" s="5">
        <v>1</v>
      </c>
      <c r="AY386" s="5">
        <v>1</v>
      </c>
      <c r="AZ386" s="5">
        <v>1</v>
      </c>
      <c r="BA386" s="5">
        <v>1</v>
      </c>
      <c r="BB386" s="5">
        <v>1</v>
      </c>
      <c r="BC386" s="5">
        <v>1</v>
      </c>
      <c r="BD386" s="5">
        <v>1</v>
      </c>
      <c r="BE386" s="5">
        <v>1</v>
      </c>
      <c r="BF386" s="5">
        <v>1</v>
      </c>
      <c r="BG386" s="5">
        <v>1</v>
      </c>
      <c r="BH386" s="5">
        <v>1</v>
      </c>
      <c r="BI386" s="5">
        <v>1</v>
      </c>
      <c r="BJ386" s="5">
        <v>1</v>
      </c>
      <c r="BK386" s="5">
        <v>1</v>
      </c>
      <c r="BL386" s="5">
        <v>1</v>
      </c>
      <c r="BM386" s="5">
        <v>1</v>
      </c>
      <c r="BN386" s="5">
        <v>1</v>
      </c>
      <c r="BO386" s="5">
        <v>1</v>
      </c>
      <c r="BP386" s="5">
        <v>1</v>
      </c>
      <c r="BQ386" s="5">
        <v>1</v>
      </c>
      <c r="BR386" s="5">
        <v>1</v>
      </c>
      <c r="BS386" s="5">
        <v>1</v>
      </c>
      <c r="BT386" s="5">
        <v>1</v>
      </c>
      <c r="BU386" s="5">
        <v>1</v>
      </c>
      <c r="BV386" s="5">
        <v>1</v>
      </c>
      <c r="BW386" s="5">
        <v>1</v>
      </c>
      <c r="BX386" s="5">
        <v>1</v>
      </c>
      <c r="BY386" s="5">
        <v>1</v>
      </c>
      <c r="BZ386" s="5">
        <v>1</v>
      </c>
      <c r="CA386" s="5">
        <v>1</v>
      </c>
      <c r="CB386" s="5">
        <v>1</v>
      </c>
      <c r="CC386" s="5">
        <v>1</v>
      </c>
      <c r="CD386" s="5">
        <v>1</v>
      </c>
      <c r="CE386" s="5">
        <v>1</v>
      </c>
      <c r="CF386" s="5">
        <v>1</v>
      </c>
      <c r="CG386" s="5">
        <v>1</v>
      </c>
      <c r="CH386" s="5">
        <v>1</v>
      </c>
      <c r="CI386" s="5">
        <v>1</v>
      </c>
      <c r="CJ386" s="544">
        <v>1</v>
      </c>
    </row>
    <row r="387" spans="1:88" ht="23.25" customHeight="1">
      <c r="A387" s="5">
        <v>1</v>
      </c>
      <c r="B387" s="60" t="s">
        <v>21</v>
      </c>
      <c r="C387" s="671"/>
      <c r="D387" s="673"/>
      <c r="E387" s="673"/>
      <c r="F387" s="673"/>
      <c r="G387" s="673"/>
      <c r="H387" s="673"/>
      <c r="I387" s="674"/>
      <c r="J387" s="674"/>
      <c r="K387" s="674"/>
      <c r="L387" s="674"/>
      <c r="M387" s="674"/>
      <c r="N387" s="674"/>
      <c r="O387" s="674"/>
      <c r="P387" s="747" t="str">
        <f>I388</f>
        <v>NOM DE LA RECETTE 5</v>
      </c>
      <c r="Q387" s="5">
        <v>1</v>
      </c>
      <c r="R387" s="599"/>
      <c r="S387" s="1"/>
      <c r="T387" s="600"/>
      <c r="U387" s="907" t="s">
        <v>731</v>
      </c>
      <c r="V387" s="908"/>
      <c r="W387" s="908"/>
      <c r="X387" s="909"/>
      <c r="Y387" s="5">
        <v>1</v>
      </c>
      <c r="Z387" s="62" t="s">
        <v>21</v>
      </c>
      <c r="AA387" s="71">
        <v>100</v>
      </c>
      <c r="AB387" s="72" t="s">
        <v>43</v>
      </c>
      <c r="AC387" s="73" t="s">
        <v>44</v>
      </c>
      <c r="AD387" s="74"/>
      <c r="AE387" s="74"/>
      <c r="AF387" s="75"/>
      <c r="AG387" s="76"/>
      <c r="AH387" s="75"/>
      <c r="AI387" s="75"/>
      <c r="AJ387" s="75"/>
      <c r="AK387" s="75"/>
      <c r="AL387" s="77" t="s">
        <v>45</v>
      </c>
      <c r="AM387" s="78"/>
      <c r="AN387" s="79"/>
      <c r="AO387" s="5">
        <v>1</v>
      </c>
      <c r="AP387" s="780" t="s">
        <v>46</v>
      </c>
      <c r="AQ387" s="781"/>
      <c r="AR387" s="781"/>
      <c r="AS387" s="781"/>
      <c r="AT387" s="781"/>
      <c r="AU387" s="782"/>
      <c r="AV387" s="5">
        <v>1</v>
      </c>
      <c r="AW387" s="5">
        <v>1</v>
      </c>
      <c r="AX387" s="5">
        <v>1</v>
      </c>
      <c r="AY387" s="5">
        <v>1</v>
      </c>
      <c r="AZ387" s="5">
        <v>1</v>
      </c>
      <c r="BA387" s="5">
        <v>1</v>
      </c>
      <c r="BB387" s="5">
        <v>1</v>
      </c>
      <c r="BC387" s="5">
        <v>1</v>
      </c>
      <c r="BD387" s="5">
        <v>1</v>
      </c>
      <c r="BE387" s="5">
        <v>1</v>
      </c>
      <c r="BF387" s="5">
        <v>1</v>
      </c>
      <c r="BG387" s="5">
        <v>1</v>
      </c>
      <c r="BH387" s="5">
        <v>1</v>
      </c>
      <c r="BI387" s="5">
        <v>1</v>
      </c>
      <c r="BJ387" s="5">
        <v>1</v>
      </c>
      <c r="BK387" s="5">
        <v>1</v>
      </c>
      <c r="BL387" s="5">
        <v>1</v>
      </c>
      <c r="BM387" s="5">
        <v>1</v>
      </c>
      <c r="BN387" s="5">
        <v>1</v>
      </c>
      <c r="BO387" s="5">
        <v>1</v>
      </c>
      <c r="BP387" s="5">
        <v>1</v>
      </c>
      <c r="BQ387" s="5">
        <v>1</v>
      </c>
      <c r="BR387" s="5">
        <v>1</v>
      </c>
      <c r="BS387" s="5">
        <v>1</v>
      </c>
      <c r="BT387" s="5">
        <v>1</v>
      </c>
      <c r="BU387" s="5">
        <v>1</v>
      </c>
      <c r="BV387" s="5">
        <v>1</v>
      </c>
      <c r="BW387" s="5">
        <v>1</v>
      </c>
      <c r="BX387" s="5">
        <v>1</v>
      </c>
      <c r="BY387" s="5">
        <v>1</v>
      </c>
      <c r="BZ387" s="5">
        <v>1</v>
      </c>
      <c r="CA387" s="5">
        <v>1</v>
      </c>
      <c r="CB387" s="5">
        <v>1</v>
      </c>
      <c r="CC387" s="5">
        <v>1</v>
      </c>
      <c r="CD387" s="5">
        <v>1</v>
      </c>
      <c r="CE387" s="5">
        <v>1</v>
      </c>
      <c r="CF387" s="5">
        <v>1</v>
      </c>
      <c r="CG387" s="5">
        <v>1</v>
      </c>
      <c r="CH387" s="5">
        <v>1</v>
      </c>
      <c r="CI387" s="5">
        <v>1</v>
      </c>
      <c r="CJ387" s="544">
        <v>1</v>
      </c>
    </row>
    <row r="388" spans="1:88" ht="23.25" customHeight="1">
      <c r="A388" s="5">
        <v>1</v>
      </c>
      <c r="B388" s="60" t="s">
        <v>21</v>
      </c>
      <c r="C388" s="671"/>
      <c r="D388" s="673" t="s">
        <v>38</v>
      </c>
      <c r="E388" s="673"/>
      <c r="F388" s="673"/>
      <c r="G388" s="673"/>
      <c r="H388" s="673"/>
      <c r="I388" s="674" t="str">
        <f>AB384</f>
        <v>NOM DE LA RECETTE 5</v>
      </c>
      <c r="J388" s="674"/>
      <c r="K388" s="674"/>
      <c r="L388" s="674"/>
      <c r="M388" s="674"/>
      <c r="N388" s="674"/>
      <c r="O388" s="674"/>
      <c r="P388" s="747"/>
      <c r="Q388" s="5">
        <v>1</v>
      </c>
      <c r="R388" s="599"/>
      <c r="S388" s="1"/>
      <c r="T388" s="600"/>
      <c r="U388" s="907"/>
      <c r="V388" s="908"/>
      <c r="W388" s="908"/>
      <c r="X388" s="909"/>
      <c r="Y388" s="5">
        <v>1</v>
      </c>
      <c r="Z388" s="62" t="s">
        <v>21</v>
      </c>
      <c r="AA388" s="89">
        <v>100</v>
      </c>
      <c r="AB388" s="90" t="s">
        <v>52</v>
      </c>
      <c r="AC388" s="91" t="s">
        <v>53</v>
      </c>
      <c r="AD388" s="92"/>
      <c r="AF388" s="76"/>
      <c r="AG388" s="76"/>
      <c r="AH388" s="76"/>
      <c r="AI388" s="76"/>
      <c r="AJ388" s="76"/>
      <c r="AK388" s="76"/>
      <c r="AL388" s="753">
        <v>50</v>
      </c>
      <c r="AM388" s="754" t="str">
        <f>AB387</f>
        <v>couverts</v>
      </c>
      <c r="AN388" s="755"/>
      <c r="AO388" s="5">
        <v>1</v>
      </c>
      <c r="AP388" s="676" t="s">
        <v>54</v>
      </c>
      <c r="AQ388" s="677"/>
      <c r="AR388" s="677"/>
      <c r="AS388" s="677"/>
      <c r="AT388" s="677"/>
      <c r="AU388" s="678"/>
      <c r="AV388" s="5">
        <v>1</v>
      </c>
      <c r="AW388" s="5">
        <v>1</v>
      </c>
      <c r="AX388" s="5">
        <v>1</v>
      </c>
      <c r="AY388" s="5">
        <v>1</v>
      </c>
      <c r="AZ388" s="5">
        <v>1</v>
      </c>
      <c r="BA388" s="5">
        <v>1</v>
      </c>
      <c r="BB388" s="5">
        <v>1</v>
      </c>
      <c r="BC388" s="5">
        <v>1</v>
      </c>
      <c r="BD388" s="5">
        <v>1</v>
      </c>
      <c r="BE388" s="5">
        <v>1</v>
      </c>
      <c r="BF388" s="5">
        <v>1</v>
      </c>
      <c r="BG388" s="5">
        <v>1</v>
      </c>
      <c r="BH388" s="5">
        <v>1</v>
      </c>
      <c r="BI388" s="5">
        <v>1</v>
      </c>
      <c r="BJ388" s="5">
        <v>1</v>
      </c>
      <c r="BK388" s="5">
        <v>1</v>
      </c>
      <c r="BL388" s="5">
        <v>1</v>
      </c>
      <c r="BM388" s="5">
        <v>1</v>
      </c>
      <c r="BN388" s="5">
        <v>1</v>
      </c>
      <c r="BO388" s="5">
        <v>1</v>
      </c>
      <c r="BP388" s="5">
        <v>1</v>
      </c>
      <c r="BQ388" s="5">
        <v>1</v>
      </c>
      <c r="BR388" s="5">
        <v>1</v>
      </c>
      <c r="BS388" s="5">
        <v>1</v>
      </c>
      <c r="BT388" s="5">
        <v>1</v>
      </c>
      <c r="BU388" s="5">
        <v>1</v>
      </c>
      <c r="BV388" s="5">
        <v>1</v>
      </c>
      <c r="BW388" s="5">
        <v>1</v>
      </c>
      <c r="BX388" s="5">
        <v>1</v>
      </c>
      <c r="BY388" s="5">
        <v>1</v>
      </c>
      <c r="BZ388" s="5">
        <v>1</v>
      </c>
      <c r="CA388" s="5">
        <v>1</v>
      </c>
      <c r="CB388" s="5">
        <v>1</v>
      </c>
      <c r="CC388" s="5">
        <v>1</v>
      </c>
      <c r="CD388" s="5">
        <v>1</v>
      </c>
      <c r="CE388" s="5">
        <v>1</v>
      </c>
      <c r="CF388" s="5">
        <v>1</v>
      </c>
      <c r="CG388" s="5">
        <v>1</v>
      </c>
      <c r="CH388" s="5">
        <v>1</v>
      </c>
      <c r="CI388" s="5">
        <v>1</v>
      </c>
      <c r="CJ388" s="544">
        <v>1</v>
      </c>
    </row>
    <row r="389" spans="1:88" ht="23.25" customHeight="1" thickBot="1">
      <c r="A389" s="5">
        <v>1</v>
      </c>
      <c r="B389" s="60" t="s">
        <v>21</v>
      </c>
      <c r="C389" s="671"/>
      <c r="D389" s="673"/>
      <c r="E389" s="673"/>
      <c r="F389" s="673"/>
      <c r="G389" s="673"/>
      <c r="H389" s="673"/>
      <c r="I389" s="674"/>
      <c r="J389" s="674"/>
      <c r="K389" s="674"/>
      <c r="L389" s="674"/>
      <c r="M389" s="674"/>
      <c r="N389" s="674"/>
      <c r="O389" s="674"/>
      <c r="P389" s="747"/>
      <c r="Q389" s="5">
        <v>1</v>
      </c>
      <c r="R389" s="599"/>
      <c r="S389" s="1"/>
      <c r="T389" s="600"/>
      <c r="U389" s="907"/>
      <c r="V389" s="908"/>
      <c r="W389" s="908"/>
      <c r="X389" s="909"/>
      <c r="Y389" s="5">
        <v>1</v>
      </c>
      <c r="Z389" s="62" t="s">
        <v>21</v>
      </c>
      <c r="AA389" s="98" t="s">
        <v>59</v>
      </c>
      <c r="AE389" s="92"/>
      <c r="AF389" s="36"/>
      <c r="AG389" s="36"/>
      <c r="AH389" s="76"/>
      <c r="AI389" s="76"/>
      <c r="AJ389" s="76"/>
      <c r="AK389" s="99" t="str">
        <f>AC386</f>
        <v>Vous</v>
      </c>
      <c r="AL389" s="753"/>
      <c r="AM389" s="754"/>
      <c r="AN389" s="755"/>
      <c r="AO389" s="5">
        <v>1</v>
      </c>
      <c r="AP389" s="100"/>
      <c r="AQ389" s="1"/>
      <c r="AR389" s="1"/>
      <c r="AS389" s="1"/>
      <c r="AT389" s="1"/>
      <c r="AU389" s="101"/>
      <c r="AV389" s="5">
        <v>1</v>
      </c>
      <c r="AW389" s="5">
        <v>1</v>
      </c>
      <c r="AX389" s="5">
        <v>1</v>
      </c>
      <c r="AY389" s="5">
        <v>1</v>
      </c>
      <c r="AZ389" s="5">
        <v>1</v>
      </c>
      <c r="BA389" s="5">
        <v>1</v>
      </c>
      <c r="BB389" s="5">
        <v>1</v>
      </c>
      <c r="BC389" s="5">
        <v>1</v>
      </c>
      <c r="BD389" s="5">
        <v>1</v>
      </c>
      <c r="BE389" s="5">
        <v>1</v>
      </c>
      <c r="BF389" s="5">
        <v>1</v>
      </c>
      <c r="BG389" s="5">
        <v>1</v>
      </c>
      <c r="BH389" s="5">
        <v>1</v>
      </c>
      <c r="BI389" s="5">
        <v>1</v>
      </c>
      <c r="BJ389" s="5">
        <v>1</v>
      </c>
      <c r="BK389" s="5">
        <v>1</v>
      </c>
      <c r="BL389" s="5">
        <v>1</v>
      </c>
      <c r="BM389" s="5">
        <v>1</v>
      </c>
      <c r="BN389" s="5">
        <v>1</v>
      </c>
      <c r="BO389" s="5">
        <v>1</v>
      </c>
      <c r="BP389" s="5">
        <v>1</v>
      </c>
      <c r="BQ389" s="5">
        <v>1</v>
      </c>
      <c r="BR389" s="5">
        <v>1</v>
      </c>
      <c r="BS389" s="5">
        <v>1</v>
      </c>
      <c r="BT389" s="5">
        <v>1</v>
      </c>
      <c r="BU389" s="5">
        <v>1</v>
      </c>
      <c r="BV389" s="5">
        <v>1</v>
      </c>
      <c r="BW389" s="5">
        <v>1</v>
      </c>
      <c r="BX389" s="5">
        <v>1</v>
      </c>
      <c r="BY389" s="5">
        <v>1</v>
      </c>
      <c r="BZ389" s="5">
        <v>1</v>
      </c>
      <c r="CA389" s="5">
        <v>1</v>
      </c>
      <c r="CB389" s="5">
        <v>1</v>
      </c>
      <c r="CC389" s="5">
        <v>1</v>
      </c>
      <c r="CD389" s="5">
        <v>1</v>
      </c>
      <c r="CE389" s="5">
        <v>1</v>
      </c>
      <c r="CF389" s="5">
        <v>1</v>
      </c>
      <c r="CG389" s="5">
        <v>1</v>
      </c>
      <c r="CH389" s="5">
        <v>1</v>
      </c>
      <c r="CI389" s="5">
        <v>1</v>
      </c>
      <c r="CJ389" s="544">
        <v>1</v>
      </c>
    </row>
    <row r="390" spans="1:88" ht="23.25" customHeight="1" thickTop="1" thickBot="1">
      <c r="A390" s="5">
        <v>1</v>
      </c>
      <c r="B390" s="60" t="s">
        <v>21</v>
      </c>
      <c r="C390" s="671"/>
      <c r="D390" s="87"/>
      <c r="E390" s="87"/>
      <c r="F390" s="87"/>
      <c r="G390" s="87"/>
      <c r="H390" s="87"/>
      <c r="I390" s="87"/>
      <c r="J390" s="15"/>
      <c r="K390" s="88"/>
      <c r="L390" s="15"/>
      <c r="M390" s="15"/>
      <c r="N390" s="15"/>
      <c r="O390" s="88"/>
      <c r="P390" s="747"/>
      <c r="Q390" s="5">
        <v>1</v>
      </c>
      <c r="R390" s="599"/>
      <c r="S390" s="1"/>
      <c r="T390" s="600"/>
      <c r="U390" s="903" t="s">
        <v>732</v>
      </c>
      <c r="V390" s="904"/>
      <c r="W390" s="904"/>
      <c r="X390" s="905"/>
      <c r="Y390" s="5">
        <v>1</v>
      </c>
      <c r="Z390" s="62" t="s">
        <v>21</v>
      </c>
      <c r="AA390" s="112" t="s">
        <v>63</v>
      </c>
      <c r="AB390" s="113" t="s">
        <v>64</v>
      </c>
      <c r="AC390" s="112" t="s">
        <v>65</v>
      </c>
      <c r="AD390" s="113" t="s">
        <v>66</v>
      </c>
      <c r="AE390" s="112" t="s">
        <v>67</v>
      </c>
      <c r="AF390" s="113" t="s">
        <v>68</v>
      </c>
      <c r="AG390" s="112" t="s">
        <v>69</v>
      </c>
      <c r="AH390" s="113" t="s">
        <v>70</v>
      </c>
      <c r="AI390" s="112" t="s">
        <v>71</v>
      </c>
      <c r="AJ390" s="113" t="s">
        <v>72</v>
      </c>
      <c r="AK390" s="112" t="s">
        <v>73</v>
      </c>
      <c r="AL390" s="113" t="s">
        <v>74</v>
      </c>
      <c r="AM390" s="112" t="s">
        <v>75</v>
      </c>
      <c r="AN390" s="114" t="s">
        <v>76</v>
      </c>
      <c r="AO390" s="5">
        <v>1</v>
      </c>
      <c r="AP390" s="100"/>
      <c r="AQ390" s="1"/>
      <c r="AR390" s="1"/>
      <c r="AS390" s="1"/>
      <c r="AT390" s="1"/>
      <c r="AU390" s="101"/>
      <c r="AV390" s="5">
        <v>1</v>
      </c>
      <c r="AW390" s="5">
        <v>1</v>
      </c>
      <c r="AX390" s="5">
        <v>1</v>
      </c>
      <c r="AY390" s="5">
        <v>1</v>
      </c>
      <c r="AZ390" s="5">
        <v>1</v>
      </c>
      <c r="BA390" s="5">
        <v>1</v>
      </c>
      <c r="BB390" s="5">
        <v>1</v>
      </c>
      <c r="BC390" s="5">
        <v>1</v>
      </c>
      <c r="BD390" s="5">
        <v>1</v>
      </c>
      <c r="BE390" s="5">
        <v>1</v>
      </c>
      <c r="BF390" s="5">
        <v>1</v>
      </c>
      <c r="BG390" s="5">
        <v>1</v>
      </c>
      <c r="BH390" s="5">
        <v>1</v>
      </c>
      <c r="BI390" s="5">
        <v>1</v>
      </c>
      <c r="BJ390" s="5">
        <v>1</v>
      </c>
      <c r="BK390" s="5">
        <v>1</v>
      </c>
      <c r="BL390" s="5">
        <v>1</v>
      </c>
      <c r="BM390" s="5">
        <v>1</v>
      </c>
      <c r="BN390" s="5">
        <v>1</v>
      </c>
      <c r="BO390" s="5">
        <v>1</v>
      </c>
      <c r="BP390" s="5">
        <v>1</v>
      </c>
      <c r="BQ390" s="5">
        <v>1</v>
      </c>
      <c r="BR390" s="5">
        <v>1</v>
      </c>
      <c r="BS390" s="5">
        <v>1</v>
      </c>
      <c r="BT390" s="5">
        <v>1</v>
      </c>
      <c r="BU390" s="5">
        <v>1</v>
      </c>
      <c r="BV390" s="5">
        <v>1</v>
      </c>
      <c r="BW390" s="5">
        <v>1</v>
      </c>
      <c r="BX390" s="5">
        <v>1</v>
      </c>
      <c r="BY390" s="5">
        <v>1</v>
      </c>
      <c r="BZ390" s="5">
        <v>1</v>
      </c>
      <c r="CA390" s="5">
        <v>1</v>
      </c>
      <c r="CB390" s="5">
        <v>1</v>
      </c>
      <c r="CC390" s="5">
        <v>1</v>
      </c>
      <c r="CD390" s="5">
        <v>1</v>
      </c>
      <c r="CE390" s="5">
        <v>1</v>
      </c>
      <c r="CF390" s="5">
        <v>1</v>
      </c>
      <c r="CG390" s="5">
        <v>1</v>
      </c>
      <c r="CH390" s="5">
        <v>1</v>
      </c>
      <c r="CI390" s="5">
        <v>1</v>
      </c>
      <c r="CJ390" s="544">
        <v>1</v>
      </c>
    </row>
    <row r="391" spans="1:88" ht="23.25" customHeight="1" thickTop="1">
      <c r="A391" s="5">
        <v>1</v>
      </c>
      <c r="B391" s="60" t="s">
        <v>21</v>
      </c>
      <c r="C391" s="671"/>
      <c r="D391" s="87"/>
      <c r="E391" s="87"/>
      <c r="F391" s="95">
        <f>AB389</f>
        <v>0</v>
      </c>
      <c r="G391" s="87">
        <f>AC389</f>
        <v>0</v>
      </c>
      <c r="H391" s="87"/>
      <c r="I391" s="87"/>
      <c r="J391" s="15"/>
      <c r="K391" s="87"/>
      <c r="L391" s="96" t="s">
        <v>58</v>
      </c>
      <c r="M391" s="97">
        <f>AL388</f>
        <v>50</v>
      </c>
      <c r="N391" s="97" t="str">
        <f>AM388</f>
        <v>couverts</v>
      </c>
      <c r="O391" s="87"/>
      <c r="P391" s="747"/>
      <c r="Q391" s="5">
        <v>1</v>
      </c>
      <c r="R391" s="599"/>
      <c r="S391" s="1"/>
      <c r="T391" s="600"/>
      <c r="U391" s="903"/>
      <c r="V391" s="904"/>
      <c r="W391" s="904"/>
      <c r="X391" s="905"/>
      <c r="Y391" s="5">
        <v>1</v>
      </c>
      <c r="Z391" s="62" t="s">
        <v>21</v>
      </c>
      <c r="AA391" s="125" t="s">
        <v>88</v>
      </c>
      <c r="AB391" s="126" t="s">
        <v>89</v>
      </c>
      <c r="AC391" s="127"/>
      <c r="AD391" s="685" t="s">
        <v>90</v>
      </c>
      <c r="AE391" s="687" t="s">
        <v>91</v>
      </c>
      <c r="AF391" s="128" t="s">
        <v>92</v>
      </c>
      <c r="AG391" s="689" t="s">
        <v>93</v>
      </c>
      <c r="AH391" s="691" t="s">
        <v>94</v>
      </c>
      <c r="AI391" s="693" t="s">
        <v>95</v>
      </c>
      <c r="AJ391" s="129" t="s">
        <v>87</v>
      </c>
      <c r="AK391" s="130" t="s">
        <v>82</v>
      </c>
      <c r="AL391" s="131" t="s">
        <v>96</v>
      </c>
      <c r="AM391" s="132">
        <f>AL388</f>
        <v>50</v>
      </c>
      <c r="AN391" s="133" t="str">
        <f>AM388</f>
        <v>couverts</v>
      </c>
      <c r="AO391" s="5">
        <v>1</v>
      </c>
      <c r="AP391" s="100"/>
      <c r="AQ391" s="1"/>
      <c r="AR391" s="1"/>
      <c r="AS391" s="1"/>
      <c r="AT391" s="1"/>
      <c r="AU391" s="101"/>
      <c r="AV391" s="5">
        <v>1</v>
      </c>
      <c r="AW391" s="5">
        <v>1</v>
      </c>
      <c r="AX391" s="5">
        <v>1</v>
      </c>
      <c r="AY391" s="5">
        <v>1</v>
      </c>
      <c r="AZ391" s="5">
        <v>1</v>
      </c>
      <c r="BA391" s="5">
        <v>1</v>
      </c>
      <c r="BB391" s="5">
        <v>1</v>
      </c>
      <c r="BC391" s="5">
        <v>1</v>
      </c>
      <c r="BD391" s="5">
        <v>1</v>
      </c>
      <c r="BE391" s="5">
        <v>1</v>
      </c>
      <c r="BF391" s="5">
        <v>1</v>
      </c>
      <c r="BG391" s="5">
        <v>1</v>
      </c>
      <c r="BH391" s="5">
        <v>1</v>
      </c>
      <c r="BI391" s="5">
        <v>1</v>
      </c>
      <c r="BJ391" s="5">
        <v>1</v>
      </c>
      <c r="BK391" s="5">
        <v>1</v>
      </c>
      <c r="BL391" s="5">
        <v>1</v>
      </c>
      <c r="BM391" s="5">
        <v>1</v>
      </c>
      <c r="BN391" s="5">
        <v>1</v>
      </c>
      <c r="BO391" s="5">
        <v>1</v>
      </c>
      <c r="BP391" s="5">
        <v>1</v>
      </c>
      <c r="BQ391" s="5">
        <v>1</v>
      </c>
      <c r="BR391" s="5">
        <v>1</v>
      </c>
      <c r="BS391" s="5">
        <v>1</v>
      </c>
      <c r="BT391" s="5">
        <v>1</v>
      </c>
      <c r="BU391" s="5">
        <v>1</v>
      </c>
      <c r="BV391" s="5">
        <v>1</v>
      </c>
      <c r="BW391" s="5">
        <v>1</v>
      </c>
      <c r="BX391" s="5">
        <v>1</v>
      </c>
      <c r="BY391" s="5">
        <v>1</v>
      </c>
      <c r="BZ391" s="5">
        <v>1</v>
      </c>
      <c r="CA391" s="5">
        <v>1</v>
      </c>
      <c r="CB391" s="5">
        <v>1</v>
      </c>
      <c r="CC391" s="5">
        <v>1</v>
      </c>
      <c r="CD391" s="5">
        <v>1</v>
      </c>
      <c r="CE391" s="5">
        <v>1</v>
      </c>
      <c r="CF391" s="5">
        <v>1</v>
      </c>
      <c r="CG391" s="5">
        <v>1</v>
      </c>
      <c r="CH391" s="5">
        <v>1</v>
      </c>
      <c r="CI391" s="5">
        <v>1</v>
      </c>
      <c r="CJ391" s="544">
        <v>1</v>
      </c>
    </row>
    <row r="392" spans="1:88" s="160" customFormat="1" ht="23.25" customHeight="1">
      <c r="A392" s="5">
        <v>1</v>
      </c>
      <c r="B392" s="60" t="s">
        <v>21</v>
      </c>
      <c r="C392" s="671"/>
      <c r="D392" s="109"/>
      <c r="E392" s="109"/>
      <c r="F392" s="109"/>
      <c r="G392" s="109"/>
      <c r="H392" s="109"/>
      <c r="I392" s="109"/>
      <c r="J392" s="109"/>
      <c r="K392" s="109"/>
      <c r="L392" s="109"/>
      <c r="M392" s="109"/>
      <c r="N392" s="109"/>
      <c r="O392" s="109"/>
      <c r="P392" s="747"/>
      <c r="Q392" s="5">
        <v>1</v>
      </c>
      <c r="R392" s="599"/>
      <c r="S392" s="1"/>
      <c r="T392" s="600"/>
      <c r="U392" s="807" t="s">
        <v>678</v>
      </c>
      <c r="V392" s="675" t="s">
        <v>724</v>
      </c>
      <c r="W392" s="634" t="s">
        <v>517</v>
      </c>
      <c r="X392" s="809" t="s">
        <v>733</v>
      </c>
      <c r="Y392" s="5">
        <v>1</v>
      </c>
      <c r="Z392" s="60" t="s">
        <v>21</v>
      </c>
      <c r="AA392" s="144" t="s">
        <v>82</v>
      </c>
      <c r="AB392" s="145" t="s">
        <v>83</v>
      </c>
      <c r="AC392" s="146" t="s">
        <v>84</v>
      </c>
      <c r="AD392" s="686"/>
      <c r="AE392" s="688"/>
      <c r="AF392" s="147" t="s">
        <v>81</v>
      </c>
      <c r="AG392" s="690"/>
      <c r="AH392" s="692"/>
      <c r="AI392" s="694"/>
      <c r="AJ392" s="148" t="s">
        <v>102</v>
      </c>
      <c r="AK392" s="149">
        <v>1</v>
      </c>
      <c r="AL392" s="150" t="s">
        <v>82</v>
      </c>
      <c r="AM392" s="151" t="s">
        <v>83</v>
      </c>
      <c r="AN392" s="152" t="s">
        <v>87</v>
      </c>
      <c r="AO392" s="5">
        <v>1</v>
      </c>
      <c r="AP392" s="100"/>
      <c r="AQ392" s="1"/>
      <c r="AR392" s="1"/>
      <c r="AS392" s="1"/>
      <c r="AT392" s="1"/>
      <c r="AU392" s="101"/>
      <c r="AV392" s="3">
        <v>1</v>
      </c>
      <c r="AW392" s="5">
        <v>1</v>
      </c>
      <c r="AX392" s="5">
        <v>1</v>
      </c>
      <c r="AY392" s="5">
        <v>1</v>
      </c>
      <c r="AZ392" s="5">
        <v>1</v>
      </c>
      <c r="BA392" s="5">
        <v>1</v>
      </c>
      <c r="BB392" s="5">
        <v>1</v>
      </c>
      <c r="BC392" s="5">
        <v>1</v>
      </c>
      <c r="BD392" s="5">
        <v>1</v>
      </c>
      <c r="BE392" s="5">
        <v>1</v>
      </c>
      <c r="BF392" s="5">
        <v>1</v>
      </c>
      <c r="BG392" s="5">
        <v>1</v>
      </c>
      <c r="BH392" s="5">
        <v>1</v>
      </c>
      <c r="BI392" s="5">
        <v>1</v>
      </c>
      <c r="BJ392" s="5">
        <v>1</v>
      </c>
      <c r="BK392" s="5">
        <v>1</v>
      </c>
      <c r="BL392" s="5">
        <v>1</v>
      </c>
      <c r="BM392" s="5">
        <v>1</v>
      </c>
      <c r="BN392" s="5">
        <v>1</v>
      </c>
      <c r="BO392" s="5">
        <v>1</v>
      </c>
      <c r="BP392" s="5">
        <v>1</v>
      </c>
      <c r="BQ392" s="5">
        <v>1</v>
      </c>
      <c r="BR392" s="5">
        <v>1</v>
      </c>
      <c r="BS392" s="5">
        <v>1</v>
      </c>
      <c r="BT392" s="5">
        <v>1</v>
      </c>
      <c r="BU392" s="5">
        <v>1</v>
      </c>
      <c r="BV392" s="5">
        <v>1</v>
      </c>
      <c r="BW392" s="5">
        <v>1</v>
      </c>
      <c r="BX392" s="5">
        <v>1</v>
      </c>
      <c r="BY392" s="5">
        <v>1</v>
      </c>
      <c r="BZ392" s="5">
        <v>1</v>
      </c>
      <c r="CA392" s="5">
        <v>1</v>
      </c>
      <c r="CB392" s="5">
        <v>1</v>
      </c>
      <c r="CC392" s="5">
        <v>1</v>
      </c>
      <c r="CD392" s="5">
        <v>1</v>
      </c>
      <c r="CE392" s="5">
        <v>1</v>
      </c>
      <c r="CF392" s="5">
        <v>1</v>
      </c>
      <c r="CG392" s="5">
        <v>1</v>
      </c>
      <c r="CH392" s="5">
        <v>1</v>
      </c>
      <c r="CI392" s="5">
        <v>1</v>
      </c>
      <c r="CJ392" s="544">
        <v>1</v>
      </c>
    </row>
    <row r="393" spans="1:88" s="160" customFormat="1" ht="23.25" customHeight="1">
      <c r="A393" s="5">
        <v>1</v>
      </c>
      <c r="B393" s="60" t="s">
        <v>21</v>
      </c>
      <c r="C393" s="671"/>
      <c r="D393" s="15"/>
      <c r="E393" s="117" t="s">
        <v>81</v>
      </c>
      <c r="F393" s="118"/>
      <c r="G393" s="118"/>
      <c r="H393" s="119" t="s">
        <v>82</v>
      </c>
      <c r="I393" s="120" t="s">
        <v>83</v>
      </c>
      <c r="J393" s="120" t="s">
        <v>84</v>
      </c>
      <c r="K393" s="121" t="s">
        <v>85</v>
      </c>
      <c r="L393" s="122" t="s">
        <v>86</v>
      </c>
      <c r="M393" s="745" t="s">
        <v>87</v>
      </c>
      <c r="N393" s="745"/>
      <c r="O393" s="123"/>
      <c r="P393" s="747"/>
      <c r="Q393" s="5">
        <v>1</v>
      </c>
      <c r="R393" s="599"/>
      <c r="S393" s="1"/>
      <c r="T393" s="600"/>
      <c r="U393" s="807"/>
      <c r="V393" s="675"/>
      <c r="W393" s="810" t="s">
        <v>519</v>
      </c>
      <c r="X393" s="809"/>
      <c r="Y393" s="5">
        <v>1</v>
      </c>
      <c r="Z393" s="62" t="s">
        <v>21</v>
      </c>
      <c r="AA393" s="163"/>
      <c r="AB393" s="164"/>
      <c r="AC393" s="165" t="str">
        <f t="shared" ref="AC393:AC422" si="146">IF(AND(AA393&gt;0,AD393&gt;0),"de","")</f>
        <v/>
      </c>
      <c r="AD393" s="485">
        <v>0.4</v>
      </c>
      <c r="AE393" s="22" t="s">
        <v>4</v>
      </c>
      <c r="AF393" s="168" t="s">
        <v>363</v>
      </c>
      <c r="AG393" s="491">
        <v>1</v>
      </c>
      <c r="AH393" s="169">
        <f>IFERROR(SUMIF(AA465:AF465, AE393, AA466:AF466)*AD393*IF(ISBLANK(AA393),1,AA393)+SUMIF(AA467:AF467, AE393, AA468:AF468)*AD393*IF(ISBLANK(AA393),1,AA393), 0)</f>
        <v>0.4</v>
      </c>
      <c r="AI393" s="170">
        <f>IF(ISBLANK(AA387),0,(AH393*AG393)/AA387*AL388)</f>
        <v>0.2</v>
      </c>
      <c r="AJ393" s="171">
        <f>IF(AI423=0,0,(AI393/AI423)*AK392*1000)</f>
        <v>1000</v>
      </c>
      <c r="AK393" s="172">
        <f>IF(AH423=0, 0, (AA393*AG393)/(AH423*AK392))</f>
        <v>0</v>
      </c>
      <c r="AL393" s="173">
        <f>IF(OR(ISBLANK(AA387), ISBLANK(AA393), ISTEXT(AA393)), 0, AA393*AG393/AA387*AL388)</f>
        <v>0</v>
      </c>
      <c r="AM393" s="174">
        <f t="shared" ref="AM393:AM422" si="147">AB393</f>
        <v>0</v>
      </c>
      <c r="AN393" s="175" t="str">
        <f t="shared" ref="AN393:AN422" si="148">IF(AI393=0,0,IF(AI393&gt;=1,ROUND(AI393,3)&amp;" Kg",INT(AI393*1000)&amp;" g"))</f>
        <v>200 g</v>
      </c>
      <c r="AO393" s="5">
        <v>1</v>
      </c>
      <c r="AP393" s="100"/>
      <c r="AQ393" s="1"/>
      <c r="AR393" s="1"/>
      <c r="AS393" s="1"/>
      <c r="AT393" s="1"/>
      <c r="AU393" s="101"/>
      <c r="AV393" s="3">
        <v>1</v>
      </c>
      <c r="AW393" s="5">
        <v>1</v>
      </c>
      <c r="AX393" s="5">
        <v>1</v>
      </c>
      <c r="AY393" s="5">
        <v>1</v>
      </c>
      <c r="AZ393" s="5">
        <v>1</v>
      </c>
      <c r="BA393" s="5">
        <v>1</v>
      </c>
      <c r="BB393" s="5">
        <v>1</v>
      </c>
      <c r="BC393" s="5">
        <v>1</v>
      </c>
      <c r="BD393" s="5">
        <v>1</v>
      </c>
      <c r="BE393" s="5">
        <v>1</v>
      </c>
      <c r="BF393" s="5">
        <v>1</v>
      </c>
      <c r="BG393" s="5">
        <v>1</v>
      </c>
      <c r="BH393" s="5">
        <v>1</v>
      </c>
      <c r="BI393" s="5">
        <v>1</v>
      </c>
      <c r="BJ393" s="5">
        <v>1</v>
      </c>
      <c r="BK393" s="5">
        <v>1</v>
      </c>
      <c r="BL393" s="5">
        <v>1</v>
      </c>
      <c r="BM393" s="5">
        <v>1</v>
      </c>
      <c r="BN393" s="5">
        <v>1</v>
      </c>
      <c r="BO393" s="5">
        <v>1</v>
      </c>
      <c r="BP393" s="5">
        <v>1</v>
      </c>
      <c r="BQ393" s="5">
        <v>1</v>
      </c>
      <c r="BR393" s="5">
        <v>1</v>
      </c>
      <c r="BS393" s="5">
        <v>1</v>
      </c>
      <c r="BT393" s="5">
        <v>1</v>
      </c>
      <c r="BU393" s="5">
        <v>1</v>
      </c>
      <c r="BV393" s="5">
        <v>1</v>
      </c>
      <c r="BW393" s="5">
        <v>1</v>
      </c>
      <c r="BX393" s="5">
        <v>1</v>
      </c>
      <c r="BY393" s="5">
        <v>1</v>
      </c>
      <c r="BZ393" s="5">
        <v>1</v>
      </c>
      <c r="CA393" s="5">
        <v>1</v>
      </c>
      <c r="CB393" s="5">
        <v>1</v>
      </c>
      <c r="CC393" s="5">
        <v>1</v>
      </c>
      <c r="CD393" s="5">
        <v>1</v>
      </c>
      <c r="CE393" s="5">
        <v>1</v>
      </c>
      <c r="CF393" s="5">
        <v>1</v>
      </c>
      <c r="CG393" s="5">
        <v>1</v>
      </c>
      <c r="CH393" s="5">
        <v>1</v>
      </c>
      <c r="CI393" s="5">
        <v>1</v>
      </c>
      <c r="CJ393" s="544">
        <v>1</v>
      </c>
    </row>
    <row r="394" spans="1:88" s="160" customFormat="1" ht="23.25" customHeight="1">
      <c r="A394" s="5">
        <v>1</v>
      </c>
      <c r="B394" s="60" t="s">
        <v>21</v>
      </c>
      <c r="C394" s="671"/>
      <c r="D394" s="15"/>
      <c r="E394" s="140" t="str">
        <f t="shared" ref="E394:E423" si="149">AF393</f>
        <v>Huile d'olive</v>
      </c>
      <c r="F394" s="15"/>
      <c r="G394" s="87"/>
      <c r="H394" s="141">
        <f t="shared" ref="H394:H423" si="150">AL393</f>
        <v>0</v>
      </c>
      <c r="I394" s="142">
        <f t="shared" ref="I394:I423" si="151">AM393</f>
        <v>0</v>
      </c>
      <c r="J394" s="109" t="str">
        <f t="shared" ref="J394:J423" si="152">AC393</f>
        <v/>
      </c>
      <c r="K394" s="143" t="str">
        <f t="shared" ref="K394:K423" si="153">IF(J394="de",AD393,"")</f>
        <v/>
      </c>
      <c r="L394" s="143" t="str">
        <f t="shared" ref="L394:L423" si="154">IF(J394="de",AE393,"")</f>
        <v/>
      </c>
      <c r="M394" s="682" t="str">
        <f t="shared" ref="M394:M423" si="155">AN393</f>
        <v>200 g</v>
      </c>
      <c r="N394" s="682"/>
      <c r="O394" s="162" t="str">
        <f t="shared" ref="O394:O423" si="156">IF(M394&gt;0,E394,"")</f>
        <v>Huile d'olive</v>
      </c>
      <c r="P394" s="747"/>
      <c r="Q394" s="5">
        <v>1</v>
      </c>
      <c r="R394" s="717" t="s">
        <v>119</v>
      </c>
      <c r="S394" s="201" t="s">
        <v>120</v>
      </c>
      <c r="T394" s="600"/>
      <c r="U394" s="807"/>
      <c r="V394" s="675"/>
      <c r="W394" s="810"/>
      <c r="X394" s="809"/>
      <c r="Y394" s="5">
        <v>1</v>
      </c>
      <c r="Z394" s="180" t="str">
        <f t="shared" ref="Z394:Z421" si="157">IF(AF394&lt;&gt;"","A","►")</f>
        <v>►</v>
      </c>
      <c r="AA394" s="164"/>
      <c r="AB394" s="164"/>
      <c r="AC394" s="181" t="str">
        <f t="shared" si="146"/>
        <v/>
      </c>
      <c r="AD394" s="166"/>
      <c r="AE394" s="167"/>
      <c r="AF394" s="182"/>
      <c r="AG394" s="491">
        <v>1</v>
      </c>
      <c r="AH394" s="169">
        <f>IFERROR(SUMIF(AA465:AF465, AE394, AA466:AF466)*AD394*IF(ISBLANK(AA394),1,AA394)+SUMIF(AA467:AF467, AE394, AA468:AF468)*AD394*IF(ISBLANK(AA394),1,AA394), 0)</f>
        <v>0</v>
      </c>
      <c r="AI394" s="170">
        <f>IF(ISBLANK(AA387),0,(AH394*AG394)/AA387*AL388)</f>
        <v>0</v>
      </c>
      <c r="AJ394" s="183">
        <f>IF(AI423=0,0,(AI394/AI423)*AK392*1000)</f>
        <v>0</v>
      </c>
      <c r="AK394" s="184">
        <f>IF(AH423=0, 0, (AA394*AG394)/(AH423*AK392))</f>
        <v>0</v>
      </c>
      <c r="AL394" s="185">
        <f>IF(OR(ISBLANK(AA387), ISBLANK(AA394), ISTEXT(AA394)), 0, AA394*AG394/AA387*AL388)</f>
        <v>0</v>
      </c>
      <c r="AM394" s="186">
        <f t="shared" si="147"/>
        <v>0</v>
      </c>
      <c r="AN394" s="187">
        <f t="shared" si="148"/>
        <v>0</v>
      </c>
      <c r="AO394" s="5">
        <v>1</v>
      </c>
      <c r="AP394" s="100"/>
      <c r="AQ394" s="1"/>
      <c r="AR394" s="1"/>
      <c r="AS394" s="1"/>
      <c r="AT394" s="1"/>
      <c r="AU394" s="101"/>
      <c r="AV394" s="3">
        <v>1</v>
      </c>
      <c r="AW394" s="5">
        <v>1</v>
      </c>
      <c r="AX394" s="5">
        <v>1</v>
      </c>
      <c r="AY394" s="5">
        <v>1</v>
      </c>
      <c r="AZ394" s="5">
        <v>1</v>
      </c>
      <c r="BA394" s="5">
        <v>1</v>
      </c>
      <c r="BB394" s="5">
        <v>1</v>
      </c>
      <c r="BC394" s="5">
        <v>1</v>
      </c>
      <c r="BD394" s="5">
        <v>1</v>
      </c>
      <c r="BE394" s="5">
        <v>1</v>
      </c>
      <c r="BF394" s="5">
        <v>1</v>
      </c>
      <c r="BG394" s="5">
        <v>1</v>
      </c>
      <c r="BH394" s="5">
        <v>1</v>
      </c>
      <c r="BI394" s="5">
        <v>1</v>
      </c>
      <c r="BJ394" s="5">
        <v>1</v>
      </c>
      <c r="BK394" s="5">
        <v>1</v>
      </c>
      <c r="BL394" s="5">
        <v>1</v>
      </c>
      <c r="BM394" s="5">
        <v>1</v>
      </c>
      <c r="BN394" s="5">
        <v>1</v>
      </c>
      <c r="BO394" s="5">
        <v>1</v>
      </c>
      <c r="BP394" s="5">
        <v>1</v>
      </c>
      <c r="BQ394" s="5">
        <v>1</v>
      </c>
      <c r="BR394" s="5">
        <v>1</v>
      </c>
      <c r="BS394" s="5">
        <v>1</v>
      </c>
      <c r="BT394" s="5">
        <v>1</v>
      </c>
      <c r="BU394" s="5">
        <v>1</v>
      </c>
      <c r="BV394" s="5">
        <v>1</v>
      </c>
      <c r="BW394" s="5">
        <v>1</v>
      </c>
      <c r="BX394" s="5">
        <v>1</v>
      </c>
      <c r="BY394" s="5">
        <v>1</v>
      </c>
      <c r="BZ394" s="5">
        <v>1</v>
      </c>
      <c r="CA394" s="5">
        <v>1</v>
      </c>
      <c r="CB394" s="5">
        <v>1</v>
      </c>
      <c r="CC394" s="5">
        <v>1</v>
      </c>
      <c r="CD394" s="5">
        <v>1</v>
      </c>
      <c r="CE394" s="5">
        <v>1</v>
      </c>
      <c r="CF394" s="5">
        <v>1</v>
      </c>
      <c r="CG394" s="5">
        <v>1</v>
      </c>
      <c r="CH394" s="5">
        <v>1</v>
      </c>
      <c r="CI394" s="5">
        <v>1</v>
      </c>
      <c r="CJ394" s="544">
        <v>1</v>
      </c>
    </row>
    <row r="395" spans="1:88" s="160" customFormat="1" ht="23.25" customHeight="1">
      <c r="A395" s="5">
        <v>1</v>
      </c>
      <c r="B395" s="657" t="str">
        <f>Z394</f>
        <v>►</v>
      </c>
      <c r="C395" s="671"/>
      <c r="D395" s="15"/>
      <c r="E395" s="140">
        <f t="shared" si="149"/>
        <v>0</v>
      </c>
      <c r="F395" s="15"/>
      <c r="G395" s="87"/>
      <c r="H395" s="141">
        <f t="shared" si="150"/>
        <v>0</v>
      </c>
      <c r="I395" s="142">
        <f t="shared" si="151"/>
        <v>0</v>
      </c>
      <c r="J395" s="109" t="str">
        <f t="shared" si="152"/>
        <v/>
      </c>
      <c r="K395" s="143" t="str">
        <f t="shared" si="153"/>
        <v/>
      </c>
      <c r="L395" s="143" t="str">
        <f t="shared" si="154"/>
        <v/>
      </c>
      <c r="M395" s="682">
        <f t="shared" si="155"/>
        <v>0</v>
      </c>
      <c r="N395" s="682"/>
      <c r="O395" s="162" t="str">
        <f t="shared" si="156"/>
        <v/>
      </c>
      <c r="P395" s="747"/>
      <c r="Q395" s="5">
        <v>1</v>
      </c>
      <c r="R395" s="718"/>
      <c r="S395" s="210" t="s">
        <v>128</v>
      </c>
      <c r="T395" s="601"/>
      <c r="U395" s="808"/>
      <c r="V395" s="629" t="str">
        <f>U396</f>
        <v>colonne.U</v>
      </c>
      <c r="W395" s="811"/>
      <c r="X395" s="906"/>
      <c r="Y395" s="5">
        <v>1</v>
      </c>
      <c r="Z395" s="180" t="str">
        <f t="shared" si="157"/>
        <v>►</v>
      </c>
      <c r="AA395" s="192"/>
      <c r="AB395" s="192"/>
      <c r="AC395" s="165" t="str">
        <f t="shared" si="146"/>
        <v/>
      </c>
      <c r="AD395" s="166"/>
      <c r="AE395" s="167"/>
      <c r="AF395" s="182"/>
      <c r="AG395" s="491">
        <v>1</v>
      </c>
      <c r="AH395" s="169">
        <f>IFERROR(SUMIF(AA465:AF465, AE395, AA466:AF466)*AD395*IF(ISBLANK(AA395),1,AA395)+SUMIF(AA467:AF467, AE395, AA468:AF468)*AD395*IF(ISBLANK(AA395),1,AA395), 0)</f>
        <v>0</v>
      </c>
      <c r="AI395" s="170">
        <f>IF(ISBLANK(AA387),0,(AH395*AG395)/AA387*AL388)</f>
        <v>0</v>
      </c>
      <c r="AJ395" s="171">
        <f>IF(AI423=0,0,(AI395/AI423)*AK392*1000)</f>
        <v>0</v>
      </c>
      <c r="AK395" s="193">
        <f>IF(AH423=0, 0, (AA395*AG395)/(AH423*AK392))</f>
        <v>0</v>
      </c>
      <c r="AL395" s="173">
        <f>IF(OR(ISBLANK(AA387), ISBLANK(AA395), ISTEXT(AA395)), 0, AA395*AG395/AA387*AL388)</f>
        <v>0</v>
      </c>
      <c r="AM395" s="174">
        <f t="shared" si="147"/>
        <v>0</v>
      </c>
      <c r="AN395" s="175">
        <f t="shared" si="148"/>
        <v>0</v>
      </c>
      <c r="AO395" s="5">
        <v>1</v>
      </c>
      <c r="AP395" s="100"/>
      <c r="AQ395" s="1"/>
      <c r="AR395" s="1"/>
      <c r="AS395" s="1"/>
      <c r="AT395" s="1"/>
      <c r="AU395" s="101"/>
      <c r="AV395" s="3">
        <v>1</v>
      </c>
      <c r="AW395" s="5">
        <v>1</v>
      </c>
      <c r="AX395" s="5">
        <v>1</v>
      </c>
      <c r="AY395" s="5">
        <v>1</v>
      </c>
      <c r="AZ395" s="5">
        <v>1</v>
      </c>
      <c r="BA395" s="5">
        <v>1</v>
      </c>
      <c r="BB395" s="5">
        <v>1</v>
      </c>
      <c r="BC395" s="5">
        <v>1</v>
      </c>
      <c r="BD395" s="5">
        <v>1</v>
      </c>
      <c r="BE395" s="5">
        <v>1</v>
      </c>
      <c r="BF395" s="5">
        <v>1</v>
      </c>
      <c r="BG395" s="5">
        <v>1</v>
      </c>
      <c r="BH395" s="5">
        <v>1</v>
      </c>
      <c r="BI395" s="5">
        <v>1</v>
      </c>
      <c r="BJ395" s="5">
        <v>1</v>
      </c>
      <c r="BK395" s="5">
        <v>1</v>
      </c>
      <c r="BL395" s="5">
        <v>1</v>
      </c>
      <c r="BM395" s="5">
        <v>1</v>
      </c>
      <c r="BN395" s="5">
        <v>1</v>
      </c>
      <c r="BO395" s="5">
        <v>1</v>
      </c>
      <c r="BP395" s="5">
        <v>1</v>
      </c>
      <c r="BQ395" s="5">
        <v>1</v>
      </c>
      <c r="BR395" s="5">
        <v>1</v>
      </c>
      <c r="BS395" s="5">
        <v>1</v>
      </c>
      <c r="BT395" s="5">
        <v>1</v>
      </c>
      <c r="BU395" s="5">
        <v>1</v>
      </c>
      <c r="BV395" s="5">
        <v>1</v>
      </c>
      <c r="BW395" s="5">
        <v>1</v>
      </c>
      <c r="BX395" s="5">
        <v>1</v>
      </c>
      <c r="BY395" s="5">
        <v>1</v>
      </c>
      <c r="BZ395" s="5">
        <v>1</v>
      </c>
      <c r="CA395" s="5">
        <v>1</v>
      </c>
      <c r="CB395" s="5">
        <v>1</v>
      </c>
      <c r="CC395" s="5">
        <v>1</v>
      </c>
      <c r="CD395" s="5">
        <v>1</v>
      </c>
      <c r="CE395" s="5">
        <v>1</v>
      </c>
      <c r="CF395" s="5">
        <v>1</v>
      </c>
      <c r="CG395" s="5">
        <v>1</v>
      </c>
      <c r="CH395" s="5">
        <v>1</v>
      </c>
      <c r="CI395" s="5">
        <v>1</v>
      </c>
      <c r="CJ395" s="544">
        <v>1</v>
      </c>
    </row>
    <row r="396" spans="1:88" s="160" customFormat="1" ht="23.25" customHeight="1">
      <c r="A396" s="5">
        <v>1</v>
      </c>
      <c r="B396" s="657" t="str">
        <f t="shared" ref="B396:B422" si="158">Z395</f>
        <v>►</v>
      </c>
      <c r="C396" s="671"/>
      <c r="D396" s="15"/>
      <c r="E396" s="140">
        <f t="shared" si="149"/>
        <v>0</v>
      </c>
      <c r="F396" s="15"/>
      <c r="G396" s="87"/>
      <c r="H396" s="141">
        <f t="shared" si="150"/>
        <v>0</v>
      </c>
      <c r="I396" s="142">
        <f t="shared" si="151"/>
        <v>0</v>
      </c>
      <c r="J396" s="109" t="str">
        <f t="shared" si="152"/>
        <v/>
      </c>
      <c r="K396" s="143" t="str">
        <f t="shared" si="153"/>
        <v/>
      </c>
      <c r="L396" s="143" t="str">
        <f t="shared" si="154"/>
        <v/>
      </c>
      <c r="M396" s="682">
        <f t="shared" si="155"/>
        <v>0</v>
      </c>
      <c r="N396" s="682"/>
      <c r="O396" s="162" t="str">
        <f t="shared" si="156"/>
        <v/>
      </c>
      <c r="P396" s="747"/>
      <c r="Q396" s="5">
        <v>1</v>
      </c>
      <c r="R396" s="614"/>
      <c r="S396" s="613" t="str">
        <f>"colonne."&amp;LEFT(ADDRESS(1,COLUMN(),4),1)</f>
        <v>colonne.S</v>
      </c>
      <c r="T396" s="615"/>
      <c r="U396" s="635" t="str">
        <f>"colonne."&amp;LEFT(ADDRESS(1,COLUMN(),4),1)</f>
        <v>colonne.U</v>
      </c>
      <c r="V396" s="613" t="str">
        <f>"colonne."&amp;LEFT(ADDRESS(1,COLUMN(),4),1)</f>
        <v>colonne.V</v>
      </c>
      <c r="W396" s="637" t="s">
        <v>684</v>
      </c>
      <c r="X396" s="638" t="str">
        <f>"colonne."&amp;LEFT(ADDRESS(1,COLUMN(),4),1)</f>
        <v>colonne.X</v>
      </c>
      <c r="Y396" s="5">
        <v>1</v>
      </c>
      <c r="Z396" s="180" t="str">
        <f t="shared" si="157"/>
        <v>►</v>
      </c>
      <c r="AA396" s="192"/>
      <c r="AB396" s="192"/>
      <c r="AC396" s="181" t="str">
        <f t="shared" si="146"/>
        <v/>
      </c>
      <c r="AD396" s="486"/>
      <c r="AE396" s="167"/>
      <c r="AF396" s="182"/>
      <c r="AG396" s="491">
        <v>1</v>
      </c>
      <c r="AH396" s="169">
        <f>IFERROR(SUMIF(AA465:AF465, AE396, AA466:AF466)*AD396*IF(ISBLANK(AA396),1,AA396)+SUMIF(AA467:AF467, AE396, AA468:AF468)*AD396*IF(ISBLANK(AA396),1,AA396), 0)</f>
        <v>0</v>
      </c>
      <c r="AI396" s="170">
        <f>IF(ISBLANK(AA387),0,(AH396*AG396)/AA387*AL388)</f>
        <v>0</v>
      </c>
      <c r="AJ396" s="183">
        <f>IF(AI423=0,0,(AI396/AI423)*AK392*1000)</f>
        <v>0</v>
      </c>
      <c r="AK396" s="184">
        <f>IF(AH423=0, 0, (AA396*AG396)/(AH423*AK392))</f>
        <v>0</v>
      </c>
      <c r="AL396" s="185">
        <f>IF(OR(ISBLANK(AA387), ISBLANK(AA396), ISTEXT(AA396)), 0, AA396*AG396/AA387*AL388)</f>
        <v>0</v>
      </c>
      <c r="AM396" s="186">
        <f t="shared" si="147"/>
        <v>0</v>
      </c>
      <c r="AN396" s="187">
        <f t="shared" si="148"/>
        <v>0</v>
      </c>
      <c r="AO396" s="5">
        <v>1</v>
      </c>
      <c r="AP396" s="796" t="s">
        <v>119</v>
      </c>
      <c r="AQ396" s="201" t="s">
        <v>120</v>
      </c>
      <c r="AR396" s="1"/>
      <c r="AS396" s="1"/>
      <c r="AT396" s="1"/>
      <c r="AU396" s="101"/>
      <c r="AV396" s="3">
        <v>1</v>
      </c>
      <c r="AW396" s="5">
        <v>1</v>
      </c>
      <c r="AX396" s="5">
        <v>1</v>
      </c>
      <c r="AY396" s="5">
        <v>1</v>
      </c>
      <c r="AZ396" s="5">
        <v>1</v>
      </c>
      <c r="BA396" s="5">
        <v>1</v>
      </c>
      <c r="BB396" s="5">
        <v>1</v>
      </c>
      <c r="BC396" s="5">
        <v>1</v>
      </c>
      <c r="BD396" s="5">
        <v>1</v>
      </c>
      <c r="BE396" s="5">
        <v>1</v>
      </c>
      <c r="BF396" s="5">
        <v>1</v>
      </c>
      <c r="BG396" s="5">
        <v>1</v>
      </c>
      <c r="BH396" s="5">
        <v>1</v>
      </c>
      <c r="BI396" s="5">
        <v>1</v>
      </c>
      <c r="BJ396" s="5">
        <v>1</v>
      </c>
      <c r="BK396" s="5">
        <v>1</v>
      </c>
      <c r="BL396" s="5">
        <v>1</v>
      </c>
      <c r="BM396" s="5">
        <v>1</v>
      </c>
      <c r="BN396" s="5">
        <v>1</v>
      </c>
      <c r="BO396" s="5">
        <v>1</v>
      </c>
      <c r="BP396" s="5">
        <v>1</v>
      </c>
      <c r="BQ396" s="5">
        <v>1</v>
      </c>
      <c r="BR396" s="5">
        <v>1</v>
      </c>
      <c r="BS396" s="5">
        <v>1</v>
      </c>
      <c r="BT396" s="5">
        <v>1</v>
      </c>
      <c r="BU396" s="5">
        <v>1</v>
      </c>
      <c r="BV396" s="5">
        <v>1</v>
      </c>
      <c r="BW396" s="5">
        <v>1</v>
      </c>
      <c r="BX396" s="5">
        <v>1</v>
      </c>
      <c r="BY396" s="5">
        <v>1</v>
      </c>
      <c r="BZ396" s="5">
        <v>1</v>
      </c>
      <c r="CA396" s="5">
        <v>1</v>
      </c>
      <c r="CB396" s="5">
        <v>1</v>
      </c>
      <c r="CC396" s="5">
        <v>1</v>
      </c>
      <c r="CD396" s="5">
        <v>1</v>
      </c>
      <c r="CE396" s="5">
        <v>1</v>
      </c>
      <c r="CF396" s="5">
        <v>1</v>
      </c>
      <c r="CG396" s="5">
        <v>1</v>
      </c>
      <c r="CH396" s="5">
        <v>1</v>
      </c>
      <c r="CI396" s="5">
        <v>1</v>
      </c>
      <c r="CJ396" s="544">
        <v>1</v>
      </c>
    </row>
    <row r="397" spans="1:88" s="160" customFormat="1" ht="23.25" customHeight="1">
      <c r="A397" s="5">
        <v>1</v>
      </c>
      <c r="B397" s="657" t="str">
        <f t="shared" si="158"/>
        <v>►</v>
      </c>
      <c r="C397" s="671"/>
      <c r="D397" s="15"/>
      <c r="E397" s="140">
        <f t="shared" si="149"/>
        <v>0</v>
      </c>
      <c r="F397" s="15"/>
      <c r="G397" s="87"/>
      <c r="H397" s="141">
        <f t="shared" si="150"/>
        <v>0</v>
      </c>
      <c r="I397" s="142">
        <f t="shared" si="151"/>
        <v>0</v>
      </c>
      <c r="J397" s="109" t="str">
        <f t="shared" si="152"/>
        <v/>
      </c>
      <c r="K397" s="143" t="str">
        <f t="shared" si="153"/>
        <v/>
      </c>
      <c r="L397" s="143" t="str">
        <f t="shared" si="154"/>
        <v/>
      </c>
      <c r="M397" s="682">
        <f t="shared" si="155"/>
        <v>0</v>
      </c>
      <c r="N397" s="682"/>
      <c r="O397" s="162" t="str">
        <f t="shared" si="156"/>
        <v/>
      </c>
      <c r="P397" s="747"/>
      <c r="Q397" s="5">
        <v>1</v>
      </c>
      <c r="R397" s="596"/>
      <c r="S397" s="631"/>
      <c r="T397" s="598"/>
      <c r="U397" s="636" t="str">
        <f t="shared" ref="U397:U408" si="159">SUBSTITUTE(SUBSTITUTE(SUBSTITUTE(SUBSTITUTE(SUBSTITUTE(SUBSTITUTE(SUBSTITUTE(SUBSTITUTE(SUBSTITUTE(SUBSTITUTE(S397,"0",""),"1",""),"2",""),"3",""),"4",""),"5",""),"6",""),"7",""),"8",""),"9","")</f>
        <v/>
      </c>
      <c r="V397" s="641"/>
      <c r="W397" s="182" t="str">
        <f t="shared" ref="W397:W403" si="160">IF(ISBLANK(V397),U397,V397)</f>
        <v/>
      </c>
      <c r="X397" s="639" t="str">
        <f>IF(OR(ISBLANK(V397), ISTEXT(V397)), "", "0  "&amp;V396)</f>
        <v/>
      </c>
      <c r="Y397" s="5">
        <v>1</v>
      </c>
      <c r="Z397" s="180" t="str">
        <f t="shared" si="157"/>
        <v>►</v>
      </c>
      <c r="AA397" s="192"/>
      <c r="AB397" s="192"/>
      <c r="AC397" s="165" t="str">
        <f t="shared" si="146"/>
        <v/>
      </c>
      <c r="AD397" s="166"/>
      <c r="AE397" s="167"/>
      <c r="AF397" s="182"/>
      <c r="AG397" s="491">
        <v>1</v>
      </c>
      <c r="AH397" s="169">
        <f>IFERROR(SUMIF(AA465:AF465, AE397, AA466:AF466)*AD397*IF(ISBLANK(AA397),1,AA397)+SUMIF(AA467:AF467, AE397, AA468:AF468)*AD397*IF(ISBLANK(AA397),1,AA397), 0)</f>
        <v>0</v>
      </c>
      <c r="AI397" s="170">
        <f>IF(ISBLANK(AA387),0,(AH397*AG397)/AA387*AL388)</f>
        <v>0</v>
      </c>
      <c r="AJ397" s="171">
        <f>IF(AI423=0,0,(AI397/AI423)*AK392*1000)</f>
        <v>0</v>
      </c>
      <c r="AK397" s="193">
        <f>IF(AH423=0, 0, (AA397*AG397)/(AH423*AK392))</f>
        <v>0</v>
      </c>
      <c r="AL397" s="173">
        <f>IF(OR(ISBLANK(AA387), ISBLANK(AA397), ISTEXT(AA397)), 0, AA397*AG397/AA387*AL388)</f>
        <v>0</v>
      </c>
      <c r="AM397" s="174">
        <f t="shared" si="147"/>
        <v>0</v>
      </c>
      <c r="AN397" s="175">
        <f t="shared" si="148"/>
        <v>0</v>
      </c>
      <c r="AO397" s="5">
        <v>1</v>
      </c>
      <c r="AP397" s="797"/>
      <c r="AQ397" s="210" t="s">
        <v>128</v>
      </c>
      <c r="AR397" s="211"/>
      <c r="AS397" s="211"/>
      <c r="AT397" s="211"/>
      <c r="AU397" s="212"/>
      <c r="AV397" s="3">
        <v>1</v>
      </c>
      <c r="AW397" s="5">
        <v>1</v>
      </c>
      <c r="AX397" s="5">
        <v>1</v>
      </c>
      <c r="AY397" s="5">
        <v>1</v>
      </c>
      <c r="AZ397" s="5">
        <v>1</v>
      </c>
      <c r="BA397" s="5">
        <v>1</v>
      </c>
      <c r="BB397" s="5">
        <v>1</v>
      </c>
      <c r="BC397" s="5">
        <v>1</v>
      </c>
      <c r="BD397" s="5">
        <v>1</v>
      </c>
      <c r="BE397" s="5">
        <v>1</v>
      </c>
      <c r="BF397" s="5">
        <v>1</v>
      </c>
      <c r="BG397" s="5">
        <v>1</v>
      </c>
      <c r="BH397" s="5">
        <v>1</v>
      </c>
      <c r="BI397" s="5">
        <v>1</v>
      </c>
      <c r="BJ397" s="5">
        <v>1</v>
      </c>
      <c r="BK397" s="5">
        <v>1</v>
      </c>
      <c r="BL397" s="5">
        <v>1</v>
      </c>
      <c r="BM397" s="5">
        <v>1</v>
      </c>
      <c r="BN397" s="5">
        <v>1</v>
      </c>
      <c r="BO397" s="5">
        <v>1</v>
      </c>
      <c r="BP397" s="5">
        <v>1</v>
      </c>
      <c r="BQ397" s="5">
        <v>1</v>
      </c>
      <c r="BR397" s="5">
        <v>1</v>
      </c>
      <c r="BS397" s="5">
        <v>1</v>
      </c>
      <c r="BT397" s="5">
        <v>1</v>
      </c>
      <c r="BU397" s="5">
        <v>1</v>
      </c>
      <c r="BV397" s="5">
        <v>1</v>
      </c>
      <c r="BW397" s="5">
        <v>1</v>
      </c>
      <c r="BX397" s="5">
        <v>1</v>
      </c>
      <c r="BY397" s="5">
        <v>1</v>
      </c>
      <c r="BZ397" s="5">
        <v>1</v>
      </c>
      <c r="CA397" s="5">
        <v>1</v>
      </c>
      <c r="CB397" s="5">
        <v>1</v>
      </c>
      <c r="CC397" s="5">
        <v>1</v>
      </c>
      <c r="CD397" s="5">
        <v>1</v>
      </c>
      <c r="CE397" s="5">
        <v>1</v>
      </c>
      <c r="CF397" s="5">
        <v>1</v>
      </c>
      <c r="CG397" s="5">
        <v>1</v>
      </c>
      <c r="CH397" s="5">
        <v>1</v>
      </c>
      <c r="CI397" s="5">
        <v>1</v>
      </c>
      <c r="CJ397" s="544">
        <v>1</v>
      </c>
    </row>
    <row r="398" spans="1:88" s="160" customFormat="1" ht="23.25" customHeight="1">
      <c r="A398" s="5">
        <v>1</v>
      </c>
      <c r="B398" s="657" t="str">
        <f t="shared" si="158"/>
        <v>►</v>
      </c>
      <c r="C398" s="671"/>
      <c r="D398" s="15"/>
      <c r="E398" s="140">
        <f t="shared" si="149"/>
        <v>0</v>
      </c>
      <c r="F398" s="15"/>
      <c r="G398" s="87"/>
      <c r="H398" s="141">
        <f t="shared" si="150"/>
        <v>0</v>
      </c>
      <c r="I398" s="142">
        <f t="shared" si="151"/>
        <v>0</v>
      </c>
      <c r="J398" s="109" t="str">
        <f t="shared" si="152"/>
        <v/>
      </c>
      <c r="K398" s="143" t="str">
        <f t="shared" si="153"/>
        <v/>
      </c>
      <c r="L398" s="143" t="str">
        <f t="shared" si="154"/>
        <v/>
      </c>
      <c r="M398" s="682">
        <f t="shared" si="155"/>
        <v>0</v>
      </c>
      <c r="N398" s="682"/>
      <c r="O398" s="162" t="str">
        <f t="shared" si="156"/>
        <v/>
      </c>
      <c r="P398" s="747"/>
      <c r="Q398" s="5">
        <v>1</v>
      </c>
      <c r="R398" s="596"/>
      <c r="S398" s="632"/>
      <c r="T398" s="598"/>
      <c r="U398" s="636" t="str">
        <f t="shared" si="159"/>
        <v/>
      </c>
      <c r="V398" s="640"/>
      <c r="W398" s="182" t="str">
        <f t="shared" si="160"/>
        <v/>
      </c>
      <c r="X398" s="639" t="str">
        <f>IF(OR(ISBLANK(V398), ISTEXT(V398)), "", "0  "&amp;V396)</f>
        <v/>
      </c>
      <c r="Y398" s="5">
        <v>1</v>
      </c>
      <c r="Z398" s="180" t="str">
        <f t="shared" si="157"/>
        <v>►</v>
      </c>
      <c r="AA398" s="163"/>
      <c r="AB398" s="164"/>
      <c r="AC398" s="181" t="str">
        <f t="shared" si="146"/>
        <v/>
      </c>
      <c r="AD398" s="166"/>
      <c r="AE398" s="167"/>
      <c r="AF398" s="182"/>
      <c r="AG398" s="491">
        <v>1</v>
      </c>
      <c r="AH398" s="169">
        <f>IFERROR(SUMIF(AA465:AF465, AE398, AA466:AF466)*AD398*IF(ISBLANK(AA398),1,AA398)+SUMIF(AA467:AF467, AE398, AA468:AF468)*AD398*IF(ISBLANK(AA398),1,AA398), 0)</f>
        <v>0</v>
      </c>
      <c r="AI398" s="170">
        <f>IF(ISBLANK(AA387),0,(AH398*AG398)/AA387*AL388)</f>
        <v>0</v>
      </c>
      <c r="AJ398" s="183">
        <f>IF(AI423=0,0,(AI398/AI423)*AK392*1000)</f>
        <v>0</v>
      </c>
      <c r="AK398" s="184">
        <f>IF(AH423=0, 0, (AA398*AG398)/(AH423*AK392))</f>
        <v>0</v>
      </c>
      <c r="AL398" s="185">
        <f>IF(OR(ISBLANK(AA387), ISBLANK(AA398), ISTEXT(AA398)), 0, AA398*AG398/AA387*AL388)</f>
        <v>0</v>
      </c>
      <c r="AM398" s="186">
        <f t="shared" si="147"/>
        <v>0</v>
      </c>
      <c r="AN398" s="187">
        <f t="shared" si="148"/>
        <v>0</v>
      </c>
      <c r="AO398" s="5">
        <v>1</v>
      </c>
      <c r="AP398" s="216"/>
      <c r="AQ398" s="216"/>
      <c r="AR398" s="216"/>
      <c r="AS398" s="216"/>
      <c r="AT398" s="216"/>
      <c r="AU398" s="216"/>
      <c r="AV398" s="3">
        <v>1</v>
      </c>
      <c r="AW398" s="5">
        <v>1</v>
      </c>
      <c r="AX398" s="5">
        <v>1</v>
      </c>
      <c r="AY398" s="5">
        <v>1</v>
      </c>
      <c r="AZ398" s="5">
        <v>1</v>
      </c>
      <c r="BA398" s="5">
        <v>1</v>
      </c>
      <c r="BB398" s="5">
        <v>1</v>
      </c>
      <c r="BC398" s="5">
        <v>1</v>
      </c>
      <c r="BD398" s="5">
        <v>1</v>
      </c>
      <c r="BE398" s="5">
        <v>1</v>
      </c>
      <c r="BF398" s="5">
        <v>1</v>
      </c>
      <c r="BG398" s="5">
        <v>1</v>
      </c>
      <c r="BH398" s="5">
        <v>1</v>
      </c>
      <c r="BI398" s="5">
        <v>1</v>
      </c>
      <c r="BJ398" s="5">
        <v>1</v>
      </c>
      <c r="BK398" s="5">
        <v>1</v>
      </c>
      <c r="BL398" s="5">
        <v>1</v>
      </c>
      <c r="BM398" s="5">
        <v>1</v>
      </c>
      <c r="BN398" s="5">
        <v>1</v>
      </c>
      <c r="BO398" s="5">
        <v>1</v>
      </c>
      <c r="BP398" s="5">
        <v>1</v>
      </c>
      <c r="BQ398" s="5">
        <v>1</v>
      </c>
      <c r="BR398" s="5">
        <v>1</v>
      </c>
      <c r="BS398" s="5">
        <v>1</v>
      </c>
      <c r="BT398" s="5">
        <v>1</v>
      </c>
      <c r="BU398" s="5">
        <v>1</v>
      </c>
      <c r="BV398" s="5">
        <v>1</v>
      </c>
      <c r="BW398" s="5">
        <v>1</v>
      </c>
      <c r="BX398" s="5">
        <v>1</v>
      </c>
      <c r="BY398" s="5">
        <v>1</v>
      </c>
      <c r="BZ398" s="5">
        <v>1</v>
      </c>
      <c r="CA398" s="5">
        <v>1</v>
      </c>
      <c r="CB398" s="5">
        <v>1</v>
      </c>
      <c r="CC398" s="5">
        <v>1</v>
      </c>
      <c r="CD398" s="5">
        <v>1</v>
      </c>
      <c r="CE398" s="5">
        <v>1</v>
      </c>
      <c r="CF398" s="5">
        <v>1</v>
      </c>
      <c r="CG398" s="5">
        <v>1</v>
      </c>
      <c r="CH398" s="5">
        <v>1</v>
      </c>
      <c r="CI398" s="5">
        <v>1</v>
      </c>
      <c r="CJ398" s="544">
        <v>1</v>
      </c>
    </row>
    <row r="399" spans="1:88" s="160" customFormat="1" ht="23.25" customHeight="1">
      <c r="A399" s="5">
        <v>1</v>
      </c>
      <c r="B399" s="657" t="str">
        <f t="shared" si="158"/>
        <v>►</v>
      </c>
      <c r="C399" s="671"/>
      <c r="D399" s="15"/>
      <c r="E399" s="140">
        <f t="shared" si="149"/>
        <v>0</v>
      </c>
      <c r="F399" s="15"/>
      <c r="G399" s="87"/>
      <c r="H399" s="141">
        <f t="shared" si="150"/>
        <v>0</v>
      </c>
      <c r="I399" s="142">
        <f t="shared" si="151"/>
        <v>0</v>
      </c>
      <c r="J399" s="109" t="str">
        <f t="shared" si="152"/>
        <v/>
      </c>
      <c r="K399" s="143" t="str">
        <f t="shared" si="153"/>
        <v/>
      </c>
      <c r="L399" s="143" t="str">
        <f t="shared" si="154"/>
        <v/>
      </c>
      <c r="M399" s="682">
        <f t="shared" si="155"/>
        <v>0</v>
      </c>
      <c r="N399" s="682"/>
      <c r="O399" s="162" t="str">
        <f t="shared" si="156"/>
        <v/>
      </c>
      <c r="P399" s="747"/>
      <c r="Q399" s="5">
        <v>1</v>
      </c>
      <c r="R399" s="596"/>
      <c r="S399" s="632"/>
      <c r="T399" s="598"/>
      <c r="U399" s="636" t="str">
        <f t="shared" si="159"/>
        <v/>
      </c>
      <c r="V399" s="640"/>
      <c r="W399" s="182" t="str">
        <f t="shared" si="160"/>
        <v/>
      </c>
      <c r="X399" s="639" t="str">
        <f>IF(OR(ISBLANK(V399), ISTEXT(V399)), "", "0  "&amp;V396)</f>
        <v/>
      </c>
      <c r="Y399" s="5">
        <v>1</v>
      </c>
      <c r="Z399" s="180" t="str">
        <f t="shared" si="157"/>
        <v>►</v>
      </c>
      <c r="AA399" s="164"/>
      <c r="AB399" s="164"/>
      <c r="AC399" s="165" t="str">
        <f t="shared" si="146"/>
        <v/>
      </c>
      <c r="AD399" s="486"/>
      <c r="AE399" s="167"/>
      <c r="AF399" s="182"/>
      <c r="AG399" s="491">
        <v>1</v>
      </c>
      <c r="AH399" s="169">
        <f>IFERROR(SUMIF(AA465:AF465, AE399, AA466:AF466)*AD399*IF(ISBLANK(AA399),1,AA399)+SUMIF(AA467:AF467, AE399, AA468:AF468)*AD399*IF(ISBLANK(AA399),1,AA399), 0)</f>
        <v>0</v>
      </c>
      <c r="AI399" s="170">
        <f>IF(ISBLANK(AA387),0,(AH399*AG399)/AA387*AL388)</f>
        <v>0</v>
      </c>
      <c r="AJ399" s="171">
        <f>IF(AI423=0,0,(AI399/AI423)*AK392*1000)</f>
        <v>0</v>
      </c>
      <c r="AK399" s="193">
        <f>IF(AH423=0, 0, (AA399*AG399)/(AH423*AK392))</f>
        <v>0</v>
      </c>
      <c r="AL399" s="173">
        <f>IF(OR(ISBLANK(AA387), ISBLANK(AA399), ISTEXT(AA399)), 0, AA399*AG399/AA387*AL388)</f>
        <v>0</v>
      </c>
      <c r="AM399" s="174">
        <f t="shared" si="147"/>
        <v>0</v>
      </c>
      <c r="AN399" s="175">
        <f t="shared" si="148"/>
        <v>0</v>
      </c>
      <c r="AO399" s="5">
        <v>1</v>
      </c>
      <c r="AP399" s="798" t="s">
        <v>138</v>
      </c>
      <c r="AQ399" s="798"/>
      <c r="AR399" s="219"/>
      <c r="AS399" s="219"/>
      <c r="AT399" s="219"/>
      <c r="AU399" s="219"/>
      <c r="AV399" s="3">
        <v>1</v>
      </c>
      <c r="AW399" s="5">
        <v>1</v>
      </c>
      <c r="AX399" s="5">
        <v>1</v>
      </c>
      <c r="AY399" s="5">
        <v>1</v>
      </c>
      <c r="AZ399" s="5">
        <v>1</v>
      </c>
      <c r="BA399" s="5">
        <v>1</v>
      </c>
      <c r="BB399" s="5">
        <v>1</v>
      </c>
      <c r="BC399" s="5">
        <v>1</v>
      </c>
      <c r="BD399" s="5">
        <v>1</v>
      </c>
      <c r="BE399" s="5">
        <v>1</v>
      </c>
      <c r="BF399" s="5">
        <v>1</v>
      </c>
      <c r="BG399" s="5">
        <v>1</v>
      </c>
      <c r="BH399" s="5">
        <v>1</v>
      </c>
      <c r="BI399" s="5">
        <v>1</v>
      </c>
      <c r="BJ399" s="5">
        <v>1</v>
      </c>
      <c r="BK399" s="5">
        <v>1</v>
      </c>
      <c r="BL399" s="5">
        <v>1</v>
      </c>
      <c r="BM399" s="5">
        <v>1</v>
      </c>
      <c r="BN399" s="5">
        <v>1</v>
      </c>
      <c r="BO399" s="5">
        <v>1</v>
      </c>
      <c r="BP399" s="5">
        <v>1</v>
      </c>
      <c r="BQ399" s="5">
        <v>1</v>
      </c>
      <c r="BR399" s="5">
        <v>1</v>
      </c>
      <c r="BS399" s="5">
        <v>1</v>
      </c>
      <c r="BT399" s="5">
        <v>1</v>
      </c>
      <c r="BU399" s="5">
        <v>1</v>
      </c>
      <c r="BV399" s="5">
        <v>1</v>
      </c>
      <c r="BW399" s="5">
        <v>1</v>
      </c>
      <c r="BX399" s="5">
        <v>1</v>
      </c>
      <c r="BY399" s="5">
        <v>1</v>
      </c>
      <c r="BZ399" s="5">
        <v>1</v>
      </c>
      <c r="CA399" s="5">
        <v>1</v>
      </c>
      <c r="CB399" s="5">
        <v>1</v>
      </c>
      <c r="CC399" s="5">
        <v>1</v>
      </c>
      <c r="CD399" s="5">
        <v>1</v>
      </c>
      <c r="CE399" s="5">
        <v>1</v>
      </c>
      <c r="CF399" s="5">
        <v>1</v>
      </c>
      <c r="CG399" s="5">
        <v>1</v>
      </c>
      <c r="CH399" s="5">
        <v>1</v>
      </c>
      <c r="CI399" s="5">
        <v>1</v>
      </c>
      <c r="CJ399" s="544">
        <v>1</v>
      </c>
    </row>
    <row r="400" spans="1:88" s="160" customFormat="1" ht="23.25" customHeight="1" thickBot="1">
      <c r="A400" s="5">
        <v>1</v>
      </c>
      <c r="B400" s="657" t="str">
        <f t="shared" si="158"/>
        <v>►</v>
      </c>
      <c r="C400" s="671"/>
      <c r="D400" s="15"/>
      <c r="E400" s="140">
        <f t="shared" si="149"/>
        <v>0</v>
      </c>
      <c r="F400" s="15"/>
      <c r="G400" s="87"/>
      <c r="H400" s="141">
        <f t="shared" si="150"/>
        <v>0</v>
      </c>
      <c r="I400" s="142">
        <f t="shared" si="151"/>
        <v>0</v>
      </c>
      <c r="J400" s="109" t="str">
        <f t="shared" si="152"/>
        <v/>
      </c>
      <c r="K400" s="143" t="str">
        <f t="shared" si="153"/>
        <v/>
      </c>
      <c r="L400" s="143" t="str">
        <f t="shared" si="154"/>
        <v/>
      </c>
      <c r="M400" s="682">
        <f t="shared" si="155"/>
        <v>0</v>
      </c>
      <c r="N400" s="682"/>
      <c r="O400" s="162" t="str">
        <f t="shared" si="156"/>
        <v/>
      </c>
      <c r="P400" s="747"/>
      <c r="Q400" s="5">
        <v>1</v>
      </c>
      <c r="R400" s="596"/>
      <c r="S400" s="632"/>
      <c r="T400" s="598"/>
      <c r="U400" s="636" t="str">
        <f t="shared" si="159"/>
        <v/>
      </c>
      <c r="V400" s="640"/>
      <c r="W400" s="182" t="str">
        <f t="shared" si="160"/>
        <v/>
      </c>
      <c r="X400" s="639" t="str">
        <f>IF(OR(ISBLANK(V400), ISTEXT(V400)), "", "0  "&amp;V396)</f>
        <v/>
      </c>
      <c r="Y400" s="5">
        <v>1</v>
      </c>
      <c r="Z400" s="180" t="str">
        <f t="shared" si="157"/>
        <v>►</v>
      </c>
      <c r="AA400" s="192"/>
      <c r="AB400" s="192"/>
      <c r="AC400" s="181" t="str">
        <f t="shared" si="146"/>
        <v/>
      </c>
      <c r="AD400" s="166"/>
      <c r="AE400" s="167"/>
      <c r="AF400" s="182"/>
      <c r="AG400" s="491">
        <v>1</v>
      </c>
      <c r="AH400" s="169">
        <f>IFERROR(SUMIF(AA465:AF465, AE400, AA466:AF466)*AD400*IF(ISBLANK(AA400),1,AA400)+SUMIF(AA467:AF467, AE400, AA468:AF468)*AD400*IF(ISBLANK(AA400),1,AA400), 0)</f>
        <v>0</v>
      </c>
      <c r="AI400" s="170">
        <f>IF(ISBLANK(AA387),0,(AH400*AG400)/AA387*AL388)</f>
        <v>0</v>
      </c>
      <c r="AJ400" s="183">
        <f>IF(AI423=0,0,(AI400/AI423)*AK392*1000)</f>
        <v>0</v>
      </c>
      <c r="AK400" s="184">
        <f>IF(AH423=0, 0, (AA400*AG400)/(AH423*AK392))</f>
        <v>0</v>
      </c>
      <c r="AL400" s="185">
        <f>IF(OR(ISBLANK(AA387), ISBLANK(AA400), ISTEXT(AA400)), 0, AA400*AG400/AA387*AL388)</f>
        <v>0</v>
      </c>
      <c r="AM400" s="186">
        <f t="shared" si="147"/>
        <v>0</v>
      </c>
      <c r="AN400" s="187">
        <f t="shared" si="148"/>
        <v>0</v>
      </c>
      <c r="AO400" s="5">
        <v>1</v>
      </c>
      <c r="AP400" s="897" t="s">
        <v>143</v>
      </c>
      <c r="AQ400" s="897"/>
      <c r="AR400" s="224"/>
      <c r="AS400" s="224"/>
      <c r="AT400" s="224"/>
      <c r="AU400" s="224"/>
      <c r="AV400" s="3">
        <v>1</v>
      </c>
      <c r="AW400" s="5">
        <v>1</v>
      </c>
      <c r="AX400" s="5">
        <v>1</v>
      </c>
      <c r="AY400" s="5">
        <v>1</v>
      </c>
      <c r="AZ400" s="5">
        <v>1</v>
      </c>
      <c r="BA400" s="5">
        <v>1</v>
      </c>
      <c r="BB400" s="5">
        <v>1</v>
      </c>
      <c r="BC400" s="5">
        <v>1</v>
      </c>
      <c r="BD400" s="5">
        <v>1</v>
      </c>
      <c r="BE400" s="5">
        <v>1</v>
      </c>
      <c r="BF400" s="5">
        <v>1</v>
      </c>
      <c r="BG400" s="5">
        <v>1</v>
      </c>
      <c r="BH400" s="5">
        <v>1</v>
      </c>
      <c r="BI400" s="5">
        <v>1</v>
      </c>
      <c r="BJ400" s="5">
        <v>1</v>
      </c>
      <c r="BK400" s="5">
        <v>1</v>
      </c>
      <c r="BL400" s="5">
        <v>1</v>
      </c>
      <c r="BM400" s="5">
        <v>1</v>
      </c>
      <c r="BN400" s="5">
        <v>1</v>
      </c>
      <c r="BO400" s="5">
        <v>1</v>
      </c>
      <c r="BP400" s="5">
        <v>1</v>
      </c>
      <c r="BQ400" s="5">
        <v>1</v>
      </c>
      <c r="BR400" s="5">
        <v>1</v>
      </c>
      <c r="BS400" s="5">
        <v>1</v>
      </c>
      <c r="BT400" s="5">
        <v>1</v>
      </c>
      <c r="BU400" s="5">
        <v>1</v>
      </c>
      <c r="BV400" s="5">
        <v>1</v>
      </c>
      <c r="BW400" s="5">
        <v>1</v>
      </c>
      <c r="BX400" s="5">
        <v>1</v>
      </c>
      <c r="BY400" s="5">
        <v>1</v>
      </c>
      <c r="BZ400" s="5">
        <v>1</v>
      </c>
      <c r="CA400" s="5">
        <v>1</v>
      </c>
      <c r="CB400" s="5">
        <v>1</v>
      </c>
      <c r="CC400" s="5">
        <v>1</v>
      </c>
      <c r="CD400" s="5">
        <v>1</v>
      </c>
      <c r="CE400" s="5">
        <v>1</v>
      </c>
      <c r="CF400" s="5">
        <v>1</v>
      </c>
      <c r="CG400" s="5">
        <v>1</v>
      </c>
      <c r="CH400" s="5">
        <v>1</v>
      </c>
      <c r="CI400" s="5">
        <v>1</v>
      </c>
      <c r="CJ400" s="544">
        <v>1</v>
      </c>
    </row>
    <row r="401" spans="1:88" s="160" customFormat="1" ht="23.25" customHeight="1" thickTop="1" thickBot="1">
      <c r="A401" s="5">
        <v>1</v>
      </c>
      <c r="B401" s="657" t="str">
        <f t="shared" si="158"/>
        <v>►</v>
      </c>
      <c r="C401" s="671"/>
      <c r="D401" s="15"/>
      <c r="E401" s="140">
        <f t="shared" si="149"/>
        <v>0</v>
      </c>
      <c r="F401" s="15"/>
      <c r="G401" s="87"/>
      <c r="H401" s="141">
        <f t="shared" si="150"/>
        <v>0</v>
      </c>
      <c r="I401" s="142">
        <f t="shared" si="151"/>
        <v>0</v>
      </c>
      <c r="J401" s="109" t="str">
        <f t="shared" si="152"/>
        <v/>
      </c>
      <c r="K401" s="143" t="str">
        <f t="shared" si="153"/>
        <v/>
      </c>
      <c r="L401" s="143" t="str">
        <f t="shared" si="154"/>
        <v/>
      </c>
      <c r="M401" s="682">
        <f t="shared" si="155"/>
        <v>0</v>
      </c>
      <c r="N401" s="682"/>
      <c r="O401" s="162" t="str">
        <f t="shared" si="156"/>
        <v/>
      </c>
      <c r="P401" s="747"/>
      <c r="Q401" s="5">
        <v>1</v>
      </c>
      <c r="R401" s="596"/>
      <c r="S401" s="632"/>
      <c r="T401" s="598"/>
      <c r="U401" s="636" t="str">
        <f t="shared" si="159"/>
        <v/>
      </c>
      <c r="V401" s="640"/>
      <c r="W401" s="182" t="str">
        <f t="shared" si="160"/>
        <v/>
      </c>
      <c r="X401" s="639" t="str">
        <f>IF(OR(ISBLANK(V401), ISTEXT(V401)), "", "0  "&amp;V396)</f>
        <v/>
      </c>
      <c r="Y401" s="5">
        <v>1</v>
      </c>
      <c r="Z401" s="180" t="str">
        <f t="shared" si="157"/>
        <v>►</v>
      </c>
      <c r="AA401" s="163"/>
      <c r="AB401" s="164"/>
      <c r="AC401" s="165" t="str">
        <f t="shared" si="146"/>
        <v/>
      </c>
      <c r="AD401" s="485"/>
      <c r="AE401" s="167"/>
      <c r="AF401" s="182"/>
      <c r="AG401" s="491">
        <v>1</v>
      </c>
      <c r="AH401" s="169">
        <f>IFERROR(SUMIF(AA465:AF465, AE401, AA466:AF466)*AD401*IF(ISBLANK(AA401),1,AA401)+SUMIF(AA467:AF467, AE401, AA468:AF468)*AD401*IF(ISBLANK(AA401),1,AA401), 0)</f>
        <v>0</v>
      </c>
      <c r="AI401" s="170">
        <f>IF(ISBLANK(AA387),0,(AH401*AG401)/AA387*AL388)</f>
        <v>0</v>
      </c>
      <c r="AJ401" s="171">
        <f>IF(AI423=0,0,(AI401/AI423)*AK392*1000)</f>
        <v>0</v>
      </c>
      <c r="AK401" s="193">
        <f>IF(AH423=0, 0, (AA401*AG401)/(AH423*AK392))</f>
        <v>0</v>
      </c>
      <c r="AL401" s="173">
        <f>IF(OR(ISBLANK(AA387), ISBLANK(AA401), ISTEXT(AA401)), 0, AA401*AG401/AA387*AL388)</f>
        <v>0</v>
      </c>
      <c r="AM401" s="174">
        <f t="shared" si="147"/>
        <v>0</v>
      </c>
      <c r="AN401" s="175">
        <f t="shared" si="148"/>
        <v>0</v>
      </c>
      <c r="AO401" s="5">
        <v>1</v>
      </c>
      <c r="AP401" s="113" t="s">
        <v>63</v>
      </c>
      <c r="AQ401" s="113" t="s">
        <v>64</v>
      </c>
      <c r="AR401" s="113" t="s">
        <v>65</v>
      </c>
      <c r="AS401" s="113" t="s">
        <v>66</v>
      </c>
      <c r="AT401" s="113" t="s">
        <v>67</v>
      </c>
      <c r="AU401" s="113" t="s">
        <v>68</v>
      </c>
      <c r="AV401" s="3">
        <v>1</v>
      </c>
      <c r="AW401" s="5">
        <v>1</v>
      </c>
      <c r="AX401" s="5">
        <v>1</v>
      </c>
      <c r="AY401" s="5">
        <v>1</v>
      </c>
      <c r="AZ401" s="5">
        <v>1</v>
      </c>
      <c r="BA401" s="5">
        <v>1</v>
      </c>
      <c r="BB401" s="5">
        <v>1</v>
      </c>
      <c r="BC401" s="5">
        <v>1</v>
      </c>
      <c r="BD401" s="5">
        <v>1</v>
      </c>
      <c r="BE401" s="5">
        <v>1</v>
      </c>
      <c r="BF401" s="5">
        <v>1</v>
      </c>
      <c r="BG401" s="5">
        <v>1</v>
      </c>
      <c r="BH401" s="5">
        <v>1</v>
      </c>
      <c r="BI401" s="5">
        <v>1</v>
      </c>
      <c r="BJ401" s="5">
        <v>1</v>
      </c>
      <c r="BK401" s="5">
        <v>1</v>
      </c>
      <c r="BL401" s="5">
        <v>1</v>
      </c>
      <c r="BM401" s="5">
        <v>1</v>
      </c>
      <c r="BN401" s="5">
        <v>1</v>
      </c>
      <c r="BO401" s="5">
        <v>1</v>
      </c>
      <c r="BP401" s="5">
        <v>1</v>
      </c>
      <c r="BQ401" s="5">
        <v>1</v>
      </c>
      <c r="BR401" s="5">
        <v>1</v>
      </c>
      <c r="BS401" s="5">
        <v>1</v>
      </c>
      <c r="BT401" s="5">
        <v>1</v>
      </c>
      <c r="BU401" s="5">
        <v>1</v>
      </c>
      <c r="BV401" s="5">
        <v>1</v>
      </c>
      <c r="BW401" s="5">
        <v>1</v>
      </c>
      <c r="BX401" s="5">
        <v>1</v>
      </c>
      <c r="BY401" s="5">
        <v>1</v>
      </c>
      <c r="BZ401" s="5">
        <v>1</v>
      </c>
      <c r="CA401" s="5">
        <v>1</v>
      </c>
      <c r="CB401" s="5">
        <v>1</v>
      </c>
      <c r="CC401" s="5">
        <v>1</v>
      </c>
      <c r="CD401" s="5">
        <v>1</v>
      </c>
      <c r="CE401" s="5">
        <v>1</v>
      </c>
      <c r="CF401" s="5">
        <v>1</v>
      </c>
      <c r="CG401" s="5">
        <v>1</v>
      </c>
      <c r="CH401" s="5">
        <v>1</v>
      </c>
      <c r="CI401" s="5">
        <v>1</v>
      </c>
      <c r="CJ401" s="544">
        <v>1</v>
      </c>
    </row>
    <row r="402" spans="1:88" s="160" customFormat="1" ht="23.25" customHeight="1" thickTop="1">
      <c r="A402" s="5">
        <v>1</v>
      </c>
      <c r="B402" s="657" t="str">
        <f t="shared" si="158"/>
        <v>►</v>
      </c>
      <c r="C402" s="671"/>
      <c r="D402" s="15"/>
      <c r="E402" s="140">
        <f t="shared" si="149"/>
        <v>0</v>
      </c>
      <c r="F402" s="15"/>
      <c r="G402" s="87"/>
      <c r="H402" s="141">
        <f t="shared" si="150"/>
        <v>0</v>
      </c>
      <c r="I402" s="142">
        <f t="shared" si="151"/>
        <v>0</v>
      </c>
      <c r="J402" s="109" t="str">
        <f t="shared" si="152"/>
        <v/>
      </c>
      <c r="K402" s="143" t="str">
        <f t="shared" si="153"/>
        <v/>
      </c>
      <c r="L402" s="143" t="str">
        <f t="shared" si="154"/>
        <v/>
      </c>
      <c r="M402" s="682">
        <f t="shared" si="155"/>
        <v>0</v>
      </c>
      <c r="N402" s="682"/>
      <c r="O402" s="162" t="str">
        <f t="shared" si="156"/>
        <v/>
      </c>
      <c r="P402" s="747"/>
      <c r="Q402" s="5">
        <v>1</v>
      </c>
      <c r="R402" s="596"/>
      <c r="S402" s="632"/>
      <c r="T402" s="598"/>
      <c r="U402" s="636" t="str">
        <f t="shared" si="159"/>
        <v/>
      </c>
      <c r="V402" s="640"/>
      <c r="W402" s="182" t="str">
        <f t="shared" si="160"/>
        <v/>
      </c>
      <c r="X402" s="639" t="str">
        <f>IF(OR(ISBLANK(V402), ISTEXT(V402)), "", "0  "&amp;V396)</f>
        <v/>
      </c>
      <c r="Y402" s="5">
        <v>1</v>
      </c>
      <c r="Z402" s="180" t="str">
        <f t="shared" si="157"/>
        <v>►</v>
      </c>
      <c r="AA402" s="163"/>
      <c r="AB402" s="164"/>
      <c r="AC402" s="181" t="str">
        <f t="shared" si="146"/>
        <v/>
      </c>
      <c r="AD402" s="166"/>
      <c r="AE402" s="167"/>
      <c r="AF402" s="182"/>
      <c r="AG402" s="491">
        <v>1</v>
      </c>
      <c r="AH402" s="169">
        <f>IFERROR(SUMIF(AA465:AF465, AE402, AA466:AF466)*AD402*IF(ISBLANK(AA402),1,AA402)+SUMIF(AA467:AF467, AE402, AA468:AF468)*AD402*IF(ISBLANK(AA402),1,AA402), 0)</f>
        <v>0</v>
      </c>
      <c r="AI402" s="170">
        <f>IF(ISBLANK(AA387),0,(AH402*AG402)/AA387*AL388)</f>
        <v>0</v>
      </c>
      <c r="AJ402" s="183">
        <f>IF(AI423=0,0,(AI402/AI423)*AK392*1000)</f>
        <v>0</v>
      </c>
      <c r="AK402" s="184">
        <f>IF(AH423=0, 0, (AA402*AG402)/(AH423*AK392))</f>
        <v>0</v>
      </c>
      <c r="AL402" s="185">
        <f>IF(OR(ISBLANK(AA387), ISBLANK(AA402), ISTEXT(AA402)), 0, AA402*AG402/AA387*AL388)</f>
        <v>0</v>
      </c>
      <c r="AM402" s="186">
        <f t="shared" si="147"/>
        <v>0</v>
      </c>
      <c r="AN402" s="187">
        <f t="shared" si="148"/>
        <v>0</v>
      </c>
      <c r="AO402" s="5">
        <v>1</v>
      </c>
      <c r="AP402" s="812" t="s">
        <v>122</v>
      </c>
      <c r="AQ402" s="814" t="s">
        <v>123</v>
      </c>
      <c r="AR402" s="816" t="s">
        <v>84</v>
      </c>
      <c r="AS402" s="814" t="s">
        <v>90</v>
      </c>
      <c r="AT402" s="818" t="s">
        <v>124</v>
      </c>
      <c r="AU402" s="128" t="s">
        <v>92</v>
      </c>
      <c r="AV402" s="3">
        <v>1</v>
      </c>
      <c r="AW402" s="5">
        <v>1</v>
      </c>
      <c r="AX402" s="5">
        <v>1</v>
      </c>
      <c r="AY402" s="5">
        <v>1</v>
      </c>
      <c r="AZ402" s="5">
        <v>1</v>
      </c>
      <c r="BA402" s="5">
        <v>1</v>
      </c>
      <c r="BB402" s="5">
        <v>1</v>
      </c>
      <c r="BC402" s="5">
        <v>1</v>
      </c>
      <c r="BD402" s="5">
        <v>1</v>
      </c>
      <c r="BE402" s="5">
        <v>1</v>
      </c>
      <c r="BF402" s="5">
        <v>1</v>
      </c>
      <c r="BG402" s="5">
        <v>1</v>
      </c>
      <c r="BH402" s="5">
        <v>1</v>
      </c>
      <c r="BI402" s="5">
        <v>1</v>
      </c>
      <c r="BJ402" s="5">
        <v>1</v>
      </c>
      <c r="BK402" s="5">
        <v>1</v>
      </c>
      <c r="BL402" s="5">
        <v>1</v>
      </c>
      <c r="BM402" s="5">
        <v>1</v>
      </c>
      <c r="BN402" s="5">
        <v>1</v>
      </c>
      <c r="BO402" s="5">
        <v>1</v>
      </c>
      <c r="BP402" s="5">
        <v>1</v>
      </c>
      <c r="BQ402" s="5">
        <v>1</v>
      </c>
      <c r="BR402" s="5">
        <v>1</v>
      </c>
      <c r="BS402" s="5">
        <v>1</v>
      </c>
      <c r="BT402" s="5">
        <v>1</v>
      </c>
      <c r="BU402" s="5">
        <v>1</v>
      </c>
      <c r="BV402" s="5">
        <v>1</v>
      </c>
      <c r="BW402" s="5">
        <v>1</v>
      </c>
      <c r="BX402" s="5">
        <v>1</v>
      </c>
      <c r="BY402" s="5">
        <v>1</v>
      </c>
      <c r="BZ402" s="5">
        <v>1</v>
      </c>
      <c r="CA402" s="5">
        <v>1</v>
      </c>
      <c r="CB402" s="5">
        <v>1</v>
      </c>
      <c r="CC402" s="5">
        <v>1</v>
      </c>
      <c r="CD402" s="5">
        <v>1</v>
      </c>
      <c r="CE402" s="5">
        <v>1</v>
      </c>
      <c r="CF402" s="5">
        <v>1</v>
      </c>
      <c r="CG402" s="5">
        <v>1</v>
      </c>
      <c r="CH402" s="5">
        <v>1</v>
      </c>
      <c r="CI402" s="5">
        <v>1</v>
      </c>
      <c r="CJ402" s="544">
        <v>1</v>
      </c>
    </row>
    <row r="403" spans="1:88" s="160" customFormat="1" ht="23.25" customHeight="1">
      <c r="A403" s="5">
        <v>1</v>
      </c>
      <c r="B403" s="657" t="str">
        <f t="shared" si="158"/>
        <v>►</v>
      </c>
      <c r="C403" s="671"/>
      <c r="D403" s="15"/>
      <c r="E403" s="140">
        <f t="shared" si="149"/>
        <v>0</v>
      </c>
      <c r="F403" s="15"/>
      <c r="G403" s="87"/>
      <c r="H403" s="141">
        <f t="shared" si="150"/>
        <v>0</v>
      </c>
      <c r="I403" s="142">
        <f t="shared" si="151"/>
        <v>0</v>
      </c>
      <c r="J403" s="109" t="str">
        <f t="shared" si="152"/>
        <v/>
      </c>
      <c r="K403" s="143" t="str">
        <f t="shared" si="153"/>
        <v/>
      </c>
      <c r="L403" s="143" t="str">
        <f t="shared" si="154"/>
        <v/>
      </c>
      <c r="M403" s="682">
        <f t="shared" si="155"/>
        <v>0</v>
      </c>
      <c r="N403" s="682"/>
      <c r="O403" s="162" t="str">
        <f t="shared" si="156"/>
        <v/>
      </c>
      <c r="P403" s="747"/>
      <c r="Q403" s="5">
        <v>1</v>
      </c>
      <c r="R403" s="596"/>
      <c r="S403" s="632"/>
      <c r="T403" s="598"/>
      <c r="U403" s="636" t="str">
        <f t="shared" si="159"/>
        <v/>
      </c>
      <c r="V403" s="640"/>
      <c r="W403" s="182" t="str">
        <f t="shared" si="160"/>
        <v/>
      </c>
      <c r="X403" s="639" t="str">
        <f>IF(OR(ISBLANK(V403), ISTEXT(V403)), "", "0  "&amp;V396)</f>
        <v/>
      </c>
      <c r="Y403" s="5">
        <v>1</v>
      </c>
      <c r="Z403" s="180" t="str">
        <f t="shared" si="157"/>
        <v>►</v>
      </c>
      <c r="AA403" s="163"/>
      <c r="AB403" s="164"/>
      <c r="AC403" s="165" t="str">
        <f t="shared" si="146"/>
        <v/>
      </c>
      <c r="AD403" s="166"/>
      <c r="AE403" s="167"/>
      <c r="AF403" s="182"/>
      <c r="AG403" s="491">
        <v>1</v>
      </c>
      <c r="AH403" s="169">
        <f>IFERROR(SUMIF(AA465:AF465, AE403, AA466:AF466)*AD403*IF(ISBLANK(AA403),1,AA403)+SUMIF(AA467:AF467, AE403, AA468:AF468)*AD403*IF(ISBLANK(AA403),1,AA403), 0)</f>
        <v>0</v>
      </c>
      <c r="AI403" s="170">
        <f>IF(ISBLANK(AA387),0,(AH403*AG403)/AA387*AL388)</f>
        <v>0</v>
      </c>
      <c r="AJ403" s="171">
        <f>IF(AI423=0,0,(AI403/AI423)*AK392*1000)</f>
        <v>0</v>
      </c>
      <c r="AK403" s="193">
        <f>IF(AH423=0, 0, (AA403*AG403)/(AH423*AK392))</f>
        <v>0</v>
      </c>
      <c r="AL403" s="173">
        <f>IF(OR(ISBLANK(AA387), ISBLANK(AA403), ISTEXT(AA403)), 0, AA403*AG403/AA387*AL388)</f>
        <v>0</v>
      </c>
      <c r="AM403" s="174">
        <f t="shared" si="147"/>
        <v>0</v>
      </c>
      <c r="AN403" s="175">
        <f t="shared" si="148"/>
        <v>0</v>
      </c>
      <c r="AO403" s="3">
        <v>1</v>
      </c>
      <c r="AP403" s="813"/>
      <c r="AQ403" s="815"/>
      <c r="AR403" s="817"/>
      <c r="AS403" s="815"/>
      <c r="AT403" s="819"/>
      <c r="AU403" s="147" t="s">
        <v>81</v>
      </c>
      <c r="AV403" s="3">
        <v>1</v>
      </c>
      <c r="AW403" s="5">
        <v>1</v>
      </c>
      <c r="AX403" s="5">
        <v>1</v>
      </c>
      <c r="AY403" s="5">
        <v>1</v>
      </c>
      <c r="AZ403" s="5">
        <v>1</v>
      </c>
      <c r="BA403" s="5">
        <v>1</v>
      </c>
      <c r="BB403" s="5">
        <v>1</v>
      </c>
      <c r="BC403" s="5">
        <v>1</v>
      </c>
      <c r="BD403" s="5">
        <v>1</v>
      </c>
      <c r="BE403" s="5">
        <v>1</v>
      </c>
      <c r="BF403" s="5">
        <v>1</v>
      </c>
      <c r="BG403" s="5">
        <v>1</v>
      </c>
      <c r="BH403" s="5">
        <v>1</v>
      </c>
      <c r="BI403" s="5">
        <v>1</v>
      </c>
      <c r="BJ403" s="5">
        <v>1</v>
      </c>
      <c r="BK403" s="5">
        <v>1</v>
      </c>
      <c r="BL403" s="5">
        <v>1</v>
      </c>
      <c r="BM403" s="5">
        <v>1</v>
      </c>
      <c r="BN403" s="5">
        <v>1</v>
      </c>
      <c r="BO403" s="5">
        <v>1</v>
      </c>
      <c r="BP403" s="5">
        <v>1</v>
      </c>
      <c r="BQ403" s="5">
        <v>1</v>
      </c>
      <c r="BR403" s="5">
        <v>1</v>
      </c>
      <c r="BS403" s="5">
        <v>1</v>
      </c>
      <c r="BT403" s="5">
        <v>1</v>
      </c>
      <c r="BU403" s="5">
        <v>1</v>
      </c>
      <c r="BV403" s="5">
        <v>1</v>
      </c>
      <c r="BW403" s="5">
        <v>1</v>
      </c>
      <c r="BX403" s="5">
        <v>1</v>
      </c>
      <c r="BY403" s="5">
        <v>1</v>
      </c>
      <c r="BZ403" s="5">
        <v>1</v>
      </c>
      <c r="CA403" s="5">
        <v>1</v>
      </c>
      <c r="CB403" s="5">
        <v>1</v>
      </c>
      <c r="CC403" s="5">
        <v>1</v>
      </c>
      <c r="CD403" s="5">
        <v>1</v>
      </c>
      <c r="CE403" s="5">
        <v>1</v>
      </c>
      <c r="CF403" s="5">
        <v>1</v>
      </c>
      <c r="CG403" s="5">
        <v>1</v>
      </c>
      <c r="CH403" s="5">
        <v>1</v>
      </c>
      <c r="CI403" s="5">
        <v>1</v>
      </c>
      <c r="CJ403" s="544">
        <v>1</v>
      </c>
    </row>
    <row r="404" spans="1:88" s="160" customFormat="1" ht="23.25" customHeight="1">
      <c r="A404" s="5">
        <v>1</v>
      </c>
      <c r="B404" s="657" t="str">
        <f t="shared" si="158"/>
        <v>►</v>
      </c>
      <c r="C404" s="671"/>
      <c r="D404" s="15"/>
      <c r="E404" s="140">
        <f t="shared" si="149"/>
        <v>0</v>
      </c>
      <c r="F404" s="15"/>
      <c r="G404" s="87"/>
      <c r="H404" s="141">
        <f t="shared" si="150"/>
        <v>0</v>
      </c>
      <c r="I404" s="142">
        <f t="shared" si="151"/>
        <v>0</v>
      </c>
      <c r="J404" s="109" t="str">
        <f t="shared" si="152"/>
        <v/>
      </c>
      <c r="K404" s="143" t="str">
        <f t="shared" si="153"/>
        <v/>
      </c>
      <c r="L404" s="143" t="str">
        <f t="shared" si="154"/>
        <v/>
      </c>
      <c r="M404" s="682">
        <f t="shared" si="155"/>
        <v>0</v>
      </c>
      <c r="N404" s="682"/>
      <c r="O404" s="162" t="str">
        <f t="shared" si="156"/>
        <v/>
      </c>
      <c r="P404" s="747"/>
      <c r="Q404" s="5">
        <v>1</v>
      </c>
      <c r="R404" s="596"/>
      <c r="S404" s="632"/>
      <c r="T404" s="598"/>
      <c r="U404" s="636" t="str">
        <f t="shared" si="159"/>
        <v/>
      </c>
      <c r="V404" s="640"/>
      <c r="W404" s="182" t="str">
        <f>IF(ISBLANK(V404),U404,V404)</f>
        <v/>
      </c>
      <c r="X404" s="639" t="str">
        <f>IF(OR(ISBLANK(V404), ISTEXT(V404)), "", "0  "&amp;V396)</f>
        <v/>
      </c>
      <c r="Y404" s="5">
        <v>1</v>
      </c>
      <c r="Z404" s="180" t="str">
        <f t="shared" si="157"/>
        <v>►</v>
      </c>
      <c r="AA404" s="163"/>
      <c r="AB404" s="164"/>
      <c r="AC404" s="181" t="str">
        <f t="shared" si="146"/>
        <v/>
      </c>
      <c r="AD404" s="166"/>
      <c r="AE404" s="167"/>
      <c r="AF404" s="182"/>
      <c r="AG404" s="491">
        <v>1</v>
      </c>
      <c r="AH404" s="169">
        <f>IFERROR(SUMIF(AA465:AF465, AE404, AA466:AF466)*AD404*IF(ISBLANK(AA404),1,AA404)+SUMIF(AA467:AF467, AE404, AA468:AF468)*AD404*IF(ISBLANK(AA404),1,AA404), 0)</f>
        <v>0</v>
      </c>
      <c r="AI404" s="170">
        <f>IF(ISBLANK(AA387),0,(AH404*AG404)/AA387*AL388)</f>
        <v>0</v>
      </c>
      <c r="AJ404" s="183">
        <f>IF(AI423=0,0,(AI404/AI423)*AK392*1000)</f>
        <v>0</v>
      </c>
      <c r="AK404" s="184">
        <f>IF(AH423=0, 0, (AA404*AG404)/(AH423*AK392))</f>
        <v>0</v>
      </c>
      <c r="AL404" s="185">
        <f>IF(OR(ISBLANK(AA387), ISBLANK(AA404), ISTEXT(AA404)), 0, AA404*AG404/AA387*AL388)</f>
        <v>0</v>
      </c>
      <c r="AM404" s="186">
        <f t="shared" si="147"/>
        <v>0</v>
      </c>
      <c r="AN404" s="187">
        <f t="shared" si="148"/>
        <v>0</v>
      </c>
      <c r="AO404" s="3">
        <v>1</v>
      </c>
      <c r="AP404" s="163"/>
      <c r="AQ404" s="164"/>
      <c r="AR404" s="165" t="str">
        <f t="shared" ref="AR404:AR433" si="161">IF(AND(AP404&gt;0,AS404&gt;0),"de","")</f>
        <v/>
      </c>
      <c r="AS404" s="166"/>
      <c r="AT404" s="167"/>
      <c r="AU404" s="168"/>
      <c r="AV404" s="3">
        <v>1</v>
      </c>
      <c r="AW404" s="5">
        <v>1</v>
      </c>
      <c r="AX404" s="5">
        <v>1</v>
      </c>
      <c r="AY404" s="5">
        <v>1</v>
      </c>
      <c r="AZ404" s="5">
        <v>1</v>
      </c>
      <c r="BA404" s="5">
        <v>1</v>
      </c>
      <c r="BB404" s="5">
        <v>1</v>
      </c>
      <c r="BC404" s="5">
        <v>1</v>
      </c>
      <c r="BD404" s="5">
        <v>1</v>
      </c>
      <c r="BE404" s="5">
        <v>1</v>
      </c>
      <c r="BF404" s="5">
        <v>1</v>
      </c>
      <c r="BG404" s="5">
        <v>1</v>
      </c>
      <c r="BH404" s="5">
        <v>1</v>
      </c>
      <c r="BI404" s="5">
        <v>1</v>
      </c>
      <c r="BJ404" s="5">
        <v>1</v>
      </c>
      <c r="BK404" s="5">
        <v>1</v>
      </c>
      <c r="BL404" s="5">
        <v>1</v>
      </c>
      <c r="BM404" s="5">
        <v>1</v>
      </c>
      <c r="BN404" s="5">
        <v>1</v>
      </c>
      <c r="BO404" s="5">
        <v>1</v>
      </c>
      <c r="BP404" s="5">
        <v>1</v>
      </c>
      <c r="BQ404" s="5">
        <v>1</v>
      </c>
      <c r="BR404" s="5">
        <v>1</v>
      </c>
      <c r="BS404" s="5">
        <v>1</v>
      </c>
      <c r="BT404" s="5">
        <v>1</v>
      </c>
      <c r="BU404" s="5">
        <v>1</v>
      </c>
      <c r="BV404" s="5">
        <v>1</v>
      </c>
      <c r="BW404" s="5">
        <v>1</v>
      </c>
      <c r="BX404" s="5">
        <v>1</v>
      </c>
      <c r="BY404" s="5">
        <v>1</v>
      </c>
      <c r="BZ404" s="5">
        <v>1</v>
      </c>
      <c r="CA404" s="5">
        <v>1</v>
      </c>
      <c r="CB404" s="5">
        <v>1</v>
      </c>
      <c r="CC404" s="5">
        <v>1</v>
      </c>
      <c r="CD404" s="5">
        <v>1</v>
      </c>
      <c r="CE404" s="5">
        <v>1</v>
      </c>
      <c r="CF404" s="5">
        <v>1</v>
      </c>
      <c r="CG404" s="5">
        <v>1</v>
      </c>
      <c r="CH404" s="5">
        <v>1</v>
      </c>
      <c r="CI404" s="5">
        <v>1</v>
      </c>
      <c r="CJ404" s="544">
        <v>1</v>
      </c>
    </row>
    <row r="405" spans="1:88" s="160" customFormat="1" ht="23.25" customHeight="1">
      <c r="A405" s="5">
        <v>1</v>
      </c>
      <c r="B405" s="657" t="str">
        <f t="shared" si="158"/>
        <v>►</v>
      </c>
      <c r="C405" s="671"/>
      <c r="D405" s="15"/>
      <c r="E405" s="140">
        <f t="shared" si="149"/>
        <v>0</v>
      </c>
      <c r="F405" s="15"/>
      <c r="G405" s="87"/>
      <c r="H405" s="141">
        <f t="shared" si="150"/>
        <v>0</v>
      </c>
      <c r="I405" s="142">
        <f t="shared" si="151"/>
        <v>0</v>
      </c>
      <c r="J405" s="109" t="str">
        <f t="shared" si="152"/>
        <v/>
      </c>
      <c r="K405" s="143" t="str">
        <f t="shared" si="153"/>
        <v/>
      </c>
      <c r="L405" s="143" t="str">
        <f t="shared" si="154"/>
        <v/>
      </c>
      <c r="M405" s="682">
        <f t="shared" si="155"/>
        <v>0</v>
      </c>
      <c r="N405" s="682"/>
      <c r="O405" s="162" t="str">
        <f t="shared" si="156"/>
        <v/>
      </c>
      <c r="P405" s="747"/>
      <c r="Q405" s="5">
        <v>1</v>
      </c>
      <c r="R405" s="596"/>
      <c r="S405" s="632"/>
      <c r="T405" s="598"/>
      <c r="U405" s="636" t="str">
        <f t="shared" si="159"/>
        <v/>
      </c>
      <c r="V405" s="640"/>
      <c r="W405" s="182" t="str">
        <f t="shared" ref="W405:W408" si="162">IF(ISBLANK(V405),U405,V405)</f>
        <v/>
      </c>
      <c r="X405" s="639" t="str">
        <f>IF(OR(ISBLANK(V405), ISTEXT(V405)), "", "0  "&amp;V396)</f>
        <v/>
      </c>
      <c r="Y405" s="5">
        <v>1</v>
      </c>
      <c r="Z405" s="180" t="str">
        <f t="shared" si="157"/>
        <v>►</v>
      </c>
      <c r="AA405" s="163"/>
      <c r="AB405" s="164"/>
      <c r="AC405" s="165" t="str">
        <f t="shared" si="146"/>
        <v/>
      </c>
      <c r="AD405" s="166"/>
      <c r="AE405" s="167"/>
      <c r="AF405" s="182"/>
      <c r="AG405" s="491">
        <v>1</v>
      </c>
      <c r="AH405" s="169">
        <f>IFERROR(SUMIF(AA465:AF465, AE405, AA466:AF466)*AD405*IF(ISBLANK(AA405),1,AA405)+SUMIF(AA467:AF467, AE405, AA468:AF468)*AD405*IF(ISBLANK(AA405),1,AA405), 0)</f>
        <v>0</v>
      </c>
      <c r="AI405" s="170">
        <f>IF(ISBLANK(AA387),0,(AH405*AG405)/AA387*AL388)</f>
        <v>0</v>
      </c>
      <c r="AJ405" s="171">
        <f>IF(AI423=0,0,(AI405/AI423)*AK392*1000)</f>
        <v>0</v>
      </c>
      <c r="AK405" s="193">
        <f>IF(AH423=0, 0, (AA405*AG405)/(AH423*AK392))</f>
        <v>0</v>
      </c>
      <c r="AL405" s="173">
        <f>IF(OR(ISBLANK(AA387), ISBLANK(AA405), ISTEXT(AA405)), 0, AA405*AG405/AA387*AL388)</f>
        <v>0</v>
      </c>
      <c r="AM405" s="174">
        <f t="shared" si="147"/>
        <v>0</v>
      </c>
      <c r="AN405" s="175">
        <f t="shared" si="148"/>
        <v>0</v>
      </c>
      <c r="AO405" s="3">
        <v>1</v>
      </c>
      <c r="AP405" s="164"/>
      <c r="AQ405" s="164"/>
      <c r="AR405" s="181" t="str">
        <f t="shared" si="161"/>
        <v/>
      </c>
      <c r="AS405" s="166"/>
      <c r="AT405" s="167"/>
      <c r="AU405" s="182"/>
      <c r="AV405" s="3">
        <v>1</v>
      </c>
      <c r="AW405" s="5">
        <v>1</v>
      </c>
      <c r="AX405" s="5">
        <v>1</v>
      </c>
      <c r="AY405" s="5">
        <v>1</v>
      </c>
      <c r="AZ405" s="5">
        <v>1</v>
      </c>
      <c r="BA405" s="5">
        <v>1</v>
      </c>
      <c r="BB405" s="5">
        <v>1</v>
      </c>
      <c r="BC405" s="5">
        <v>1</v>
      </c>
      <c r="BD405" s="5">
        <v>1</v>
      </c>
      <c r="BE405" s="5">
        <v>1</v>
      </c>
      <c r="BF405" s="5">
        <v>1</v>
      </c>
      <c r="BG405" s="5">
        <v>1</v>
      </c>
      <c r="BH405" s="5">
        <v>1</v>
      </c>
      <c r="BI405" s="5">
        <v>1</v>
      </c>
      <c r="BJ405" s="5">
        <v>1</v>
      </c>
      <c r="BK405" s="5">
        <v>1</v>
      </c>
      <c r="BL405" s="5">
        <v>1</v>
      </c>
      <c r="BM405" s="5">
        <v>1</v>
      </c>
      <c r="BN405" s="5">
        <v>1</v>
      </c>
      <c r="BO405" s="5">
        <v>1</v>
      </c>
      <c r="BP405" s="5">
        <v>1</v>
      </c>
      <c r="BQ405" s="5">
        <v>1</v>
      </c>
      <c r="BR405" s="5">
        <v>1</v>
      </c>
      <c r="BS405" s="5">
        <v>1</v>
      </c>
      <c r="BT405" s="5">
        <v>1</v>
      </c>
      <c r="BU405" s="5">
        <v>1</v>
      </c>
      <c r="BV405" s="5">
        <v>1</v>
      </c>
      <c r="BW405" s="5">
        <v>1</v>
      </c>
      <c r="BX405" s="5">
        <v>1</v>
      </c>
      <c r="BY405" s="5">
        <v>1</v>
      </c>
      <c r="BZ405" s="5">
        <v>1</v>
      </c>
      <c r="CA405" s="5">
        <v>1</v>
      </c>
      <c r="CB405" s="5">
        <v>1</v>
      </c>
      <c r="CC405" s="5">
        <v>1</v>
      </c>
      <c r="CD405" s="5">
        <v>1</v>
      </c>
      <c r="CE405" s="5">
        <v>1</v>
      </c>
      <c r="CF405" s="5">
        <v>1</v>
      </c>
      <c r="CG405" s="5">
        <v>1</v>
      </c>
      <c r="CH405" s="5">
        <v>1</v>
      </c>
      <c r="CI405" s="5">
        <v>1</v>
      </c>
      <c r="CJ405" s="544">
        <v>1</v>
      </c>
    </row>
    <row r="406" spans="1:88" s="160" customFormat="1" ht="23.25" customHeight="1">
      <c r="A406" s="5">
        <v>1</v>
      </c>
      <c r="B406" s="657" t="str">
        <f t="shared" si="158"/>
        <v>►</v>
      </c>
      <c r="C406" s="671"/>
      <c r="D406" s="15"/>
      <c r="E406" s="140">
        <f t="shared" si="149"/>
        <v>0</v>
      </c>
      <c r="F406" s="15"/>
      <c r="G406" s="87"/>
      <c r="H406" s="141">
        <f t="shared" si="150"/>
        <v>0</v>
      </c>
      <c r="I406" s="142">
        <f t="shared" si="151"/>
        <v>0</v>
      </c>
      <c r="J406" s="109" t="str">
        <f t="shared" si="152"/>
        <v/>
      </c>
      <c r="K406" s="143" t="str">
        <f t="shared" si="153"/>
        <v/>
      </c>
      <c r="L406" s="143" t="str">
        <f t="shared" si="154"/>
        <v/>
      </c>
      <c r="M406" s="682">
        <f t="shared" si="155"/>
        <v>0</v>
      </c>
      <c r="N406" s="682"/>
      <c r="O406" s="162" t="str">
        <f t="shared" si="156"/>
        <v/>
      </c>
      <c r="P406" s="747"/>
      <c r="Q406" s="5">
        <v>1</v>
      </c>
      <c r="R406" s="596"/>
      <c r="S406" s="632"/>
      <c r="T406" s="598"/>
      <c r="U406" s="636" t="str">
        <f t="shared" si="159"/>
        <v/>
      </c>
      <c r="V406" s="640"/>
      <c r="W406" s="182" t="str">
        <f t="shared" si="162"/>
        <v/>
      </c>
      <c r="X406" s="639" t="str">
        <f>IF(OR(ISBLANK(V406), ISTEXT(V406)), "", "0  "&amp;V396)</f>
        <v/>
      </c>
      <c r="Y406" s="5">
        <v>1</v>
      </c>
      <c r="Z406" s="180" t="str">
        <f t="shared" si="157"/>
        <v>►</v>
      </c>
      <c r="AA406" s="163"/>
      <c r="AB406" s="164"/>
      <c r="AC406" s="181" t="str">
        <f t="shared" si="146"/>
        <v/>
      </c>
      <c r="AD406" s="166"/>
      <c r="AE406" s="167"/>
      <c r="AF406" s="182"/>
      <c r="AG406" s="491">
        <v>1</v>
      </c>
      <c r="AH406" s="169">
        <f>IFERROR(SUMIF(AA465:AF465, AE406, AA466:AF466)*AD406*IF(ISBLANK(AA406),1,AA406)+SUMIF(AA467:AF467, AE406, AA468:AF468)*AD406*IF(ISBLANK(AA406),1,AA406), 0)</f>
        <v>0</v>
      </c>
      <c r="AI406" s="170">
        <f>IF(ISBLANK(AA387),0,(AH406*AG406)/AA387*AL388)</f>
        <v>0</v>
      </c>
      <c r="AJ406" s="183">
        <f>IF(AI423=0,0,(AI406/AI423)*AK392*1000)</f>
        <v>0</v>
      </c>
      <c r="AK406" s="184">
        <f>IF(AH423=0, 0, (AA406*AG406)/(AH423*AK392))</f>
        <v>0</v>
      </c>
      <c r="AL406" s="185">
        <f>IF(OR(ISBLANK(AA387), ISBLANK(AA406), ISTEXT(AA406)), 0, AA406*AG406/AA387*AL388)</f>
        <v>0</v>
      </c>
      <c r="AM406" s="186">
        <f t="shared" si="147"/>
        <v>0</v>
      </c>
      <c r="AN406" s="187">
        <f t="shared" si="148"/>
        <v>0</v>
      </c>
      <c r="AO406" s="3">
        <v>1</v>
      </c>
      <c r="AP406" s="164"/>
      <c r="AQ406" s="164"/>
      <c r="AR406" s="181" t="str">
        <f t="shared" si="161"/>
        <v/>
      </c>
      <c r="AS406" s="166"/>
      <c r="AT406" s="167"/>
      <c r="AU406" s="182"/>
      <c r="AV406" s="3"/>
      <c r="AW406" s="5">
        <v>1</v>
      </c>
      <c r="AX406" s="5">
        <v>1</v>
      </c>
      <c r="AY406" s="5">
        <v>1</v>
      </c>
      <c r="AZ406" s="5">
        <v>1</v>
      </c>
      <c r="BA406" s="5">
        <v>1</v>
      </c>
      <c r="BB406" s="5">
        <v>1</v>
      </c>
      <c r="BC406" s="5">
        <v>1</v>
      </c>
      <c r="BD406" s="5">
        <v>1</v>
      </c>
      <c r="BE406" s="5">
        <v>1</v>
      </c>
      <c r="BF406" s="5">
        <v>1</v>
      </c>
      <c r="BG406" s="5">
        <v>1</v>
      </c>
      <c r="BH406" s="5">
        <v>1</v>
      </c>
      <c r="BI406" s="5">
        <v>1</v>
      </c>
      <c r="BJ406" s="5">
        <v>1</v>
      </c>
      <c r="BK406" s="5">
        <v>1</v>
      </c>
      <c r="BL406" s="5">
        <v>1</v>
      </c>
      <c r="BM406" s="5">
        <v>1</v>
      </c>
      <c r="BN406" s="5">
        <v>1</v>
      </c>
      <c r="BO406" s="5">
        <v>1</v>
      </c>
      <c r="BP406" s="5">
        <v>1</v>
      </c>
      <c r="BQ406" s="5">
        <v>1</v>
      </c>
      <c r="BR406" s="5">
        <v>1</v>
      </c>
      <c r="BS406" s="5">
        <v>1</v>
      </c>
      <c r="BT406" s="5">
        <v>1</v>
      </c>
      <c r="BU406" s="5">
        <v>1</v>
      </c>
      <c r="BV406" s="5">
        <v>1</v>
      </c>
      <c r="BW406" s="5">
        <v>1</v>
      </c>
      <c r="BX406" s="5">
        <v>1</v>
      </c>
      <c r="BY406" s="5">
        <v>1</v>
      </c>
      <c r="BZ406" s="5">
        <v>1</v>
      </c>
      <c r="CA406" s="5">
        <v>1</v>
      </c>
      <c r="CB406" s="5">
        <v>1</v>
      </c>
      <c r="CC406" s="5">
        <v>1</v>
      </c>
      <c r="CD406" s="5">
        <v>1</v>
      </c>
      <c r="CE406" s="5">
        <v>1</v>
      </c>
      <c r="CF406" s="5">
        <v>1</v>
      </c>
      <c r="CG406" s="5">
        <v>1</v>
      </c>
      <c r="CH406" s="5">
        <v>1</v>
      </c>
      <c r="CI406" s="5">
        <v>1</v>
      </c>
      <c r="CJ406" s="544">
        <v>1</v>
      </c>
    </row>
    <row r="407" spans="1:88" s="160" customFormat="1" ht="23.25" customHeight="1">
      <c r="A407" s="5">
        <v>1</v>
      </c>
      <c r="B407" s="657" t="str">
        <f t="shared" si="158"/>
        <v>►</v>
      </c>
      <c r="C407" s="671"/>
      <c r="D407" s="15"/>
      <c r="E407" s="140">
        <f t="shared" si="149"/>
        <v>0</v>
      </c>
      <c r="F407" s="15"/>
      <c r="G407" s="87"/>
      <c r="H407" s="141">
        <f t="shared" si="150"/>
        <v>0</v>
      </c>
      <c r="I407" s="142">
        <f t="shared" si="151"/>
        <v>0</v>
      </c>
      <c r="J407" s="109" t="str">
        <f t="shared" si="152"/>
        <v/>
      </c>
      <c r="K407" s="143" t="str">
        <f t="shared" si="153"/>
        <v/>
      </c>
      <c r="L407" s="143" t="str">
        <f t="shared" si="154"/>
        <v/>
      </c>
      <c r="M407" s="682">
        <f t="shared" si="155"/>
        <v>0</v>
      </c>
      <c r="N407" s="682"/>
      <c r="O407" s="162" t="str">
        <f t="shared" si="156"/>
        <v/>
      </c>
      <c r="P407" s="747"/>
      <c r="Q407" s="5">
        <v>1</v>
      </c>
      <c r="R407" s="596"/>
      <c r="S407" s="632"/>
      <c r="T407" s="598"/>
      <c r="U407" s="636" t="str">
        <f t="shared" si="159"/>
        <v/>
      </c>
      <c r="V407" s="640"/>
      <c r="W407" s="182" t="str">
        <f t="shared" si="162"/>
        <v/>
      </c>
      <c r="X407" s="639" t="str">
        <f>IF(OR(ISBLANK(V407), ISTEXT(V407)), "", "0  "&amp;V396)</f>
        <v/>
      </c>
      <c r="Y407" s="5">
        <v>1</v>
      </c>
      <c r="Z407" s="180" t="str">
        <f t="shared" si="157"/>
        <v>►</v>
      </c>
      <c r="AA407" s="163"/>
      <c r="AB407" s="164"/>
      <c r="AC407" s="165" t="str">
        <f t="shared" si="146"/>
        <v/>
      </c>
      <c r="AD407" s="166"/>
      <c r="AE407" s="167"/>
      <c r="AF407" s="182"/>
      <c r="AG407" s="491">
        <v>1</v>
      </c>
      <c r="AH407" s="169">
        <f>IFERROR(SUMIF(AA465:AF465, AE407, AA466:AF466)*AD407*IF(ISBLANK(AA407),1,AA407)+SUMIF(AA467:AF467, AE407, AA468:AF468)*AD407*IF(ISBLANK(AA407),1,AA407), 0)</f>
        <v>0</v>
      </c>
      <c r="AI407" s="170">
        <f>IF(ISBLANK(AA387),0,(AH407*AG407)/AA387*AL388)</f>
        <v>0</v>
      </c>
      <c r="AJ407" s="171">
        <f>IF(AI423=0,0,(AI407/AI423)*AK392*1000)</f>
        <v>0</v>
      </c>
      <c r="AK407" s="193">
        <f>IF(AH423=0, 0, (AA407*AG407)/(AH423*AK392))</f>
        <v>0</v>
      </c>
      <c r="AL407" s="173">
        <f>IF(OR(ISBLANK(AA387), ISBLANK(AA407), ISTEXT(AA407)), 0, AA407*AG407/AA387*AL388)</f>
        <v>0</v>
      </c>
      <c r="AM407" s="174">
        <f t="shared" si="147"/>
        <v>0</v>
      </c>
      <c r="AN407" s="175">
        <f t="shared" si="148"/>
        <v>0</v>
      </c>
      <c r="AO407" s="3">
        <v>1</v>
      </c>
      <c r="AP407" s="164"/>
      <c r="AQ407" s="164"/>
      <c r="AR407" s="181" t="str">
        <f t="shared" si="161"/>
        <v/>
      </c>
      <c r="AS407" s="166"/>
      <c r="AT407" s="167"/>
      <c r="AU407" s="182"/>
      <c r="AV407" s="3">
        <v>1</v>
      </c>
      <c r="AW407" s="5">
        <v>1</v>
      </c>
      <c r="AX407" s="5">
        <v>1</v>
      </c>
      <c r="AY407" s="5">
        <v>1</v>
      </c>
      <c r="AZ407" s="5">
        <v>1</v>
      </c>
      <c r="BA407" s="5">
        <v>1</v>
      </c>
      <c r="BB407" s="5">
        <v>1</v>
      </c>
      <c r="BC407" s="5">
        <v>1</v>
      </c>
      <c r="BD407" s="5">
        <v>1</v>
      </c>
      <c r="BE407" s="5">
        <v>1</v>
      </c>
      <c r="BF407" s="5">
        <v>1</v>
      </c>
      <c r="BG407" s="5">
        <v>1</v>
      </c>
      <c r="BH407" s="5">
        <v>1</v>
      </c>
      <c r="BI407" s="5">
        <v>1</v>
      </c>
      <c r="BJ407" s="5">
        <v>1</v>
      </c>
      <c r="BK407" s="5">
        <v>1</v>
      </c>
      <c r="BL407" s="5">
        <v>1</v>
      </c>
      <c r="BM407" s="5">
        <v>1</v>
      </c>
      <c r="BN407" s="5">
        <v>1</v>
      </c>
      <c r="BO407" s="5">
        <v>1</v>
      </c>
      <c r="BP407" s="5">
        <v>1</v>
      </c>
      <c r="BQ407" s="5">
        <v>1</v>
      </c>
      <c r="BR407" s="5">
        <v>1</v>
      </c>
      <c r="BS407" s="5">
        <v>1</v>
      </c>
      <c r="BT407" s="5">
        <v>1</v>
      </c>
      <c r="BU407" s="5">
        <v>1</v>
      </c>
      <c r="BV407" s="5">
        <v>1</v>
      </c>
      <c r="BW407" s="5">
        <v>1</v>
      </c>
      <c r="BX407" s="5">
        <v>1</v>
      </c>
      <c r="BY407" s="5">
        <v>1</v>
      </c>
      <c r="BZ407" s="5">
        <v>1</v>
      </c>
      <c r="CA407" s="5">
        <v>1</v>
      </c>
      <c r="CB407" s="5">
        <v>1</v>
      </c>
      <c r="CC407" s="5">
        <v>1</v>
      </c>
      <c r="CD407" s="5">
        <v>1</v>
      </c>
      <c r="CE407" s="5">
        <v>1</v>
      </c>
      <c r="CF407" s="5">
        <v>1</v>
      </c>
      <c r="CG407" s="5">
        <v>1</v>
      </c>
      <c r="CH407" s="5">
        <v>1</v>
      </c>
      <c r="CI407" s="5">
        <v>1</v>
      </c>
      <c r="CJ407" s="544">
        <v>1</v>
      </c>
    </row>
    <row r="408" spans="1:88" s="160" customFormat="1" ht="23.25" customHeight="1">
      <c r="A408" s="5">
        <v>1</v>
      </c>
      <c r="B408" s="657" t="str">
        <f t="shared" si="158"/>
        <v>►</v>
      </c>
      <c r="C408" s="671"/>
      <c r="D408" s="15"/>
      <c r="E408" s="140">
        <f t="shared" si="149"/>
        <v>0</v>
      </c>
      <c r="F408" s="15"/>
      <c r="G408" s="87"/>
      <c r="H408" s="141">
        <f t="shared" si="150"/>
        <v>0</v>
      </c>
      <c r="I408" s="142">
        <f t="shared" si="151"/>
        <v>0</v>
      </c>
      <c r="J408" s="109" t="str">
        <f t="shared" si="152"/>
        <v/>
      </c>
      <c r="K408" s="143" t="str">
        <f t="shared" si="153"/>
        <v/>
      </c>
      <c r="L408" s="143" t="str">
        <f t="shared" si="154"/>
        <v/>
      </c>
      <c r="M408" s="682">
        <f t="shared" si="155"/>
        <v>0</v>
      </c>
      <c r="N408" s="682"/>
      <c r="O408" s="162" t="str">
        <f t="shared" si="156"/>
        <v/>
      </c>
      <c r="P408" s="747"/>
      <c r="Q408" s="5">
        <v>1</v>
      </c>
      <c r="R408" s="596"/>
      <c r="S408" s="632"/>
      <c r="T408" s="598"/>
      <c r="U408" s="636" t="str">
        <f t="shared" si="159"/>
        <v/>
      </c>
      <c r="V408" s="640"/>
      <c r="W408" s="182" t="str">
        <f t="shared" si="162"/>
        <v/>
      </c>
      <c r="X408" s="639" t="str">
        <f>IF(OR(ISBLANK(V408), ISTEXT(V408)), "", "0  "&amp;V396)</f>
        <v/>
      </c>
      <c r="Y408" s="5">
        <v>1</v>
      </c>
      <c r="Z408" s="180" t="str">
        <f t="shared" si="157"/>
        <v>►</v>
      </c>
      <c r="AA408" s="163"/>
      <c r="AB408" s="164"/>
      <c r="AC408" s="165" t="str">
        <f t="shared" si="146"/>
        <v/>
      </c>
      <c r="AD408" s="166"/>
      <c r="AE408" s="167"/>
      <c r="AF408" s="182"/>
      <c r="AG408" s="491">
        <v>1</v>
      </c>
      <c r="AH408" s="169">
        <f>IFERROR(SUMIF(AA465:AF465, AE408, AA466:AF466)*AD408*IF(ISBLANK(AA408),1,AA408)+SUMIF(AA467:AF467, AE408, AA468:AF468)*AD408*IF(ISBLANK(AA408),1,AA408), 0)</f>
        <v>0</v>
      </c>
      <c r="AI408" s="170">
        <f>IF(ISBLANK(AA387),0,(AH408*AG408)/AA387*AL388)</f>
        <v>0</v>
      </c>
      <c r="AJ408" s="183">
        <f>IF(AI423=0,0,(AI408/AI423)*AK392*1000)</f>
        <v>0</v>
      </c>
      <c r="AK408" s="184">
        <f>IF(AH423=0, 0, (AA408*AG408)/(AH423*AK392))</f>
        <v>0</v>
      </c>
      <c r="AL408" s="185">
        <f>IF(OR(ISBLANK(AA387), ISBLANK(AA408), ISTEXT(AA408)), 0, AA408*AG408/AA387*AL388)</f>
        <v>0</v>
      </c>
      <c r="AM408" s="186">
        <f t="shared" si="147"/>
        <v>0</v>
      </c>
      <c r="AN408" s="187">
        <f t="shared" si="148"/>
        <v>0</v>
      </c>
      <c r="AO408" s="3">
        <v>1</v>
      </c>
      <c r="AP408" s="164"/>
      <c r="AQ408" s="164"/>
      <c r="AR408" s="181" t="str">
        <f t="shared" si="161"/>
        <v/>
      </c>
      <c r="AS408" s="166"/>
      <c r="AT408" s="167"/>
      <c r="AU408" s="182"/>
      <c r="AV408" s="3">
        <v>1</v>
      </c>
      <c r="AW408" s="5">
        <v>1</v>
      </c>
      <c r="AX408" s="5">
        <v>1</v>
      </c>
      <c r="AY408" s="5">
        <v>1</v>
      </c>
      <c r="AZ408" s="5">
        <v>1</v>
      </c>
      <c r="BA408" s="5">
        <v>1</v>
      </c>
      <c r="BB408" s="5">
        <v>1</v>
      </c>
      <c r="BC408" s="5">
        <v>1</v>
      </c>
      <c r="BD408" s="5">
        <v>1</v>
      </c>
      <c r="BE408" s="5">
        <v>1</v>
      </c>
      <c r="BF408" s="5">
        <v>1</v>
      </c>
      <c r="BG408" s="5">
        <v>1</v>
      </c>
      <c r="BH408" s="5">
        <v>1</v>
      </c>
      <c r="BI408" s="5">
        <v>1</v>
      </c>
      <c r="BJ408" s="5">
        <v>1</v>
      </c>
      <c r="BK408" s="5">
        <v>1</v>
      </c>
      <c r="BL408" s="5">
        <v>1</v>
      </c>
      <c r="BM408" s="5">
        <v>1</v>
      </c>
      <c r="BN408" s="5">
        <v>1</v>
      </c>
      <c r="BO408" s="5">
        <v>1</v>
      </c>
      <c r="BP408" s="5">
        <v>1</v>
      </c>
      <c r="BQ408" s="5">
        <v>1</v>
      </c>
      <c r="BR408" s="5">
        <v>1</v>
      </c>
      <c r="BS408" s="5">
        <v>1</v>
      </c>
      <c r="BT408" s="5">
        <v>1</v>
      </c>
      <c r="BU408" s="5">
        <v>1</v>
      </c>
      <c r="BV408" s="5">
        <v>1</v>
      </c>
      <c r="BW408" s="5">
        <v>1</v>
      </c>
      <c r="BX408" s="5">
        <v>1</v>
      </c>
      <c r="BY408" s="5">
        <v>1</v>
      </c>
      <c r="BZ408" s="5">
        <v>1</v>
      </c>
      <c r="CA408" s="5">
        <v>1</v>
      </c>
      <c r="CB408" s="5">
        <v>1</v>
      </c>
      <c r="CC408" s="5">
        <v>1</v>
      </c>
      <c r="CD408" s="5">
        <v>1</v>
      </c>
      <c r="CE408" s="5">
        <v>1</v>
      </c>
      <c r="CF408" s="5">
        <v>1</v>
      </c>
      <c r="CG408" s="5">
        <v>1</v>
      </c>
      <c r="CH408" s="5">
        <v>1</v>
      </c>
      <c r="CI408" s="5">
        <v>1</v>
      </c>
      <c r="CJ408" s="544">
        <v>1</v>
      </c>
    </row>
    <row r="409" spans="1:88" s="160" customFormat="1" ht="23.25" customHeight="1">
      <c r="A409" s="5">
        <v>1</v>
      </c>
      <c r="B409" s="657" t="str">
        <f t="shared" si="158"/>
        <v>►</v>
      </c>
      <c r="C409" s="671"/>
      <c r="D409" s="15"/>
      <c r="E409" s="140">
        <f t="shared" si="149"/>
        <v>0</v>
      </c>
      <c r="F409" s="15"/>
      <c r="G409" s="87"/>
      <c r="H409" s="141">
        <f t="shared" si="150"/>
        <v>0</v>
      </c>
      <c r="I409" s="142">
        <f t="shared" si="151"/>
        <v>0</v>
      </c>
      <c r="J409" s="109" t="str">
        <f t="shared" si="152"/>
        <v/>
      </c>
      <c r="K409" s="143" t="str">
        <f t="shared" si="153"/>
        <v/>
      </c>
      <c r="L409" s="143" t="str">
        <f t="shared" si="154"/>
        <v/>
      </c>
      <c r="M409" s="682">
        <f t="shared" si="155"/>
        <v>0</v>
      </c>
      <c r="N409" s="682"/>
      <c r="O409" s="162" t="str">
        <f t="shared" si="156"/>
        <v/>
      </c>
      <c r="P409" s="747"/>
      <c r="Q409" s="5"/>
      <c r="R409" s="596"/>
      <c r="S409" s="632"/>
      <c r="T409" s="598"/>
      <c r="U409" s="636"/>
      <c r="V409" s="640"/>
      <c r="W409" s="182"/>
      <c r="X409" s="639"/>
      <c r="Y409" s="5"/>
      <c r="Z409" s="180" t="str">
        <f t="shared" si="157"/>
        <v>►</v>
      </c>
      <c r="AA409" s="163"/>
      <c r="AB409" s="164"/>
      <c r="AC409" s="165" t="str">
        <f t="shared" si="146"/>
        <v/>
      </c>
      <c r="AD409" s="166"/>
      <c r="AE409" s="167"/>
      <c r="AF409" s="182"/>
      <c r="AG409" s="491">
        <v>1</v>
      </c>
      <c r="AH409" s="169">
        <f>IFERROR(SUMIF(AA465:AF465, AE409, AA466:AF466)*AD409*IF(ISBLANK(AA409),1,AA409)+SUMIF(AA467:AF467, AE409, AA468:AF468)*AD409*IF(ISBLANK(AA409),1,AA409), 0)</f>
        <v>0</v>
      </c>
      <c r="AI409" s="170">
        <f>IF(ISBLANK(AA387),0,(AH409*AG409)/AA387*AL388)</f>
        <v>0</v>
      </c>
      <c r="AJ409" s="183">
        <f>IF(AI423=0,0,(AI409/AI423)*AK392*1000)</f>
        <v>0</v>
      </c>
      <c r="AK409" s="184">
        <f>IF(AH423=0, 0, (AA409*AG409)/(AH423*AK392))</f>
        <v>0</v>
      </c>
      <c r="AL409" s="173">
        <f>IF(OR(ISBLANK(AA387), ISBLANK(AA409), ISTEXT(AA409)), 0, AA409*AG409/AA387*AL388)</f>
        <v>0</v>
      </c>
      <c r="AM409" s="174">
        <f t="shared" si="147"/>
        <v>0</v>
      </c>
      <c r="AN409" s="175">
        <f t="shared" si="148"/>
        <v>0</v>
      </c>
      <c r="AO409" s="3">
        <v>1</v>
      </c>
      <c r="AP409" s="164"/>
      <c r="AQ409" s="164"/>
      <c r="AR409" s="181" t="str">
        <f t="shared" si="161"/>
        <v/>
      </c>
      <c r="AS409" s="166"/>
      <c r="AT409" s="167"/>
      <c r="AU409" s="182"/>
      <c r="AV409" s="3">
        <v>1</v>
      </c>
      <c r="AW409" s="5">
        <v>1</v>
      </c>
      <c r="AX409" s="5">
        <v>1</v>
      </c>
      <c r="AY409" s="5">
        <v>1</v>
      </c>
      <c r="AZ409" s="5">
        <v>1</v>
      </c>
      <c r="BA409" s="5">
        <v>1</v>
      </c>
      <c r="BB409" s="5">
        <v>1</v>
      </c>
      <c r="BC409" s="5">
        <v>1</v>
      </c>
      <c r="BD409" s="5">
        <v>1</v>
      </c>
      <c r="BE409" s="5">
        <v>1</v>
      </c>
      <c r="BF409" s="5">
        <v>1</v>
      </c>
      <c r="BG409" s="5">
        <v>1</v>
      </c>
      <c r="BH409" s="5">
        <v>1</v>
      </c>
      <c r="BI409" s="5">
        <v>1</v>
      </c>
      <c r="BJ409" s="5">
        <v>1</v>
      </c>
      <c r="BK409" s="5">
        <v>1</v>
      </c>
      <c r="BL409" s="5">
        <v>1</v>
      </c>
      <c r="BM409" s="5">
        <v>1</v>
      </c>
      <c r="BN409" s="5">
        <v>1</v>
      </c>
      <c r="BO409" s="5">
        <v>1</v>
      </c>
      <c r="BP409" s="5">
        <v>1</v>
      </c>
      <c r="BQ409" s="5">
        <v>1</v>
      </c>
      <c r="BR409" s="5">
        <v>1</v>
      </c>
      <c r="BS409" s="5">
        <v>1</v>
      </c>
      <c r="BT409" s="5">
        <v>1</v>
      </c>
      <c r="BU409" s="5">
        <v>1</v>
      </c>
      <c r="BV409" s="5">
        <v>1</v>
      </c>
      <c r="BW409" s="5">
        <v>1</v>
      </c>
      <c r="BX409" s="5">
        <v>1</v>
      </c>
      <c r="BY409" s="5">
        <v>1</v>
      </c>
      <c r="BZ409" s="5">
        <v>1</v>
      </c>
      <c r="CA409" s="5">
        <v>1</v>
      </c>
      <c r="CB409" s="5">
        <v>1</v>
      </c>
      <c r="CC409" s="5">
        <v>1</v>
      </c>
      <c r="CD409" s="5">
        <v>1</v>
      </c>
      <c r="CE409" s="5">
        <v>1</v>
      </c>
      <c r="CF409" s="5">
        <v>1</v>
      </c>
      <c r="CG409" s="5">
        <v>1</v>
      </c>
      <c r="CH409" s="5">
        <v>1</v>
      </c>
      <c r="CI409" s="5">
        <v>1</v>
      </c>
      <c r="CJ409" s="544">
        <v>1</v>
      </c>
    </row>
    <row r="410" spans="1:88" s="160" customFormat="1" ht="23.25" customHeight="1">
      <c r="A410" s="5">
        <v>1</v>
      </c>
      <c r="B410" s="657" t="str">
        <f t="shared" si="158"/>
        <v>►</v>
      </c>
      <c r="C410" s="671"/>
      <c r="D410" s="15"/>
      <c r="E410" s="140">
        <f t="shared" si="149"/>
        <v>0</v>
      </c>
      <c r="F410" s="15"/>
      <c r="G410" s="87"/>
      <c r="H410" s="141">
        <f t="shared" si="150"/>
        <v>0</v>
      </c>
      <c r="I410" s="142">
        <f t="shared" si="151"/>
        <v>0</v>
      </c>
      <c r="J410" s="109" t="str">
        <f t="shared" si="152"/>
        <v/>
      </c>
      <c r="K410" s="143" t="str">
        <f t="shared" si="153"/>
        <v/>
      </c>
      <c r="L410" s="143" t="str">
        <f t="shared" si="154"/>
        <v/>
      </c>
      <c r="M410" s="682">
        <f t="shared" si="155"/>
        <v>0</v>
      </c>
      <c r="N410" s="682"/>
      <c r="O410" s="162" t="str">
        <f t="shared" si="156"/>
        <v/>
      </c>
      <c r="P410" s="747"/>
      <c r="Q410" s="5"/>
      <c r="R410" s="596"/>
      <c r="S410" s="632"/>
      <c r="T410" s="598"/>
      <c r="U410" s="636"/>
      <c r="V410" s="640"/>
      <c r="W410" s="182"/>
      <c r="X410" s="639"/>
      <c r="Y410" s="5"/>
      <c r="Z410" s="180" t="str">
        <f t="shared" si="157"/>
        <v>►</v>
      </c>
      <c r="AA410" s="163"/>
      <c r="AB410" s="164"/>
      <c r="AC410" s="165" t="str">
        <f t="shared" si="146"/>
        <v/>
      </c>
      <c r="AD410" s="166"/>
      <c r="AE410" s="167"/>
      <c r="AF410" s="182"/>
      <c r="AG410" s="491">
        <v>1</v>
      </c>
      <c r="AH410" s="169">
        <f>IFERROR(SUMIF(AA465:AF465, AE410, AA466:AF466)*AD410*IF(ISBLANK(AA410),1,AA410)+SUMIF(AA467:AF467, AE410, AA468:AF468)*AD410*IF(ISBLANK(AA410),1,AA410), 0)</f>
        <v>0</v>
      </c>
      <c r="AI410" s="170">
        <f>IF(ISBLANK(AA387),0,(AH410*AG410)/AA387*AL388)</f>
        <v>0</v>
      </c>
      <c r="AJ410" s="183">
        <f>IF(AI423=0,0,(AI410/AI423)*AK392*1000)</f>
        <v>0</v>
      </c>
      <c r="AK410" s="184">
        <f>IF(AH423=0, 0, (AA410*AG410)/(AH423*AK392))</f>
        <v>0</v>
      </c>
      <c r="AL410" s="185">
        <f>IF(OR(ISBLANK(AA387), ISBLANK(AA410), ISTEXT(AA410)), 0, AA410*AG410/AA387*AL388)</f>
        <v>0</v>
      </c>
      <c r="AM410" s="186">
        <f t="shared" si="147"/>
        <v>0</v>
      </c>
      <c r="AN410" s="187">
        <f t="shared" si="148"/>
        <v>0</v>
      </c>
      <c r="AO410" s="3">
        <v>1</v>
      </c>
      <c r="AP410" s="164"/>
      <c r="AQ410" s="164"/>
      <c r="AR410" s="181" t="str">
        <f t="shared" si="161"/>
        <v/>
      </c>
      <c r="AS410" s="166"/>
      <c r="AT410" s="167"/>
      <c r="AU410" s="182"/>
      <c r="AV410" s="3">
        <v>1</v>
      </c>
      <c r="AW410" s="5">
        <v>1</v>
      </c>
      <c r="AX410" s="5">
        <v>1</v>
      </c>
      <c r="AY410" s="5">
        <v>1</v>
      </c>
      <c r="AZ410" s="5">
        <v>1</v>
      </c>
      <c r="BA410" s="5">
        <v>1</v>
      </c>
      <c r="BB410" s="5">
        <v>1</v>
      </c>
      <c r="BC410" s="5">
        <v>1</v>
      </c>
      <c r="BD410" s="5">
        <v>1</v>
      </c>
      <c r="BE410" s="5">
        <v>1</v>
      </c>
      <c r="BF410" s="5">
        <v>1</v>
      </c>
      <c r="BG410" s="5">
        <v>1</v>
      </c>
      <c r="BH410" s="5">
        <v>1</v>
      </c>
      <c r="BI410" s="5">
        <v>1</v>
      </c>
      <c r="BJ410" s="5">
        <v>1</v>
      </c>
      <c r="BK410" s="5">
        <v>1</v>
      </c>
      <c r="BL410" s="5">
        <v>1</v>
      </c>
      <c r="BM410" s="5">
        <v>1</v>
      </c>
      <c r="BN410" s="5">
        <v>1</v>
      </c>
      <c r="BO410" s="5">
        <v>1</v>
      </c>
      <c r="BP410" s="5">
        <v>1</v>
      </c>
      <c r="BQ410" s="5">
        <v>1</v>
      </c>
      <c r="BR410" s="5">
        <v>1</v>
      </c>
      <c r="BS410" s="5">
        <v>1</v>
      </c>
      <c r="BT410" s="5">
        <v>1</v>
      </c>
      <c r="BU410" s="5">
        <v>1</v>
      </c>
      <c r="BV410" s="5">
        <v>1</v>
      </c>
      <c r="BW410" s="5">
        <v>1</v>
      </c>
      <c r="BX410" s="5">
        <v>1</v>
      </c>
      <c r="BY410" s="5">
        <v>1</v>
      </c>
      <c r="BZ410" s="5">
        <v>1</v>
      </c>
      <c r="CA410" s="5">
        <v>1</v>
      </c>
      <c r="CB410" s="5">
        <v>1</v>
      </c>
      <c r="CC410" s="5">
        <v>1</v>
      </c>
      <c r="CD410" s="5">
        <v>1</v>
      </c>
      <c r="CE410" s="5">
        <v>1</v>
      </c>
      <c r="CF410" s="5">
        <v>1</v>
      </c>
      <c r="CG410" s="5">
        <v>1</v>
      </c>
      <c r="CH410" s="5">
        <v>1</v>
      </c>
      <c r="CI410" s="5">
        <v>1</v>
      </c>
      <c r="CJ410" s="544">
        <v>1</v>
      </c>
    </row>
    <row r="411" spans="1:88" s="160" customFormat="1" ht="23.25" customHeight="1">
      <c r="A411" s="5">
        <v>1</v>
      </c>
      <c r="B411" s="657" t="str">
        <f t="shared" si="158"/>
        <v>►</v>
      </c>
      <c r="C411" s="671"/>
      <c r="D411" s="15"/>
      <c r="E411" s="140">
        <f t="shared" si="149"/>
        <v>0</v>
      </c>
      <c r="F411" s="15"/>
      <c r="G411" s="87"/>
      <c r="H411" s="141">
        <f t="shared" si="150"/>
        <v>0</v>
      </c>
      <c r="I411" s="142">
        <f t="shared" si="151"/>
        <v>0</v>
      </c>
      <c r="J411" s="109" t="str">
        <f t="shared" si="152"/>
        <v/>
      </c>
      <c r="K411" s="143" t="str">
        <f t="shared" si="153"/>
        <v/>
      </c>
      <c r="L411" s="143" t="str">
        <f t="shared" si="154"/>
        <v/>
      </c>
      <c r="M411" s="682">
        <f t="shared" si="155"/>
        <v>0</v>
      </c>
      <c r="N411" s="682"/>
      <c r="O411" s="162" t="str">
        <f t="shared" si="156"/>
        <v/>
      </c>
      <c r="P411" s="747"/>
      <c r="Q411" s="5"/>
      <c r="R411" s="596"/>
      <c r="S411" s="632"/>
      <c r="T411" s="598"/>
      <c r="U411" s="636"/>
      <c r="V411" s="640"/>
      <c r="W411" s="182"/>
      <c r="X411" s="639"/>
      <c r="Y411" s="5"/>
      <c r="Z411" s="180" t="str">
        <f t="shared" si="157"/>
        <v>►</v>
      </c>
      <c r="AA411" s="163"/>
      <c r="AB411" s="164"/>
      <c r="AC411" s="165" t="str">
        <f t="shared" si="146"/>
        <v/>
      </c>
      <c r="AD411" s="166"/>
      <c r="AE411" s="167"/>
      <c r="AF411" s="182"/>
      <c r="AG411" s="491">
        <v>1</v>
      </c>
      <c r="AH411" s="169">
        <f>IFERROR(SUMIF(AA465:AF465, AE411, AA466:AF466)*AD411*IF(ISBLANK(AA411),1,AA411)+SUMIF(AA467:AF467, AE411, AA468:AF468)*AD411*IF(ISBLANK(AA411),1,AA411), 0)</f>
        <v>0</v>
      </c>
      <c r="AI411" s="170">
        <f>IF(ISBLANK(AA387),0,(AH411*AG411)/AA387*AL388)</f>
        <v>0</v>
      </c>
      <c r="AJ411" s="183">
        <f>IF(AI423=0,0,(AI411/AI423)*AK392*1000)</f>
        <v>0</v>
      </c>
      <c r="AK411" s="184">
        <f>IF(AH423=0, 0, (AA411*AG411)/(AH423*AK392))</f>
        <v>0</v>
      </c>
      <c r="AL411" s="173">
        <f>IF(OR(ISBLANK(AA387), ISBLANK(AA411), ISTEXT(AA411)), 0, AA411*AG411/AA387*AL388)</f>
        <v>0</v>
      </c>
      <c r="AM411" s="174">
        <f t="shared" si="147"/>
        <v>0</v>
      </c>
      <c r="AN411" s="175">
        <f t="shared" si="148"/>
        <v>0</v>
      </c>
      <c r="AO411" s="3">
        <v>1</v>
      </c>
      <c r="AP411" s="164"/>
      <c r="AQ411" s="164"/>
      <c r="AR411" s="181" t="str">
        <f t="shared" si="161"/>
        <v/>
      </c>
      <c r="AS411" s="166"/>
      <c r="AT411" s="167"/>
      <c r="AU411" s="182"/>
      <c r="AV411" s="3">
        <v>1</v>
      </c>
      <c r="AW411" s="5">
        <v>1</v>
      </c>
      <c r="AX411" s="5">
        <v>1</v>
      </c>
      <c r="AY411" s="5">
        <v>1</v>
      </c>
      <c r="AZ411" s="5">
        <v>1</v>
      </c>
      <c r="BA411" s="5">
        <v>1</v>
      </c>
      <c r="BB411" s="5">
        <v>1</v>
      </c>
      <c r="BC411" s="5">
        <v>1</v>
      </c>
      <c r="BD411" s="5">
        <v>1</v>
      </c>
      <c r="BE411" s="5">
        <v>1</v>
      </c>
      <c r="BF411" s="5">
        <v>1</v>
      </c>
      <c r="BG411" s="5">
        <v>1</v>
      </c>
      <c r="BH411" s="5">
        <v>1</v>
      </c>
      <c r="BI411" s="5">
        <v>1</v>
      </c>
      <c r="BJ411" s="5">
        <v>1</v>
      </c>
      <c r="BK411" s="5">
        <v>1</v>
      </c>
      <c r="BL411" s="5">
        <v>1</v>
      </c>
      <c r="BM411" s="5">
        <v>1</v>
      </c>
      <c r="BN411" s="5">
        <v>1</v>
      </c>
      <c r="BO411" s="5">
        <v>1</v>
      </c>
      <c r="BP411" s="5">
        <v>1</v>
      </c>
      <c r="BQ411" s="5">
        <v>1</v>
      </c>
      <c r="BR411" s="5">
        <v>1</v>
      </c>
      <c r="BS411" s="5">
        <v>1</v>
      </c>
      <c r="BT411" s="5">
        <v>1</v>
      </c>
      <c r="BU411" s="5">
        <v>1</v>
      </c>
      <c r="BV411" s="5">
        <v>1</v>
      </c>
      <c r="BW411" s="5">
        <v>1</v>
      </c>
      <c r="BX411" s="5">
        <v>1</v>
      </c>
      <c r="BY411" s="5">
        <v>1</v>
      </c>
      <c r="BZ411" s="5">
        <v>1</v>
      </c>
      <c r="CA411" s="5">
        <v>1</v>
      </c>
      <c r="CB411" s="5">
        <v>1</v>
      </c>
      <c r="CC411" s="5">
        <v>1</v>
      </c>
      <c r="CD411" s="5">
        <v>1</v>
      </c>
      <c r="CE411" s="5">
        <v>1</v>
      </c>
      <c r="CF411" s="5">
        <v>1</v>
      </c>
      <c r="CG411" s="5">
        <v>1</v>
      </c>
      <c r="CH411" s="5">
        <v>1</v>
      </c>
      <c r="CI411" s="5">
        <v>1</v>
      </c>
      <c r="CJ411" s="544">
        <v>1</v>
      </c>
    </row>
    <row r="412" spans="1:88" s="160" customFormat="1" ht="23.25" customHeight="1">
      <c r="A412" s="5">
        <v>1</v>
      </c>
      <c r="B412" s="657" t="str">
        <f t="shared" si="158"/>
        <v>►</v>
      </c>
      <c r="C412" s="671"/>
      <c r="D412" s="15"/>
      <c r="E412" s="140">
        <f t="shared" si="149"/>
        <v>0</v>
      </c>
      <c r="F412" s="15"/>
      <c r="G412" s="87"/>
      <c r="H412" s="141">
        <f t="shared" si="150"/>
        <v>0</v>
      </c>
      <c r="I412" s="142">
        <f t="shared" si="151"/>
        <v>0</v>
      </c>
      <c r="J412" s="109" t="str">
        <f t="shared" si="152"/>
        <v/>
      </c>
      <c r="K412" s="143" t="str">
        <f t="shared" si="153"/>
        <v/>
      </c>
      <c r="L412" s="143" t="str">
        <f t="shared" si="154"/>
        <v/>
      </c>
      <c r="M412" s="682">
        <f t="shared" si="155"/>
        <v>0</v>
      </c>
      <c r="N412" s="682"/>
      <c r="O412" s="162" t="str">
        <f t="shared" si="156"/>
        <v/>
      </c>
      <c r="P412" s="747"/>
      <c r="Q412" s="5"/>
      <c r="R412" s="596"/>
      <c r="S412" s="632"/>
      <c r="T412" s="598"/>
      <c r="U412" s="636"/>
      <c r="V412" s="640"/>
      <c r="W412" s="182"/>
      <c r="X412" s="639"/>
      <c r="Y412" s="5"/>
      <c r="Z412" s="180" t="str">
        <f t="shared" si="157"/>
        <v>►</v>
      </c>
      <c r="AA412" s="163"/>
      <c r="AB412" s="164"/>
      <c r="AC412" s="165" t="str">
        <f t="shared" si="146"/>
        <v/>
      </c>
      <c r="AD412" s="166"/>
      <c r="AE412" s="167"/>
      <c r="AF412" s="182"/>
      <c r="AG412" s="491">
        <v>1</v>
      </c>
      <c r="AH412" s="169">
        <f>IFERROR(SUMIF(AA465:AF465, AE412, AA466:AF466)*AD412*IF(ISBLANK(AA412),1,AA412)+SUMIF(AA467:AF467, AE412, AA468:AF468)*AD412*IF(ISBLANK(AA412),1,AA412), 0)</f>
        <v>0</v>
      </c>
      <c r="AI412" s="170">
        <f>IF(ISBLANK(AA387),0,(AH412*AG412)/AA387*AL388)</f>
        <v>0</v>
      </c>
      <c r="AJ412" s="183">
        <f>IF(AI423=0,0,(AI412/AI423)*AK392*1000)</f>
        <v>0</v>
      </c>
      <c r="AK412" s="184">
        <f>IF(AH423=0, 0, (AA412*AG412)/(AH423*AK392))</f>
        <v>0</v>
      </c>
      <c r="AL412" s="185">
        <f>IF(OR(ISBLANK(AA387), ISBLANK(AA412), ISTEXT(AA412)), 0, AA412*AG412/AA387*AL388)</f>
        <v>0</v>
      </c>
      <c r="AM412" s="186">
        <f t="shared" si="147"/>
        <v>0</v>
      </c>
      <c r="AN412" s="187">
        <f t="shared" si="148"/>
        <v>0</v>
      </c>
      <c r="AO412" s="3">
        <v>1</v>
      </c>
      <c r="AP412" s="164"/>
      <c r="AQ412" s="164"/>
      <c r="AR412" s="181" t="str">
        <f t="shared" si="161"/>
        <v/>
      </c>
      <c r="AS412" s="166"/>
      <c r="AT412" s="167"/>
      <c r="AU412" s="182"/>
      <c r="AV412" s="3">
        <v>1</v>
      </c>
      <c r="AW412" s="5">
        <v>1</v>
      </c>
      <c r="AX412" s="5">
        <v>1</v>
      </c>
      <c r="AY412" s="5">
        <v>1</v>
      </c>
      <c r="AZ412" s="5">
        <v>1</v>
      </c>
      <c r="BA412" s="5">
        <v>1</v>
      </c>
      <c r="BB412" s="5">
        <v>1</v>
      </c>
      <c r="BC412" s="5">
        <v>1</v>
      </c>
      <c r="BD412" s="5">
        <v>1</v>
      </c>
      <c r="BE412" s="5">
        <v>1</v>
      </c>
      <c r="BF412" s="5">
        <v>1</v>
      </c>
      <c r="BG412" s="5">
        <v>1</v>
      </c>
      <c r="BH412" s="5">
        <v>1</v>
      </c>
      <c r="BI412" s="5">
        <v>1</v>
      </c>
      <c r="BJ412" s="5">
        <v>1</v>
      </c>
      <c r="BK412" s="5">
        <v>1</v>
      </c>
      <c r="BL412" s="5">
        <v>1</v>
      </c>
      <c r="BM412" s="5">
        <v>1</v>
      </c>
      <c r="BN412" s="5">
        <v>1</v>
      </c>
      <c r="BO412" s="5">
        <v>1</v>
      </c>
      <c r="BP412" s="5">
        <v>1</v>
      </c>
      <c r="BQ412" s="5">
        <v>1</v>
      </c>
      <c r="BR412" s="5">
        <v>1</v>
      </c>
      <c r="BS412" s="5">
        <v>1</v>
      </c>
      <c r="BT412" s="5">
        <v>1</v>
      </c>
      <c r="BU412" s="5">
        <v>1</v>
      </c>
      <c r="BV412" s="5">
        <v>1</v>
      </c>
      <c r="BW412" s="5">
        <v>1</v>
      </c>
      <c r="BX412" s="5">
        <v>1</v>
      </c>
      <c r="BY412" s="5">
        <v>1</v>
      </c>
      <c r="BZ412" s="5">
        <v>1</v>
      </c>
      <c r="CA412" s="5">
        <v>1</v>
      </c>
      <c r="CB412" s="5">
        <v>1</v>
      </c>
      <c r="CC412" s="5">
        <v>1</v>
      </c>
      <c r="CD412" s="5">
        <v>1</v>
      </c>
      <c r="CE412" s="5">
        <v>1</v>
      </c>
      <c r="CF412" s="5">
        <v>1</v>
      </c>
      <c r="CG412" s="5">
        <v>1</v>
      </c>
      <c r="CH412" s="5">
        <v>1</v>
      </c>
      <c r="CI412" s="5">
        <v>1</v>
      </c>
      <c r="CJ412" s="544">
        <v>1</v>
      </c>
    </row>
    <row r="413" spans="1:88" s="160" customFormat="1" ht="23.25" customHeight="1">
      <c r="A413" s="5">
        <v>1</v>
      </c>
      <c r="B413" s="657" t="str">
        <f t="shared" si="158"/>
        <v>►</v>
      </c>
      <c r="C413" s="671"/>
      <c r="D413" s="15"/>
      <c r="E413" s="140">
        <f t="shared" si="149"/>
        <v>0</v>
      </c>
      <c r="F413" s="15"/>
      <c r="G413" s="87"/>
      <c r="H413" s="141">
        <f t="shared" si="150"/>
        <v>0</v>
      </c>
      <c r="I413" s="142">
        <f t="shared" si="151"/>
        <v>0</v>
      </c>
      <c r="J413" s="109" t="str">
        <f t="shared" si="152"/>
        <v/>
      </c>
      <c r="K413" s="143" t="str">
        <f t="shared" si="153"/>
        <v/>
      </c>
      <c r="L413" s="143" t="str">
        <f t="shared" si="154"/>
        <v/>
      </c>
      <c r="M413" s="682">
        <f t="shared" si="155"/>
        <v>0</v>
      </c>
      <c r="N413" s="682"/>
      <c r="O413" s="162" t="str">
        <f t="shared" si="156"/>
        <v/>
      </c>
      <c r="P413" s="747"/>
      <c r="Q413" s="5"/>
      <c r="R413" s="596"/>
      <c r="S413" s="632"/>
      <c r="T413" s="598"/>
      <c r="U413" s="636"/>
      <c r="V413" s="640"/>
      <c r="W413" s="182"/>
      <c r="X413" s="639"/>
      <c r="Y413" s="5"/>
      <c r="Z413" s="180" t="str">
        <f t="shared" si="157"/>
        <v>►</v>
      </c>
      <c r="AA413" s="163"/>
      <c r="AB413" s="164"/>
      <c r="AC413" s="165" t="str">
        <f t="shared" si="146"/>
        <v/>
      </c>
      <c r="AD413" s="166"/>
      <c r="AE413" s="167"/>
      <c r="AF413" s="182"/>
      <c r="AG413" s="491">
        <v>1</v>
      </c>
      <c r="AH413" s="169">
        <f>IFERROR(SUMIF(AA465:AF465, AE413, AA466:AF466)*AD413*IF(ISBLANK(AA413),1,AA413)+SUMIF(AA467:AF467, AE413, AA468:AF468)*AD413*IF(ISBLANK(AA413),1,AA413), 0)</f>
        <v>0</v>
      </c>
      <c r="AI413" s="170">
        <f>IF(ISBLANK(AA387),0,(AH413*AG413)/AA387*AL388)</f>
        <v>0</v>
      </c>
      <c r="AJ413" s="183">
        <f>IF(AI423=0,0,(AI413/AI423)*AK392*1000)</f>
        <v>0</v>
      </c>
      <c r="AK413" s="184">
        <f>IF(AH423=0, 0, (AA413*AG413)/(AH423*AK392))</f>
        <v>0</v>
      </c>
      <c r="AL413" s="173">
        <f>IF(OR(ISBLANK(AA387), ISBLANK(AA413), ISTEXT(AA413)), 0, AA413*AG413/AA387*AL388)</f>
        <v>0</v>
      </c>
      <c r="AM413" s="174">
        <f t="shared" si="147"/>
        <v>0</v>
      </c>
      <c r="AN413" s="175">
        <f t="shared" si="148"/>
        <v>0</v>
      </c>
      <c r="AO413" s="3">
        <v>1</v>
      </c>
      <c r="AP413" s="164"/>
      <c r="AQ413" s="164"/>
      <c r="AR413" s="181" t="str">
        <f t="shared" si="161"/>
        <v/>
      </c>
      <c r="AS413" s="166"/>
      <c r="AT413" s="167"/>
      <c r="AU413" s="182"/>
      <c r="AV413" s="3">
        <v>1</v>
      </c>
      <c r="AW413" s="5">
        <v>1</v>
      </c>
      <c r="AX413" s="5">
        <v>1</v>
      </c>
      <c r="AY413" s="5">
        <v>1</v>
      </c>
      <c r="AZ413" s="5">
        <v>1</v>
      </c>
      <c r="BA413" s="5">
        <v>1</v>
      </c>
      <c r="BB413" s="5">
        <v>1</v>
      </c>
      <c r="BC413" s="5">
        <v>1</v>
      </c>
      <c r="BD413" s="5">
        <v>1</v>
      </c>
      <c r="BE413" s="5">
        <v>1</v>
      </c>
      <c r="BF413" s="5">
        <v>1</v>
      </c>
      <c r="BG413" s="5">
        <v>1</v>
      </c>
      <c r="BH413" s="5">
        <v>1</v>
      </c>
      <c r="BI413" s="5">
        <v>1</v>
      </c>
      <c r="BJ413" s="5">
        <v>1</v>
      </c>
      <c r="BK413" s="5">
        <v>1</v>
      </c>
      <c r="BL413" s="5">
        <v>1</v>
      </c>
      <c r="BM413" s="5">
        <v>1</v>
      </c>
      <c r="BN413" s="5">
        <v>1</v>
      </c>
      <c r="BO413" s="5">
        <v>1</v>
      </c>
      <c r="BP413" s="5">
        <v>1</v>
      </c>
      <c r="BQ413" s="5">
        <v>1</v>
      </c>
      <c r="BR413" s="5">
        <v>1</v>
      </c>
      <c r="BS413" s="5">
        <v>1</v>
      </c>
      <c r="BT413" s="5">
        <v>1</v>
      </c>
      <c r="BU413" s="5">
        <v>1</v>
      </c>
      <c r="BV413" s="5">
        <v>1</v>
      </c>
      <c r="BW413" s="5">
        <v>1</v>
      </c>
      <c r="BX413" s="5">
        <v>1</v>
      </c>
      <c r="BY413" s="5">
        <v>1</v>
      </c>
      <c r="BZ413" s="5">
        <v>1</v>
      </c>
      <c r="CA413" s="5">
        <v>1</v>
      </c>
      <c r="CB413" s="5">
        <v>1</v>
      </c>
      <c r="CC413" s="5">
        <v>1</v>
      </c>
      <c r="CD413" s="5">
        <v>1</v>
      </c>
      <c r="CE413" s="5">
        <v>1</v>
      </c>
      <c r="CF413" s="5">
        <v>1</v>
      </c>
      <c r="CG413" s="5">
        <v>1</v>
      </c>
      <c r="CH413" s="5">
        <v>1</v>
      </c>
      <c r="CI413" s="5">
        <v>1</v>
      </c>
      <c r="CJ413" s="544">
        <v>1</v>
      </c>
    </row>
    <row r="414" spans="1:88" s="160" customFormat="1" ht="23.25" customHeight="1">
      <c r="A414" s="5">
        <v>1</v>
      </c>
      <c r="B414" s="657" t="str">
        <f t="shared" si="158"/>
        <v>►</v>
      </c>
      <c r="C414" s="671"/>
      <c r="D414" s="15"/>
      <c r="E414" s="140">
        <f t="shared" si="149"/>
        <v>0</v>
      </c>
      <c r="F414" s="15"/>
      <c r="G414" s="87"/>
      <c r="H414" s="141">
        <f t="shared" si="150"/>
        <v>0</v>
      </c>
      <c r="I414" s="142">
        <f t="shared" si="151"/>
        <v>0</v>
      </c>
      <c r="J414" s="109" t="str">
        <f t="shared" si="152"/>
        <v/>
      </c>
      <c r="K414" s="143" t="str">
        <f t="shared" si="153"/>
        <v/>
      </c>
      <c r="L414" s="143" t="str">
        <f t="shared" si="154"/>
        <v/>
      </c>
      <c r="M414" s="682">
        <f t="shared" si="155"/>
        <v>0</v>
      </c>
      <c r="N414" s="682"/>
      <c r="O414" s="162" t="str">
        <f t="shared" si="156"/>
        <v/>
      </c>
      <c r="P414" s="747"/>
      <c r="Q414" s="5"/>
      <c r="R414" s="596"/>
      <c r="S414" s="632"/>
      <c r="T414" s="598"/>
      <c r="U414" s="636"/>
      <c r="V414" s="640"/>
      <c r="W414" s="182"/>
      <c r="X414" s="639"/>
      <c r="Y414" s="5"/>
      <c r="Z414" s="180" t="str">
        <f t="shared" si="157"/>
        <v>►</v>
      </c>
      <c r="AA414" s="163"/>
      <c r="AB414" s="164"/>
      <c r="AC414" s="165" t="str">
        <f t="shared" si="146"/>
        <v/>
      </c>
      <c r="AD414" s="166"/>
      <c r="AE414" s="167"/>
      <c r="AF414" s="182"/>
      <c r="AG414" s="491">
        <v>1</v>
      </c>
      <c r="AH414" s="169">
        <f>IFERROR(SUMIF(AA465:AF465, AE414, AA466:AF466)*AD414*IF(ISBLANK(AA414),1,AA414)+SUMIF(AA467:AF467, AE414, AA468:AF468)*AD414*IF(ISBLANK(AA414),1,AA414), 0)</f>
        <v>0</v>
      </c>
      <c r="AI414" s="170">
        <f>IF(ISBLANK(AA387),0,(AH414*AG414)/AA387*AL388)</f>
        <v>0</v>
      </c>
      <c r="AJ414" s="183">
        <f>IF(AI423=0,0,(AI414/AI423)*AK392*1000)</f>
        <v>0</v>
      </c>
      <c r="AK414" s="184">
        <f>IF(AH423=0, 0, (AA414*AG414)/(AH423*AK392))</f>
        <v>0</v>
      </c>
      <c r="AL414" s="185">
        <f>IF(OR(ISBLANK(AA387), ISBLANK(AA414), ISTEXT(AA414)), 0, AA414*AG414/AA387*AL388)</f>
        <v>0</v>
      </c>
      <c r="AM414" s="186">
        <f t="shared" si="147"/>
        <v>0</v>
      </c>
      <c r="AN414" s="187">
        <f t="shared" si="148"/>
        <v>0</v>
      </c>
      <c r="AO414" s="3">
        <v>1</v>
      </c>
      <c r="AP414" s="164"/>
      <c r="AQ414" s="164"/>
      <c r="AR414" s="181" t="str">
        <f t="shared" si="161"/>
        <v/>
      </c>
      <c r="AS414" s="166"/>
      <c r="AT414" s="167"/>
      <c r="AU414" s="182"/>
      <c r="AV414" s="3">
        <v>1</v>
      </c>
      <c r="AW414" s="5">
        <v>1</v>
      </c>
      <c r="AX414" s="5">
        <v>1</v>
      </c>
      <c r="AY414" s="5">
        <v>1</v>
      </c>
      <c r="AZ414" s="5">
        <v>1</v>
      </c>
      <c r="BA414" s="5">
        <v>1</v>
      </c>
      <c r="BB414" s="5">
        <v>1</v>
      </c>
      <c r="BC414" s="5">
        <v>1</v>
      </c>
      <c r="BD414" s="5">
        <v>1</v>
      </c>
      <c r="BE414" s="5">
        <v>1</v>
      </c>
      <c r="BF414" s="5">
        <v>1</v>
      </c>
      <c r="BG414" s="5">
        <v>1</v>
      </c>
      <c r="BH414" s="5">
        <v>1</v>
      </c>
      <c r="BI414" s="5">
        <v>1</v>
      </c>
      <c r="BJ414" s="5">
        <v>1</v>
      </c>
      <c r="BK414" s="5">
        <v>1</v>
      </c>
      <c r="BL414" s="5">
        <v>1</v>
      </c>
      <c r="BM414" s="5">
        <v>1</v>
      </c>
      <c r="BN414" s="5">
        <v>1</v>
      </c>
      <c r="BO414" s="5">
        <v>1</v>
      </c>
      <c r="BP414" s="5">
        <v>1</v>
      </c>
      <c r="BQ414" s="5">
        <v>1</v>
      </c>
      <c r="BR414" s="5">
        <v>1</v>
      </c>
      <c r="BS414" s="5">
        <v>1</v>
      </c>
      <c r="BT414" s="5">
        <v>1</v>
      </c>
      <c r="BU414" s="5">
        <v>1</v>
      </c>
      <c r="BV414" s="5">
        <v>1</v>
      </c>
      <c r="BW414" s="5">
        <v>1</v>
      </c>
      <c r="BX414" s="5">
        <v>1</v>
      </c>
      <c r="BY414" s="5">
        <v>1</v>
      </c>
      <c r="BZ414" s="5">
        <v>1</v>
      </c>
      <c r="CA414" s="5">
        <v>1</v>
      </c>
      <c r="CB414" s="5">
        <v>1</v>
      </c>
      <c r="CC414" s="5">
        <v>1</v>
      </c>
      <c r="CD414" s="5">
        <v>1</v>
      </c>
      <c r="CE414" s="5">
        <v>1</v>
      </c>
      <c r="CF414" s="5">
        <v>1</v>
      </c>
      <c r="CG414" s="5">
        <v>1</v>
      </c>
      <c r="CH414" s="5">
        <v>1</v>
      </c>
      <c r="CI414" s="5">
        <v>1</v>
      </c>
      <c r="CJ414" s="544">
        <v>1</v>
      </c>
    </row>
    <row r="415" spans="1:88" s="160" customFormat="1" ht="23.25" customHeight="1">
      <c r="A415" s="5">
        <v>1</v>
      </c>
      <c r="B415" s="657" t="str">
        <f t="shared" si="158"/>
        <v>►</v>
      </c>
      <c r="C415" s="671"/>
      <c r="D415" s="15"/>
      <c r="E415" s="140">
        <f t="shared" si="149"/>
        <v>0</v>
      </c>
      <c r="F415" s="15"/>
      <c r="G415" s="87"/>
      <c r="H415" s="141">
        <f t="shared" si="150"/>
        <v>0</v>
      </c>
      <c r="I415" s="142">
        <f t="shared" si="151"/>
        <v>0</v>
      </c>
      <c r="J415" s="109" t="str">
        <f t="shared" si="152"/>
        <v/>
      </c>
      <c r="K415" s="143" t="str">
        <f t="shared" si="153"/>
        <v/>
      </c>
      <c r="L415" s="143" t="str">
        <f t="shared" si="154"/>
        <v/>
      </c>
      <c r="M415" s="682">
        <f t="shared" si="155"/>
        <v>0</v>
      </c>
      <c r="N415" s="682"/>
      <c r="O415" s="162" t="str">
        <f t="shared" si="156"/>
        <v/>
      </c>
      <c r="P415" s="747"/>
      <c r="Q415" s="5"/>
      <c r="R415" s="596"/>
      <c r="S415" s="632"/>
      <c r="T415" s="598"/>
      <c r="U415" s="636"/>
      <c r="V415" s="640"/>
      <c r="W415" s="182"/>
      <c r="X415" s="639"/>
      <c r="Y415" s="5"/>
      <c r="Z415" s="180" t="str">
        <f t="shared" si="157"/>
        <v>►</v>
      </c>
      <c r="AA415" s="163"/>
      <c r="AB415" s="164"/>
      <c r="AC415" s="165" t="str">
        <f t="shared" si="146"/>
        <v/>
      </c>
      <c r="AD415" s="166"/>
      <c r="AE415" s="167"/>
      <c r="AF415" s="182"/>
      <c r="AG415" s="491">
        <v>1</v>
      </c>
      <c r="AH415" s="169">
        <f>IFERROR(SUMIF(AA465:AF465, AE415, AA466:AF466)*AD415*IF(ISBLANK(AA415),1,AA415)+SUMIF(AA467:AF467, AE415, AA468:AF468)*AD415*IF(ISBLANK(AA415),1,AA415), 0)</f>
        <v>0</v>
      </c>
      <c r="AI415" s="170">
        <f>IF(ISBLANK(AA387),0,(AH415*AG415)/AA387*AL388)</f>
        <v>0</v>
      </c>
      <c r="AJ415" s="183">
        <f>IF(AI423=0,0,(AI415/AI423)*AK392*1000)</f>
        <v>0</v>
      </c>
      <c r="AK415" s="184">
        <f>IF(AH423=0, 0, (AA415*AG415)/(AH423*AK392))</f>
        <v>0</v>
      </c>
      <c r="AL415" s="173">
        <f>IF(OR(ISBLANK(AA387), ISBLANK(AA415), ISTEXT(AA415)), 0, AA415*AG415/AA387*AL388)</f>
        <v>0</v>
      </c>
      <c r="AM415" s="174">
        <f t="shared" si="147"/>
        <v>0</v>
      </c>
      <c r="AN415" s="175">
        <f t="shared" si="148"/>
        <v>0</v>
      </c>
      <c r="AO415" s="3">
        <v>1</v>
      </c>
      <c r="AP415" s="164"/>
      <c r="AQ415" s="164"/>
      <c r="AR415" s="181" t="str">
        <f t="shared" si="161"/>
        <v/>
      </c>
      <c r="AS415" s="166"/>
      <c r="AT415" s="167"/>
      <c r="AU415" s="182"/>
      <c r="AV415" s="3">
        <v>1</v>
      </c>
      <c r="AW415" s="5">
        <v>1</v>
      </c>
      <c r="AX415" s="5">
        <v>1</v>
      </c>
      <c r="AY415" s="5">
        <v>1</v>
      </c>
      <c r="AZ415" s="5">
        <v>1</v>
      </c>
      <c r="BA415" s="5">
        <v>1</v>
      </c>
      <c r="BB415" s="5">
        <v>1</v>
      </c>
      <c r="BC415" s="5">
        <v>1</v>
      </c>
      <c r="BD415" s="5">
        <v>1</v>
      </c>
      <c r="BE415" s="5">
        <v>1</v>
      </c>
      <c r="BF415" s="5">
        <v>1</v>
      </c>
      <c r="BG415" s="5">
        <v>1</v>
      </c>
      <c r="BH415" s="5">
        <v>1</v>
      </c>
      <c r="BI415" s="5">
        <v>1</v>
      </c>
      <c r="BJ415" s="5">
        <v>1</v>
      </c>
      <c r="BK415" s="5">
        <v>1</v>
      </c>
      <c r="BL415" s="5">
        <v>1</v>
      </c>
      <c r="BM415" s="5">
        <v>1</v>
      </c>
      <c r="BN415" s="5">
        <v>1</v>
      </c>
      <c r="BO415" s="5">
        <v>1</v>
      </c>
      <c r="BP415" s="5">
        <v>1</v>
      </c>
      <c r="BQ415" s="5">
        <v>1</v>
      </c>
      <c r="BR415" s="5">
        <v>1</v>
      </c>
      <c r="BS415" s="5">
        <v>1</v>
      </c>
      <c r="BT415" s="5">
        <v>1</v>
      </c>
      <c r="BU415" s="5">
        <v>1</v>
      </c>
      <c r="BV415" s="5">
        <v>1</v>
      </c>
      <c r="BW415" s="5">
        <v>1</v>
      </c>
      <c r="BX415" s="5">
        <v>1</v>
      </c>
      <c r="BY415" s="5">
        <v>1</v>
      </c>
      <c r="BZ415" s="5">
        <v>1</v>
      </c>
      <c r="CA415" s="5">
        <v>1</v>
      </c>
      <c r="CB415" s="5">
        <v>1</v>
      </c>
      <c r="CC415" s="5">
        <v>1</v>
      </c>
      <c r="CD415" s="5">
        <v>1</v>
      </c>
      <c r="CE415" s="5">
        <v>1</v>
      </c>
      <c r="CF415" s="5">
        <v>1</v>
      </c>
      <c r="CG415" s="5">
        <v>1</v>
      </c>
      <c r="CH415" s="5">
        <v>1</v>
      </c>
      <c r="CI415" s="5">
        <v>1</v>
      </c>
      <c r="CJ415" s="544">
        <v>1</v>
      </c>
    </row>
    <row r="416" spans="1:88" s="160" customFormat="1" ht="23.25" customHeight="1">
      <c r="A416" s="5">
        <v>1</v>
      </c>
      <c r="B416" s="657" t="str">
        <f t="shared" si="158"/>
        <v>►</v>
      </c>
      <c r="C416" s="671"/>
      <c r="D416" s="15"/>
      <c r="E416" s="140">
        <f t="shared" si="149"/>
        <v>0</v>
      </c>
      <c r="F416" s="15"/>
      <c r="G416" s="87"/>
      <c r="H416" s="141">
        <f t="shared" si="150"/>
        <v>0</v>
      </c>
      <c r="I416" s="142">
        <f t="shared" si="151"/>
        <v>0</v>
      </c>
      <c r="J416" s="109" t="str">
        <f t="shared" si="152"/>
        <v/>
      </c>
      <c r="K416" s="143" t="str">
        <f t="shared" si="153"/>
        <v/>
      </c>
      <c r="L416" s="143" t="str">
        <f t="shared" si="154"/>
        <v/>
      </c>
      <c r="M416" s="682">
        <f t="shared" si="155"/>
        <v>0</v>
      </c>
      <c r="N416" s="682"/>
      <c r="O416" s="162" t="str">
        <f t="shared" si="156"/>
        <v/>
      </c>
      <c r="P416" s="747"/>
      <c r="Q416" s="5"/>
      <c r="R416" s="596"/>
      <c r="S416" s="632"/>
      <c r="T416" s="598"/>
      <c r="U416" s="636"/>
      <c r="V416" s="640"/>
      <c r="W416" s="182"/>
      <c r="X416" s="639"/>
      <c r="Y416" s="5"/>
      <c r="Z416" s="180" t="str">
        <f t="shared" si="157"/>
        <v>►</v>
      </c>
      <c r="AA416" s="163"/>
      <c r="AB416" s="164"/>
      <c r="AC416" s="165" t="str">
        <f t="shared" si="146"/>
        <v/>
      </c>
      <c r="AD416" s="166"/>
      <c r="AE416" s="167"/>
      <c r="AF416" s="182"/>
      <c r="AG416" s="491">
        <v>1</v>
      </c>
      <c r="AH416" s="169">
        <f>IFERROR(SUMIF(AA465:AF465, AE416, AA466:AF466)*AD416*IF(ISBLANK(AA416),1,AA416)+SUMIF(AA467:AF467, AE416, AA468:AF468)*AD416*IF(ISBLANK(AA416),1,AA416), 0)</f>
        <v>0</v>
      </c>
      <c r="AI416" s="170">
        <f>IF(ISBLANK(AA387),0,(AH416*AG416)/AA387*AL388)</f>
        <v>0</v>
      </c>
      <c r="AJ416" s="183">
        <f>IF(AI423=0,0,(AI416/AI423)*AK392*1000)</f>
        <v>0</v>
      </c>
      <c r="AK416" s="184">
        <f>IF(AH423=0, 0, (AA416*AG416)/(AH423*AK392))</f>
        <v>0</v>
      </c>
      <c r="AL416" s="185">
        <f>IF(OR(ISBLANK(AA387), ISBLANK(AA416), ISTEXT(AA416)), 0, AA416*AG416/AA387*AL388)</f>
        <v>0</v>
      </c>
      <c r="AM416" s="186">
        <f t="shared" si="147"/>
        <v>0</v>
      </c>
      <c r="AN416" s="187">
        <f t="shared" si="148"/>
        <v>0</v>
      </c>
      <c r="AO416" s="3">
        <v>1</v>
      </c>
      <c r="AP416" s="164"/>
      <c r="AQ416" s="164"/>
      <c r="AR416" s="181" t="str">
        <f t="shared" si="161"/>
        <v/>
      </c>
      <c r="AS416" s="166"/>
      <c r="AT416" s="167"/>
      <c r="AU416" s="182"/>
      <c r="AV416" s="3">
        <v>1</v>
      </c>
      <c r="AW416" s="5">
        <v>1</v>
      </c>
      <c r="AX416" s="5">
        <v>1</v>
      </c>
      <c r="AY416" s="5">
        <v>1</v>
      </c>
      <c r="AZ416" s="5">
        <v>1</v>
      </c>
      <c r="BA416" s="5">
        <v>1</v>
      </c>
      <c r="BB416" s="5">
        <v>1</v>
      </c>
      <c r="BC416" s="5">
        <v>1</v>
      </c>
      <c r="BD416" s="5">
        <v>1</v>
      </c>
      <c r="BE416" s="5">
        <v>1</v>
      </c>
      <c r="BF416" s="5">
        <v>1</v>
      </c>
      <c r="BG416" s="5">
        <v>1</v>
      </c>
      <c r="BH416" s="5">
        <v>1</v>
      </c>
      <c r="BI416" s="5">
        <v>1</v>
      </c>
      <c r="BJ416" s="5">
        <v>1</v>
      </c>
      <c r="BK416" s="5">
        <v>1</v>
      </c>
      <c r="BL416" s="5">
        <v>1</v>
      </c>
      <c r="BM416" s="5">
        <v>1</v>
      </c>
      <c r="BN416" s="5">
        <v>1</v>
      </c>
      <c r="BO416" s="5">
        <v>1</v>
      </c>
      <c r="BP416" s="5">
        <v>1</v>
      </c>
      <c r="BQ416" s="5">
        <v>1</v>
      </c>
      <c r="BR416" s="5">
        <v>1</v>
      </c>
      <c r="BS416" s="5">
        <v>1</v>
      </c>
      <c r="BT416" s="5">
        <v>1</v>
      </c>
      <c r="BU416" s="5">
        <v>1</v>
      </c>
      <c r="BV416" s="5">
        <v>1</v>
      </c>
      <c r="BW416" s="5">
        <v>1</v>
      </c>
      <c r="BX416" s="5">
        <v>1</v>
      </c>
      <c r="BY416" s="5">
        <v>1</v>
      </c>
      <c r="BZ416" s="5">
        <v>1</v>
      </c>
      <c r="CA416" s="5">
        <v>1</v>
      </c>
      <c r="CB416" s="5">
        <v>1</v>
      </c>
      <c r="CC416" s="5">
        <v>1</v>
      </c>
      <c r="CD416" s="5">
        <v>1</v>
      </c>
      <c r="CE416" s="5">
        <v>1</v>
      </c>
      <c r="CF416" s="5">
        <v>1</v>
      </c>
      <c r="CG416" s="5">
        <v>1</v>
      </c>
      <c r="CH416" s="5">
        <v>1</v>
      </c>
      <c r="CI416" s="5">
        <v>1</v>
      </c>
      <c r="CJ416" s="544">
        <v>1</v>
      </c>
    </row>
    <row r="417" spans="1:88" s="160" customFormat="1" ht="23.25" customHeight="1">
      <c r="A417" s="5">
        <v>1</v>
      </c>
      <c r="B417" s="657" t="str">
        <f t="shared" si="158"/>
        <v>►</v>
      </c>
      <c r="C417" s="671"/>
      <c r="D417" s="15"/>
      <c r="E417" s="140">
        <f t="shared" si="149"/>
        <v>0</v>
      </c>
      <c r="F417" s="15"/>
      <c r="G417" s="87"/>
      <c r="H417" s="141">
        <f t="shared" si="150"/>
        <v>0</v>
      </c>
      <c r="I417" s="142">
        <f t="shared" si="151"/>
        <v>0</v>
      </c>
      <c r="J417" s="109" t="str">
        <f t="shared" si="152"/>
        <v/>
      </c>
      <c r="K417" s="143" t="str">
        <f t="shared" si="153"/>
        <v/>
      </c>
      <c r="L417" s="143" t="str">
        <f t="shared" si="154"/>
        <v/>
      </c>
      <c r="M417" s="682">
        <f t="shared" si="155"/>
        <v>0</v>
      </c>
      <c r="N417" s="682"/>
      <c r="O417" s="162" t="str">
        <f t="shared" si="156"/>
        <v/>
      </c>
      <c r="P417" s="747"/>
      <c r="Q417" s="5"/>
      <c r="R417" s="596"/>
      <c r="S417" s="632"/>
      <c r="T417" s="598"/>
      <c r="U417" s="636"/>
      <c r="V417" s="640"/>
      <c r="W417" s="182"/>
      <c r="X417" s="639"/>
      <c r="Y417" s="5"/>
      <c r="Z417" s="180" t="str">
        <f t="shared" si="157"/>
        <v>►</v>
      </c>
      <c r="AA417" s="163"/>
      <c r="AB417" s="164"/>
      <c r="AC417" s="165" t="str">
        <f t="shared" si="146"/>
        <v/>
      </c>
      <c r="AD417" s="166"/>
      <c r="AE417" s="167"/>
      <c r="AF417" s="182"/>
      <c r="AG417" s="491">
        <v>1</v>
      </c>
      <c r="AH417" s="169">
        <f>IFERROR(SUMIF(AA465:AF465, AE417, AA466:AF466)*AD417*IF(ISBLANK(AA417),1,AA417)+SUMIF(AA467:AF467, AE417, AA468:AF468)*AD417*IF(ISBLANK(AA417),1,AA417), 0)</f>
        <v>0</v>
      </c>
      <c r="AI417" s="170">
        <f>IF(ISBLANK(AA387),0,(AH417*AG417)/AA387*AL388)</f>
        <v>0</v>
      </c>
      <c r="AJ417" s="183">
        <f>IF(AI423=0,0,(AI417/AI423)*AK392*1000)</f>
        <v>0</v>
      </c>
      <c r="AK417" s="184">
        <f>IF(AH423=0, 0, (AA417*AG417)/(AH423*AK392))</f>
        <v>0</v>
      </c>
      <c r="AL417" s="173">
        <f>IF(OR(ISBLANK(AA387), ISBLANK(AA417), ISTEXT(AA417)), 0, AA417*AG417/AA387*AL388)</f>
        <v>0</v>
      </c>
      <c r="AM417" s="174">
        <f t="shared" si="147"/>
        <v>0</v>
      </c>
      <c r="AN417" s="175">
        <f t="shared" si="148"/>
        <v>0</v>
      </c>
      <c r="AO417" s="3">
        <v>1</v>
      </c>
      <c r="AP417" s="164"/>
      <c r="AQ417" s="164"/>
      <c r="AR417" s="181" t="str">
        <f t="shared" si="161"/>
        <v/>
      </c>
      <c r="AS417" s="166"/>
      <c r="AT417" s="167"/>
      <c r="AU417" s="182"/>
      <c r="AV417" s="3">
        <v>1</v>
      </c>
      <c r="AW417" s="5">
        <v>1</v>
      </c>
      <c r="AX417" s="5">
        <v>1</v>
      </c>
      <c r="AY417" s="5">
        <v>1</v>
      </c>
      <c r="AZ417" s="5">
        <v>1</v>
      </c>
      <c r="BA417" s="5">
        <v>1</v>
      </c>
      <c r="BB417" s="5">
        <v>1</v>
      </c>
      <c r="BC417" s="5">
        <v>1</v>
      </c>
      <c r="BD417" s="5">
        <v>1</v>
      </c>
      <c r="BE417" s="5">
        <v>1</v>
      </c>
      <c r="BF417" s="5">
        <v>1</v>
      </c>
      <c r="BG417" s="5">
        <v>1</v>
      </c>
      <c r="BH417" s="5">
        <v>1</v>
      </c>
      <c r="BI417" s="5">
        <v>1</v>
      </c>
      <c r="BJ417" s="5">
        <v>1</v>
      </c>
      <c r="BK417" s="5">
        <v>1</v>
      </c>
      <c r="BL417" s="5">
        <v>1</v>
      </c>
      <c r="BM417" s="5">
        <v>1</v>
      </c>
      <c r="BN417" s="5">
        <v>1</v>
      </c>
      <c r="BO417" s="5">
        <v>1</v>
      </c>
      <c r="BP417" s="5">
        <v>1</v>
      </c>
      <c r="BQ417" s="5">
        <v>1</v>
      </c>
      <c r="BR417" s="5">
        <v>1</v>
      </c>
      <c r="BS417" s="5">
        <v>1</v>
      </c>
      <c r="BT417" s="5">
        <v>1</v>
      </c>
      <c r="BU417" s="5">
        <v>1</v>
      </c>
      <c r="BV417" s="5">
        <v>1</v>
      </c>
      <c r="BW417" s="5">
        <v>1</v>
      </c>
      <c r="BX417" s="5">
        <v>1</v>
      </c>
      <c r="BY417" s="5">
        <v>1</v>
      </c>
      <c r="BZ417" s="5">
        <v>1</v>
      </c>
      <c r="CA417" s="5">
        <v>1</v>
      </c>
      <c r="CB417" s="5">
        <v>1</v>
      </c>
      <c r="CC417" s="5">
        <v>1</v>
      </c>
      <c r="CD417" s="5">
        <v>1</v>
      </c>
      <c r="CE417" s="5">
        <v>1</v>
      </c>
      <c r="CF417" s="5">
        <v>1</v>
      </c>
      <c r="CG417" s="5">
        <v>1</v>
      </c>
      <c r="CH417" s="5">
        <v>1</v>
      </c>
      <c r="CI417" s="5">
        <v>1</v>
      </c>
      <c r="CJ417" s="544">
        <v>1</v>
      </c>
    </row>
    <row r="418" spans="1:88" s="160" customFormat="1" ht="23.25" customHeight="1">
      <c r="A418" s="5">
        <v>1</v>
      </c>
      <c r="B418" s="657" t="str">
        <f t="shared" si="158"/>
        <v>►</v>
      </c>
      <c r="C418" s="671"/>
      <c r="D418" s="15"/>
      <c r="E418" s="140">
        <f t="shared" si="149"/>
        <v>0</v>
      </c>
      <c r="F418" s="15"/>
      <c r="G418" s="87"/>
      <c r="H418" s="141">
        <f t="shared" si="150"/>
        <v>0</v>
      </c>
      <c r="I418" s="142">
        <f t="shared" si="151"/>
        <v>0</v>
      </c>
      <c r="J418" s="109" t="str">
        <f t="shared" si="152"/>
        <v/>
      </c>
      <c r="K418" s="143" t="str">
        <f t="shared" si="153"/>
        <v/>
      </c>
      <c r="L418" s="143" t="str">
        <f t="shared" si="154"/>
        <v/>
      </c>
      <c r="M418" s="682">
        <f t="shared" si="155"/>
        <v>0</v>
      </c>
      <c r="N418" s="682"/>
      <c r="O418" s="162" t="str">
        <f t="shared" si="156"/>
        <v/>
      </c>
      <c r="P418" s="747"/>
      <c r="Q418" s="5"/>
      <c r="R418" s="596"/>
      <c r="S418" s="632"/>
      <c r="T418" s="598"/>
      <c r="U418" s="636"/>
      <c r="V418" s="640"/>
      <c r="W418" s="182"/>
      <c r="X418" s="639"/>
      <c r="Y418" s="5"/>
      <c r="Z418" s="180" t="str">
        <f t="shared" si="157"/>
        <v>►</v>
      </c>
      <c r="AA418" s="163"/>
      <c r="AB418" s="164"/>
      <c r="AC418" s="165" t="str">
        <f t="shared" si="146"/>
        <v/>
      </c>
      <c r="AD418" s="166"/>
      <c r="AE418" s="167"/>
      <c r="AF418" s="182"/>
      <c r="AG418" s="491">
        <v>1</v>
      </c>
      <c r="AH418" s="169">
        <f>IFERROR(SUMIF(AA465:AF465, AE418, AA466:AF466)*AD418*IF(ISBLANK(AA418),1,AA418)+SUMIF(AA467:AF467, AE418, AA468:AF468)*AD418*IF(ISBLANK(AA418),1,AA418), 0)</f>
        <v>0</v>
      </c>
      <c r="AI418" s="170">
        <f>IF(ISBLANK(AA387),0,(AH418*AG418)/AA387*AL388)</f>
        <v>0</v>
      </c>
      <c r="AJ418" s="183">
        <f>IF(AI423=0,0,(AI418/AI423)*AK392*1000)</f>
        <v>0</v>
      </c>
      <c r="AK418" s="184">
        <f>IF(AH423=0, 0, (AA418*AG418)/(AH423*AK392))</f>
        <v>0</v>
      </c>
      <c r="AL418" s="185">
        <f>IF(OR(ISBLANK(AA387), ISBLANK(AA418), ISTEXT(AA418)), 0, AA418*AG418/AA387*AL388)</f>
        <v>0</v>
      </c>
      <c r="AM418" s="186">
        <f t="shared" si="147"/>
        <v>0</v>
      </c>
      <c r="AN418" s="187">
        <f t="shared" si="148"/>
        <v>0</v>
      </c>
      <c r="AO418" s="3">
        <v>1</v>
      </c>
      <c r="AP418" s="164"/>
      <c r="AQ418" s="164"/>
      <c r="AR418" s="181" t="str">
        <f t="shared" si="161"/>
        <v/>
      </c>
      <c r="AS418" s="166"/>
      <c r="AT418" s="167"/>
      <c r="AU418" s="182"/>
      <c r="AV418" s="3">
        <v>1</v>
      </c>
      <c r="AW418" s="5">
        <v>1</v>
      </c>
      <c r="AX418" s="5">
        <v>1</v>
      </c>
      <c r="AY418" s="5">
        <v>1</v>
      </c>
      <c r="AZ418" s="5">
        <v>1</v>
      </c>
      <c r="BA418" s="5">
        <v>1</v>
      </c>
      <c r="BB418" s="5">
        <v>1</v>
      </c>
      <c r="BC418" s="5">
        <v>1</v>
      </c>
      <c r="BD418" s="5">
        <v>1</v>
      </c>
      <c r="BE418" s="5">
        <v>1</v>
      </c>
      <c r="BF418" s="5">
        <v>1</v>
      </c>
      <c r="BG418" s="5">
        <v>1</v>
      </c>
      <c r="BH418" s="5">
        <v>1</v>
      </c>
      <c r="BI418" s="5">
        <v>1</v>
      </c>
      <c r="BJ418" s="5">
        <v>1</v>
      </c>
      <c r="BK418" s="5">
        <v>1</v>
      </c>
      <c r="BL418" s="5">
        <v>1</v>
      </c>
      <c r="BM418" s="5">
        <v>1</v>
      </c>
      <c r="BN418" s="5">
        <v>1</v>
      </c>
      <c r="BO418" s="5">
        <v>1</v>
      </c>
      <c r="BP418" s="5">
        <v>1</v>
      </c>
      <c r="BQ418" s="5">
        <v>1</v>
      </c>
      <c r="BR418" s="5">
        <v>1</v>
      </c>
      <c r="BS418" s="5">
        <v>1</v>
      </c>
      <c r="BT418" s="5">
        <v>1</v>
      </c>
      <c r="BU418" s="5">
        <v>1</v>
      </c>
      <c r="BV418" s="5">
        <v>1</v>
      </c>
      <c r="BW418" s="5">
        <v>1</v>
      </c>
      <c r="BX418" s="5">
        <v>1</v>
      </c>
      <c r="BY418" s="5">
        <v>1</v>
      </c>
      <c r="BZ418" s="5">
        <v>1</v>
      </c>
      <c r="CA418" s="5">
        <v>1</v>
      </c>
      <c r="CB418" s="5">
        <v>1</v>
      </c>
      <c r="CC418" s="5">
        <v>1</v>
      </c>
      <c r="CD418" s="5">
        <v>1</v>
      </c>
      <c r="CE418" s="5">
        <v>1</v>
      </c>
      <c r="CF418" s="5">
        <v>1</v>
      </c>
      <c r="CG418" s="5">
        <v>1</v>
      </c>
      <c r="CH418" s="5">
        <v>1</v>
      </c>
      <c r="CI418" s="5">
        <v>1</v>
      </c>
      <c r="CJ418" s="544">
        <v>1</v>
      </c>
    </row>
    <row r="419" spans="1:88" s="160" customFormat="1" ht="23.25" customHeight="1">
      <c r="A419" s="5">
        <v>1</v>
      </c>
      <c r="B419" s="657" t="str">
        <f t="shared" si="158"/>
        <v>►</v>
      </c>
      <c r="C419" s="671"/>
      <c r="D419" s="15"/>
      <c r="E419" s="140">
        <f t="shared" si="149"/>
        <v>0</v>
      </c>
      <c r="F419" s="15"/>
      <c r="G419" s="87"/>
      <c r="H419" s="141">
        <f t="shared" si="150"/>
        <v>0</v>
      </c>
      <c r="I419" s="142">
        <f t="shared" si="151"/>
        <v>0</v>
      </c>
      <c r="J419" s="109" t="str">
        <f t="shared" si="152"/>
        <v/>
      </c>
      <c r="K419" s="143" t="str">
        <f t="shared" si="153"/>
        <v/>
      </c>
      <c r="L419" s="143" t="str">
        <f t="shared" si="154"/>
        <v/>
      </c>
      <c r="M419" s="682">
        <f t="shared" si="155"/>
        <v>0</v>
      </c>
      <c r="N419" s="682"/>
      <c r="O419" s="162" t="str">
        <f t="shared" si="156"/>
        <v/>
      </c>
      <c r="P419" s="747"/>
      <c r="Q419" s="5">
        <v>1</v>
      </c>
      <c r="R419" s="596"/>
      <c r="S419" s="632"/>
      <c r="T419" s="598"/>
      <c r="U419" s="636" t="str">
        <f t="shared" ref="U419:U466" si="163">SUBSTITUTE(SUBSTITUTE(SUBSTITUTE(SUBSTITUTE(SUBSTITUTE(SUBSTITUTE(SUBSTITUTE(SUBSTITUTE(SUBSTITUTE(SUBSTITUTE(S419,"0",""),"1",""),"2",""),"3",""),"4",""),"5",""),"6",""),"7",""),"8",""),"9","")</f>
        <v/>
      </c>
      <c r="V419" s="640"/>
      <c r="W419" s="182" t="str">
        <f t="shared" ref="W419:W466" si="164">IF(ISBLANK(V419),U419,V419)</f>
        <v/>
      </c>
      <c r="X419" s="639" t="str">
        <f>IF(OR(ISBLANK(V419), ISTEXT(V419)), "", "0  "&amp;V396)</f>
        <v/>
      </c>
      <c r="Y419" s="5">
        <v>1</v>
      </c>
      <c r="Z419" s="180" t="str">
        <f t="shared" si="157"/>
        <v>►</v>
      </c>
      <c r="AA419" s="163"/>
      <c r="AB419" s="164"/>
      <c r="AC419" s="165" t="str">
        <f t="shared" si="146"/>
        <v/>
      </c>
      <c r="AD419" s="166"/>
      <c r="AE419" s="167"/>
      <c r="AF419" s="182"/>
      <c r="AG419" s="491">
        <v>1</v>
      </c>
      <c r="AH419" s="169">
        <f>IFERROR(SUMIF(AA465:AF465, AE419, AA466:AF466)*AD419*IF(ISBLANK(AA419),1,AA419)+SUMIF(AA467:AF467, AE419, AA468:AF468)*AD419*IF(ISBLANK(AA419),1,AA419), 0)</f>
        <v>0</v>
      </c>
      <c r="AI419" s="170">
        <f>IF(ISBLANK(AA387),0,(AH419*AG419)/AA387*AL388)</f>
        <v>0</v>
      </c>
      <c r="AJ419" s="171">
        <f>IF(AI423=0,0,(AI419/AI423)*AK392*1000)</f>
        <v>0</v>
      </c>
      <c r="AK419" s="193">
        <f>IF(AH423=0, 0, (AA419*AG419)/(AH423*AK392))</f>
        <v>0</v>
      </c>
      <c r="AL419" s="173">
        <f>IF(OR(ISBLANK(AA387), ISBLANK(AA419), ISTEXT(AA419)), 0, AA419*AG419/AA387*AL388)</f>
        <v>0</v>
      </c>
      <c r="AM419" s="174">
        <f t="shared" si="147"/>
        <v>0</v>
      </c>
      <c r="AN419" s="175">
        <f t="shared" si="148"/>
        <v>0</v>
      </c>
      <c r="AO419" s="3">
        <v>1</v>
      </c>
      <c r="AP419" s="164"/>
      <c r="AQ419" s="164"/>
      <c r="AR419" s="181" t="str">
        <f t="shared" si="161"/>
        <v/>
      </c>
      <c r="AS419" s="166"/>
      <c r="AT419" s="167"/>
      <c r="AU419" s="182"/>
      <c r="AV419" s="3">
        <v>1</v>
      </c>
      <c r="AW419" s="5">
        <v>1</v>
      </c>
      <c r="AX419" s="5">
        <v>1</v>
      </c>
      <c r="AY419" s="5">
        <v>1</v>
      </c>
      <c r="AZ419" s="5">
        <v>1</v>
      </c>
      <c r="BA419" s="5">
        <v>1</v>
      </c>
      <c r="BB419" s="5">
        <v>1</v>
      </c>
      <c r="BC419" s="5">
        <v>1</v>
      </c>
      <c r="BD419" s="5">
        <v>1</v>
      </c>
      <c r="BE419" s="5">
        <v>1</v>
      </c>
      <c r="BF419" s="5">
        <v>1</v>
      </c>
      <c r="BG419" s="5">
        <v>1</v>
      </c>
      <c r="BH419" s="5">
        <v>1</v>
      </c>
      <c r="BI419" s="5">
        <v>1</v>
      </c>
      <c r="BJ419" s="5">
        <v>1</v>
      </c>
      <c r="BK419" s="5">
        <v>1</v>
      </c>
      <c r="BL419" s="5">
        <v>1</v>
      </c>
      <c r="BM419" s="5">
        <v>1</v>
      </c>
      <c r="BN419" s="5">
        <v>1</v>
      </c>
      <c r="BO419" s="5">
        <v>1</v>
      </c>
      <c r="BP419" s="5">
        <v>1</v>
      </c>
      <c r="BQ419" s="5">
        <v>1</v>
      </c>
      <c r="BR419" s="5">
        <v>1</v>
      </c>
      <c r="BS419" s="5">
        <v>1</v>
      </c>
      <c r="BT419" s="5">
        <v>1</v>
      </c>
      <c r="BU419" s="5">
        <v>1</v>
      </c>
      <c r="BV419" s="5">
        <v>1</v>
      </c>
      <c r="BW419" s="5">
        <v>1</v>
      </c>
      <c r="BX419" s="5">
        <v>1</v>
      </c>
      <c r="BY419" s="5">
        <v>1</v>
      </c>
      <c r="BZ419" s="5">
        <v>1</v>
      </c>
      <c r="CA419" s="5">
        <v>1</v>
      </c>
      <c r="CB419" s="5">
        <v>1</v>
      </c>
      <c r="CC419" s="5">
        <v>1</v>
      </c>
      <c r="CD419" s="5">
        <v>1</v>
      </c>
      <c r="CE419" s="5">
        <v>1</v>
      </c>
      <c r="CF419" s="5">
        <v>1</v>
      </c>
      <c r="CG419" s="5">
        <v>1</v>
      </c>
      <c r="CH419" s="5">
        <v>1</v>
      </c>
      <c r="CI419" s="5">
        <v>1</v>
      </c>
      <c r="CJ419" s="544">
        <v>1</v>
      </c>
    </row>
    <row r="420" spans="1:88" s="160" customFormat="1" ht="23.25" customHeight="1">
      <c r="A420" s="5">
        <v>1</v>
      </c>
      <c r="B420" s="657" t="str">
        <f t="shared" si="158"/>
        <v>►</v>
      </c>
      <c r="C420" s="671"/>
      <c r="D420" s="15"/>
      <c r="E420" s="140">
        <f t="shared" si="149"/>
        <v>0</v>
      </c>
      <c r="F420" s="15"/>
      <c r="G420" s="87"/>
      <c r="H420" s="141">
        <f t="shared" si="150"/>
        <v>0</v>
      </c>
      <c r="I420" s="142">
        <f t="shared" si="151"/>
        <v>0</v>
      </c>
      <c r="J420" s="109" t="str">
        <f t="shared" si="152"/>
        <v/>
      </c>
      <c r="K420" s="143" t="str">
        <f t="shared" si="153"/>
        <v/>
      </c>
      <c r="L420" s="143" t="str">
        <f t="shared" si="154"/>
        <v/>
      </c>
      <c r="M420" s="682">
        <f t="shared" si="155"/>
        <v>0</v>
      </c>
      <c r="N420" s="682"/>
      <c r="O420" s="162" t="str">
        <f t="shared" si="156"/>
        <v/>
      </c>
      <c r="P420" s="747"/>
      <c r="Q420" s="5">
        <v>1</v>
      </c>
      <c r="R420" s="596"/>
      <c r="S420" s="632"/>
      <c r="T420" s="598"/>
      <c r="U420" s="636" t="str">
        <f t="shared" si="163"/>
        <v/>
      </c>
      <c r="V420" s="640"/>
      <c r="W420" s="182" t="str">
        <f t="shared" si="164"/>
        <v/>
      </c>
      <c r="X420" s="639" t="str">
        <f>IF(OR(ISBLANK(V420), ISTEXT(V420)), "", "0  "&amp;V396)</f>
        <v/>
      </c>
      <c r="Y420" s="5">
        <v>1</v>
      </c>
      <c r="Z420" s="180" t="str">
        <f t="shared" si="157"/>
        <v>►</v>
      </c>
      <c r="AA420" s="163"/>
      <c r="AB420" s="164"/>
      <c r="AC420" s="181" t="str">
        <f t="shared" si="146"/>
        <v/>
      </c>
      <c r="AD420" s="166"/>
      <c r="AE420" s="167"/>
      <c r="AF420" s="182"/>
      <c r="AG420" s="491">
        <v>1</v>
      </c>
      <c r="AH420" s="169">
        <f>IFERROR(SUMIF(AA465:AF465, AE420, AA466:AF466)*AD420*IF(ISBLANK(AA420),1,AA420)+SUMIF(AA467:AF467, AE420, AA468:AF468)*AD420*IF(ISBLANK(AA420),1,AA420), 0)</f>
        <v>0</v>
      </c>
      <c r="AI420" s="170">
        <f>IF(ISBLANK(AA387),0,(AH420*AG420)/AA387*AL388)</f>
        <v>0</v>
      </c>
      <c r="AJ420" s="183">
        <f>IF(AI423=0,0,(AI420/AI423)*AK392*1000)</f>
        <v>0</v>
      </c>
      <c r="AK420" s="184">
        <f>IF(AH423=0, 0, (AA420*AG420)/(AH423*AK392))</f>
        <v>0</v>
      </c>
      <c r="AL420" s="185">
        <f>IF(OR(ISBLANK(AA387), ISBLANK(AA420), ISTEXT(AA420)), 0, AA420*AG420/AA387*AL388)</f>
        <v>0</v>
      </c>
      <c r="AM420" s="186">
        <f t="shared" si="147"/>
        <v>0</v>
      </c>
      <c r="AN420" s="187">
        <f t="shared" si="148"/>
        <v>0</v>
      </c>
      <c r="AO420" s="3">
        <v>1</v>
      </c>
      <c r="AP420" s="164"/>
      <c r="AQ420" s="164"/>
      <c r="AR420" s="181" t="str">
        <f t="shared" si="161"/>
        <v/>
      </c>
      <c r="AS420" s="166"/>
      <c r="AT420" s="167"/>
      <c r="AU420" s="182"/>
      <c r="AV420" s="3">
        <v>1</v>
      </c>
      <c r="AW420" s="5">
        <v>1</v>
      </c>
      <c r="AX420" s="5">
        <v>1</v>
      </c>
      <c r="AY420" s="5">
        <v>1</v>
      </c>
      <c r="AZ420" s="5">
        <v>1</v>
      </c>
      <c r="BA420" s="5">
        <v>1</v>
      </c>
      <c r="BB420" s="5">
        <v>1</v>
      </c>
      <c r="BC420" s="5">
        <v>1</v>
      </c>
      <c r="BD420" s="5">
        <v>1</v>
      </c>
      <c r="BE420" s="5">
        <v>1</v>
      </c>
      <c r="BF420" s="5">
        <v>1</v>
      </c>
      <c r="BG420" s="5">
        <v>1</v>
      </c>
      <c r="BH420" s="5">
        <v>1</v>
      </c>
      <c r="BI420" s="5">
        <v>1</v>
      </c>
      <c r="BJ420" s="5">
        <v>1</v>
      </c>
      <c r="BK420" s="5">
        <v>1</v>
      </c>
      <c r="BL420" s="5">
        <v>1</v>
      </c>
      <c r="BM420" s="5">
        <v>1</v>
      </c>
      <c r="BN420" s="5">
        <v>1</v>
      </c>
      <c r="BO420" s="5">
        <v>1</v>
      </c>
      <c r="BP420" s="5">
        <v>1</v>
      </c>
      <c r="BQ420" s="5">
        <v>1</v>
      </c>
      <c r="BR420" s="5">
        <v>1</v>
      </c>
      <c r="BS420" s="5">
        <v>1</v>
      </c>
      <c r="BT420" s="5">
        <v>1</v>
      </c>
      <c r="BU420" s="5">
        <v>1</v>
      </c>
      <c r="BV420" s="5">
        <v>1</v>
      </c>
      <c r="BW420" s="5">
        <v>1</v>
      </c>
      <c r="BX420" s="5">
        <v>1</v>
      </c>
      <c r="BY420" s="5">
        <v>1</v>
      </c>
      <c r="BZ420" s="5">
        <v>1</v>
      </c>
      <c r="CA420" s="5">
        <v>1</v>
      </c>
      <c r="CB420" s="5">
        <v>1</v>
      </c>
      <c r="CC420" s="5">
        <v>1</v>
      </c>
      <c r="CD420" s="5">
        <v>1</v>
      </c>
      <c r="CE420" s="5">
        <v>1</v>
      </c>
      <c r="CF420" s="5">
        <v>1</v>
      </c>
      <c r="CG420" s="5">
        <v>1</v>
      </c>
      <c r="CH420" s="5">
        <v>1</v>
      </c>
      <c r="CI420" s="5">
        <v>1</v>
      </c>
      <c r="CJ420" s="544">
        <v>1</v>
      </c>
    </row>
    <row r="421" spans="1:88" s="160" customFormat="1" ht="23.25" customHeight="1">
      <c r="A421" s="5">
        <v>1</v>
      </c>
      <c r="B421" s="657" t="str">
        <f t="shared" si="158"/>
        <v>►</v>
      </c>
      <c r="C421" s="671"/>
      <c r="D421" s="15"/>
      <c r="E421" s="140">
        <f t="shared" si="149"/>
        <v>0</v>
      </c>
      <c r="F421" s="15"/>
      <c r="G421" s="87"/>
      <c r="H421" s="141">
        <f t="shared" si="150"/>
        <v>0</v>
      </c>
      <c r="I421" s="142">
        <f t="shared" si="151"/>
        <v>0</v>
      </c>
      <c r="J421" s="109" t="str">
        <f t="shared" si="152"/>
        <v/>
      </c>
      <c r="K421" s="143" t="str">
        <f t="shared" si="153"/>
        <v/>
      </c>
      <c r="L421" s="143" t="str">
        <f t="shared" si="154"/>
        <v/>
      </c>
      <c r="M421" s="682">
        <f t="shared" si="155"/>
        <v>0</v>
      </c>
      <c r="N421" s="682"/>
      <c r="O421" s="162" t="str">
        <f t="shared" si="156"/>
        <v/>
      </c>
      <c r="P421" s="747"/>
      <c r="Q421" s="5">
        <v>1</v>
      </c>
      <c r="R421" s="596"/>
      <c r="S421" s="632"/>
      <c r="T421" s="598"/>
      <c r="U421" s="636" t="str">
        <f t="shared" si="163"/>
        <v/>
      </c>
      <c r="V421" s="640"/>
      <c r="W421" s="182" t="str">
        <f t="shared" si="164"/>
        <v/>
      </c>
      <c r="X421" s="639" t="str">
        <f>IF(OR(ISBLANK(V421), ISTEXT(V421)), "", "0  "&amp;V396)</f>
        <v/>
      </c>
      <c r="Y421" s="5">
        <v>1</v>
      </c>
      <c r="Z421" s="180" t="str">
        <f t="shared" si="157"/>
        <v>►</v>
      </c>
      <c r="AA421" s="163"/>
      <c r="AB421" s="164"/>
      <c r="AC421" s="165" t="str">
        <f t="shared" si="146"/>
        <v/>
      </c>
      <c r="AD421" s="166"/>
      <c r="AE421" s="167"/>
      <c r="AF421" s="182"/>
      <c r="AG421" s="491">
        <v>1</v>
      </c>
      <c r="AH421" s="169">
        <f>IFERROR(SUMIF(AA465:AF465, AE421, AA466:AF466)*AD421*IF(ISBLANK(AA421),1,AA421)+SUMIF(AA467:AF467, AE421, AA468:AF468)*AD421*IF(ISBLANK(AA421),1,AA421), 0)</f>
        <v>0</v>
      </c>
      <c r="AI421" s="170">
        <f>IF(ISBLANK(AA387),0,(AH421*AG421)/AA387*AL388)</f>
        <v>0</v>
      </c>
      <c r="AJ421" s="171">
        <f>IF(AI423=0,0,(AI421/AI423)*AK392*1000)</f>
        <v>0</v>
      </c>
      <c r="AK421" s="193">
        <f>IF(AH423=0, 0, (AA421*AG421)/(AH423*AK392))</f>
        <v>0</v>
      </c>
      <c r="AL421" s="173">
        <f>IF(OR(ISBLANK(AA387), ISBLANK(AA421), ISTEXT(AA421)), 0, AA421*AG421/AA387*AL388)</f>
        <v>0</v>
      </c>
      <c r="AM421" s="174">
        <f t="shared" si="147"/>
        <v>0</v>
      </c>
      <c r="AN421" s="175">
        <f t="shared" si="148"/>
        <v>0</v>
      </c>
      <c r="AO421" s="3">
        <v>1</v>
      </c>
      <c r="AP421" s="164"/>
      <c r="AQ421" s="164"/>
      <c r="AR421" s="181" t="str">
        <f t="shared" si="161"/>
        <v/>
      </c>
      <c r="AS421" s="166"/>
      <c r="AT421" s="167"/>
      <c r="AU421" s="182"/>
      <c r="AV421" s="3">
        <v>1</v>
      </c>
      <c r="AW421" s="5">
        <v>1</v>
      </c>
      <c r="AX421" s="5">
        <v>1</v>
      </c>
      <c r="AY421" s="5">
        <v>1</v>
      </c>
      <c r="AZ421" s="5">
        <v>1</v>
      </c>
      <c r="BA421" s="5">
        <v>1</v>
      </c>
      <c r="BB421" s="5">
        <v>1</v>
      </c>
      <c r="BC421" s="5">
        <v>1</v>
      </c>
      <c r="BD421" s="5">
        <v>1</v>
      </c>
      <c r="BE421" s="5">
        <v>1</v>
      </c>
      <c r="BF421" s="5">
        <v>1</v>
      </c>
      <c r="BG421" s="5">
        <v>1</v>
      </c>
      <c r="BH421" s="5">
        <v>1</v>
      </c>
      <c r="BI421" s="5">
        <v>1</v>
      </c>
      <c r="BJ421" s="5">
        <v>1</v>
      </c>
      <c r="BK421" s="5">
        <v>1</v>
      </c>
      <c r="BL421" s="5">
        <v>1</v>
      </c>
      <c r="BM421" s="5">
        <v>1</v>
      </c>
      <c r="BN421" s="5">
        <v>1</v>
      </c>
      <c r="BO421" s="5">
        <v>1</v>
      </c>
      <c r="BP421" s="5">
        <v>1</v>
      </c>
      <c r="BQ421" s="5">
        <v>1</v>
      </c>
      <c r="BR421" s="5">
        <v>1</v>
      </c>
      <c r="BS421" s="5">
        <v>1</v>
      </c>
      <c r="BT421" s="5">
        <v>1</v>
      </c>
      <c r="BU421" s="5">
        <v>1</v>
      </c>
      <c r="BV421" s="5">
        <v>1</v>
      </c>
      <c r="BW421" s="5">
        <v>1</v>
      </c>
      <c r="BX421" s="5">
        <v>1</v>
      </c>
      <c r="BY421" s="5">
        <v>1</v>
      </c>
      <c r="BZ421" s="5">
        <v>1</v>
      </c>
      <c r="CA421" s="5">
        <v>1</v>
      </c>
      <c r="CB421" s="5">
        <v>1</v>
      </c>
      <c r="CC421" s="5">
        <v>1</v>
      </c>
      <c r="CD421" s="5">
        <v>1</v>
      </c>
      <c r="CE421" s="5">
        <v>1</v>
      </c>
      <c r="CF421" s="5">
        <v>1</v>
      </c>
      <c r="CG421" s="5">
        <v>1</v>
      </c>
      <c r="CH421" s="5">
        <v>1</v>
      </c>
      <c r="CI421" s="5">
        <v>1</v>
      </c>
      <c r="CJ421" s="544">
        <v>1</v>
      </c>
    </row>
    <row r="422" spans="1:88" s="160" customFormat="1" ht="23.25" customHeight="1">
      <c r="A422" s="5">
        <v>1</v>
      </c>
      <c r="B422" s="657" t="str">
        <f t="shared" si="158"/>
        <v>►</v>
      </c>
      <c r="C422" s="671"/>
      <c r="D422" s="15"/>
      <c r="E422" s="140">
        <f t="shared" si="149"/>
        <v>0</v>
      </c>
      <c r="F422" s="15"/>
      <c r="G422" s="87"/>
      <c r="H422" s="141">
        <f t="shared" si="150"/>
        <v>0</v>
      </c>
      <c r="I422" s="142">
        <f t="shared" si="151"/>
        <v>0</v>
      </c>
      <c r="J422" s="109" t="str">
        <f t="shared" si="152"/>
        <v/>
      </c>
      <c r="K422" s="143" t="str">
        <f t="shared" si="153"/>
        <v/>
      </c>
      <c r="L422" s="143" t="str">
        <f t="shared" si="154"/>
        <v/>
      </c>
      <c r="M422" s="682">
        <f t="shared" si="155"/>
        <v>0</v>
      </c>
      <c r="N422" s="682"/>
      <c r="O422" s="162" t="str">
        <f t="shared" si="156"/>
        <v/>
      </c>
      <c r="P422" s="747"/>
      <c r="Q422" s="5">
        <v>1</v>
      </c>
      <c r="R422" s="596"/>
      <c r="S422" s="632"/>
      <c r="T422" s="598"/>
      <c r="U422" s="636" t="str">
        <f t="shared" si="163"/>
        <v/>
      </c>
      <c r="V422" s="640"/>
      <c r="W422" s="182" t="str">
        <f t="shared" si="164"/>
        <v/>
      </c>
      <c r="X422" s="639" t="str">
        <f>IF(OR(ISBLANK(V422), ISTEXT(V422)), "", "0  "&amp;V396)</f>
        <v/>
      </c>
      <c r="Y422" s="5">
        <v>1</v>
      </c>
      <c r="Z422" s="62" t="s">
        <v>21</v>
      </c>
      <c r="AA422" s="163"/>
      <c r="AB422" s="164"/>
      <c r="AC422" s="181" t="str">
        <f t="shared" si="146"/>
        <v/>
      </c>
      <c r="AD422" s="166"/>
      <c r="AE422" s="167"/>
      <c r="AF422" s="286"/>
      <c r="AG422" s="491">
        <v>1</v>
      </c>
      <c r="AH422" s="169">
        <f>IFERROR(SUMIF(AA465:AF465, AE422, AA466:AF466)*AD422*IF(ISBLANK(AA422),1,AA422)+SUMIF(AA467:AF467, AE422, AA468:AF468)*AD422*IF(ISBLANK(AA422),1,AA422), 0)</f>
        <v>0</v>
      </c>
      <c r="AI422" s="170">
        <f>IF(ISBLANK(AA387),0,(AH422*AG422)/AA387*AL388)</f>
        <v>0</v>
      </c>
      <c r="AJ422" s="183">
        <f>IF(AI423=0,0,(AI422/AI423)*AK392*1000)</f>
        <v>0</v>
      </c>
      <c r="AK422" s="184">
        <f>IF(AH423=0, 0, (AA422*AG422)/(AH423*AK392))</f>
        <v>0</v>
      </c>
      <c r="AL422" s="185">
        <f>IF(OR(ISBLANK(AA387), ISBLANK(AA422), ISTEXT(AA422)), 0, AA422*AG422/AA387*AL388)</f>
        <v>0</v>
      </c>
      <c r="AM422" s="186">
        <f t="shared" si="147"/>
        <v>0</v>
      </c>
      <c r="AN422" s="187">
        <f t="shared" si="148"/>
        <v>0</v>
      </c>
      <c r="AO422" s="3">
        <v>1</v>
      </c>
      <c r="AP422" s="164"/>
      <c r="AQ422" s="164"/>
      <c r="AR422" s="181" t="str">
        <f t="shared" si="161"/>
        <v/>
      </c>
      <c r="AS422" s="166"/>
      <c r="AT422" s="167"/>
      <c r="AU422" s="182"/>
      <c r="AV422" s="3">
        <v>1</v>
      </c>
      <c r="AW422" s="5">
        <v>1</v>
      </c>
      <c r="AX422" s="5">
        <v>1</v>
      </c>
      <c r="AY422" s="5">
        <v>1</v>
      </c>
      <c r="AZ422" s="5">
        <v>1</v>
      </c>
      <c r="BA422" s="5">
        <v>1</v>
      </c>
      <c r="BB422" s="5">
        <v>1</v>
      </c>
      <c r="BC422" s="5">
        <v>1</v>
      </c>
      <c r="BD422" s="5">
        <v>1</v>
      </c>
      <c r="BE422" s="5">
        <v>1</v>
      </c>
      <c r="BF422" s="5">
        <v>1</v>
      </c>
      <c r="BG422" s="5">
        <v>1</v>
      </c>
      <c r="BH422" s="5">
        <v>1</v>
      </c>
      <c r="BI422" s="5">
        <v>1</v>
      </c>
      <c r="BJ422" s="5">
        <v>1</v>
      </c>
      <c r="BK422" s="5">
        <v>1</v>
      </c>
      <c r="BL422" s="5">
        <v>1</v>
      </c>
      <c r="BM422" s="5">
        <v>1</v>
      </c>
      <c r="BN422" s="5">
        <v>1</v>
      </c>
      <c r="BO422" s="5">
        <v>1</v>
      </c>
      <c r="BP422" s="5">
        <v>1</v>
      </c>
      <c r="BQ422" s="5">
        <v>1</v>
      </c>
      <c r="BR422" s="5">
        <v>1</v>
      </c>
      <c r="BS422" s="5">
        <v>1</v>
      </c>
      <c r="BT422" s="5">
        <v>1</v>
      </c>
      <c r="BU422" s="5">
        <v>1</v>
      </c>
      <c r="BV422" s="5">
        <v>1</v>
      </c>
      <c r="BW422" s="5">
        <v>1</v>
      </c>
      <c r="BX422" s="5">
        <v>1</v>
      </c>
      <c r="BY422" s="5">
        <v>1</v>
      </c>
      <c r="BZ422" s="5">
        <v>1</v>
      </c>
      <c r="CA422" s="5">
        <v>1</v>
      </c>
      <c r="CB422" s="5">
        <v>1</v>
      </c>
      <c r="CC422" s="5">
        <v>1</v>
      </c>
      <c r="CD422" s="5">
        <v>1</v>
      </c>
      <c r="CE422" s="5">
        <v>1</v>
      </c>
      <c r="CF422" s="5">
        <v>1</v>
      </c>
      <c r="CG422" s="5">
        <v>1</v>
      </c>
      <c r="CH422" s="5">
        <v>1</v>
      </c>
      <c r="CI422" s="5">
        <v>1</v>
      </c>
      <c r="CJ422" s="544">
        <v>1</v>
      </c>
    </row>
    <row r="423" spans="1:88" s="160" customFormat="1" ht="23.25" customHeight="1">
      <c r="A423" s="5">
        <v>1</v>
      </c>
      <c r="B423" s="60" t="s">
        <v>21</v>
      </c>
      <c r="C423" s="671"/>
      <c r="D423" s="274">
        <f>COUNTIF(B395:B422,"A")</f>
        <v>0</v>
      </c>
      <c r="E423" s="140">
        <f t="shared" si="149"/>
        <v>0</v>
      </c>
      <c r="F423" s="15"/>
      <c r="G423" s="87"/>
      <c r="H423" s="141">
        <f t="shared" si="150"/>
        <v>0</v>
      </c>
      <c r="I423" s="142">
        <f t="shared" si="151"/>
        <v>0</v>
      </c>
      <c r="J423" s="109" t="str">
        <f t="shared" si="152"/>
        <v/>
      </c>
      <c r="K423" s="143" t="str">
        <f t="shared" si="153"/>
        <v/>
      </c>
      <c r="L423" s="143" t="str">
        <f t="shared" si="154"/>
        <v/>
      </c>
      <c r="M423" s="682">
        <f t="shared" si="155"/>
        <v>0</v>
      </c>
      <c r="N423" s="682"/>
      <c r="O423" s="162" t="str">
        <f t="shared" si="156"/>
        <v/>
      </c>
      <c r="P423" s="748"/>
      <c r="Q423" s="5">
        <v>1</v>
      </c>
      <c r="R423" s="596"/>
      <c r="S423" s="632"/>
      <c r="T423" s="598"/>
      <c r="U423" s="636" t="str">
        <f t="shared" si="163"/>
        <v/>
      </c>
      <c r="V423" s="640"/>
      <c r="W423" s="182" t="str">
        <f t="shared" si="164"/>
        <v/>
      </c>
      <c r="X423" s="639" t="str">
        <f>IF(OR(ISBLANK(V423), ISTEXT(V423)), "", "0  "&amp;V396)</f>
        <v/>
      </c>
      <c r="Y423" s="5">
        <v>1</v>
      </c>
      <c r="Z423" s="280" t="s">
        <v>21</v>
      </c>
      <c r="AA423" s="291"/>
      <c r="AB423" s="292"/>
      <c r="AC423" s="292"/>
      <c r="AD423" s="292"/>
      <c r="AE423" s="292"/>
      <c r="AF423" s="292"/>
      <c r="AG423" s="292"/>
      <c r="AH423" s="293">
        <f>SUM(AH393:AH422)</f>
        <v>0.4</v>
      </c>
      <c r="AI423" s="170">
        <f>SUM(AI393:AI422)</f>
        <v>0.2</v>
      </c>
      <c r="AJ423" s="294">
        <f>SUM(AJ393:AJ422)/1000</f>
        <v>1</v>
      </c>
      <c r="AK423" s="295"/>
      <c r="AL423" s="295"/>
      <c r="AM423" s="295"/>
      <c r="AN423" s="296"/>
      <c r="AO423" s="3">
        <v>1</v>
      </c>
      <c r="AP423" s="164"/>
      <c r="AQ423" s="164"/>
      <c r="AR423" s="181" t="str">
        <f t="shared" si="161"/>
        <v/>
      </c>
      <c r="AS423" s="166"/>
      <c r="AT423" s="167"/>
      <c r="AU423" s="182"/>
      <c r="AV423" s="3">
        <v>1</v>
      </c>
      <c r="AW423" s="5">
        <v>1</v>
      </c>
      <c r="AX423" s="5">
        <v>1</v>
      </c>
      <c r="AY423" s="5">
        <v>1</v>
      </c>
      <c r="AZ423" s="5">
        <v>1</v>
      </c>
      <c r="BA423" s="5">
        <v>1</v>
      </c>
      <c r="BB423" s="5">
        <v>1</v>
      </c>
      <c r="BC423" s="5">
        <v>1</v>
      </c>
      <c r="BD423" s="5">
        <v>1</v>
      </c>
      <c r="BE423" s="5">
        <v>1</v>
      </c>
      <c r="BF423" s="5">
        <v>1</v>
      </c>
      <c r="BG423" s="5">
        <v>1</v>
      </c>
      <c r="BH423" s="5">
        <v>1</v>
      </c>
      <c r="BI423" s="5">
        <v>1</v>
      </c>
      <c r="BJ423" s="5">
        <v>1</v>
      </c>
      <c r="BK423" s="5">
        <v>1</v>
      </c>
      <c r="BL423" s="5">
        <v>1</v>
      </c>
      <c r="BM423" s="5">
        <v>1</v>
      </c>
      <c r="BN423" s="5">
        <v>1</v>
      </c>
      <c r="BO423" s="5">
        <v>1</v>
      </c>
      <c r="BP423" s="5">
        <v>1</v>
      </c>
      <c r="BQ423" s="5">
        <v>1</v>
      </c>
      <c r="BR423" s="5">
        <v>1</v>
      </c>
      <c r="BS423" s="5">
        <v>1</v>
      </c>
      <c r="BT423" s="5">
        <v>1</v>
      </c>
      <c r="BU423" s="5">
        <v>1</v>
      </c>
      <c r="BV423" s="5">
        <v>1</v>
      </c>
      <c r="BW423" s="5">
        <v>1</v>
      </c>
      <c r="BX423" s="5">
        <v>1</v>
      </c>
      <c r="BY423" s="5">
        <v>1</v>
      </c>
      <c r="BZ423" s="5">
        <v>1</v>
      </c>
      <c r="CA423" s="5">
        <v>1</v>
      </c>
      <c r="CB423" s="5">
        <v>1</v>
      </c>
      <c r="CC423" s="5">
        <v>1</v>
      </c>
      <c r="CD423" s="5">
        <v>1</v>
      </c>
      <c r="CE423" s="5">
        <v>1</v>
      </c>
      <c r="CF423" s="5">
        <v>1</v>
      </c>
      <c r="CG423" s="5">
        <v>1</v>
      </c>
      <c r="CH423" s="5">
        <v>1</v>
      </c>
      <c r="CI423" s="5">
        <v>1</v>
      </c>
      <c r="CJ423" s="544">
        <v>1</v>
      </c>
    </row>
    <row r="424" spans="1:88" s="160" customFormat="1" ht="23.25" customHeight="1">
      <c r="A424" s="5">
        <v>1</v>
      </c>
      <c r="B424" s="280" t="s">
        <v>21</v>
      </c>
      <c r="C424" s="671"/>
      <c r="D424" s="281">
        <v>0</v>
      </c>
      <c r="E424" s="282" t="s">
        <v>178</v>
      </c>
      <c r="F424" s="283"/>
      <c r="G424" s="283"/>
      <c r="H424" s="283"/>
      <c r="I424" s="283"/>
      <c r="J424" s="283"/>
      <c r="K424" s="283"/>
      <c r="L424" s="284"/>
      <c r="M424" s="285"/>
      <c r="N424" s="283"/>
      <c r="O424" s="828"/>
      <c r="P424" s="829"/>
      <c r="Q424" s="5">
        <v>1</v>
      </c>
      <c r="R424" s="596"/>
      <c r="S424" s="632"/>
      <c r="T424" s="598"/>
      <c r="U424" s="636" t="str">
        <f t="shared" si="163"/>
        <v/>
      </c>
      <c r="V424" s="640"/>
      <c r="W424" s="182" t="str">
        <f t="shared" si="164"/>
        <v/>
      </c>
      <c r="X424" s="639" t="str">
        <f>IF(OR(ISBLANK(V424), ISTEXT(V424)), "", "0  "&amp;V396)</f>
        <v/>
      </c>
      <c r="Y424" s="5">
        <v>1</v>
      </c>
      <c r="Z424" s="62" t="s">
        <v>21</v>
      </c>
      <c r="AA424" s="302">
        <v>0</v>
      </c>
      <c r="AB424" s="303" t="s">
        <v>181</v>
      </c>
      <c r="AC424" s="303"/>
      <c r="AD424" s="303"/>
      <c r="AE424" s="303"/>
      <c r="AF424" s="303"/>
      <c r="AG424" s="303"/>
      <c r="AH424" s="304" t="s">
        <v>183</v>
      </c>
      <c r="AI424" s="303"/>
      <c r="AJ424" s="303"/>
      <c r="AK424" s="303"/>
      <c r="AL424" s="303"/>
      <c r="AM424" s="303"/>
      <c r="AN424" s="305"/>
      <c r="AO424" s="3">
        <v>1</v>
      </c>
      <c r="AP424" s="164"/>
      <c r="AQ424" s="164"/>
      <c r="AR424" s="181" t="str">
        <f t="shared" si="161"/>
        <v/>
      </c>
      <c r="AS424" s="166"/>
      <c r="AT424" s="167"/>
      <c r="AU424" s="182"/>
      <c r="AV424" s="3">
        <v>1</v>
      </c>
      <c r="AW424" s="5">
        <v>1</v>
      </c>
      <c r="AX424" s="5">
        <v>1</v>
      </c>
      <c r="AY424" s="5">
        <v>1</v>
      </c>
      <c r="AZ424" s="5">
        <v>1</v>
      </c>
      <c r="BA424" s="5">
        <v>1</v>
      </c>
      <c r="BB424" s="5">
        <v>1</v>
      </c>
      <c r="BC424" s="5">
        <v>1</v>
      </c>
      <c r="BD424" s="5">
        <v>1</v>
      </c>
      <c r="BE424" s="5">
        <v>1</v>
      </c>
      <c r="BF424" s="5">
        <v>1</v>
      </c>
      <c r="BG424" s="5">
        <v>1</v>
      </c>
      <c r="BH424" s="5">
        <v>1</v>
      </c>
      <c r="BI424" s="5">
        <v>1</v>
      </c>
      <c r="BJ424" s="5">
        <v>1</v>
      </c>
      <c r="BK424" s="5">
        <v>1</v>
      </c>
      <c r="BL424" s="5">
        <v>1</v>
      </c>
      <c r="BM424" s="5">
        <v>1</v>
      </c>
      <c r="BN424" s="5">
        <v>1</v>
      </c>
      <c r="BO424" s="5">
        <v>1</v>
      </c>
      <c r="BP424" s="5">
        <v>1</v>
      </c>
      <c r="BQ424" s="5">
        <v>1</v>
      </c>
      <c r="BR424" s="5">
        <v>1</v>
      </c>
      <c r="BS424" s="5">
        <v>1</v>
      </c>
      <c r="BT424" s="5">
        <v>1</v>
      </c>
      <c r="BU424" s="5">
        <v>1</v>
      </c>
      <c r="BV424" s="5">
        <v>1</v>
      </c>
      <c r="BW424" s="5">
        <v>1</v>
      </c>
      <c r="BX424" s="5">
        <v>1</v>
      </c>
      <c r="BY424" s="5">
        <v>1</v>
      </c>
      <c r="BZ424" s="5">
        <v>1</v>
      </c>
      <c r="CA424" s="5">
        <v>1</v>
      </c>
      <c r="CB424" s="5">
        <v>1</v>
      </c>
      <c r="CC424" s="5">
        <v>1</v>
      </c>
      <c r="CD424" s="5">
        <v>1</v>
      </c>
      <c r="CE424" s="5">
        <v>1</v>
      </c>
      <c r="CF424" s="5">
        <v>1</v>
      </c>
      <c r="CG424" s="5">
        <v>1</v>
      </c>
      <c r="CH424" s="5">
        <v>1</v>
      </c>
      <c r="CI424" s="5">
        <v>1</v>
      </c>
      <c r="CJ424" s="544">
        <v>1</v>
      </c>
    </row>
    <row r="425" spans="1:88" s="160" customFormat="1" ht="23.25" customHeight="1">
      <c r="A425" s="5">
        <v>1</v>
      </c>
      <c r="B425" s="62" t="s">
        <v>21</v>
      </c>
      <c r="C425" s="671"/>
      <c r="D425" s="289" t="str">
        <f>IF(ISBLANK(E425),"",LARGE(D424:D424,1)+1)</f>
        <v/>
      </c>
      <c r="E425" s="290"/>
      <c r="F425" s="290" t="s">
        <v>181</v>
      </c>
      <c r="G425" s="290"/>
      <c r="H425" s="290"/>
      <c r="I425" s="290"/>
      <c r="J425" s="290"/>
      <c r="K425" s="290"/>
      <c r="L425" s="290"/>
      <c r="M425" s="290"/>
      <c r="N425" s="290"/>
      <c r="O425" s="290"/>
      <c r="P425" s="830" t="str">
        <f>I385</f>
        <v>Vous</v>
      </c>
      <c r="Q425" s="5">
        <v>1</v>
      </c>
      <c r="R425" s="596"/>
      <c r="S425" s="632"/>
      <c r="T425" s="598"/>
      <c r="U425" s="636" t="str">
        <f t="shared" si="163"/>
        <v/>
      </c>
      <c r="V425" s="640"/>
      <c r="W425" s="182" t="str">
        <f t="shared" si="164"/>
        <v/>
      </c>
      <c r="X425" s="639" t="str">
        <f>IF(OR(ISBLANK(V425), ISTEXT(V425)), "", "0  "&amp;V396)</f>
        <v/>
      </c>
      <c r="Y425" s="5">
        <v>1</v>
      </c>
      <c r="Z425" s="314" t="str">
        <f t="shared" ref="Z425:Z444" si="165">IF(AB425&lt;&gt;"","A",IF(AC425&lt;&gt;"","A",IF(AD425&lt;&gt;"","A",IF(AE425&lt;&gt;"","A",IF(AF425&lt;&gt;"","A","►")))))</f>
        <v>A</v>
      </c>
      <c r="AA425" s="315">
        <f>IF(ISBLANK(AB425),"",LARGE(AA424:AA424,1)+1)</f>
        <v>1</v>
      </c>
      <c r="AB425" s="316" t="s">
        <v>365</v>
      </c>
      <c r="AC425" s="317"/>
      <c r="AD425" s="317"/>
      <c r="AE425" s="317"/>
      <c r="AF425" s="317"/>
      <c r="AG425" s="317"/>
      <c r="AH425" s="317"/>
      <c r="AI425" s="317"/>
      <c r="AJ425" s="317"/>
      <c r="AK425" s="317"/>
      <c r="AL425" s="317"/>
      <c r="AM425" s="317"/>
      <c r="AN425" s="318"/>
      <c r="AO425" s="3">
        <v>1</v>
      </c>
      <c r="AP425" s="164"/>
      <c r="AQ425" s="164"/>
      <c r="AR425" s="181" t="str">
        <f t="shared" si="161"/>
        <v/>
      </c>
      <c r="AS425" s="166"/>
      <c r="AT425" s="167"/>
      <c r="AU425" s="182"/>
      <c r="AV425" s="3">
        <v>1</v>
      </c>
      <c r="AW425" s="5">
        <v>1</v>
      </c>
      <c r="AX425" s="5">
        <v>1</v>
      </c>
      <c r="AY425" s="5">
        <v>1</v>
      </c>
      <c r="AZ425" s="5">
        <v>1</v>
      </c>
      <c r="BA425" s="5">
        <v>1</v>
      </c>
      <c r="BB425" s="5">
        <v>1</v>
      </c>
      <c r="BC425" s="5">
        <v>1</v>
      </c>
      <c r="BD425" s="5">
        <v>1</v>
      </c>
      <c r="BE425" s="5">
        <v>1</v>
      </c>
      <c r="BF425" s="5">
        <v>1</v>
      </c>
      <c r="BG425" s="5">
        <v>1</v>
      </c>
      <c r="BH425" s="5">
        <v>1</v>
      </c>
      <c r="BI425" s="5">
        <v>1</v>
      </c>
      <c r="BJ425" s="5">
        <v>1</v>
      </c>
      <c r="BK425" s="5">
        <v>1</v>
      </c>
      <c r="BL425" s="5">
        <v>1</v>
      </c>
      <c r="BM425" s="5">
        <v>1</v>
      </c>
      <c r="BN425" s="5">
        <v>1</v>
      </c>
      <c r="BO425" s="5">
        <v>1</v>
      </c>
      <c r="BP425" s="5">
        <v>1</v>
      </c>
      <c r="BQ425" s="5">
        <v>1</v>
      </c>
      <c r="BR425" s="5">
        <v>1</v>
      </c>
      <c r="BS425" s="5">
        <v>1</v>
      </c>
      <c r="BT425" s="5">
        <v>1</v>
      </c>
      <c r="BU425" s="5">
        <v>1</v>
      </c>
      <c r="BV425" s="5">
        <v>1</v>
      </c>
      <c r="BW425" s="5">
        <v>1</v>
      </c>
      <c r="BX425" s="5">
        <v>1</v>
      </c>
      <c r="BY425" s="5">
        <v>1</v>
      </c>
      <c r="BZ425" s="5">
        <v>1</v>
      </c>
      <c r="CA425" s="5">
        <v>1</v>
      </c>
      <c r="CB425" s="5">
        <v>1</v>
      </c>
      <c r="CC425" s="5">
        <v>1</v>
      </c>
      <c r="CD425" s="5">
        <v>1</v>
      </c>
      <c r="CE425" s="5">
        <v>1</v>
      </c>
      <c r="CF425" s="5">
        <v>1</v>
      </c>
      <c r="CG425" s="5">
        <v>1</v>
      </c>
      <c r="CH425" s="5">
        <v>1</v>
      </c>
      <c r="CI425" s="5">
        <v>1</v>
      </c>
      <c r="CJ425" s="544">
        <v>1</v>
      </c>
    </row>
    <row r="426" spans="1:88" s="160" customFormat="1" ht="23.25" customHeight="1">
      <c r="A426" s="5">
        <v>1</v>
      </c>
      <c r="B426" s="657" t="str">
        <f t="shared" ref="B426:B445" si="166">Z425</f>
        <v>A</v>
      </c>
      <c r="C426" s="671"/>
      <c r="D426" s="289">
        <f t="shared" ref="D426:D445" si="167">AA425</f>
        <v>1</v>
      </c>
      <c r="E426" s="141"/>
      <c r="F426" s="290"/>
      <c r="G426" s="141"/>
      <c r="H426" s="290"/>
      <c r="I426" s="290"/>
      <c r="J426" s="290"/>
      <c r="K426" s="290"/>
      <c r="L426" s="290"/>
      <c r="M426" s="290"/>
      <c r="N426" s="290"/>
      <c r="O426" s="290"/>
      <c r="P426" s="830"/>
      <c r="Q426" s="5">
        <v>1</v>
      </c>
      <c r="R426" s="596"/>
      <c r="S426" s="632"/>
      <c r="T426" s="598"/>
      <c r="U426" s="636" t="str">
        <f t="shared" si="163"/>
        <v/>
      </c>
      <c r="V426" s="640"/>
      <c r="W426" s="182" t="str">
        <f t="shared" si="164"/>
        <v/>
      </c>
      <c r="X426" s="639" t="str">
        <f>IF(OR(ISBLANK(V426), ISTEXT(V426)), "", "0  "&amp;V396)</f>
        <v/>
      </c>
      <c r="Y426" s="5">
        <v>1</v>
      </c>
      <c r="Z426" s="314" t="str">
        <f t="shared" si="165"/>
        <v>A</v>
      </c>
      <c r="AA426" s="315" t="str">
        <f>IF(ISBLANK(AB426),"",LARGE(AA424:AA425,1)+1)</f>
        <v/>
      </c>
      <c r="AB426" s="316"/>
      <c r="AC426" s="317" t="s">
        <v>366</v>
      </c>
      <c r="AD426" s="317"/>
      <c r="AE426" s="502"/>
      <c r="AF426" s="502"/>
      <c r="AG426" s="502"/>
      <c r="AH426" s="323"/>
      <c r="AI426" s="323"/>
      <c r="AJ426" s="323"/>
      <c r="AK426" s="323"/>
      <c r="AL426" s="323"/>
      <c r="AM426" s="323"/>
      <c r="AN426" s="324"/>
      <c r="AO426" s="3">
        <v>1</v>
      </c>
      <c r="AP426" s="164"/>
      <c r="AQ426" s="164"/>
      <c r="AR426" s="181" t="str">
        <f t="shared" si="161"/>
        <v/>
      </c>
      <c r="AS426" s="166"/>
      <c r="AT426" s="167"/>
      <c r="AU426" s="182"/>
      <c r="AV426" s="3">
        <v>1</v>
      </c>
      <c r="AW426" s="5">
        <v>1</v>
      </c>
      <c r="AX426" s="5">
        <v>1</v>
      </c>
      <c r="AY426" s="5">
        <v>1</v>
      </c>
      <c r="AZ426" s="5">
        <v>1</v>
      </c>
      <c r="BA426" s="5">
        <v>1</v>
      </c>
      <c r="BB426" s="5">
        <v>1</v>
      </c>
      <c r="BC426" s="5">
        <v>1</v>
      </c>
      <c r="BD426" s="5">
        <v>1</v>
      </c>
      <c r="BE426" s="5">
        <v>1</v>
      </c>
      <c r="BF426" s="5">
        <v>1</v>
      </c>
      <c r="BG426" s="5">
        <v>1</v>
      </c>
      <c r="BH426" s="5">
        <v>1</v>
      </c>
      <c r="BI426" s="5">
        <v>1</v>
      </c>
      <c r="BJ426" s="5">
        <v>1</v>
      </c>
      <c r="BK426" s="5">
        <v>1</v>
      </c>
      <c r="BL426" s="5">
        <v>1</v>
      </c>
      <c r="BM426" s="5">
        <v>1</v>
      </c>
      <c r="BN426" s="5">
        <v>1</v>
      </c>
      <c r="BO426" s="5">
        <v>1</v>
      </c>
      <c r="BP426" s="5">
        <v>1</v>
      </c>
      <c r="BQ426" s="5">
        <v>1</v>
      </c>
      <c r="BR426" s="5">
        <v>1</v>
      </c>
      <c r="BS426" s="5">
        <v>1</v>
      </c>
      <c r="BT426" s="5">
        <v>1</v>
      </c>
      <c r="BU426" s="5">
        <v>1</v>
      </c>
      <c r="BV426" s="5">
        <v>1</v>
      </c>
      <c r="BW426" s="5">
        <v>1</v>
      </c>
      <c r="BX426" s="5">
        <v>1</v>
      </c>
      <c r="BY426" s="5">
        <v>1</v>
      </c>
      <c r="BZ426" s="5">
        <v>1</v>
      </c>
      <c r="CA426" s="5">
        <v>1</v>
      </c>
      <c r="CB426" s="5">
        <v>1</v>
      </c>
      <c r="CC426" s="5">
        <v>1</v>
      </c>
      <c r="CD426" s="5">
        <v>1</v>
      </c>
      <c r="CE426" s="5">
        <v>1</v>
      </c>
      <c r="CF426" s="5">
        <v>1</v>
      </c>
      <c r="CG426" s="5">
        <v>1</v>
      </c>
      <c r="CH426" s="5">
        <v>1</v>
      </c>
      <c r="CI426" s="5">
        <v>1</v>
      </c>
      <c r="CJ426" s="544">
        <v>1</v>
      </c>
    </row>
    <row r="427" spans="1:88" s="160" customFormat="1" ht="23.25" customHeight="1">
      <c r="A427" s="5">
        <v>1</v>
      </c>
      <c r="B427" s="657" t="str">
        <f t="shared" si="166"/>
        <v>A</v>
      </c>
      <c r="C427" s="671"/>
      <c r="D427" s="289" t="str">
        <f t="shared" si="167"/>
        <v/>
      </c>
      <c r="E427" s="141">
        <f t="shared" ref="E427:E445" si="168">AB426</f>
        <v>0</v>
      </c>
      <c r="F427" s="141"/>
      <c r="G427" s="141"/>
      <c r="H427" s="141"/>
      <c r="I427" s="141"/>
      <c r="J427" s="141"/>
      <c r="K427" s="141"/>
      <c r="L427" s="141"/>
      <c r="M427" s="141"/>
      <c r="N427" s="141"/>
      <c r="O427" s="141"/>
      <c r="P427" s="830"/>
      <c r="Q427" s="5">
        <v>1</v>
      </c>
      <c r="R427" s="596"/>
      <c r="S427" s="632"/>
      <c r="T427" s="598"/>
      <c r="U427" s="636" t="str">
        <f t="shared" si="163"/>
        <v/>
      </c>
      <c r="V427" s="640"/>
      <c r="W427" s="182" t="str">
        <f t="shared" si="164"/>
        <v/>
      </c>
      <c r="X427" s="639" t="str">
        <f>IF(OR(ISBLANK(V427), ISTEXT(V427)), "", "0  "&amp;V396)</f>
        <v/>
      </c>
      <c r="Y427" s="5">
        <v>1</v>
      </c>
      <c r="Z427" s="314" t="str">
        <f t="shared" si="165"/>
        <v>►</v>
      </c>
      <c r="AA427" s="315" t="str">
        <f>IF(ISBLANK(AB427),"",LARGE(AA424:AA426,1)+1)</f>
        <v/>
      </c>
      <c r="AB427" s="316"/>
      <c r="AC427" s="317"/>
      <c r="AD427" s="317"/>
      <c r="AE427" s="317"/>
      <c r="AF427" s="317"/>
      <c r="AG427" s="317"/>
      <c r="AH427" s="317"/>
      <c r="AI427" s="317"/>
      <c r="AJ427" s="317"/>
      <c r="AK427" s="317"/>
      <c r="AL427" s="317"/>
      <c r="AM427" s="317"/>
      <c r="AN427" s="318"/>
      <c r="AO427" s="3">
        <v>1</v>
      </c>
      <c r="AP427" s="164"/>
      <c r="AQ427" s="164"/>
      <c r="AR427" s="181" t="str">
        <f t="shared" si="161"/>
        <v/>
      </c>
      <c r="AS427" s="166"/>
      <c r="AT427" s="167"/>
      <c r="AU427" s="182"/>
      <c r="AV427" s="5">
        <v>1</v>
      </c>
      <c r="AW427" s="5">
        <v>1</v>
      </c>
      <c r="AX427" s="5">
        <v>1</v>
      </c>
      <c r="AY427" s="5">
        <v>1</v>
      </c>
      <c r="AZ427" s="5">
        <v>1</v>
      </c>
      <c r="BA427" s="5">
        <v>1</v>
      </c>
      <c r="BB427" s="5">
        <v>1</v>
      </c>
      <c r="BC427" s="5">
        <v>1</v>
      </c>
      <c r="BD427" s="5">
        <v>1</v>
      </c>
      <c r="BE427" s="5">
        <v>1</v>
      </c>
      <c r="BF427" s="5">
        <v>1</v>
      </c>
      <c r="BG427" s="5">
        <v>1</v>
      </c>
      <c r="BH427" s="5">
        <v>1</v>
      </c>
      <c r="BI427" s="5">
        <v>1</v>
      </c>
      <c r="BJ427" s="5">
        <v>1</v>
      </c>
      <c r="BK427" s="5">
        <v>1</v>
      </c>
      <c r="BL427" s="5">
        <v>1</v>
      </c>
      <c r="BM427" s="5">
        <v>1</v>
      </c>
      <c r="BN427" s="5">
        <v>1</v>
      </c>
      <c r="BO427" s="5">
        <v>1</v>
      </c>
      <c r="BP427" s="5">
        <v>1</v>
      </c>
      <c r="BQ427" s="5">
        <v>1</v>
      </c>
      <c r="BR427" s="5">
        <v>1</v>
      </c>
      <c r="BS427" s="5">
        <v>1</v>
      </c>
      <c r="BT427" s="5">
        <v>1</v>
      </c>
      <c r="BU427" s="5">
        <v>1</v>
      </c>
      <c r="BV427" s="5">
        <v>1</v>
      </c>
      <c r="BW427" s="5">
        <v>1</v>
      </c>
      <c r="BX427" s="5">
        <v>1</v>
      </c>
      <c r="BY427" s="5">
        <v>1</v>
      </c>
      <c r="BZ427" s="5">
        <v>1</v>
      </c>
      <c r="CA427" s="5">
        <v>1</v>
      </c>
      <c r="CB427" s="5">
        <v>1</v>
      </c>
      <c r="CC427" s="5">
        <v>1</v>
      </c>
      <c r="CD427" s="5">
        <v>1</v>
      </c>
      <c r="CE427" s="5">
        <v>1</v>
      </c>
      <c r="CF427" s="5">
        <v>1</v>
      </c>
      <c r="CG427" s="5">
        <v>1</v>
      </c>
      <c r="CH427" s="5">
        <v>1</v>
      </c>
      <c r="CI427" s="5">
        <v>1</v>
      </c>
      <c r="CJ427" s="544">
        <v>1</v>
      </c>
    </row>
    <row r="428" spans="1:88" s="160" customFormat="1" ht="23.25" customHeight="1">
      <c r="A428" s="5">
        <v>1</v>
      </c>
      <c r="B428" s="657" t="str">
        <f t="shared" si="166"/>
        <v>►</v>
      </c>
      <c r="C428" s="671"/>
      <c r="D428" s="289" t="str">
        <f t="shared" si="167"/>
        <v/>
      </c>
      <c r="E428" s="141">
        <f t="shared" si="168"/>
        <v>0</v>
      </c>
      <c r="F428" s="141"/>
      <c r="G428" s="141"/>
      <c r="H428" s="141"/>
      <c r="I428" s="141"/>
      <c r="J428" s="141"/>
      <c r="K428" s="141"/>
      <c r="L428" s="141"/>
      <c r="M428" s="141"/>
      <c r="N428" s="141"/>
      <c r="O428" s="141"/>
      <c r="P428" s="830"/>
      <c r="Q428" s="5">
        <v>1</v>
      </c>
      <c r="R428" s="596"/>
      <c r="S428" s="632"/>
      <c r="T428" s="598"/>
      <c r="U428" s="636" t="str">
        <f t="shared" si="163"/>
        <v/>
      </c>
      <c r="V428" s="640"/>
      <c r="W428" s="182" t="str">
        <f t="shared" si="164"/>
        <v/>
      </c>
      <c r="X428" s="639" t="str">
        <f>IF(OR(ISBLANK(V428), ISTEXT(V428)), "", "0  "&amp;V396)</f>
        <v/>
      </c>
      <c r="Y428" s="5">
        <v>1</v>
      </c>
      <c r="Z428" s="314" t="str">
        <f t="shared" si="165"/>
        <v>►</v>
      </c>
      <c r="AA428" s="315" t="str">
        <f>IF(ISBLANK(AB428),"",LARGE(AA424:AA427,1)+1)</f>
        <v/>
      </c>
      <c r="AB428" s="316"/>
      <c r="AC428" s="317"/>
      <c r="AD428" s="317"/>
      <c r="AE428" s="317"/>
      <c r="AF428" s="317"/>
      <c r="AG428" s="317"/>
      <c r="AH428" s="317"/>
      <c r="AI428" s="317"/>
      <c r="AJ428" s="317"/>
      <c r="AK428" s="317"/>
      <c r="AL428" s="317"/>
      <c r="AM428" s="317"/>
      <c r="AN428" s="318"/>
      <c r="AO428" s="3">
        <v>1</v>
      </c>
      <c r="AP428" s="164"/>
      <c r="AQ428" s="164"/>
      <c r="AR428" s="181" t="str">
        <f t="shared" si="161"/>
        <v/>
      </c>
      <c r="AS428" s="166"/>
      <c r="AT428" s="167"/>
      <c r="AU428" s="182"/>
      <c r="AV428" s="5">
        <v>1</v>
      </c>
      <c r="AW428" s="5">
        <v>1</v>
      </c>
      <c r="AX428" s="5">
        <v>1</v>
      </c>
      <c r="AY428" s="5">
        <v>1</v>
      </c>
      <c r="AZ428" s="5">
        <v>1</v>
      </c>
      <c r="BA428" s="5">
        <v>1</v>
      </c>
      <c r="BB428" s="5">
        <v>1</v>
      </c>
      <c r="BC428" s="5">
        <v>1</v>
      </c>
      <c r="BD428" s="5">
        <v>1</v>
      </c>
      <c r="BE428" s="5">
        <v>1</v>
      </c>
      <c r="BF428" s="5">
        <v>1</v>
      </c>
      <c r="BG428" s="5">
        <v>1</v>
      </c>
      <c r="BH428" s="5">
        <v>1</v>
      </c>
      <c r="BI428" s="5">
        <v>1</v>
      </c>
      <c r="BJ428" s="5">
        <v>1</v>
      </c>
      <c r="BK428" s="5">
        <v>1</v>
      </c>
      <c r="BL428" s="5">
        <v>1</v>
      </c>
      <c r="BM428" s="5">
        <v>1</v>
      </c>
      <c r="BN428" s="5">
        <v>1</v>
      </c>
      <c r="BO428" s="5">
        <v>1</v>
      </c>
      <c r="BP428" s="5">
        <v>1</v>
      </c>
      <c r="BQ428" s="5">
        <v>1</v>
      </c>
      <c r="BR428" s="5">
        <v>1</v>
      </c>
      <c r="BS428" s="5">
        <v>1</v>
      </c>
      <c r="BT428" s="5">
        <v>1</v>
      </c>
      <c r="BU428" s="5">
        <v>1</v>
      </c>
      <c r="BV428" s="5">
        <v>1</v>
      </c>
      <c r="BW428" s="5">
        <v>1</v>
      </c>
      <c r="BX428" s="5">
        <v>1</v>
      </c>
      <c r="BY428" s="5">
        <v>1</v>
      </c>
      <c r="BZ428" s="5">
        <v>1</v>
      </c>
      <c r="CA428" s="5">
        <v>1</v>
      </c>
      <c r="CB428" s="5">
        <v>1</v>
      </c>
      <c r="CC428" s="5">
        <v>1</v>
      </c>
      <c r="CD428" s="5">
        <v>1</v>
      </c>
      <c r="CE428" s="5">
        <v>1</v>
      </c>
      <c r="CF428" s="5">
        <v>1</v>
      </c>
      <c r="CG428" s="5">
        <v>1</v>
      </c>
      <c r="CH428" s="5">
        <v>1</v>
      </c>
      <c r="CI428" s="5">
        <v>1</v>
      </c>
      <c r="CJ428" s="544">
        <v>1</v>
      </c>
    </row>
    <row r="429" spans="1:88" s="160" customFormat="1" ht="23.25" customHeight="1">
      <c r="A429" s="5">
        <v>1</v>
      </c>
      <c r="B429" s="657" t="str">
        <f t="shared" si="166"/>
        <v>►</v>
      </c>
      <c r="C429" s="671"/>
      <c r="D429" s="289" t="str">
        <f t="shared" si="167"/>
        <v/>
      </c>
      <c r="E429" s="141">
        <f t="shared" si="168"/>
        <v>0</v>
      </c>
      <c r="F429" s="141"/>
      <c r="G429" s="141"/>
      <c r="H429" s="141"/>
      <c r="I429" s="141"/>
      <c r="J429" s="141"/>
      <c r="K429" s="141"/>
      <c r="L429" s="141"/>
      <c r="M429" s="141"/>
      <c r="N429" s="141"/>
      <c r="O429" s="141"/>
      <c r="P429" s="830"/>
      <c r="Q429" s="5">
        <v>1</v>
      </c>
      <c r="R429" s="596"/>
      <c r="S429" s="632"/>
      <c r="T429" s="598"/>
      <c r="U429" s="636" t="str">
        <f t="shared" si="163"/>
        <v/>
      </c>
      <c r="V429" s="640"/>
      <c r="W429" s="182" t="str">
        <f t="shared" si="164"/>
        <v/>
      </c>
      <c r="X429" s="639" t="str">
        <f t="shared" ref="X429:X465" si="169">IF(OR(ISBLANK(V429), ISTEXT(V429)), "", "0  "&amp;V397)</f>
        <v/>
      </c>
      <c r="Y429" s="5">
        <v>1</v>
      </c>
      <c r="Z429" s="314" t="str">
        <f t="shared" si="165"/>
        <v>►</v>
      </c>
      <c r="AA429" s="315" t="str">
        <f>IF(ISBLANK(AB429),"",LARGE(AA424:AA428,1)+1)</f>
        <v/>
      </c>
      <c r="AB429" s="316"/>
      <c r="AC429" s="317"/>
      <c r="AD429" s="317"/>
      <c r="AE429" s="317"/>
      <c r="AF429" s="317"/>
      <c r="AG429" s="317"/>
      <c r="AH429" s="317"/>
      <c r="AI429" s="317"/>
      <c r="AJ429" s="317"/>
      <c r="AK429" s="317"/>
      <c r="AL429" s="317"/>
      <c r="AM429" s="317"/>
      <c r="AN429" s="318"/>
      <c r="AO429" s="3">
        <v>1</v>
      </c>
      <c r="AP429" s="164"/>
      <c r="AQ429" s="164"/>
      <c r="AR429" s="181" t="str">
        <f t="shared" si="161"/>
        <v/>
      </c>
      <c r="AS429" s="166"/>
      <c r="AT429" s="167"/>
      <c r="AU429" s="182"/>
      <c r="AV429" s="5">
        <v>1</v>
      </c>
      <c r="AW429" s="5">
        <v>1</v>
      </c>
      <c r="AX429" s="5">
        <v>1</v>
      </c>
      <c r="AY429" s="5">
        <v>1</v>
      </c>
      <c r="AZ429" s="5">
        <v>1</v>
      </c>
      <c r="BA429" s="5">
        <v>1</v>
      </c>
      <c r="BB429" s="5">
        <v>1</v>
      </c>
      <c r="BC429" s="5">
        <v>1</v>
      </c>
      <c r="BD429" s="5">
        <v>1</v>
      </c>
      <c r="BE429" s="5">
        <v>1</v>
      </c>
      <c r="BF429" s="5">
        <v>1</v>
      </c>
      <c r="BG429" s="5">
        <v>1</v>
      </c>
      <c r="BH429" s="5">
        <v>1</v>
      </c>
      <c r="BI429" s="5">
        <v>1</v>
      </c>
      <c r="BJ429" s="5">
        <v>1</v>
      </c>
      <c r="BK429" s="5">
        <v>1</v>
      </c>
      <c r="BL429" s="5">
        <v>1</v>
      </c>
      <c r="BM429" s="5">
        <v>1</v>
      </c>
      <c r="BN429" s="5">
        <v>1</v>
      </c>
      <c r="BO429" s="5">
        <v>1</v>
      </c>
      <c r="BP429" s="5">
        <v>1</v>
      </c>
      <c r="BQ429" s="5">
        <v>1</v>
      </c>
      <c r="BR429" s="5">
        <v>1</v>
      </c>
      <c r="BS429" s="5">
        <v>1</v>
      </c>
      <c r="BT429" s="5">
        <v>1</v>
      </c>
      <c r="BU429" s="5">
        <v>1</v>
      </c>
      <c r="BV429" s="5">
        <v>1</v>
      </c>
      <c r="BW429" s="5">
        <v>1</v>
      </c>
      <c r="BX429" s="5">
        <v>1</v>
      </c>
      <c r="BY429" s="5">
        <v>1</v>
      </c>
      <c r="BZ429" s="5">
        <v>1</v>
      </c>
      <c r="CA429" s="5">
        <v>1</v>
      </c>
      <c r="CB429" s="5">
        <v>1</v>
      </c>
      <c r="CC429" s="5">
        <v>1</v>
      </c>
      <c r="CD429" s="5">
        <v>1</v>
      </c>
      <c r="CE429" s="5">
        <v>1</v>
      </c>
      <c r="CF429" s="5">
        <v>1</v>
      </c>
      <c r="CG429" s="5">
        <v>1</v>
      </c>
      <c r="CH429" s="5">
        <v>1</v>
      </c>
      <c r="CI429" s="5">
        <v>1</v>
      </c>
      <c r="CJ429" s="544">
        <v>1</v>
      </c>
    </row>
    <row r="430" spans="1:88" s="160" customFormat="1" ht="23.25" customHeight="1">
      <c r="A430" s="5">
        <v>1</v>
      </c>
      <c r="B430" s="657" t="str">
        <f t="shared" si="166"/>
        <v>►</v>
      </c>
      <c r="C430" s="671"/>
      <c r="D430" s="289" t="str">
        <f t="shared" si="167"/>
        <v/>
      </c>
      <c r="E430" s="141">
        <f t="shared" si="168"/>
        <v>0</v>
      </c>
      <c r="F430" s="141"/>
      <c r="G430" s="141"/>
      <c r="H430" s="141"/>
      <c r="I430" s="141"/>
      <c r="J430" s="141"/>
      <c r="K430" s="141"/>
      <c r="L430" s="141"/>
      <c r="M430" s="141"/>
      <c r="N430" s="141"/>
      <c r="O430" s="141"/>
      <c r="P430" s="830"/>
      <c r="Q430" s="5">
        <v>1</v>
      </c>
      <c r="R430" s="596"/>
      <c r="S430" s="632"/>
      <c r="T430" s="598"/>
      <c r="U430" s="636" t="str">
        <f t="shared" si="163"/>
        <v/>
      </c>
      <c r="V430" s="640"/>
      <c r="W430" s="182" t="str">
        <f t="shared" si="164"/>
        <v/>
      </c>
      <c r="X430" s="639" t="str">
        <f t="shared" si="169"/>
        <v/>
      </c>
      <c r="Y430" s="5">
        <v>1</v>
      </c>
      <c r="Z430" s="314" t="str">
        <f t="shared" si="165"/>
        <v>►</v>
      </c>
      <c r="AA430" s="315" t="str">
        <f>IF(ISBLANK(AB430),"",LARGE(AA424:AA429,1)+1)</f>
        <v/>
      </c>
      <c r="AB430" s="316"/>
      <c r="AC430" s="317"/>
      <c r="AD430" s="317"/>
      <c r="AE430" s="317"/>
      <c r="AF430" s="317"/>
      <c r="AG430" s="317"/>
      <c r="AH430" s="317"/>
      <c r="AI430" s="317"/>
      <c r="AJ430" s="317"/>
      <c r="AK430" s="317"/>
      <c r="AL430" s="317"/>
      <c r="AM430" s="317"/>
      <c r="AN430" s="318"/>
      <c r="AO430" s="3">
        <v>1</v>
      </c>
      <c r="AP430" s="164"/>
      <c r="AQ430" s="164"/>
      <c r="AR430" s="181" t="str">
        <f t="shared" si="161"/>
        <v/>
      </c>
      <c r="AS430" s="166"/>
      <c r="AT430" s="167"/>
      <c r="AU430" s="182"/>
      <c r="AV430" s="5">
        <v>1</v>
      </c>
      <c r="AW430" s="5">
        <v>1</v>
      </c>
      <c r="AX430" s="5">
        <v>1</v>
      </c>
      <c r="AY430" s="5">
        <v>1</v>
      </c>
      <c r="AZ430" s="5">
        <v>1</v>
      </c>
      <c r="BA430" s="5">
        <v>1</v>
      </c>
      <c r="BB430" s="5">
        <v>1</v>
      </c>
      <c r="BC430" s="5">
        <v>1</v>
      </c>
      <c r="BD430" s="5">
        <v>1</v>
      </c>
      <c r="BE430" s="5">
        <v>1</v>
      </c>
      <c r="BF430" s="5">
        <v>1</v>
      </c>
      <c r="BG430" s="5">
        <v>1</v>
      </c>
      <c r="BH430" s="5">
        <v>1</v>
      </c>
      <c r="BI430" s="5">
        <v>1</v>
      </c>
      <c r="BJ430" s="5">
        <v>1</v>
      </c>
      <c r="BK430" s="5">
        <v>1</v>
      </c>
      <c r="BL430" s="5">
        <v>1</v>
      </c>
      <c r="BM430" s="5">
        <v>1</v>
      </c>
      <c r="BN430" s="5">
        <v>1</v>
      </c>
      <c r="BO430" s="5">
        <v>1</v>
      </c>
      <c r="BP430" s="5">
        <v>1</v>
      </c>
      <c r="BQ430" s="5">
        <v>1</v>
      </c>
      <c r="BR430" s="5">
        <v>1</v>
      </c>
      <c r="BS430" s="5">
        <v>1</v>
      </c>
      <c r="BT430" s="5">
        <v>1</v>
      </c>
      <c r="BU430" s="5">
        <v>1</v>
      </c>
      <c r="BV430" s="5">
        <v>1</v>
      </c>
      <c r="BW430" s="5">
        <v>1</v>
      </c>
      <c r="BX430" s="5">
        <v>1</v>
      </c>
      <c r="BY430" s="5">
        <v>1</v>
      </c>
      <c r="BZ430" s="5">
        <v>1</v>
      </c>
      <c r="CA430" s="5">
        <v>1</v>
      </c>
      <c r="CB430" s="5">
        <v>1</v>
      </c>
      <c r="CC430" s="5">
        <v>1</v>
      </c>
      <c r="CD430" s="5">
        <v>1</v>
      </c>
      <c r="CE430" s="5">
        <v>1</v>
      </c>
      <c r="CF430" s="5">
        <v>1</v>
      </c>
      <c r="CG430" s="5">
        <v>1</v>
      </c>
      <c r="CH430" s="5">
        <v>1</v>
      </c>
      <c r="CI430" s="5">
        <v>1</v>
      </c>
      <c r="CJ430" s="544">
        <v>1</v>
      </c>
    </row>
    <row r="431" spans="1:88" s="160" customFormat="1" ht="23.25" customHeight="1">
      <c r="A431" s="5">
        <v>1</v>
      </c>
      <c r="B431" s="657" t="str">
        <f t="shared" si="166"/>
        <v>►</v>
      </c>
      <c r="C431" s="671"/>
      <c r="D431" s="289" t="str">
        <f t="shared" si="167"/>
        <v/>
      </c>
      <c r="E431" s="141">
        <f t="shared" si="168"/>
        <v>0</v>
      </c>
      <c r="F431" s="141"/>
      <c r="G431" s="141"/>
      <c r="H431" s="141"/>
      <c r="I431" s="141"/>
      <c r="J431" s="141"/>
      <c r="K431" s="141"/>
      <c r="L431" s="141"/>
      <c r="M431" s="141"/>
      <c r="N431" s="141"/>
      <c r="O431" s="141"/>
      <c r="P431" s="830"/>
      <c r="Q431" s="5">
        <v>1</v>
      </c>
      <c r="R431" s="596"/>
      <c r="S431" s="632"/>
      <c r="T431" s="598"/>
      <c r="U431" s="636" t="str">
        <f t="shared" si="163"/>
        <v/>
      </c>
      <c r="V431" s="640"/>
      <c r="W431" s="182" t="str">
        <f t="shared" si="164"/>
        <v/>
      </c>
      <c r="X431" s="639" t="str">
        <f t="shared" si="169"/>
        <v/>
      </c>
      <c r="Y431" s="5">
        <v>1</v>
      </c>
      <c r="Z431" s="314" t="str">
        <f t="shared" si="165"/>
        <v>►</v>
      </c>
      <c r="AA431" s="315" t="str">
        <f>IF(ISBLANK(AB431),"",LARGE(AA424:AA430,1)+1)</f>
        <v/>
      </c>
      <c r="AB431" s="316"/>
      <c r="AC431" s="317"/>
      <c r="AD431" s="317"/>
      <c r="AE431" s="317"/>
      <c r="AF431" s="317"/>
      <c r="AG431" s="317"/>
      <c r="AH431" s="317"/>
      <c r="AI431" s="317"/>
      <c r="AJ431" s="317"/>
      <c r="AK431" s="317"/>
      <c r="AL431" s="317"/>
      <c r="AM431" s="317"/>
      <c r="AN431" s="318"/>
      <c r="AO431" s="3">
        <v>1</v>
      </c>
      <c r="AP431" s="164"/>
      <c r="AQ431" s="164"/>
      <c r="AR431" s="181" t="str">
        <f t="shared" si="161"/>
        <v/>
      </c>
      <c r="AS431" s="166"/>
      <c r="AT431" s="167"/>
      <c r="AU431" s="182"/>
      <c r="AV431" s="5">
        <v>1</v>
      </c>
      <c r="AW431" s="5">
        <v>1</v>
      </c>
      <c r="AX431" s="5">
        <v>1</v>
      </c>
      <c r="AY431" s="5">
        <v>1</v>
      </c>
      <c r="AZ431" s="5">
        <v>1</v>
      </c>
      <c r="BA431" s="5">
        <v>1</v>
      </c>
      <c r="BB431" s="5">
        <v>1</v>
      </c>
      <c r="BC431" s="5">
        <v>1</v>
      </c>
      <c r="BD431" s="5">
        <v>1</v>
      </c>
      <c r="BE431" s="5">
        <v>1</v>
      </c>
      <c r="BF431" s="5">
        <v>1</v>
      </c>
      <c r="BG431" s="5">
        <v>1</v>
      </c>
      <c r="BH431" s="5">
        <v>1</v>
      </c>
      <c r="BI431" s="5">
        <v>1</v>
      </c>
      <c r="BJ431" s="5">
        <v>1</v>
      </c>
      <c r="BK431" s="5">
        <v>1</v>
      </c>
      <c r="BL431" s="5">
        <v>1</v>
      </c>
      <c r="BM431" s="5">
        <v>1</v>
      </c>
      <c r="BN431" s="5">
        <v>1</v>
      </c>
      <c r="BO431" s="5">
        <v>1</v>
      </c>
      <c r="BP431" s="5">
        <v>1</v>
      </c>
      <c r="BQ431" s="5">
        <v>1</v>
      </c>
      <c r="BR431" s="5">
        <v>1</v>
      </c>
      <c r="BS431" s="5">
        <v>1</v>
      </c>
      <c r="BT431" s="5">
        <v>1</v>
      </c>
      <c r="BU431" s="5">
        <v>1</v>
      </c>
      <c r="BV431" s="5">
        <v>1</v>
      </c>
      <c r="BW431" s="5">
        <v>1</v>
      </c>
      <c r="BX431" s="5">
        <v>1</v>
      </c>
      <c r="BY431" s="5">
        <v>1</v>
      </c>
      <c r="BZ431" s="5">
        <v>1</v>
      </c>
      <c r="CA431" s="5">
        <v>1</v>
      </c>
      <c r="CB431" s="5">
        <v>1</v>
      </c>
      <c r="CC431" s="5">
        <v>1</v>
      </c>
      <c r="CD431" s="5">
        <v>1</v>
      </c>
      <c r="CE431" s="5">
        <v>1</v>
      </c>
      <c r="CF431" s="5">
        <v>1</v>
      </c>
      <c r="CG431" s="5">
        <v>1</v>
      </c>
      <c r="CH431" s="5">
        <v>1</v>
      </c>
      <c r="CI431" s="5">
        <v>1</v>
      </c>
      <c r="CJ431" s="544">
        <v>1</v>
      </c>
    </row>
    <row r="432" spans="1:88" s="160" customFormat="1" ht="23.25" customHeight="1">
      <c r="A432" s="5">
        <v>1</v>
      </c>
      <c r="B432" s="657" t="str">
        <f t="shared" si="166"/>
        <v>►</v>
      </c>
      <c r="C432" s="671"/>
      <c r="D432" s="289" t="str">
        <f t="shared" si="167"/>
        <v/>
      </c>
      <c r="E432" s="141">
        <f t="shared" si="168"/>
        <v>0</v>
      </c>
      <c r="F432" s="141"/>
      <c r="G432" s="141" t="s">
        <v>198</v>
      </c>
      <c r="H432" s="141"/>
      <c r="I432" s="141"/>
      <c r="J432" s="141"/>
      <c r="K432" s="141"/>
      <c r="L432" s="141"/>
      <c r="M432" s="141"/>
      <c r="N432" s="141"/>
      <c r="O432" s="141"/>
      <c r="P432" s="830"/>
      <c r="Q432" s="5">
        <v>1</v>
      </c>
      <c r="R432" s="596"/>
      <c r="S432" s="632"/>
      <c r="T432" s="598"/>
      <c r="U432" s="636" t="str">
        <f t="shared" si="163"/>
        <v/>
      </c>
      <c r="V432" s="640"/>
      <c r="W432" s="182" t="str">
        <f t="shared" si="164"/>
        <v/>
      </c>
      <c r="X432" s="639" t="str">
        <f t="shared" si="169"/>
        <v/>
      </c>
      <c r="Y432" s="5">
        <v>1</v>
      </c>
      <c r="Z432" s="314" t="str">
        <f t="shared" si="165"/>
        <v>►</v>
      </c>
      <c r="AA432" s="315" t="str">
        <f>IF(ISBLANK(AB432),"",LARGE(AA424:AA431,1)+1)</f>
        <v/>
      </c>
      <c r="AB432" s="316"/>
      <c r="AC432" s="317"/>
      <c r="AD432" s="317"/>
      <c r="AE432" s="317"/>
      <c r="AF432" s="317"/>
      <c r="AG432" s="317"/>
      <c r="AH432" s="317"/>
      <c r="AI432" s="317"/>
      <c r="AJ432" s="317"/>
      <c r="AK432" s="317"/>
      <c r="AL432" s="317"/>
      <c r="AM432" s="317"/>
      <c r="AN432" s="318"/>
      <c r="AO432" s="3">
        <v>1</v>
      </c>
      <c r="AP432" s="164"/>
      <c r="AQ432" s="164"/>
      <c r="AR432" s="181" t="str">
        <f t="shared" si="161"/>
        <v/>
      </c>
      <c r="AS432" s="166"/>
      <c r="AT432" s="167"/>
      <c r="AU432" s="182"/>
      <c r="AV432" s="5">
        <v>1</v>
      </c>
      <c r="AW432" s="5">
        <v>1</v>
      </c>
      <c r="AX432" s="5">
        <v>1</v>
      </c>
      <c r="AY432" s="5">
        <v>1</v>
      </c>
      <c r="AZ432" s="5">
        <v>1</v>
      </c>
      <c r="BA432" s="5">
        <v>1</v>
      </c>
      <c r="BB432" s="5">
        <v>1</v>
      </c>
      <c r="BC432" s="5">
        <v>1</v>
      </c>
      <c r="BD432" s="5">
        <v>1</v>
      </c>
      <c r="BE432" s="5">
        <v>1</v>
      </c>
      <c r="BF432" s="5">
        <v>1</v>
      </c>
      <c r="BG432" s="5">
        <v>1</v>
      </c>
      <c r="BH432" s="5">
        <v>1</v>
      </c>
      <c r="BI432" s="5">
        <v>1</v>
      </c>
      <c r="BJ432" s="5">
        <v>1</v>
      </c>
      <c r="BK432" s="5">
        <v>1</v>
      </c>
      <c r="BL432" s="5">
        <v>1</v>
      </c>
      <c r="BM432" s="5">
        <v>1</v>
      </c>
      <c r="BN432" s="5">
        <v>1</v>
      </c>
      <c r="BO432" s="5">
        <v>1</v>
      </c>
      <c r="BP432" s="5">
        <v>1</v>
      </c>
      <c r="BQ432" s="5">
        <v>1</v>
      </c>
      <c r="BR432" s="5">
        <v>1</v>
      </c>
      <c r="BS432" s="5">
        <v>1</v>
      </c>
      <c r="BT432" s="5">
        <v>1</v>
      </c>
      <c r="BU432" s="5">
        <v>1</v>
      </c>
      <c r="BV432" s="5">
        <v>1</v>
      </c>
      <c r="BW432" s="5">
        <v>1</v>
      </c>
      <c r="BX432" s="5">
        <v>1</v>
      </c>
      <c r="BY432" s="5">
        <v>1</v>
      </c>
      <c r="BZ432" s="5">
        <v>1</v>
      </c>
      <c r="CA432" s="5">
        <v>1</v>
      </c>
      <c r="CB432" s="5">
        <v>1</v>
      </c>
      <c r="CC432" s="5">
        <v>1</v>
      </c>
      <c r="CD432" s="5">
        <v>1</v>
      </c>
      <c r="CE432" s="5">
        <v>1</v>
      </c>
      <c r="CF432" s="5">
        <v>1</v>
      </c>
      <c r="CG432" s="5">
        <v>1</v>
      </c>
      <c r="CH432" s="5">
        <v>1</v>
      </c>
      <c r="CI432" s="5">
        <v>1</v>
      </c>
      <c r="CJ432" s="544">
        <v>1</v>
      </c>
    </row>
    <row r="433" spans="1:88" s="160" customFormat="1" ht="23.25" customHeight="1">
      <c r="A433" s="5">
        <v>1</v>
      </c>
      <c r="B433" s="657" t="str">
        <f t="shared" si="166"/>
        <v>►</v>
      </c>
      <c r="C433" s="671"/>
      <c r="D433" s="289" t="str">
        <f t="shared" si="167"/>
        <v/>
      </c>
      <c r="E433" s="141">
        <f t="shared" si="168"/>
        <v>0</v>
      </c>
      <c r="F433" s="141"/>
      <c r="G433" s="141"/>
      <c r="H433" s="141"/>
      <c r="I433" s="141"/>
      <c r="J433" s="141"/>
      <c r="K433" s="141"/>
      <c r="L433" s="141"/>
      <c r="M433" s="141"/>
      <c r="N433" s="141"/>
      <c r="O433" s="141"/>
      <c r="P433" s="830"/>
      <c r="Q433" s="5">
        <v>1</v>
      </c>
      <c r="R433" s="596"/>
      <c r="S433" s="632"/>
      <c r="T433" s="598"/>
      <c r="U433" s="636" t="str">
        <f t="shared" si="163"/>
        <v/>
      </c>
      <c r="V433" s="640"/>
      <c r="W433" s="182" t="str">
        <f t="shared" si="164"/>
        <v/>
      </c>
      <c r="X433" s="639" t="str">
        <f t="shared" si="169"/>
        <v/>
      </c>
      <c r="Y433" s="5">
        <v>1</v>
      </c>
      <c r="Z433" s="314" t="str">
        <f t="shared" si="165"/>
        <v>►</v>
      </c>
      <c r="AA433" s="315" t="str">
        <f>IF(ISBLANK(AB433),"",LARGE(AA424:AA432,1)+1)</f>
        <v/>
      </c>
      <c r="AB433" s="316"/>
      <c r="AC433" s="317"/>
      <c r="AD433" s="317"/>
      <c r="AE433" s="317"/>
      <c r="AF433" s="317"/>
      <c r="AG433" s="317"/>
      <c r="AH433" s="317"/>
      <c r="AI433" s="317"/>
      <c r="AJ433" s="317"/>
      <c r="AK433" s="317"/>
      <c r="AL433" s="317"/>
      <c r="AM433" s="317"/>
      <c r="AN433" s="318"/>
      <c r="AO433" s="3">
        <v>1</v>
      </c>
      <c r="AP433" s="164"/>
      <c r="AQ433" s="164"/>
      <c r="AR433" s="181" t="str">
        <f t="shared" si="161"/>
        <v/>
      </c>
      <c r="AS433" s="166"/>
      <c r="AT433" s="167"/>
      <c r="AU433" s="182"/>
      <c r="AV433" s="5">
        <v>1</v>
      </c>
      <c r="AW433" s="5">
        <v>1</v>
      </c>
      <c r="AX433" s="5">
        <v>1</v>
      </c>
      <c r="AY433" s="5">
        <v>1</v>
      </c>
      <c r="AZ433" s="5">
        <v>1</v>
      </c>
      <c r="BA433" s="5">
        <v>1</v>
      </c>
      <c r="BB433" s="5">
        <v>1</v>
      </c>
      <c r="BC433" s="5">
        <v>1</v>
      </c>
      <c r="BD433" s="5">
        <v>1</v>
      </c>
      <c r="BE433" s="5">
        <v>1</v>
      </c>
      <c r="BF433" s="5">
        <v>1</v>
      </c>
      <c r="BG433" s="5">
        <v>1</v>
      </c>
      <c r="BH433" s="5">
        <v>1</v>
      </c>
      <c r="BI433" s="5">
        <v>1</v>
      </c>
      <c r="BJ433" s="5">
        <v>1</v>
      </c>
      <c r="BK433" s="5">
        <v>1</v>
      </c>
      <c r="BL433" s="5">
        <v>1</v>
      </c>
      <c r="BM433" s="5">
        <v>1</v>
      </c>
      <c r="BN433" s="5">
        <v>1</v>
      </c>
      <c r="BO433" s="5">
        <v>1</v>
      </c>
      <c r="BP433" s="5">
        <v>1</v>
      </c>
      <c r="BQ433" s="5">
        <v>1</v>
      </c>
      <c r="BR433" s="5">
        <v>1</v>
      </c>
      <c r="BS433" s="5">
        <v>1</v>
      </c>
      <c r="BT433" s="5">
        <v>1</v>
      </c>
      <c r="BU433" s="5">
        <v>1</v>
      </c>
      <c r="BV433" s="5">
        <v>1</v>
      </c>
      <c r="BW433" s="5">
        <v>1</v>
      </c>
      <c r="BX433" s="5">
        <v>1</v>
      </c>
      <c r="BY433" s="5">
        <v>1</v>
      </c>
      <c r="BZ433" s="5">
        <v>1</v>
      </c>
      <c r="CA433" s="5">
        <v>1</v>
      </c>
      <c r="CB433" s="5">
        <v>1</v>
      </c>
      <c r="CC433" s="5">
        <v>1</v>
      </c>
      <c r="CD433" s="5">
        <v>1</v>
      </c>
      <c r="CE433" s="5">
        <v>1</v>
      </c>
      <c r="CF433" s="5">
        <v>1</v>
      </c>
      <c r="CG433" s="5">
        <v>1</v>
      </c>
      <c r="CH433" s="5">
        <v>1</v>
      </c>
      <c r="CI433" s="5">
        <v>1</v>
      </c>
      <c r="CJ433" s="544">
        <v>1</v>
      </c>
    </row>
    <row r="434" spans="1:88" s="160" customFormat="1" ht="23.25" customHeight="1">
      <c r="A434" s="5">
        <v>1</v>
      </c>
      <c r="B434" s="657" t="str">
        <f t="shared" si="166"/>
        <v>►</v>
      </c>
      <c r="C434" s="671"/>
      <c r="D434" s="289" t="str">
        <f t="shared" si="167"/>
        <v/>
      </c>
      <c r="E434" s="141">
        <f t="shared" si="168"/>
        <v>0</v>
      </c>
      <c r="F434" s="141"/>
      <c r="G434" s="141"/>
      <c r="H434" s="141"/>
      <c r="I434" s="141"/>
      <c r="J434" s="141"/>
      <c r="K434" s="141"/>
      <c r="L434" s="141"/>
      <c r="M434" s="141"/>
      <c r="N434" s="141"/>
      <c r="O434" s="141"/>
      <c r="P434" s="830"/>
      <c r="Q434" s="5">
        <v>1</v>
      </c>
      <c r="R434" s="596"/>
      <c r="S434" s="632"/>
      <c r="T434" s="598"/>
      <c r="U434" s="636" t="str">
        <f t="shared" si="163"/>
        <v/>
      </c>
      <c r="V434" s="640"/>
      <c r="W434" s="182" t="str">
        <f t="shared" si="164"/>
        <v/>
      </c>
      <c r="X434" s="639" t="str">
        <f t="shared" si="169"/>
        <v/>
      </c>
      <c r="Y434" s="5">
        <v>1</v>
      </c>
      <c r="Z434" s="314" t="str">
        <f t="shared" si="165"/>
        <v>►</v>
      </c>
      <c r="AA434" s="315" t="str">
        <f>IF(ISBLANK(AB434),"",LARGE(AA424:AA433,1)+1)</f>
        <v/>
      </c>
      <c r="AB434" s="316"/>
      <c r="AC434" s="317"/>
      <c r="AD434" s="317"/>
      <c r="AE434" s="317"/>
      <c r="AF434" s="317"/>
      <c r="AG434" s="317"/>
      <c r="AH434" s="317"/>
      <c r="AI434" s="317"/>
      <c r="AJ434" s="317"/>
      <c r="AK434" s="317"/>
      <c r="AL434" s="317"/>
      <c r="AM434" s="317"/>
      <c r="AN434" s="318"/>
      <c r="AO434" s="3">
        <v>1</v>
      </c>
      <c r="AP434" s="835" t="s">
        <v>207</v>
      </c>
      <c r="AQ434" s="836"/>
      <c r="AR434" s="836"/>
      <c r="AS434" s="836"/>
      <c r="AT434" s="836"/>
      <c r="AU434" s="837"/>
      <c r="AV434" s="5">
        <v>1</v>
      </c>
      <c r="AW434" s="5">
        <v>1</v>
      </c>
      <c r="AX434" s="5">
        <v>1</v>
      </c>
      <c r="AY434" s="5">
        <v>1</v>
      </c>
      <c r="AZ434" s="5">
        <v>1</v>
      </c>
      <c r="BA434" s="5">
        <v>1</v>
      </c>
      <c r="BB434" s="5">
        <v>1</v>
      </c>
      <c r="BC434" s="5">
        <v>1</v>
      </c>
      <c r="BD434" s="5">
        <v>1</v>
      </c>
      <c r="BE434" s="5">
        <v>1</v>
      </c>
      <c r="BF434" s="5">
        <v>1</v>
      </c>
      <c r="BG434" s="5">
        <v>1</v>
      </c>
      <c r="BH434" s="5">
        <v>1</v>
      </c>
      <c r="BI434" s="5">
        <v>1</v>
      </c>
      <c r="BJ434" s="5">
        <v>1</v>
      </c>
      <c r="BK434" s="5">
        <v>1</v>
      </c>
      <c r="BL434" s="5">
        <v>1</v>
      </c>
      <c r="BM434" s="5">
        <v>1</v>
      </c>
      <c r="BN434" s="5">
        <v>1</v>
      </c>
      <c r="BO434" s="5">
        <v>1</v>
      </c>
      <c r="BP434" s="5">
        <v>1</v>
      </c>
      <c r="BQ434" s="5">
        <v>1</v>
      </c>
      <c r="BR434" s="5">
        <v>1</v>
      </c>
      <c r="BS434" s="5">
        <v>1</v>
      </c>
      <c r="BT434" s="5">
        <v>1</v>
      </c>
      <c r="BU434" s="5">
        <v>1</v>
      </c>
      <c r="BV434" s="5">
        <v>1</v>
      </c>
      <c r="BW434" s="5">
        <v>1</v>
      </c>
      <c r="BX434" s="5">
        <v>1</v>
      </c>
      <c r="BY434" s="5">
        <v>1</v>
      </c>
      <c r="BZ434" s="5">
        <v>1</v>
      </c>
      <c r="CA434" s="5">
        <v>1</v>
      </c>
      <c r="CB434" s="5">
        <v>1</v>
      </c>
      <c r="CC434" s="5">
        <v>1</v>
      </c>
      <c r="CD434" s="5">
        <v>1</v>
      </c>
      <c r="CE434" s="5">
        <v>1</v>
      </c>
      <c r="CF434" s="5">
        <v>1</v>
      </c>
      <c r="CG434" s="5">
        <v>1</v>
      </c>
      <c r="CH434" s="5">
        <v>1</v>
      </c>
      <c r="CI434" s="5">
        <v>1</v>
      </c>
      <c r="CJ434" s="544">
        <v>1</v>
      </c>
    </row>
    <row r="435" spans="1:88" s="160" customFormat="1" ht="23.25" customHeight="1">
      <c r="A435" s="5">
        <v>1</v>
      </c>
      <c r="B435" s="657" t="str">
        <f t="shared" si="166"/>
        <v>►</v>
      </c>
      <c r="C435" s="671"/>
      <c r="D435" s="289" t="str">
        <f t="shared" si="167"/>
        <v/>
      </c>
      <c r="E435" s="141">
        <f t="shared" si="168"/>
        <v>0</v>
      </c>
      <c r="F435" s="141"/>
      <c r="G435" s="141"/>
      <c r="H435" s="141"/>
      <c r="I435" s="141"/>
      <c r="J435" s="141"/>
      <c r="K435" s="141"/>
      <c r="L435" s="141"/>
      <c r="M435" s="141"/>
      <c r="N435" s="141"/>
      <c r="O435" s="141"/>
      <c r="P435" s="830"/>
      <c r="Q435" s="5">
        <v>1</v>
      </c>
      <c r="R435" s="596"/>
      <c r="S435" s="632"/>
      <c r="T435" s="598"/>
      <c r="U435" s="636" t="str">
        <f t="shared" si="163"/>
        <v/>
      </c>
      <c r="V435" s="640"/>
      <c r="W435" s="182" t="str">
        <f t="shared" si="164"/>
        <v/>
      </c>
      <c r="X435" s="639" t="str">
        <f t="shared" si="169"/>
        <v/>
      </c>
      <c r="Y435" s="5">
        <v>1</v>
      </c>
      <c r="Z435" s="314" t="str">
        <f t="shared" si="165"/>
        <v>►</v>
      </c>
      <c r="AA435" s="315" t="str">
        <f>IF(ISBLANK(AB435),"",LARGE(AA424:AA434,1)+1)</f>
        <v/>
      </c>
      <c r="AB435" s="316"/>
      <c r="AC435" s="317"/>
      <c r="AD435" s="317"/>
      <c r="AE435" s="317"/>
      <c r="AF435" s="317"/>
      <c r="AG435" s="317"/>
      <c r="AH435" s="317"/>
      <c r="AI435" s="317"/>
      <c r="AJ435" s="317"/>
      <c r="AK435" s="317"/>
      <c r="AL435" s="317"/>
      <c r="AM435" s="317"/>
      <c r="AN435" s="318"/>
      <c r="AO435" s="3">
        <v>1</v>
      </c>
      <c r="AP435" s="302">
        <v>0</v>
      </c>
      <c r="AQ435" s="303" t="s">
        <v>181</v>
      </c>
      <c r="AR435" s="303"/>
      <c r="AS435" s="303"/>
      <c r="AT435" s="303"/>
      <c r="AU435" s="303"/>
      <c r="AV435" s="5">
        <v>1</v>
      </c>
      <c r="AW435" s="5">
        <v>1</v>
      </c>
      <c r="AX435" s="5">
        <v>1</v>
      </c>
      <c r="AY435" s="5">
        <v>1</v>
      </c>
      <c r="AZ435" s="5">
        <v>1</v>
      </c>
      <c r="BA435" s="5">
        <v>1</v>
      </c>
      <c r="BB435" s="5">
        <v>1</v>
      </c>
      <c r="BC435" s="5">
        <v>1</v>
      </c>
      <c r="BD435" s="5">
        <v>1</v>
      </c>
      <c r="BE435" s="5">
        <v>1</v>
      </c>
      <c r="BF435" s="5">
        <v>1</v>
      </c>
      <c r="BG435" s="5">
        <v>1</v>
      </c>
      <c r="BH435" s="5">
        <v>1</v>
      </c>
      <c r="BI435" s="5">
        <v>1</v>
      </c>
      <c r="BJ435" s="5">
        <v>1</v>
      </c>
      <c r="BK435" s="5">
        <v>1</v>
      </c>
      <c r="BL435" s="5">
        <v>1</v>
      </c>
      <c r="BM435" s="5">
        <v>1</v>
      </c>
      <c r="BN435" s="5">
        <v>1</v>
      </c>
      <c r="BO435" s="5">
        <v>1</v>
      </c>
      <c r="BP435" s="5">
        <v>1</v>
      </c>
      <c r="BQ435" s="5">
        <v>1</v>
      </c>
      <c r="BR435" s="5">
        <v>1</v>
      </c>
      <c r="BS435" s="5">
        <v>1</v>
      </c>
      <c r="BT435" s="5">
        <v>1</v>
      </c>
      <c r="BU435" s="5">
        <v>1</v>
      </c>
      <c r="BV435" s="5">
        <v>1</v>
      </c>
      <c r="BW435" s="5">
        <v>1</v>
      </c>
      <c r="BX435" s="5">
        <v>1</v>
      </c>
      <c r="BY435" s="5">
        <v>1</v>
      </c>
      <c r="BZ435" s="5">
        <v>1</v>
      </c>
      <c r="CA435" s="5">
        <v>1</v>
      </c>
      <c r="CB435" s="5">
        <v>1</v>
      </c>
      <c r="CC435" s="5">
        <v>1</v>
      </c>
      <c r="CD435" s="5">
        <v>1</v>
      </c>
      <c r="CE435" s="5">
        <v>1</v>
      </c>
      <c r="CF435" s="5">
        <v>1</v>
      </c>
      <c r="CG435" s="5">
        <v>1</v>
      </c>
      <c r="CH435" s="5">
        <v>1</v>
      </c>
      <c r="CI435" s="5">
        <v>1</v>
      </c>
      <c r="CJ435" s="544">
        <v>1</v>
      </c>
    </row>
    <row r="436" spans="1:88" s="160" customFormat="1" ht="23.25" customHeight="1">
      <c r="A436" s="5">
        <v>1</v>
      </c>
      <c r="B436" s="657" t="str">
        <f t="shared" si="166"/>
        <v>►</v>
      </c>
      <c r="C436" s="671"/>
      <c r="D436" s="289" t="str">
        <f t="shared" si="167"/>
        <v/>
      </c>
      <c r="E436" s="141">
        <f t="shared" si="168"/>
        <v>0</v>
      </c>
      <c r="F436" s="141"/>
      <c r="G436" s="141"/>
      <c r="H436" s="141"/>
      <c r="I436" s="141"/>
      <c r="J436" s="141"/>
      <c r="K436" s="141"/>
      <c r="L436" s="141"/>
      <c r="M436" s="141"/>
      <c r="N436" s="141"/>
      <c r="O436" s="141"/>
      <c r="P436" s="830"/>
      <c r="Q436" s="5">
        <v>1</v>
      </c>
      <c r="R436" s="596"/>
      <c r="S436" s="632"/>
      <c r="T436" s="598"/>
      <c r="U436" s="636" t="str">
        <f t="shared" si="163"/>
        <v/>
      </c>
      <c r="V436" s="640"/>
      <c r="W436" s="182" t="str">
        <f t="shared" si="164"/>
        <v/>
      </c>
      <c r="X436" s="639" t="str">
        <f t="shared" si="169"/>
        <v/>
      </c>
      <c r="Y436" s="5">
        <v>1</v>
      </c>
      <c r="Z436" s="314" t="str">
        <f t="shared" si="165"/>
        <v>►</v>
      </c>
      <c r="AA436" s="315" t="str">
        <f>IF(ISBLANK(AB436),"",LARGE(AA424:AA435,1)+1)</f>
        <v/>
      </c>
      <c r="AB436" s="316"/>
      <c r="AC436" s="317"/>
      <c r="AD436" s="317"/>
      <c r="AE436" s="317"/>
      <c r="AF436" s="317"/>
      <c r="AG436" s="317"/>
      <c r="AH436" s="317"/>
      <c r="AI436" s="317"/>
      <c r="AJ436" s="317"/>
      <c r="AK436" s="317"/>
      <c r="AL436" s="317"/>
      <c r="AM436" s="317"/>
      <c r="AN436" s="318"/>
      <c r="AO436" s="3">
        <v>1</v>
      </c>
      <c r="AP436" s="315" t="str">
        <f>IF(ISBLANK(AQ436),"",LARGE(AP435:AP435,1)+1)</f>
        <v/>
      </c>
      <c r="AQ436" s="316"/>
      <c r="AR436" s="317"/>
      <c r="AS436" s="317"/>
      <c r="AT436" s="317"/>
      <c r="AU436" s="317"/>
      <c r="AV436" s="5">
        <v>1</v>
      </c>
      <c r="AW436" s="5">
        <v>1</v>
      </c>
      <c r="AX436" s="5">
        <v>1</v>
      </c>
      <c r="AY436" s="5">
        <v>1</v>
      </c>
      <c r="AZ436" s="5">
        <v>1</v>
      </c>
      <c r="BA436" s="5">
        <v>1</v>
      </c>
      <c r="BB436" s="5">
        <v>1</v>
      </c>
      <c r="BC436" s="5">
        <v>1</v>
      </c>
      <c r="BD436" s="5">
        <v>1</v>
      </c>
      <c r="BE436" s="5">
        <v>1</v>
      </c>
      <c r="BF436" s="5">
        <v>1</v>
      </c>
      <c r="BG436" s="5">
        <v>1</v>
      </c>
      <c r="BH436" s="5">
        <v>1</v>
      </c>
      <c r="BI436" s="5">
        <v>1</v>
      </c>
      <c r="BJ436" s="5">
        <v>1</v>
      </c>
      <c r="BK436" s="5">
        <v>1</v>
      </c>
      <c r="BL436" s="5">
        <v>1</v>
      </c>
      <c r="BM436" s="5">
        <v>1</v>
      </c>
      <c r="BN436" s="5">
        <v>1</v>
      </c>
      <c r="BO436" s="5">
        <v>1</v>
      </c>
      <c r="BP436" s="5">
        <v>1</v>
      </c>
      <c r="BQ436" s="5">
        <v>1</v>
      </c>
      <c r="BR436" s="5">
        <v>1</v>
      </c>
      <c r="BS436" s="5">
        <v>1</v>
      </c>
      <c r="BT436" s="5">
        <v>1</v>
      </c>
      <c r="BU436" s="5">
        <v>1</v>
      </c>
      <c r="BV436" s="5">
        <v>1</v>
      </c>
      <c r="BW436" s="5">
        <v>1</v>
      </c>
      <c r="BX436" s="5">
        <v>1</v>
      </c>
      <c r="BY436" s="5">
        <v>1</v>
      </c>
      <c r="BZ436" s="5">
        <v>1</v>
      </c>
      <c r="CA436" s="5">
        <v>1</v>
      </c>
      <c r="CB436" s="5">
        <v>1</v>
      </c>
      <c r="CC436" s="5">
        <v>1</v>
      </c>
      <c r="CD436" s="5">
        <v>1</v>
      </c>
      <c r="CE436" s="5">
        <v>1</v>
      </c>
      <c r="CF436" s="5">
        <v>1</v>
      </c>
      <c r="CG436" s="5">
        <v>1</v>
      </c>
      <c r="CH436" s="5">
        <v>1</v>
      </c>
      <c r="CI436" s="5">
        <v>1</v>
      </c>
      <c r="CJ436" s="544">
        <v>1</v>
      </c>
    </row>
    <row r="437" spans="1:88" s="160" customFormat="1" ht="23.25" customHeight="1">
      <c r="A437" s="5">
        <v>1</v>
      </c>
      <c r="B437" s="657" t="str">
        <f t="shared" si="166"/>
        <v>►</v>
      </c>
      <c r="C437" s="671"/>
      <c r="D437" s="289" t="str">
        <f t="shared" si="167"/>
        <v/>
      </c>
      <c r="E437" s="141">
        <f t="shared" si="168"/>
        <v>0</v>
      </c>
      <c r="F437" s="141"/>
      <c r="G437" s="141"/>
      <c r="H437" s="141"/>
      <c r="I437" s="141"/>
      <c r="J437" s="141"/>
      <c r="K437" s="141"/>
      <c r="L437" s="141"/>
      <c r="M437" s="141"/>
      <c r="N437" s="141"/>
      <c r="O437" s="141"/>
      <c r="P437" s="830"/>
      <c r="Q437" s="5">
        <v>1</v>
      </c>
      <c r="R437" s="596"/>
      <c r="S437" s="632"/>
      <c r="T437" s="598"/>
      <c r="U437" s="636" t="str">
        <f t="shared" si="163"/>
        <v/>
      </c>
      <c r="V437" s="640"/>
      <c r="W437" s="182" t="str">
        <f t="shared" si="164"/>
        <v/>
      </c>
      <c r="X437" s="639" t="str">
        <f t="shared" si="169"/>
        <v/>
      </c>
      <c r="Y437" s="5">
        <v>1</v>
      </c>
      <c r="Z437" s="314" t="str">
        <f t="shared" si="165"/>
        <v>►</v>
      </c>
      <c r="AA437" s="315" t="str">
        <f>IF(ISBLANK(AB437),"",LARGE(AA424:AA436,1)+1)</f>
        <v/>
      </c>
      <c r="AB437" s="316"/>
      <c r="AC437" s="317"/>
      <c r="AD437" s="317"/>
      <c r="AE437" s="317"/>
      <c r="AF437" s="317"/>
      <c r="AG437" s="317"/>
      <c r="AH437" s="317"/>
      <c r="AI437" s="317"/>
      <c r="AJ437" s="317"/>
      <c r="AK437" s="317"/>
      <c r="AL437" s="317"/>
      <c r="AM437" s="317"/>
      <c r="AN437" s="318"/>
      <c r="AO437" s="3">
        <v>1</v>
      </c>
      <c r="AP437" s="315" t="str">
        <f>IF(ISBLANK(AQ437),"",LARGE(AP435:AP436,1)+1)</f>
        <v/>
      </c>
      <c r="AQ437" s="316"/>
      <c r="AR437" s="317"/>
      <c r="AS437" s="317"/>
      <c r="AT437" s="317"/>
      <c r="AU437" s="317"/>
      <c r="AV437" s="5">
        <v>1</v>
      </c>
      <c r="AW437" s="5">
        <v>1</v>
      </c>
      <c r="AX437" s="5">
        <v>1</v>
      </c>
      <c r="AY437" s="5">
        <v>1</v>
      </c>
      <c r="AZ437" s="5">
        <v>1</v>
      </c>
      <c r="BA437" s="5">
        <v>1</v>
      </c>
      <c r="BB437" s="5">
        <v>1</v>
      </c>
      <c r="BC437" s="5">
        <v>1</v>
      </c>
      <c r="BD437" s="5">
        <v>1</v>
      </c>
      <c r="BE437" s="5">
        <v>1</v>
      </c>
      <c r="BF437" s="5">
        <v>1</v>
      </c>
      <c r="BG437" s="5">
        <v>1</v>
      </c>
      <c r="BH437" s="5">
        <v>1</v>
      </c>
      <c r="BI437" s="5">
        <v>1</v>
      </c>
      <c r="BJ437" s="5">
        <v>1</v>
      </c>
      <c r="BK437" s="5">
        <v>1</v>
      </c>
      <c r="BL437" s="5">
        <v>1</v>
      </c>
      <c r="BM437" s="5">
        <v>1</v>
      </c>
      <c r="BN437" s="5">
        <v>1</v>
      </c>
      <c r="BO437" s="5">
        <v>1</v>
      </c>
      <c r="BP437" s="5">
        <v>1</v>
      </c>
      <c r="BQ437" s="5">
        <v>1</v>
      </c>
      <c r="BR437" s="5">
        <v>1</v>
      </c>
      <c r="BS437" s="5">
        <v>1</v>
      </c>
      <c r="BT437" s="5">
        <v>1</v>
      </c>
      <c r="BU437" s="5">
        <v>1</v>
      </c>
      <c r="BV437" s="5">
        <v>1</v>
      </c>
      <c r="BW437" s="5">
        <v>1</v>
      </c>
      <c r="BX437" s="5">
        <v>1</v>
      </c>
      <c r="BY437" s="5">
        <v>1</v>
      </c>
      <c r="BZ437" s="5">
        <v>1</v>
      </c>
      <c r="CA437" s="5">
        <v>1</v>
      </c>
      <c r="CB437" s="5">
        <v>1</v>
      </c>
      <c r="CC437" s="5">
        <v>1</v>
      </c>
      <c r="CD437" s="5">
        <v>1</v>
      </c>
      <c r="CE437" s="5">
        <v>1</v>
      </c>
      <c r="CF437" s="5">
        <v>1</v>
      </c>
      <c r="CG437" s="5">
        <v>1</v>
      </c>
      <c r="CH437" s="5">
        <v>1</v>
      </c>
      <c r="CI437" s="5">
        <v>1</v>
      </c>
      <c r="CJ437" s="544">
        <v>1</v>
      </c>
    </row>
    <row r="438" spans="1:88" s="160" customFormat="1" ht="23.25" customHeight="1">
      <c r="A438" s="5">
        <v>1</v>
      </c>
      <c r="B438" s="657" t="str">
        <f t="shared" si="166"/>
        <v>►</v>
      </c>
      <c r="C438" s="671"/>
      <c r="D438" s="289" t="str">
        <f t="shared" si="167"/>
        <v/>
      </c>
      <c r="E438" s="141">
        <f t="shared" si="168"/>
        <v>0</v>
      </c>
      <c r="F438" s="141"/>
      <c r="G438" s="141"/>
      <c r="H438" s="141"/>
      <c r="I438" s="141"/>
      <c r="J438" s="141"/>
      <c r="K438" s="141"/>
      <c r="L438" s="141"/>
      <c r="M438" s="141"/>
      <c r="N438" s="141"/>
      <c r="O438" s="141"/>
      <c r="P438" s="830"/>
      <c r="Q438" s="5">
        <v>1</v>
      </c>
      <c r="R438" s="596"/>
      <c r="S438" s="632"/>
      <c r="T438" s="598"/>
      <c r="U438" s="636" t="str">
        <f t="shared" si="163"/>
        <v/>
      </c>
      <c r="V438" s="640"/>
      <c r="W438" s="182" t="str">
        <f t="shared" si="164"/>
        <v/>
      </c>
      <c r="X438" s="639" t="str">
        <f t="shared" si="169"/>
        <v/>
      </c>
      <c r="Y438" s="5">
        <v>1</v>
      </c>
      <c r="Z438" s="314" t="str">
        <f t="shared" si="165"/>
        <v>►</v>
      </c>
      <c r="AA438" s="315" t="str">
        <f>IF(ISBLANK(AB438),"",LARGE(AA424:AA437,1)+1)</f>
        <v/>
      </c>
      <c r="AB438" s="316"/>
      <c r="AC438" s="317"/>
      <c r="AD438" s="317"/>
      <c r="AE438" s="317"/>
      <c r="AF438" s="317"/>
      <c r="AG438" s="317"/>
      <c r="AH438" s="317"/>
      <c r="AI438" s="317"/>
      <c r="AJ438" s="317"/>
      <c r="AK438" s="317"/>
      <c r="AL438" s="317"/>
      <c r="AM438" s="317"/>
      <c r="AN438" s="318"/>
      <c r="AO438" s="3">
        <v>1</v>
      </c>
      <c r="AP438" s="315" t="str">
        <f>IF(ISBLANK(AQ438),"",LARGE(AP435:AP437,1)+1)</f>
        <v/>
      </c>
      <c r="AQ438" s="316"/>
      <c r="AR438" s="317"/>
      <c r="AS438" s="317"/>
      <c r="AT438" s="317"/>
      <c r="AU438" s="317"/>
      <c r="AV438" s="5">
        <v>1</v>
      </c>
      <c r="AW438" s="5">
        <v>1</v>
      </c>
      <c r="AX438" s="5">
        <v>1</v>
      </c>
      <c r="AY438" s="5">
        <v>1</v>
      </c>
      <c r="AZ438" s="5">
        <v>1</v>
      </c>
      <c r="BA438" s="5">
        <v>1</v>
      </c>
      <c r="BB438" s="5">
        <v>1</v>
      </c>
      <c r="BC438" s="5">
        <v>1</v>
      </c>
      <c r="BD438" s="5">
        <v>1</v>
      </c>
      <c r="BE438" s="5">
        <v>1</v>
      </c>
      <c r="BF438" s="5">
        <v>1</v>
      </c>
      <c r="BG438" s="5">
        <v>1</v>
      </c>
      <c r="BH438" s="5">
        <v>1</v>
      </c>
      <c r="BI438" s="5">
        <v>1</v>
      </c>
      <c r="BJ438" s="5">
        <v>1</v>
      </c>
      <c r="BK438" s="5">
        <v>1</v>
      </c>
      <c r="BL438" s="5">
        <v>1</v>
      </c>
      <c r="BM438" s="5">
        <v>1</v>
      </c>
      <c r="BN438" s="5">
        <v>1</v>
      </c>
      <c r="BO438" s="5">
        <v>1</v>
      </c>
      <c r="BP438" s="5">
        <v>1</v>
      </c>
      <c r="BQ438" s="5">
        <v>1</v>
      </c>
      <c r="BR438" s="5">
        <v>1</v>
      </c>
      <c r="BS438" s="5">
        <v>1</v>
      </c>
      <c r="BT438" s="5">
        <v>1</v>
      </c>
      <c r="BU438" s="5">
        <v>1</v>
      </c>
      <c r="BV438" s="5">
        <v>1</v>
      </c>
      <c r="BW438" s="5">
        <v>1</v>
      </c>
      <c r="BX438" s="5">
        <v>1</v>
      </c>
      <c r="BY438" s="5">
        <v>1</v>
      </c>
      <c r="BZ438" s="5">
        <v>1</v>
      </c>
      <c r="CA438" s="5">
        <v>1</v>
      </c>
      <c r="CB438" s="5">
        <v>1</v>
      </c>
      <c r="CC438" s="5">
        <v>1</v>
      </c>
      <c r="CD438" s="5">
        <v>1</v>
      </c>
      <c r="CE438" s="5">
        <v>1</v>
      </c>
      <c r="CF438" s="5">
        <v>1</v>
      </c>
      <c r="CG438" s="5">
        <v>1</v>
      </c>
      <c r="CH438" s="5">
        <v>1</v>
      </c>
      <c r="CI438" s="5">
        <v>1</v>
      </c>
      <c r="CJ438" s="544">
        <v>1</v>
      </c>
    </row>
    <row r="439" spans="1:88" s="160" customFormat="1" ht="23.25" customHeight="1">
      <c r="A439" s="5">
        <v>1</v>
      </c>
      <c r="B439" s="657" t="str">
        <f t="shared" si="166"/>
        <v>►</v>
      </c>
      <c r="C439" s="671"/>
      <c r="D439" s="289" t="str">
        <f t="shared" si="167"/>
        <v/>
      </c>
      <c r="E439" s="141">
        <f t="shared" si="168"/>
        <v>0</v>
      </c>
      <c r="F439" s="141"/>
      <c r="G439" s="141"/>
      <c r="H439" s="141"/>
      <c r="I439" s="141"/>
      <c r="J439" s="141"/>
      <c r="K439" s="141"/>
      <c r="L439" s="141"/>
      <c r="M439" s="141"/>
      <c r="N439" s="141"/>
      <c r="O439" s="141"/>
      <c r="P439" s="830"/>
      <c r="Q439" s="5">
        <v>1</v>
      </c>
      <c r="R439" s="596"/>
      <c r="S439" s="632"/>
      <c r="T439" s="598"/>
      <c r="U439" s="636" t="str">
        <f t="shared" si="163"/>
        <v/>
      </c>
      <c r="V439" s="640"/>
      <c r="W439" s="182" t="str">
        <f t="shared" si="164"/>
        <v/>
      </c>
      <c r="X439" s="639" t="str">
        <f t="shared" si="169"/>
        <v/>
      </c>
      <c r="Y439" s="5">
        <v>1</v>
      </c>
      <c r="Z439" s="314" t="str">
        <f t="shared" si="165"/>
        <v>►</v>
      </c>
      <c r="AA439" s="315" t="str">
        <f>IF(ISBLANK(AB439),"",LARGE(AA424:AA438,1)+1)</f>
        <v/>
      </c>
      <c r="AB439" s="316"/>
      <c r="AC439" s="317"/>
      <c r="AD439" s="317"/>
      <c r="AE439" s="317"/>
      <c r="AF439" s="317"/>
      <c r="AG439" s="317"/>
      <c r="AH439" s="317"/>
      <c r="AI439" s="317"/>
      <c r="AJ439" s="317"/>
      <c r="AK439" s="317"/>
      <c r="AL439" s="317"/>
      <c r="AM439" s="317"/>
      <c r="AN439" s="318"/>
      <c r="AO439" s="3">
        <v>1</v>
      </c>
      <c r="AP439" s="315" t="str">
        <f>IF(ISBLANK(AQ439),"",LARGE(AP435:AP438,1)+1)</f>
        <v/>
      </c>
      <c r="AQ439" s="316"/>
      <c r="AR439" s="317"/>
      <c r="AS439" s="317"/>
      <c r="AT439" s="317"/>
      <c r="AU439" s="317"/>
      <c r="AV439" s="5">
        <v>1</v>
      </c>
      <c r="AW439" s="5">
        <v>1</v>
      </c>
      <c r="AX439" s="5">
        <v>1</v>
      </c>
      <c r="AY439" s="5">
        <v>1</v>
      </c>
      <c r="AZ439" s="5">
        <v>1</v>
      </c>
      <c r="BA439" s="5">
        <v>1</v>
      </c>
      <c r="BB439" s="5">
        <v>1</v>
      </c>
      <c r="BC439" s="5">
        <v>1</v>
      </c>
      <c r="BD439" s="5">
        <v>1</v>
      </c>
      <c r="BE439" s="5">
        <v>1</v>
      </c>
      <c r="BF439" s="5">
        <v>1</v>
      </c>
      <c r="BG439" s="5">
        <v>1</v>
      </c>
      <c r="BH439" s="5">
        <v>1</v>
      </c>
      <c r="BI439" s="5">
        <v>1</v>
      </c>
      <c r="BJ439" s="5">
        <v>1</v>
      </c>
      <c r="BK439" s="5">
        <v>1</v>
      </c>
      <c r="BL439" s="5">
        <v>1</v>
      </c>
      <c r="BM439" s="5">
        <v>1</v>
      </c>
      <c r="BN439" s="5">
        <v>1</v>
      </c>
      <c r="BO439" s="5">
        <v>1</v>
      </c>
      <c r="BP439" s="5">
        <v>1</v>
      </c>
      <c r="BQ439" s="5">
        <v>1</v>
      </c>
      <c r="BR439" s="5">
        <v>1</v>
      </c>
      <c r="BS439" s="5">
        <v>1</v>
      </c>
      <c r="BT439" s="5">
        <v>1</v>
      </c>
      <c r="BU439" s="5">
        <v>1</v>
      </c>
      <c r="BV439" s="5">
        <v>1</v>
      </c>
      <c r="BW439" s="5">
        <v>1</v>
      </c>
      <c r="BX439" s="5">
        <v>1</v>
      </c>
      <c r="BY439" s="5">
        <v>1</v>
      </c>
      <c r="BZ439" s="5">
        <v>1</v>
      </c>
      <c r="CA439" s="5">
        <v>1</v>
      </c>
      <c r="CB439" s="5">
        <v>1</v>
      </c>
      <c r="CC439" s="5">
        <v>1</v>
      </c>
      <c r="CD439" s="5">
        <v>1</v>
      </c>
      <c r="CE439" s="5">
        <v>1</v>
      </c>
      <c r="CF439" s="5">
        <v>1</v>
      </c>
      <c r="CG439" s="5">
        <v>1</v>
      </c>
      <c r="CH439" s="5">
        <v>1</v>
      </c>
      <c r="CI439" s="5">
        <v>1</v>
      </c>
      <c r="CJ439" s="544">
        <v>1</v>
      </c>
    </row>
    <row r="440" spans="1:88" s="160" customFormat="1" ht="23.25" customHeight="1">
      <c r="A440" s="5">
        <v>1</v>
      </c>
      <c r="B440" s="657" t="str">
        <f t="shared" si="166"/>
        <v>►</v>
      </c>
      <c r="C440" s="671"/>
      <c r="D440" s="289" t="str">
        <f t="shared" si="167"/>
        <v/>
      </c>
      <c r="E440" s="141">
        <f t="shared" si="168"/>
        <v>0</v>
      </c>
      <c r="F440" s="141"/>
      <c r="G440" s="141"/>
      <c r="H440" s="141"/>
      <c r="I440" s="141"/>
      <c r="J440" s="141"/>
      <c r="K440" s="141"/>
      <c r="L440" s="141"/>
      <c r="M440" s="141"/>
      <c r="N440" s="141"/>
      <c r="O440" s="141"/>
      <c r="P440" s="830"/>
      <c r="Q440" s="5">
        <v>1</v>
      </c>
      <c r="R440" s="596"/>
      <c r="S440" s="632"/>
      <c r="T440" s="598"/>
      <c r="U440" s="636" t="str">
        <f t="shared" si="163"/>
        <v/>
      </c>
      <c r="V440" s="640"/>
      <c r="W440" s="182" t="str">
        <f t="shared" si="164"/>
        <v/>
      </c>
      <c r="X440" s="639" t="str">
        <f t="shared" si="169"/>
        <v/>
      </c>
      <c r="Y440" s="5">
        <v>1</v>
      </c>
      <c r="Z440" s="314" t="str">
        <f t="shared" si="165"/>
        <v>►</v>
      </c>
      <c r="AA440" s="315" t="str">
        <f>IF(ISBLANK(AB440),"",LARGE(AA424:AA439,1)+1)</f>
        <v/>
      </c>
      <c r="AB440" s="316"/>
      <c r="AC440" s="317"/>
      <c r="AD440" s="317"/>
      <c r="AE440" s="317"/>
      <c r="AF440" s="317"/>
      <c r="AG440" s="317"/>
      <c r="AH440" s="317"/>
      <c r="AI440" s="317"/>
      <c r="AJ440" s="317"/>
      <c r="AK440" s="317"/>
      <c r="AL440" s="317"/>
      <c r="AM440" s="317"/>
      <c r="AN440" s="318"/>
      <c r="AO440" s="3">
        <v>1</v>
      </c>
      <c r="AP440" s="315" t="str">
        <f>IF(ISBLANK(AQ440),"",LARGE(AP435:AP439,1)+1)</f>
        <v/>
      </c>
      <c r="AQ440" s="316"/>
      <c r="AR440" s="317"/>
      <c r="AS440" s="317"/>
      <c r="AT440" s="317"/>
      <c r="AU440" s="317"/>
      <c r="AV440" s="5">
        <v>1</v>
      </c>
      <c r="AW440" s="5">
        <v>1</v>
      </c>
      <c r="AX440" s="5">
        <v>1</v>
      </c>
      <c r="AY440" s="5">
        <v>1</v>
      </c>
      <c r="AZ440" s="5">
        <v>1</v>
      </c>
      <c r="BA440" s="5">
        <v>1</v>
      </c>
      <c r="BB440" s="5">
        <v>1</v>
      </c>
      <c r="BC440" s="5">
        <v>1</v>
      </c>
      <c r="BD440" s="5">
        <v>1</v>
      </c>
      <c r="BE440" s="5">
        <v>1</v>
      </c>
      <c r="BF440" s="5">
        <v>1</v>
      </c>
      <c r="BG440" s="5">
        <v>1</v>
      </c>
      <c r="BH440" s="5">
        <v>1</v>
      </c>
      <c r="BI440" s="5">
        <v>1</v>
      </c>
      <c r="BJ440" s="5">
        <v>1</v>
      </c>
      <c r="BK440" s="5">
        <v>1</v>
      </c>
      <c r="BL440" s="5">
        <v>1</v>
      </c>
      <c r="BM440" s="5">
        <v>1</v>
      </c>
      <c r="BN440" s="5">
        <v>1</v>
      </c>
      <c r="BO440" s="5">
        <v>1</v>
      </c>
      <c r="BP440" s="5">
        <v>1</v>
      </c>
      <c r="BQ440" s="5">
        <v>1</v>
      </c>
      <c r="BR440" s="5">
        <v>1</v>
      </c>
      <c r="BS440" s="5">
        <v>1</v>
      </c>
      <c r="BT440" s="5">
        <v>1</v>
      </c>
      <c r="BU440" s="5">
        <v>1</v>
      </c>
      <c r="BV440" s="5">
        <v>1</v>
      </c>
      <c r="BW440" s="5">
        <v>1</v>
      </c>
      <c r="BX440" s="5">
        <v>1</v>
      </c>
      <c r="BY440" s="5">
        <v>1</v>
      </c>
      <c r="BZ440" s="5">
        <v>1</v>
      </c>
      <c r="CA440" s="5">
        <v>1</v>
      </c>
      <c r="CB440" s="5">
        <v>1</v>
      </c>
      <c r="CC440" s="5">
        <v>1</v>
      </c>
      <c r="CD440" s="5">
        <v>1</v>
      </c>
      <c r="CE440" s="5">
        <v>1</v>
      </c>
      <c r="CF440" s="5">
        <v>1</v>
      </c>
      <c r="CG440" s="5">
        <v>1</v>
      </c>
      <c r="CH440" s="5">
        <v>1</v>
      </c>
      <c r="CI440" s="5">
        <v>1</v>
      </c>
      <c r="CJ440" s="544">
        <v>1</v>
      </c>
    </row>
    <row r="441" spans="1:88" s="160" customFormat="1" ht="23.25" customHeight="1">
      <c r="A441" s="5">
        <v>1</v>
      </c>
      <c r="B441" s="657" t="str">
        <f t="shared" si="166"/>
        <v>►</v>
      </c>
      <c r="C441" s="671"/>
      <c r="D441" s="289" t="str">
        <f t="shared" si="167"/>
        <v/>
      </c>
      <c r="E441" s="141">
        <f t="shared" si="168"/>
        <v>0</v>
      </c>
      <c r="F441" s="141"/>
      <c r="G441" s="141"/>
      <c r="H441" s="141"/>
      <c r="I441" s="141"/>
      <c r="J441" s="141"/>
      <c r="K441" s="141"/>
      <c r="L441" s="141"/>
      <c r="M441" s="141"/>
      <c r="N441" s="141"/>
      <c r="O441" s="141"/>
      <c r="P441" s="830"/>
      <c r="Q441" s="5">
        <v>1</v>
      </c>
      <c r="R441" s="596"/>
      <c r="S441" s="632"/>
      <c r="T441" s="598"/>
      <c r="U441" s="636" t="str">
        <f t="shared" si="163"/>
        <v/>
      </c>
      <c r="V441" s="640"/>
      <c r="W441" s="182" t="str">
        <f t="shared" si="164"/>
        <v/>
      </c>
      <c r="X441" s="639" t="str">
        <f t="shared" si="169"/>
        <v/>
      </c>
      <c r="Y441" s="5">
        <v>1</v>
      </c>
      <c r="Z441" s="314" t="str">
        <f t="shared" si="165"/>
        <v>►</v>
      </c>
      <c r="AA441" s="315" t="str">
        <f>IF(ISBLANK(AB441),"",LARGE(AA424:AA440,1)+1)</f>
        <v/>
      </c>
      <c r="AB441" s="316"/>
      <c r="AC441" s="317"/>
      <c r="AD441" s="317"/>
      <c r="AE441" s="317"/>
      <c r="AF441" s="317"/>
      <c r="AG441" s="317"/>
      <c r="AH441" s="317"/>
      <c r="AI441" s="317"/>
      <c r="AJ441" s="317"/>
      <c r="AK441" s="317"/>
      <c r="AL441" s="317"/>
      <c r="AM441" s="317"/>
      <c r="AN441" s="318"/>
      <c r="AO441" s="3">
        <v>1</v>
      </c>
      <c r="AP441" s="315" t="str">
        <f>IF(ISBLANK(AQ441),"",LARGE(AP435:AP440,1)+1)</f>
        <v/>
      </c>
      <c r="AQ441" s="316"/>
      <c r="AR441" s="317"/>
      <c r="AS441" s="317"/>
      <c r="AT441" s="317"/>
      <c r="AU441" s="317"/>
      <c r="AV441" s="5">
        <v>1</v>
      </c>
      <c r="AW441" s="5">
        <v>1</v>
      </c>
      <c r="AX441" s="5">
        <v>1</v>
      </c>
      <c r="AY441" s="5">
        <v>1</v>
      </c>
      <c r="AZ441" s="5">
        <v>1</v>
      </c>
      <c r="BA441" s="5">
        <v>1</v>
      </c>
      <c r="BB441" s="5">
        <v>1</v>
      </c>
      <c r="BC441" s="5">
        <v>1</v>
      </c>
      <c r="BD441" s="5">
        <v>1</v>
      </c>
      <c r="BE441" s="5">
        <v>1</v>
      </c>
      <c r="BF441" s="5">
        <v>1</v>
      </c>
      <c r="BG441" s="5">
        <v>1</v>
      </c>
      <c r="BH441" s="5">
        <v>1</v>
      </c>
      <c r="BI441" s="5">
        <v>1</v>
      </c>
      <c r="BJ441" s="5">
        <v>1</v>
      </c>
      <c r="BK441" s="5">
        <v>1</v>
      </c>
      <c r="BL441" s="5">
        <v>1</v>
      </c>
      <c r="BM441" s="5">
        <v>1</v>
      </c>
      <c r="BN441" s="5">
        <v>1</v>
      </c>
      <c r="BO441" s="5">
        <v>1</v>
      </c>
      <c r="BP441" s="5">
        <v>1</v>
      </c>
      <c r="BQ441" s="5">
        <v>1</v>
      </c>
      <c r="BR441" s="5">
        <v>1</v>
      </c>
      <c r="BS441" s="5">
        <v>1</v>
      </c>
      <c r="BT441" s="5">
        <v>1</v>
      </c>
      <c r="BU441" s="5">
        <v>1</v>
      </c>
      <c r="BV441" s="5">
        <v>1</v>
      </c>
      <c r="BW441" s="5">
        <v>1</v>
      </c>
      <c r="BX441" s="5">
        <v>1</v>
      </c>
      <c r="BY441" s="5">
        <v>1</v>
      </c>
      <c r="BZ441" s="5">
        <v>1</v>
      </c>
      <c r="CA441" s="5">
        <v>1</v>
      </c>
      <c r="CB441" s="5">
        <v>1</v>
      </c>
      <c r="CC441" s="5">
        <v>1</v>
      </c>
      <c r="CD441" s="5">
        <v>1</v>
      </c>
      <c r="CE441" s="5">
        <v>1</v>
      </c>
      <c r="CF441" s="5">
        <v>1</v>
      </c>
      <c r="CG441" s="5">
        <v>1</v>
      </c>
      <c r="CH441" s="5">
        <v>1</v>
      </c>
      <c r="CI441" s="5">
        <v>1</v>
      </c>
      <c r="CJ441" s="544">
        <v>1</v>
      </c>
    </row>
    <row r="442" spans="1:88" s="160" customFormat="1" ht="23.25" customHeight="1">
      <c r="A442" s="5">
        <v>1</v>
      </c>
      <c r="B442" s="657" t="str">
        <f t="shared" si="166"/>
        <v>►</v>
      </c>
      <c r="C442" s="671"/>
      <c r="D442" s="289" t="str">
        <f t="shared" si="167"/>
        <v/>
      </c>
      <c r="E442" s="141">
        <f t="shared" si="168"/>
        <v>0</v>
      </c>
      <c r="F442" s="141"/>
      <c r="G442" s="141"/>
      <c r="H442" s="141"/>
      <c r="I442" s="141"/>
      <c r="J442" s="141"/>
      <c r="K442" s="141"/>
      <c r="L442" s="141"/>
      <c r="M442" s="141"/>
      <c r="N442" s="141"/>
      <c r="O442" s="141"/>
      <c r="P442" s="830"/>
      <c r="Q442" s="5">
        <v>1</v>
      </c>
      <c r="R442" s="596"/>
      <c r="S442" s="632"/>
      <c r="T442" s="598"/>
      <c r="U442" s="636" t="str">
        <f t="shared" si="163"/>
        <v/>
      </c>
      <c r="V442" s="640"/>
      <c r="W442" s="182" t="str">
        <f t="shared" si="164"/>
        <v/>
      </c>
      <c r="X442" s="639" t="str">
        <f t="shared" si="169"/>
        <v/>
      </c>
      <c r="Y442" s="5">
        <v>1</v>
      </c>
      <c r="Z442" s="314" t="str">
        <f t="shared" si="165"/>
        <v>►</v>
      </c>
      <c r="AA442" s="315" t="str">
        <f>IF(ISBLANK(AB442),"",LARGE(AA424:AA441,1)+1)</f>
        <v/>
      </c>
      <c r="AB442" s="316"/>
      <c r="AC442" s="317"/>
      <c r="AD442" s="317"/>
      <c r="AE442" s="317"/>
      <c r="AF442" s="317"/>
      <c r="AG442" s="317"/>
      <c r="AH442" s="317"/>
      <c r="AI442" s="317"/>
      <c r="AJ442" s="317"/>
      <c r="AK442" s="317"/>
      <c r="AL442" s="317"/>
      <c r="AM442" s="317"/>
      <c r="AN442" s="318"/>
      <c r="AO442" s="3">
        <v>1</v>
      </c>
      <c r="AP442" s="315" t="str">
        <f>IF(ISBLANK(AQ442),"",LARGE(AP435:AP441,1)+1)</f>
        <v/>
      </c>
      <c r="AQ442" s="316"/>
      <c r="AR442" s="317"/>
      <c r="AS442" s="317"/>
      <c r="AT442" s="317"/>
      <c r="AU442" s="317"/>
      <c r="AV442" s="5">
        <v>1</v>
      </c>
      <c r="AW442" s="5">
        <v>1</v>
      </c>
      <c r="AX442" s="5">
        <v>1</v>
      </c>
      <c r="AY442" s="5">
        <v>1</v>
      </c>
      <c r="AZ442" s="5">
        <v>1</v>
      </c>
      <c r="BA442" s="5">
        <v>1</v>
      </c>
      <c r="BB442" s="5">
        <v>1</v>
      </c>
      <c r="BC442" s="5">
        <v>1</v>
      </c>
      <c r="BD442" s="5">
        <v>1</v>
      </c>
      <c r="BE442" s="5">
        <v>1</v>
      </c>
      <c r="BF442" s="5">
        <v>1</v>
      </c>
      <c r="BG442" s="5">
        <v>1</v>
      </c>
      <c r="BH442" s="5">
        <v>1</v>
      </c>
      <c r="BI442" s="5">
        <v>1</v>
      </c>
      <c r="BJ442" s="5">
        <v>1</v>
      </c>
      <c r="BK442" s="5">
        <v>1</v>
      </c>
      <c r="BL442" s="5">
        <v>1</v>
      </c>
      <c r="BM442" s="5">
        <v>1</v>
      </c>
      <c r="BN442" s="5">
        <v>1</v>
      </c>
      <c r="BO442" s="5">
        <v>1</v>
      </c>
      <c r="BP442" s="5">
        <v>1</v>
      </c>
      <c r="BQ442" s="5">
        <v>1</v>
      </c>
      <c r="BR442" s="5">
        <v>1</v>
      </c>
      <c r="BS442" s="5">
        <v>1</v>
      </c>
      <c r="BT442" s="5">
        <v>1</v>
      </c>
      <c r="BU442" s="5">
        <v>1</v>
      </c>
      <c r="BV442" s="5">
        <v>1</v>
      </c>
      <c r="BW442" s="5">
        <v>1</v>
      </c>
      <c r="BX442" s="5">
        <v>1</v>
      </c>
      <c r="BY442" s="5">
        <v>1</v>
      </c>
      <c r="BZ442" s="5">
        <v>1</v>
      </c>
      <c r="CA442" s="5">
        <v>1</v>
      </c>
      <c r="CB442" s="5">
        <v>1</v>
      </c>
      <c r="CC442" s="5">
        <v>1</v>
      </c>
      <c r="CD442" s="5">
        <v>1</v>
      </c>
      <c r="CE442" s="5">
        <v>1</v>
      </c>
      <c r="CF442" s="5">
        <v>1</v>
      </c>
      <c r="CG442" s="5">
        <v>1</v>
      </c>
      <c r="CH442" s="5">
        <v>1</v>
      </c>
      <c r="CI442" s="5">
        <v>1</v>
      </c>
      <c r="CJ442" s="544">
        <v>1</v>
      </c>
    </row>
    <row r="443" spans="1:88" s="160" customFormat="1" ht="23.25" customHeight="1">
      <c r="A443" s="5">
        <v>1</v>
      </c>
      <c r="B443" s="657" t="str">
        <f t="shared" si="166"/>
        <v>►</v>
      </c>
      <c r="C443" s="671"/>
      <c r="D443" s="289" t="str">
        <f t="shared" si="167"/>
        <v/>
      </c>
      <c r="E443" s="141">
        <f t="shared" si="168"/>
        <v>0</v>
      </c>
      <c r="F443" s="141"/>
      <c r="G443" s="141"/>
      <c r="H443" s="141"/>
      <c r="I443" s="141"/>
      <c r="J443" s="141"/>
      <c r="K443" s="141"/>
      <c r="L443" s="141"/>
      <c r="M443" s="141"/>
      <c r="N443" s="141"/>
      <c r="O443" s="141"/>
      <c r="P443" s="830"/>
      <c r="Q443" s="5">
        <v>1</v>
      </c>
      <c r="R443" s="596"/>
      <c r="S443" s="632"/>
      <c r="T443" s="598"/>
      <c r="U443" s="636" t="str">
        <f t="shared" si="163"/>
        <v/>
      </c>
      <c r="V443" s="640"/>
      <c r="W443" s="182" t="str">
        <f t="shared" si="164"/>
        <v/>
      </c>
      <c r="X443" s="639" t="str">
        <f t="shared" si="169"/>
        <v/>
      </c>
      <c r="Y443" s="5">
        <v>1</v>
      </c>
      <c r="Z443" s="314" t="str">
        <f t="shared" si="165"/>
        <v>►</v>
      </c>
      <c r="AA443" s="315" t="str">
        <f>IF(ISBLANK(AB443),"",LARGE(AA424:AA442,1)+1)</f>
        <v/>
      </c>
      <c r="AB443" s="316"/>
      <c r="AC443" s="317"/>
      <c r="AD443" s="317"/>
      <c r="AE443" s="317"/>
      <c r="AF443" s="317"/>
      <c r="AG443" s="317"/>
      <c r="AH443" s="317"/>
      <c r="AI443" s="317"/>
      <c r="AJ443" s="317"/>
      <c r="AK443" s="317"/>
      <c r="AL443" s="317"/>
      <c r="AM443" s="317"/>
      <c r="AN443" s="318"/>
      <c r="AO443" s="3">
        <v>1</v>
      </c>
      <c r="AP443" s="315" t="str">
        <f>IF(ISBLANK(AQ443),"",LARGE(AP435:AP442,1)+1)</f>
        <v/>
      </c>
      <c r="AQ443" s="316"/>
      <c r="AR443" s="317"/>
      <c r="AS443" s="317"/>
      <c r="AT443" s="317"/>
      <c r="AU443" s="317"/>
      <c r="AV443" s="5">
        <v>1</v>
      </c>
      <c r="AW443" s="5">
        <v>1</v>
      </c>
      <c r="AX443" s="5">
        <v>1</v>
      </c>
      <c r="AY443" s="5">
        <v>1</v>
      </c>
      <c r="AZ443" s="5">
        <v>1</v>
      </c>
      <c r="BA443" s="5">
        <v>1</v>
      </c>
      <c r="BB443" s="5">
        <v>1</v>
      </c>
      <c r="BC443" s="5">
        <v>1</v>
      </c>
      <c r="BD443" s="5">
        <v>1</v>
      </c>
      <c r="BE443" s="5">
        <v>1</v>
      </c>
      <c r="BF443" s="5">
        <v>1</v>
      </c>
      <c r="BG443" s="5">
        <v>1</v>
      </c>
      <c r="BH443" s="5">
        <v>1</v>
      </c>
      <c r="BI443" s="5">
        <v>1</v>
      </c>
      <c r="BJ443" s="5">
        <v>1</v>
      </c>
      <c r="BK443" s="5">
        <v>1</v>
      </c>
      <c r="BL443" s="5">
        <v>1</v>
      </c>
      <c r="BM443" s="5">
        <v>1</v>
      </c>
      <c r="BN443" s="5">
        <v>1</v>
      </c>
      <c r="BO443" s="5">
        <v>1</v>
      </c>
      <c r="BP443" s="5">
        <v>1</v>
      </c>
      <c r="BQ443" s="5">
        <v>1</v>
      </c>
      <c r="BR443" s="5">
        <v>1</v>
      </c>
      <c r="BS443" s="5">
        <v>1</v>
      </c>
      <c r="BT443" s="5">
        <v>1</v>
      </c>
      <c r="BU443" s="5">
        <v>1</v>
      </c>
      <c r="BV443" s="5">
        <v>1</v>
      </c>
      <c r="BW443" s="5">
        <v>1</v>
      </c>
      <c r="BX443" s="5">
        <v>1</v>
      </c>
      <c r="BY443" s="5">
        <v>1</v>
      </c>
      <c r="BZ443" s="5">
        <v>1</v>
      </c>
      <c r="CA443" s="5">
        <v>1</v>
      </c>
      <c r="CB443" s="5">
        <v>1</v>
      </c>
      <c r="CC443" s="5">
        <v>1</v>
      </c>
      <c r="CD443" s="5">
        <v>1</v>
      </c>
      <c r="CE443" s="5">
        <v>1</v>
      </c>
      <c r="CF443" s="5">
        <v>1</v>
      </c>
      <c r="CG443" s="5">
        <v>1</v>
      </c>
      <c r="CH443" s="5">
        <v>1</v>
      </c>
      <c r="CI443" s="5">
        <v>1</v>
      </c>
      <c r="CJ443" s="544">
        <v>1</v>
      </c>
    </row>
    <row r="444" spans="1:88" s="160" customFormat="1" ht="23.25" customHeight="1">
      <c r="A444" s="5">
        <v>1</v>
      </c>
      <c r="B444" s="657" t="str">
        <f t="shared" si="166"/>
        <v>►</v>
      </c>
      <c r="C444" s="671"/>
      <c r="D444" s="289" t="str">
        <f t="shared" si="167"/>
        <v/>
      </c>
      <c r="E444" s="141">
        <f t="shared" si="168"/>
        <v>0</v>
      </c>
      <c r="F444" s="141"/>
      <c r="G444" s="141"/>
      <c r="H444" s="141"/>
      <c r="I444" s="141"/>
      <c r="J444" s="141"/>
      <c r="K444" s="141"/>
      <c r="L444" s="141"/>
      <c r="M444" s="141"/>
      <c r="N444" s="141"/>
      <c r="O444" s="141"/>
      <c r="P444" s="830"/>
      <c r="Q444" s="5">
        <v>1</v>
      </c>
      <c r="R444" s="596"/>
      <c r="S444" s="632"/>
      <c r="T444" s="598"/>
      <c r="U444" s="636" t="str">
        <f t="shared" si="163"/>
        <v/>
      </c>
      <c r="V444" s="640"/>
      <c r="W444" s="182" t="str">
        <f t="shared" si="164"/>
        <v/>
      </c>
      <c r="X444" s="639" t="str">
        <f t="shared" si="169"/>
        <v/>
      </c>
      <c r="Y444" s="5">
        <v>1</v>
      </c>
      <c r="Z444" s="314" t="str">
        <f t="shared" si="165"/>
        <v>►</v>
      </c>
      <c r="AA444" s="315" t="str">
        <f>IF(ISBLANK(AB444),"",LARGE(AA424:AA443,1)+1)</f>
        <v/>
      </c>
      <c r="AB444" s="316"/>
      <c r="AC444" s="317"/>
      <c r="AD444" s="317"/>
      <c r="AE444" s="317"/>
      <c r="AF444" s="317"/>
      <c r="AG444" s="317"/>
      <c r="AH444" s="317"/>
      <c r="AI444" s="317"/>
      <c r="AJ444" s="317"/>
      <c r="AK444" s="317"/>
      <c r="AL444" s="317"/>
      <c r="AM444" s="317"/>
      <c r="AN444" s="318"/>
      <c r="AO444" s="5">
        <v>1</v>
      </c>
      <c r="AP444" s="315" t="str">
        <f>IF(ISBLANK(AQ444),"",LARGE(AP435:AP443,1)+1)</f>
        <v/>
      </c>
      <c r="AQ444" s="316"/>
      <c r="AR444" s="317"/>
      <c r="AS444" s="317"/>
      <c r="AT444" s="317"/>
      <c r="AU444" s="317"/>
      <c r="AV444" s="5">
        <v>1</v>
      </c>
      <c r="AW444" s="5">
        <v>1</v>
      </c>
      <c r="AX444" s="5">
        <v>1</v>
      </c>
      <c r="AY444" s="5">
        <v>1</v>
      </c>
      <c r="AZ444" s="5">
        <v>1</v>
      </c>
      <c r="BA444" s="5">
        <v>1</v>
      </c>
      <c r="BB444" s="5">
        <v>1</v>
      </c>
      <c r="BC444" s="5">
        <v>1</v>
      </c>
      <c r="BD444" s="5">
        <v>1</v>
      </c>
      <c r="BE444" s="5">
        <v>1</v>
      </c>
      <c r="BF444" s="5">
        <v>1</v>
      </c>
      <c r="BG444" s="5">
        <v>1</v>
      </c>
      <c r="BH444" s="5">
        <v>1</v>
      </c>
      <c r="BI444" s="5">
        <v>1</v>
      </c>
      <c r="BJ444" s="5">
        <v>1</v>
      </c>
      <c r="BK444" s="5">
        <v>1</v>
      </c>
      <c r="BL444" s="5">
        <v>1</v>
      </c>
      <c r="BM444" s="5">
        <v>1</v>
      </c>
      <c r="BN444" s="5">
        <v>1</v>
      </c>
      <c r="BO444" s="5">
        <v>1</v>
      </c>
      <c r="BP444" s="5">
        <v>1</v>
      </c>
      <c r="BQ444" s="5">
        <v>1</v>
      </c>
      <c r="BR444" s="5">
        <v>1</v>
      </c>
      <c r="BS444" s="5">
        <v>1</v>
      </c>
      <c r="BT444" s="5">
        <v>1</v>
      </c>
      <c r="BU444" s="5">
        <v>1</v>
      </c>
      <c r="BV444" s="5">
        <v>1</v>
      </c>
      <c r="BW444" s="5">
        <v>1</v>
      </c>
      <c r="BX444" s="5">
        <v>1</v>
      </c>
      <c r="BY444" s="5">
        <v>1</v>
      </c>
      <c r="BZ444" s="5">
        <v>1</v>
      </c>
      <c r="CA444" s="5">
        <v>1</v>
      </c>
      <c r="CB444" s="5">
        <v>1</v>
      </c>
      <c r="CC444" s="5">
        <v>1</v>
      </c>
      <c r="CD444" s="5">
        <v>1</v>
      </c>
      <c r="CE444" s="5">
        <v>1</v>
      </c>
      <c r="CF444" s="5">
        <v>1</v>
      </c>
      <c r="CG444" s="5">
        <v>1</v>
      </c>
      <c r="CH444" s="5">
        <v>1</v>
      </c>
      <c r="CI444" s="5">
        <v>1</v>
      </c>
      <c r="CJ444" s="544">
        <v>1</v>
      </c>
    </row>
    <row r="445" spans="1:88" s="160" customFormat="1" ht="23.25" customHeight="1">
      <c r="A445" s="5">
        <v>1</v>
      </c>
      <c r="B445" s="657" t="str">
        <f t="shared" si="166"/>
        <v>►</v>
      </c>
      <c r="C445" s="671"/>
      <c r="D445" s="289" t="str">
        <f t="shared" si="167"/>
        <v/>
      </c>
      <c r="E445" s="141">
        <f t="shared" si="168"/>
        <v>0</v>
      </c>
      <c r="F445" s="141"/>
      <c r="G445" s="141"/>
      <c r="H445" s="141"/>
      <c r="I445" s="141"/>
      <c r="J445" s="141"/>
      <c r="K445" s="141"/>
      <c r="L445" s="141"/>
      <c r="M445" s="141"/>
      <c r="N445" s="141"/>
      <c r="O445" s="141"/>
      <c r="P445" s="830"/>
      <c r="Q445" s="5">
        <v>1</v>
      </c>
      <c r="R445" s="596"/>
      <c r="S445" s="632"/>
      <c r="T445" s="598"/>
      <c r="U445" s="636" t="str">
        <f t="shared" si="163"/>
        <v/>
      </c>
      <c r="V445" s="640"/>
      <c r="W445" s="182" t="str">
        <f t="shared" si="164"/>
        <v/>
      </c>
      <c r="X445" s="639" t="str">
        <f t="shared" si="169"/>
        <v/>
      </c>
      <c r="Y445" s="5">
        <v>1</v>
      </c>
      <c r="Z445" s="314" t="str">
        <f>IF(AB445&lt;&gt;"","A",IF(AC445&lt;&gt;"","A",IF(AD445&lt;&gt;"","A",IF(AE445&lt;&gt;"","A",IF(AF445&lt;&gt;"","A","►")))))</f>
        <v>►</v>
      </c>
      <c r="AA445" s="315" t="str">
        <f>IF(ISBLANK(AB445),"",LARGE(AA424:AA444,1)+1)</f>
        <v/>
      </c>
      <c r="AB445" s="316"/>
      <c r="AC445" s="317"/>
      <c r="AD445" s="317"/>
      <c r="AE445" s="317"/>
      <c r="AF445" s="317"/>
      <c r="AG445" s="317"/>
      <c r="AH445" s="317"/>
      <c r="AI445" s="317"/>
      <c r="AJ445" s="317"/>
      <c r="AK445" s="317"/>
      <c r="AL445" s="317"/>
      <c r="AM445" s="317"/>
      <c r="AN445" s="318"/>
      <c r="AO445" s="5">
        <v>1</v>
      </c>
      <c r="AP445" s="315" t="str">
        <f>IF(ISBLANK(AQ445),"",LARGE(AP435:AP444,1)+1)</f>
        <v/>
      </c>
      <c r="AQ445" s="316"/>
      <c r="AR445" s="317"/>
      <c r="AS445" s="317"/>
      <c r="AT445" s="317"/>
      <c r="AU445" s="317"/>
      <c r="AV445" s="5">
        <v>1</v>
      </c>
      <c r="AW445" s="5">
        <v>1</v>
      </c>
      <c r="AX445" s="5">
        <v>1</v>
      </c>
      <c r="AY445" s="5">
        <v>1</v>
      </c>
      <c r="AZ445" s="5">
        <v>1</v>
      </c>
      <c r="BA445" s="5">
        <v>1</v>
      </c>
      <c r="BB445" s="5">
        <v>1</v>
      </c>
      <c r="BC445" s="5">
        <v>1</v>
      </c>
      <c r="BD445" s="5">
        <v>1</v>
      </c>
      <c r="BE445" s="5">
        <v>1</v>
      </c>
      <c r="BF445" s="5">
        <v>1</v>
      </c>
      <c r="BG445" s="5">
        <v>1</v>
      </c>
      <c r="BH445" s="5">
        <v>1</v>
      </c>
      <c r="BI445" s="5">
        <v>1</v>
      </c>
      <c r="BJ445" s="5">
        <v>1</v>
      </c>
      <c r="BK445" s="5">
        <v>1</v>
      </c>
      <c r="BL445" s="5">
        <v>1</v>
      </c>
      <c r="BM445" s="5">
        <v>1</v>
      </c>
      <c r="BN445" s="5">
        <v>1</v>
      </c>
      <c r="BO445" s="5">
        <v>1</v>
      </c>
      <c r="BP445" s="5">
        <v>1</v>
      </c>
      <c r="BQ445" s="5">
        <v>1</v>
      </c>
      <c r="BR445" s="5">
        <v>1</v>
      </c>
      <c r="BS445" s="5">
        <v>1</v>
      </c>
      <c r="BT445" s="5">
        <v>1</v>
      </c>
      <c r="BU445" s="5">
        <v>1</v>
      </c>
      <c r="BV445" s="5">
        <v>1</v>
      </c>
      <c r="BW445" s="5">
        <v>1</v>
      </c>
      <c r="BX445" s="5">
        <v>1</v>
      </c>
      <c r="BY445" s="5">
        <v>1</v>
      </c>
      <c r="BZ445" s="5">
        <v>1</v>
      </c>
      <c r="CA445" s="5">
        <v>1</v>
      </c>
      <c r="CB445" s="5">
        <v>1</v>
      </c>
      <c r="CC445" s="5">
        <v>1</v>
      </c>
      <c r="CD445" s="5">
        <v>1</v>
      </c>
      <c r="CE445" s="5">
        <v>1</v>
      </c>
      <c r="CF445" s="5">
        <v>1</v>
      </c>
      <c r="CG445" s="5">
        <v>1</v>
      </c>
      <c r="CH445" s="5">
        <v>1</v>
      </c>
      <c r="CI445" s="5">
        <v>1</v>
      </c>
      <c r="CJ445" s="544">
        <v>1</v>
      </c>
    </row>
    <row r="446" spans="1:88" s="160" customFormat="1" ht="23.25" customHeight="1">
      <c r="A446" s="5">
        <v>1</v>
      </c>
      <c r="B446" s="657" t="str">
        <f t="shared" ref="B446:B460" si="170">Z445</f>
        <v>►</v>
      </c>
      <c r="C446" s="671"/>
      <c r="D446" s="289" t="str">
        <f t="shared" ref="D446:D462" si="171">AA445</f>
        <v/>
      </c>
      <c r="E446" s="141">
        <f t="shared" ref="E446:E462" si="172">AB445</f>
        <v>0</v>
      </c>
      <c r="F446" s="141"/>
      <c r="G446" s="141"/>
      <c r="H446" s="141"/>
      <c r="I446" s="141"/>
      <c r="J446" s="141"/>
      <c r="K446" s="141"/>
      <c r="L446" s="141"/>
      <c r="M446" s="141"/>
      <c r="N446" s="141"/>
      <c r="O446" s="141"/>
      <c r="P446" s="830"/>
      <c r="Q446" s="5">
        <v>1</v>
      </c>
      <c r="R446" s="596"/>
      <c r="S446" s="632"/>
      <c r="T446" s="598"/>
      <c r="U446" s="636" t="str">
        <f t="shared" si="163"/>
        <v/>
      </c>
      <c r="V446" s="640"/>
      <c r="W446" s="182" t="str">
        <f t="shared" si="164"/>
        <v/>
      </c>
      <c r="X446" s="639" t="str">
        <f t="shared" si="169"/>
        <v/>
      </c>
      <c r="Y446" s="5"/>
      <c r="Z446" s="314" t="str">
        <f t="shared" ref="Z446:Z462" si="173">IF(AB446&lt;&gt;"","A",IF(AC446&lt;&gt;"","A",IF(AD446&lt;&gt;"","A",IF(AE446&lt;&gt;"","A",IF(AF446&lt;&gt;"","A","►")))))</f>
        <v>►</v>
      </c>
      <c r="AA446" s="315" t="str">
        <f>IF(ISBLANK(AB446),"",LARGE(AA424:AA445,1)+1)</f>
        <v/>
      </c>
      <c r="AB446" s="316"/>
      <c r="AC446" s="317"/>
      <c r="AD446" s="317"/>
      <c r="AE446" s="317"/>
      <c r="AF446" s="317"/>
      <c r="AG446" s="317"/>
      <c r="AH446" s="317"/>
      <c r="AI446" s="317"/>
      <c r="AJ446" s="317"/>
      <c r="AK446" s="317"/>
      <c r="AL446" s="317"/>
      <c r="AM446" s="317"/>
      <c r="AN446" s="318"/>
      <c r="AO446" s="5"/>
      <c r="AP446" s="315" t="str">
        <f>IF(ISBLANK(AQ446),"",LARGE(AP435:AP445,1)+1)</f>
        <v/>
      </c>
      <c r="AQ446" s="316"/>
      <c r="AR446" s="317"/>
      <c r="AS446" s="317"/>
      <c r="AT446" s="317"/>
      <c r="AU446" s="317"/>
      <c r="AV446" s="5">
        <v>1</v>
      </c>
      <c r="AW446" s="5">
        <v>1</v>
      </c>
      <c r="AX446" s="5">
        <v>1</v>
      </c>
      <c r="AY446" s="5">
        <v>1</v>
      </c>
      <c r="AZ446" s="5">
        <v>1</v>
      </c>
      <c r="BA446" s="5">
        <v>1</v>
      </c>
      <c r="BB446" s="5">
        <v>1</v>
      </c>
      <c r="BC446" s="5">
        <v>1</v>
      </c>
      <c r="BD446" s="5">
        <v>1</v>
      </c>
      <c r="BE446" s="5">
        <v>1</v>
      </c>
      <c r="BF446" s="5">
        <v>1</v>
      </c>
      <c r="BG446" s="5">
        <v>1</v>
      </c>
      <c r="BH446" s="5">
        <v>1</v>
      </c>
      <c r="BI446" s="5">
        <v>1</v>
      </c>
      <c r="BJ446" s="5">
        <v>1</v>
      </c>
      <c r="BK446" s="5">
        <v>1</v>
      </c>
      <c r="BL446" s="5">
        <v>1</v>
      </c>
      <c r="BM446" s="5">
        <v>1</v>
      </c>
      <c r="BN446" s="5">
        <v>1</v>
      </c>
      <c r="BO446" s="5">
        <v>1</v>
      </c>
      <c r="BP446" s="5">
        <v>1</v>
      </c>
      <c r="BQ446" s="5">
        <v>1</v>
      </c>
      <c r="BR446" s="5">
        <v>1</v>
      </c>
      <c r="BS446" s="5">
        <v>1</v>
      </c>
      <c r="BT446" s="5">
        <v>1</v>
      </c>
      <c r="BU446" s="5">
        <v>1</v>
      </c>
      <c r="BV446" s="5">
        <v>1</v>
      </c>
      <c r="BW446" s="5">
        <v>1</v>
      </c>
      <c r="BX446" s="5">
        <v>1</v>
      </c>
      <c r="BY446" s="5">
        <v>1</v>
      </c>
      <c r="BZ446" s="5">
        <v>1</v>
      </c>
      <c r="CA446" s="5">
        <v>1</v>
      </c>
      <c r="CB446" s="5">
        <v>1</v>
      </c>
      <c r="CC446" s="5">
        <v>1</v>
      </c>
      <c r="CD446" s="5">
        <v>1</v>
      </c>
      <c r="CE446" s="5">
        <v>1</v>
      </c>
      <c r="CF446" s="5">
        <v>1</v>
      </c>
      <c r="CG446" s="5">
        <v>1</v>
      </c>
      <c r="CH446" s="5">
        <v>1</v>
      </c>
      <c r="CI446" s="5">
        <v>1</v>
      </c>
      <c r="CJ446" s="544">
        <v>1</v>
      </c>
    </row>
    <row r="447" spans="1:88" s="160" customFormat="1" ht="23.25" customHeight="1">
      <c r="A447" s="5">
        <v>1</v>
      </c>
      <c r="B447" s="657" t="str">
        <f t="shared" si="170"/>
        <v>►</v>
      </c>
      <c r="C447" s="671"/>
      <c r="D447" s="289" t="str">
        <f t="shared" si="171"/>
        <v/>
      </c>
      <c r="E447" s="141">
        <f t="shared" si="172"/>
        <v>0</v>
      </c>
      <c r="F447" s="141"/>
      <c r="G447" s="141"/>
      <c r="H447" s="141"/>
      <c r="I447" s="141"/>
      <c r="J447" s="141"/>
      <c r="K447" s="141"/>
      <c r="L447" s="141"/>
      <c r="M447" s="141"/>
      <c r="N447" s="141"/>
      <c r="O447" s="141"/>
      <c r="P447" s="830"/>
      <c r="Q447" s="5">
        <v>1</v>
      </c>
      <c r="R447" s="596"/>
      <c r="S447" s="632"/>
      <c r="T447" s="598"/>
      <c r="U447" s="636" t="str">
        <f t="shared" si="163"/>
        <v/>
      </c>
      <c r="V447" s="640"/>
      <c r="W447" s="182" t="str">
        <f t="shared" si="164"/>
        <v/>
      </c>
      <c r="X447" s="639" t="str">
        <f t="shared" si="169"/>
        <v/>
      </c>
      <c r="Y447" s="5"/>
      <c r="Z447" s="314" t="str">
        <f t="shared" si="173"/>
        <v>►</v>
      </c>
      <c r="AA447" s="315" t="str">
        <f>IF(ISBLANK(AB447),"",LARGE(AA424:AA446,1)+1)</f>
        <v/>
      </c>
      <c r="AB447" s="316"/>
      <c r="AC447" s="317"/>
      <c r="AD447" s="317"/>
      <c r="AE447" s="317"/>
      <c r="AF447" s="317"/>
      <c r="AG447" s="317"/>
      <c r="AH447" s="317"/>
      <c r="AI447" s="317"/>
      <c r="AJ447" s="317"/>
      <c r="AK447" s="317"/>
      <c r="AL447" s="317"/>
      <c r="AM447" s="317"/>
      <c r="AN447" s="318"/>
      <c r="AO447" s="5"/>
      <c r="AP447" s="315" t="str">
        <f>IF(ISBLANK(AQ447),"",LARGE(AP435:AP446,1)+1)</f>
        <v/>
      </c>
      <c r="AQ447" s="316"/>
      <c r="AR447" s="317"/>
      <c r="AS447" s="317"/>
      <c r="AT447" s="317"/>
      <c r="AU447" s="317"/>
      <c r="AV447" s="5">
        <v>1</v>
      </c>
      <c r="AW447" s="5">
        <v>1</v>
      </c>
      <c r="AX447" s="5">
        <v>1</v>
      </c>
      <c r="AY447" s="5">
        <v>1</v>
      </c>
      <c r="AZ447" s="5">
        <v>1</v>
      </c>
      <c r="BA447" s="5">
        <v>1</v>
      </c>
      <c r="BB447" s="5">
        <v>1</v>
      </c>
      <c r="BC447" s="5">
        <v>1</v>
      </c>
      <c r="BD447" s="5">
        <v>1</v>
      </c>
      <c r="BE447" s="5">
        <v>1</v>
      </c>
      <c r="BF447" s="5">
        <v>1</v>
      </c>
      <c r="BG447" s="5">
        <v>1</v>
      </c>
      <c r="BH447" s="5">
        <v>1</v>
      </c>
      <c r="BI447" s="5">
        <v>1</v>
      </c>
      <c r="BJ447" s="5">
        <v>1</v>
      </c>
      <c r="BK447" s="5">
        <v>1</v>
      </c>
      <c r="BL447" s="5">
        <v>1</v>
      </c>
      <c r="BM447" s="5">
        <v>1</v>
      </c>
      <c r="BN447" s="5">
        <v>1</v>
      </c>
      <c r="BO447" s="5">
        <v>1</v>
      </c>
      <c r="BP447" s="5">
        <v>1</v>
      </c>
      <c r="BQ447" s="5">
        <v>1</v>
      </c>
      <c r="BR447" s="5">
        <v>1</v>
      </c>
      <c r="BS447" s="5">
        <v>1</v>
      </c>
      <c r="BT447" s="5">
        <v>1</v>
      </c>
      <c r="BU447" s="5">
        <v>1</v>
      </c>
      <c r="BV447" s="5">
        <v>1</v>
      </c>
      <c r="BW447" s="5">
        <v>1</v>
      </c>
      <c r="BX447" s="5">
        <v>1</v>
      </c>
      <c r="BY447" s="5">
        <v>1</v>
      </c>
      <c r="BZ447" s="5">
        <v>1</v>
      </c>
      <c r="CA447" s="5">
        <v>1</v>
      </c>
      <c r="CB447" s="5">
        <v>1</v>
      </c>
      <c r="CC447" s="5">
        <v>1</v>
      </c>
      <c r="CD447" s="5">
        <v>1</v>
      </c>
      <c r="CE447" s="5">
        <v>1</v>
      </c>
      <c r="CF447" s="5">
        <v>1</v>
      </c>
      <c r="CG447" s="5">
        <v>1</v>
      </c>
      <c r="CH447" s="5">
        <v>1</v>
      </c>
      <c r="CI447" s="5">
        <v>1</v>
      </c>
      <c r="CJ447" s="544">
        <v>1</v>
      </c>
    </row>
    <row r="448" spans="1:88" s="160" customFormat="1" ht="23.25" customHeight="1">
      <c r="A448" s="5">
        <v>1</v>
      </c>
      <c r="B448" s="657" t="str">
        <f t="shared" si="170"/>
        <v>►</v>
      </c>
      <c r="C448" s="671"/>
      <c r="D448" s="289" t="str">
        <f t="shared" si="171"/>
        <v/>
      </c>
      <c r="E448" s="141">
        <f t="shared" si="172"/>
        <v>0</v>
      </c>
      <c r="F448" s="141"/>
      <c r="G448" s="141"/>
      <c r="H448" s="141"/>
      <c r="I448" s="141"/>
      <c r="J448" s="141"/>
      <c r="K448" s="141"/>
      <c r="L448" s="141"/>
      <c r="M448" s="141"/>
      <c r="N448" s="141"/>
      <c r="O448" s="141"/>
      <c r="P448" s="830"/>
      <c r="Q448" s="5">
        <v>1</v>
      </c>
      <c r="R448" s="596"/>
      <c r="S448" s="632"/>
      <c r="T448" s="598"/>
      <c r="U448" s="636" t="str">
        <f t="shared" si="163"/>
        <v/>
      </c>
      <c r="V448" s="640"/>
      <c r="W448" s="182" t="str">
        <f t="shared" si="164"/>
        <v/>
      </c>
      <c r="X448" s="639" t="str">
        <f t="shared" si="169"/>
        <v/>
      </c>
      <c r="Y448" s="5"/>
      <c r="Z448" s="314" t="str">
        <f t="shared" si="173"/>
        <v>►</v>
      </c>
      <c r="AA448" s="315" t="str">
        <f>IF(ISBLANK(AB448),"",LARGE(AA424:AA447,1)+1)</f>
        <v/>
      </c>
      <c r="AB448" s="316"/>
      <c r="AC448" s="317"/>
      <c r="AD448" s="317"/>
      <c r="AE448" s="317"/>
      <c r="AF448" s="317"/>
      <c r="AG448" s="317"/>
      <c r="AH448" s="317"/>
      <c r="AI448" s="317"/>
      <c r="AJ448" s="317"/>
      <c r="AK448" s="317"/>
      <c r="AL448" s="317"/>
      <c r="AM448" s="317"/>
      <c r="AN448" s="318"/>
      <c r="AO448" s="5"/>
      <c r="AP448" s="315" t="str">
        <f>IF(ISBLANK(AQ448),"",LARGE(AP435:AP447,1)+1)</f>
        <v/>
      </c>
      <c r="AQ448" s="316"/>
      <c r="AR448" s="317"/>
      <c r="AS448" s="317"/>
      <c r="AT448" s="317"/>
      <c r="AU448" s="317"/>
      <c r="AV448" s="5">
        <v>1</v>
      </c>
      <c r="AW448" s="5">
        <v>1</v>
      </c>
      <c r="AX448" s="5">
        <v>1</v>
      </c>
      <c r="AY448" s="5">
        <v>1</v>
      </c>
      <c r="AZ448" s="5">
        <v>1</v>
      </c>
      <c r="BA448" s="5">
        <v>1</v>
      </c>
      <c r="BB448" s="5">
        <v>1</v>
      </c>
      <c r="BC448" s="5">
        <v>1</v>
      </c>
      <c r="BD448" s="5">
        <v>1</v>
      </c>
      <c r="BE448" s="5">
        <v>1</v>
      </c>
      <c r="BF448" s="5">
        <v>1</v>
      </c>
      <c r="BG448" s="5">
        <v>1</v>
      </c>
      <c r="BH448" s="5">
        <v>1</v>
      </c>
      <c r="BI448" s="5">
        <v>1</v>
      </c>
      <c r="BJ448" s="5">
        <v>1</v>
      </c>
      <c r="BK448" s="5">
        <v>1</v>
      </c>
      <c r="BL448" s="5">
        <v>1</v>
      </c>
      <c r="BM448" s="5">
        <v>1</v>
      </c>
      <c r="BN448" s="5">
        <v>1</v>
      </c>
      <c r="BO448" s="5">
        <v>1</v>
      </c>
      <c r="BP448" s="5">
        <v>1</v>
      </c>
      <c r="BQ448" s="5">
        <v>1</v>
      </c>
      <c r="BR448" s="5">
        <v>1</v>
      </c>
      <c r="BS448" s="5">
        <v>1</v>
      </c>
      <c r="BT448" s="5">
        <v>1</v>
      </c>
      <c r="BU448" s="5">
        <v>1</v>
      </c>
      <c r="BV448" s="5">
        <v>1</v>
      </c>
      <c r="BW448" s="5">
        <v>1</v>
      </c>
      <c r="BX448" s="5">
        <v>1</v>
      </c>
      <c r="BY448" s="5">
        <v>1</v>
      </c>
      <c r="BZ448" s="5">
        <v>1</v>
      </c>
      <c r="CA448" s="5">
        <v>1</v>
      </c>
      <c r="CB448" s="5">
        <v>1</v>
      </c>
      <c r="CC448" s="5">
        <v>1</v>
      </c>
      <c r="CD448" s="5">
        <v>1</v>
      </c>
      <c r="CE448" s="5">
        <v>1</v>
      </c>
      <c r="CF448" s="5">
        <v>1</v>
      </c>
      <c r="CG448" s="5">
        <v>1</v>
      </c>
      <c r="CH448" s="5">
        <v>1</v>
      </c>
      <c r="CI448" s="5">
        <v>1</v>
      </c>
      <c r="CJ448" s="544">
        <v>1</v>
      </c>
    </row>
    <row r="449" spans="1:88" s="160" customFormat="1" ht="23.25" customHeight="1">
      <c r="A449" s="5">
        <v>1</v>
      </c>
      <c r="B449" s="657" t="str">
        <f t="shared" si="170"/>
        <v>►</v>
      </c>
      <c r="C449" s="671"/>
      <c r="D449" s="289" t="str">
        <f t="shared" si="171"/>
        <v/>
      </c>
      <c r="E449" s="141">
        <f t="shared" si="172"/>
        <v>0</v>
      </c>
      <c r="F449" s="141"/>
      <c r="G449" s="141"/>
      <c r="H449" s="141"/>
      <c r="I449" s="141"/>
      <c r="J449" s="141"/>
      <c r="K449" s="141"/>
      <c r="L449" s="141"/>
      <c r="M449" s="141"/>
      <c r="N449" s="141"/>
      <c r="O449" s="141"/>
      <c r="P449" s="830"/>
      <c r="Q449" s="5">
        <v>1</v>
      </c>
      <c r="R449" s="596"/>
      <c r="S449" s="632"/>
      <c r="T449" s="598"/>
      <c r="U449" s="636" t="str">
        <f t="shared" si="163"/>
        <v/>
      </c>
      <c r="V449" s="640"/>
      <c r="W449" s="182" t="str">
        <f t="shared" si="164"/>
        <v/>
      </c>
      <c r="X449" s="639" t="str">
        <f t="shared" si="169"/>
        <v/>
      </c>
      <c r="Y449" s="5"/>
      <c r="Z449" s="314" t="str">
        <f t="shared" si="173"/>
        <v>►</v>
      </c>
      <c r="AA449" s="315" t="str">
        <f>IF(ISBLANK(AB449),"",LARGE(AA424:AA448,1)+1)</f>
        <v/>
      </c>
      <c r="AB449" s="316"/>
      <c r="AC449" s="317"/>
      <c r="AD449" s="317"/>
      <c r="AE449" s="317"/>
      <c r="AF449" s="317"/>
      <c r="AG449" s="317"/>
      <c r="AH449" s="317"/>
      <c r="AI449" s="317"/>
      <c r="AJ449" s="317"/>
      <c r="AK449" s="317"/>
      <c r="AL449" s="317"/>
      <c r="AM449" s="317"/>
      <c r="AN449" s="318"/>
      <c r="AO449" s="5"/>
      <c r="AP449" s="315" t="str">
        <f>IF(ISBLANK(AQ449),"",LARGE(AP435:AP448,1)+1)</f>
        <v/>
      </c>
      <c r="AQ449" s="316"/>
      <c r="AR449" s="317"/>
      <c r="AS449" s="317"/>
      <c r="AT449" s="317"/>
      <c r="AU449" s="317"/>
      <c r="AV449" s="5">
        <v>1</v>
      </c>
      <c r="AW449" s="5">
        <v>1</v>
      </c>
      <c r="AX449" s="5">
        <v>1</v>
      </c>
      <c r="AY449" s="5">
        <v>1</v>
      </c>
      <c r="AZ449" s="5">
        <v>1</v>
      </c>
      <c r="BA449" s="5">
        <v>1</v>
      </c>
      <c r="BB449" s="5">
        <v>1</v>
      </c>
      <c r="BC449" s="5">
        <v>1</v>
      </c>
      <c r="BD449" s="5">
        <v>1</v>
      </c>
      <c r="BE449" s="5">
        <v>1</v>
      </c>
      <c r="BF449" s="5">
        <v>1</v>
      </c>
      <c r="BG449" s="5">
        <v>1</v>
      </c>
      <c r="BH449" s="5">
        <v>1</v>
      </c>
      <c r="BI449" s="5">
        <v>1</v>
      </c>
      <c r="BJ449" s="5">
        <v>1</v>
      </c>
      <c r="BK449" s="5">
        <v>1</v>
      </c>
      <c r="BL449" s="5">
        <v>1</v>
      </c>
      <c r="BM449" s="5">
        <v>1</v>
      </c>
      <c r="BN449" s="5">
        <v>1</v>
      </c>
      <c r="BO449" s="5">
        <v>1</v>
      </c>
      <c r="BP449" s="5">
        <v>1</v>
      </c>
      <c r="BQ449" s="5">
        <v>1</v>
      </c>
      <c r="BR449" s="5">
        <v>1</v>
      </c>
      <c r="BS449" s="5">
        <v>1</v>
      </c>
      <c r="BT449" s="5">
        <v>1</v>
      </c>
      <c r="BU449" s="5">
        <v>1</v>
      </c>
      <c r="BV449" s="5">
        <v>1</v>
      </c>
      <c r="BW449" s="5">
        <v>1</v>
      </c>
      <c r="BX449" s="5">
        <v>1</v>
      </c>
      <c r="BY449" s="5">
        <v>1</v>
      </c>
      <c r="BZ449" s="5">
        <v>1</v>
      </c>
      <c r="CA449" s="5">
        <v>1</v>
      </c>
      <c r="CB449" s="5">
        <v>1</v>
      </c>
      <c r="CC449" s="5">
        <v>1</v>
      </c>
      <c r="CD449" s="5">
        <v>1</v>
      </c>
      <c r="CE449" s="5">
        <v>1</v>
      </c>
      <c r="CF449" s="5">
        <v>1</v>
      </c>
      <c r="CG449" s="5">
        <v>1</v>
      </c>
      <c r="CH449" s="5">
        <v>1</v>
      </c>
      <c r="CI449" s="5">
        <v>1</v>
      </c>
      <c r="CJ449" s="544">
        <v>1</v>
      </c>
    </row>
    <row r="450" spans="1:88" s="160" customFormat="1" ht="23.25" customHeight="1">
      <c r="A450" s="5">
        <v>1</v>
      </c>
      <c r="B450" s="657" t="str">
        <f t="shared" si="170"/>
        <v>►</v>
      </c>
      <c r="C450" s="671"/>
      <c r="D450" s="289" t="str">
        <f t="shared" si="171"/>
        <v/>
      </c>
      <c r="E450" s="141">
        <f t="shared" si="172"/>
        <v>0</v>
      </c>
      <c r="F450" s="141"/>
      <c r="G450" s="141"/>
      <c r="H450" s="141"/>
      <c r="I450" s="141"/>
      <c r="J450" s="141"/>
      <c r="K450" s="141"/>
      <c r="L450" s="141"/>
      <c r="M450" s="141"/>
      <c r="N450" s="141"/>
      <c r="O450" s="141"/>
      <c r="P450" s="830"/>
      <c r="Q450" s="5">
        <v>1</v>
      </c>
      <c r="R450" s="596"/>
      <c r="S450" s="632"/>
      <c r="T450" s="598"/>
      <c r="U450" s="636" t="str">
        <f t="shared" si="163"/>
        <v/>
      </c>
      <c r="V450" s="640"/>
      <c r="W450" s="182" t="str">
        <f t="shared" si="164"/>
        <v/>
      </c>
      <c r="X450" s="639" t="str">
        <f t="shared" si="169"/>
        <v/>
      </c>
      <c r="Y450" s="5"/>
      <c r="Z450" s="314" t="str">
        <f t="shared" si="173"/>
        <v>►</v>
      </c>
      <c r="AA450" s="315" t="str">
        <f>IF(ISBLANK(AB450),"",LARGE(AA424:AA449,1)+1)</f>
        <v/>
      </c>
      <c r="AB450" s="316"/>
      <c r="AC450" s="317"/>
      <c r="AD450" s="317"/>
      <c r="AE450" s="317"/>
      <c r="AF450" s="317"/>
      <c r="AG450" s="317"/>
      <c r="AH450" s="317"/>
      <c r="AI450" s="317"/>
      <c r="AJ450" s="317"/>
      <c r="AK450" s="317"/>
      <c r="AL450" s="317"/>
      <c r="AM450" s="317"/>
      <c r="AN450" s="318"/>
      <c r="AO450" s="5"/>
      <c r="AP450" s="315" t="str">
        <f>IF(ISBLANK(AQ450),"",LARGE(AP435:AP449,1)+1)</f>
        <v/>
      </c>
      <c r="AQ450" s="316"/>
      <c r="AR450" s="317"/>
      <c r="AS450" s="317"/>
      <c r="AT450" s="317"/>
      <c r="AU450" s="317"/>
      <c r="AV450" s="5">
        <v>1</v>
      </c>
      <c r="AW450" s="5">
        <v>1</v>
      </c>
      <c r="AX450" s="5">
        <v>1</v>
      </c>
      <c r="AY450" s="5">
        <v>1</v>
      </c>
      <c r="AZ450" s="5">
        <v>1</v>
      </c>
      <c r="BA450" s="5">
        <v>1</v>
      </c>
      <c r="BB450" s="5">
        <v>1</v>
      </c>
      <c r="BC450" s="5">
        <v>1</v>
      </c>
      <c r="BD450" s="5">
        <v>1</v>
      </c>
      <c r="BE450" s="5">
        <v>1</v>
      </c>
      <c r="BF450" s="5">
        <v>1</v>
      </c>
      <c r="BG450" s="5">
        <v>1</v>
      </c>
      <c r="BH450" s="5">
        <v>1</v>
      </c>
      <c r="BI450" s="5">
        <v>1</v>
      </c>
      <c r="BJ450" s="5">
        <v>1</v>
      </c>
      <c r="BK450" s="5">
        <v>1</v>
      </c>
      <c r="BL450" s="5">
        <v>1</v>
      </c>
      <c r="BM450" s="5">
        <v>1</v>
      </c>
      <c r="BN450" s="5">
        <v>1</v>
      </c>
      <c r="BO450" s="5">
        <v>1</v>
      </c>
      <c r="BP450" s="5">
        <v>1</v>
      </c>
      <c r="BQ450" s="5">
        <v>1</v>
      </c>
      <c r="BR450" s="5">
        <v>1</v>
      </c>
      <c r="BS450" s="5">
        <v>1</v>
      </c>
      <c r="BT450" s="5">
        <v>1</v>
      </c>
      <c r="BU450" s="5">
        <v>1</v>
      </c>
      <c r="BV450" s="5">
        <v>1</v>
      </c>
      <c r="BW450" s="5">
        <v>1</v>
      </c>
      <c r="BX450" s="5">
        <v>1</v>
      </c>
      <c r="BY450" s="5">
        <v>1</v>
      </c>
      <c r="BZ450" s="5">
        <v>1</v>
      </c>
      <c r="CA450" s="5">
        <v>1</v>
      </c>
      <c r="CB450" s="5">
        <v>1</v>
      </c>
      <c r="CC450" s="5">
        <v>1</v>
      </c>
      <c r="CD450" s="5">
        <v>1</v>
      </c>
      <c r="CE450" s="5">
        <v>1</v>
      </c>
      <c r="CF450" s="5">
        <v>1</v>
      </c>
      <c r="CG450" s="5">
        <v>1</v>
      </c>
      <c r="CH450" s="5">
        <v>1</v>
      </c>
      <c r="CI450" s="5">
        <v>1</v>
      </c>
      <c r="CJ450" s="544">
        <v>1</v>
      </c>
    </row>
    <row r="451" spans="1:88" s="160" customFormat="1" ht="23.25" customHeight="1">
      <c r="A451" s="5">
        <v>1</v>
      </c>
      <c r="B451" s="657" t="str">
        <f t="shared" si="170"/>
        <v>►</v>
      </c>
      <c r="C451" s="671"/>
      <c r="D451" s="289" t="str">
        <f t="shared" si="171"/>
        <v/>
      </c>
      <c r="E451" s="141">
        <f t="shared" si="172"/>
        <v>0</v>
      </c>
      <c r="F451" s="141"/>
      <c r="G451" s="141"/>
      <c r="H451" s="141"/>
      <c r="I451" s="141"/>
      <c r="J451" s="141"/>
      <c r="K451" s="141"/>
      <c r="L451" s="141"/>
      <c r="M451" s="141"/>
      <c r="N451" s="141"/>
      <c r="O451" s="141"/>
      <c r="P451" s="830"/>
      <c r="Q451" s="5">
        <v>1</v>
      </c>
      <c r="R451" s="596"/>
      <c r="S451" s="632"/>
      <c r="T451" s="598"/>
      <c r="U451" s="636" t="str">
        <f t="shared" si="163"/>
        <v/>
      </c>
      <c r="V451" s="640"/>
      <c r="W451" s="182" t="str">
        <f t="shared" si="164"/>
        <v/>
      </c>
      <c r="X451" s="639" t="str">
        <f t="shared" si="169"/>
        <v/>
      </c>
      <c r="Y451" s="5"/>
      <c r="Z451" s="314" t="str">
        <f t="shared" si="173"/>
        <v>►</v>
      </c>
      <c r="AA451" s="315" t="str">
        <f>IF(ISBLANK(AB451),"",LARGE(AA424:AA450,1)+1)</f>
        <v/>
      </c>
      <c r="AB451" s="316"/>
      <c r="AC451" s="317"/>
      <c r="AD451" s="317"/>
      <c r="AE451" s="317"/>
      <c r="AF451" s="317"/>
      <c r="AG451" s="317"/>
      <c r="AH451" s="317"/>
      <c r="AI451" s="317"/>
      <c r="AJ451" s="317"/>
      <c r="AK451" s="317"/>
      <c r="AL451" s="317"/>
      <c r="AM451" s="317"/>
      <c r="AN451" s="318"/>
      <c r="AO451" s="5"/>
      <c r="AP451" s="315" t="str">
        <f>IF(ISBLANK(AQ451),"",LARGE(AP435:AP450,1)+1)</f>
        <v/>
      </c>
      <c r="AQ451" s="316"/>
      <c r="AR451" s="317"/>
      <c r="AS451" s="317"/>
      <c r="AT451" s="317"/>
      <c r="AU451" s="317"/>
      <c r="AV451" s="5">
        <v>1</v>
      </c>
      <c r="AW451" s="5">
        <v>1</v>
      </c>
      <c r="AX451" s="5">
        <v>1</v>
      </c>
      <c r="AY451" s="5">
        <v>1</v>
      </c>
      <c r="AZ451" s="5">
        <v>1</v>
      </c>
      <c r="BA451" s="5">
        <v>1</v>
      </c>
      <c r="BB451" s="5">
        <v>1</v>
      </c>
      <c r="BC451" s="5">
        <v>1</v>
      </c>
      <c r="BD451" s="5">
        <v>1</v>
      </c>
      <c r="BE451" s="5">
        <v>1</v>
      </c>
      <c r="BF451" s="5">
        <v>1</v>
      </c>
      <c r="BG451" s="5">
        <v>1</v>
      </c>
      <c r="BH451" s="5">
        <v>1</v>
      </c>
      <c r="BI451" s="5">
        <v>1</v>
      </c>
      <c r="BJ451" s="5">
        <v>1</v>
      </c>
      <c r="BK451" s="5">
        <v>1</v>
      </c>
      <c r="BL451" s="5">
        <v>1</v>
      </c>
      <c r="BM451" s="5">
        <v>1</v>
      </c>
      <c r="BN451" s="5">
        <v>1</v>
      </c>
      <c r="BO451" s="5">
        <v>1</v>
      </c>
      <c r="BP451" s="5">
        <v>1</v>
      </c>
      <c r="BQ451" s="5">
        <v>1</v>
      </c>
      <c r="BR451" s="5">
        <v>1</v>
      </c>
      <c r="BS451" s="5">
        <v>1</v>
      </c>
      <c r="BT451" s="5">
        <v>1</v>
      </c>
      <c r="BU451" s="5">
        <v>1</v>
      </c>
      <c r="BV451" s="5">
        <v>1</v>
      </c>
      <c r="BW451" s="5">
        <v>1</v>
      </c>
      <c r="BX451" s="5">
        <v>1</v>
      </c>
      <c r="BY451" s="5">
        <v>1</v>
      </c>
      <c r="BZ451" s="5">
        <v>1</v>
      </c>
      <c r="CA451" s="5">
        <v>1</v>
      </c>
      <c r="CB451" s="5">
        <v>1</v>
      </c>
      <c r="CC451" s="5">
        <v>1</v>
      </c>
      <c r="CD451" s="5">
        <v>1</v>
      </c>
      <c r="CE451" s="5">
        <v>1</v>
      </c>
      <c r="CF451" s="5">
        <v>1</v>
      </c>
      <c r="CG451" s="5">
        <v>1</v>
      </c>
      <c r="CH451" s="5">
        <v>1</v>
      </c>
      <c r="CI451" s="5">
        <v>1</v>
      </c>
      <c r="CJ451" s="544">
        <v>1</v>
      </c>
    </row>
    <row r="452" spans="1:88" s="160" customFormat="1" ht="23.25" customHeight="1">
      <c r="A452" s="5">
        <v>1</v>
      </c>
      <c r="B452" s="657" t="str">
        <f t="shared" si="170"/>
        <v>►</v>
      </c>
      <c r="C452" s="671"/>
      <c r="D452" s="289" t="str">
        <f t="shared" si="171"/>
        <v/>
      </c>
      <c r="E452" s="141">
        <f t="shared" si="172"/>
        <v>0</v>
      </c>
      <c r="F452" s="141"/>
      <c r="G452" s="141"/>
      <c r="H452" s="141"/>
      <c r="I452" s="141"/>
      <c r="J452" s="141"/>
      <c r="K452" s="141"/>
      <c r="L452" s="141"/>
      <c r="M452" s="141"/>
      <c r="N452" s="141"/>
      <c r="O452" s="141"/>
      <c r="P452" s="830"/>
      <c r="Q452" s="5">
        <v>1</v>
      </c>
      <c r="R452" s="596"/>
      <c r="S452" s="632"/>
      <c r="T452" s="598"/>
      <c r="U452" s="636" t="str">
        <f t="shared" si="163"/>
        <v/>
      </c>
      <c r="V452" s="640"/>
      <c r="W452" s="182" t="str">
        <f t="shared" si="164"/>
        <v/>
      </c>
      <c r="X452" s="639" t="str">
        <f t="shared" si="169"/>
        <v/>
      </c>
      <c r="Y452" s="5"/>
      <c r="Z452" s="314" t="str">
        <f t="shared" si="173"/>
        <v>►</v>
      </c>
      <c r="AA452" s="315" t="str">
        <f>IF(ISBLANK(AB452),"",LARGE(AA424:AA451,1)+1)</f>
        <v/>
      </c>
      <c r="AB452" s="316"/>
      <c r="AC452" s="317"/>
      <c r="AD452" s="317"/>
      <c r="AE452" s="317"/>
      <c r="AF452" s="317"/>
      <c r="AG452" s="317"/>
      <c r="AH452" s="317"/>
      <c r="AI452" s="317"/>
      <c r="AJ452" s="317"/>
      <c r="AK452" s="317"/>
      <c r="AL452" s="317"/>
      <c r="AM452" s="317"/>
      <c r="AN452" s="318"/>
      <c r="AO452" s="5"/>
      <c r="AP452" s="315" t="str">
        <f>IF(ISBLANK(AQ452),"",LARGE(AP435:AP451,1)+1)</f>
        <v/>
      </c>
      <c r="AQ452" s="316"/>
      <c r="AR452" s="317"/>
      <c r="AS452" s="317"/>
      <c r="AT452" s="317"/>
      <c r="AU452" s="317"/>
      <c r="AV452" s="5">
        <v>1</v>
      </c>
      <c r="AW452" s="5">
        <v>1</v>
      </c>
      <c r="AX452" s="5">
        <v>1</v>
      </c>
      <c r="AY452" s="5">
        <v>1</v>
      </c>
      <c r="AZ452" s="5">
        <v>1</v>
      </c>
      <c r="BA452" s="5">
        <v>1</v>
      </c>
      <c r="BB452" s="5">
        <v>1</v>
      </c>
      <c r="BC452" s="5">
        <v>1</v>
      </c>
      <c r="BD452" s="5">
        <v>1</v>
      </c>
      <c r="BE452" s="5">
        <v>1</v>
      </c>
      <c r="BF452" s="5">
        <v>1</v>
      </c>
      <c r="BG452" s="5">
        <v>1</v>
      </c>
      <c r="BH452" s="5">
        <v>1</v>
      </c>
      <c r="BI452" s="5">
        <v>1</v>
      </c>
      <c r="BJ452" s="5">
        <v>1</v>
      </c>
      <c r="BK452" s="5">
        <v>1</v>
      </c>
      <c r="BL452" s="5">
        <v>1</v>
      </c>
      <c r="BM452" s="5">
        <v>1</v>
      </c>
      <c r="BN452" s="5">
        <v>1</v>
      </c>
      <c r="BO452" s="5">
        <v>1</v>
      </c>
      <c r="BP452" s="5">
        <v>1</v>
      </c>
      <c r="BQ452" s="5">
        <v>1</v>
      </c>
      <c r="BR452" s="5">
        <v>1</v>
      </c>
      <c r="BS452" s="5">
        <v>1</v>
      </c>
      <c r="BT452" s="5">
        <v>1</v>
      </c>
      <c r="BU452" s="5">
        <v>1</v>
      </c>
      <c r="BV452" s="5">
        <v>1</v>
      </c>
      <c r="BW452" s="5">
        <v>1</v>
      </c>
      <c r="BX452" s="5">
        <v>1</v>
      </c>
      <c r="BY452" s="5">
        <v>1</v>
      </c>
      <c r="BZ452" s="5">
        <v>1</v>
      </c>
      <c r="CA452" s="5">
        <v>1</v>
      </c>
      <c r="CB452" s="5">
        <v>1</v>
      </c>
      <c r="CC452" s="5">
        <v>1</v>
      </c>
      <c r="CD452" s="5">
        <v>1</v>
      </c>
      <c r="CE452" s="5">
        <v>1</v>
      </c>
      <c r="CF452" s="5">
        <v>1</v>
      </c>
      <c r="CG452" s="5">
        <v>1</v>
      </c>
      <c r="CH452" s="5">
        <v>1</v>
      </c>
      <c r="CI452" s="5">
        <v>1</v>
      </c>
      <c r="CJ452" s="544">
        <v>1</v>
      </c>
    </row>
    <row r="453" spans="1:88" s="160" customFormat="1" ht="23.25" customHeight="1">
      <c r="A453" s="5">
        <v>1</v>
      </c>
      <c r="B453" s="657" t="str">
        <f t="shared" si="170"/>
        <v>►</v>
      </c>
      <c r="C453" s="671"/>
      <c r="D453" s="289" t="str">
        <f t="shared" si="171"/>
        <v/>
      </c>
      <c r="E453" s="141">
        <f t="shared" si="172"/>
        <v>0</v>
      </c>
      <c r="F453" s="141"/>
      <c r="G453" s="141"/>
      <c r="H453" s="141"/>
      <c r="I453" s="141"/>
      <c r="J453" s="141"/>
      <c r="K453" s="141"/>
      <c r="L453" s="141"/>
      <c r="M453" s="141"/>
      <c r="N453" s="141"/>
      <c r="O453" s="141"/>
      <c r="P453" s="830"/>
      <c r="Q453" s="5">
        <v>1</v>
      </c>
      <c r="R453" s="596"/>
      <c r="S453" s="632"/>
      <c r="T453" s="598"/>
      <c r="U453" s="636" t="str">
        <f t="shared" si="163"/>
        <v/>
      </c>
      <c r="V453" s="640"/>
      <c r="W453" s="182" t="str">
        <f t="shared" si="164"/>
        <v/>
      </c>
      <c r="X453" s="639" t="str">
        <f t="shared" si="169"/>
        <v/>
      </c>
      <c r="Y453" s="5"/>
      <c r="Z453" s="314" t="str">
        <f t="shared" si="173"/>
        <v>►</v>
      </c>
      <c r="AA453" s="315" t="str">
        <f>IF(ISBLANK(AB453),"",LARGE(AA424:AA452,1)+1)</f>
        <v/>
      </c>
      <c r="AB453" s="316"/>
      <c r="AC453" s="317"/>
      <c r="AD453" s="317"/>
      <c r="AE453" s="317"/>
      <c r="AF453" s="317"/>
      <c r="AG453" s="317"/>
      <c r="AH453" s="317"/>
      <c r="AI453" s="317"/>
      <c r="AJ453" s="317"/>
      <c r="AK453" s="317"/>
      <c r="AL453" s="317"/>
      <c r="AM453" s="317"/>
      <c r="AN453" s="318"/>
      <c r="AO453" s="5"/>
      <c r="AP453" s="315" t="str">
        <f>IF(ISBLANK(AQ453),"",LARGE(AP435:AP452,1)+1)</f>
        <v/>
      </c>
      <c r="AQ453" s="316"/>
      <c r="AR453" s="317"/>
      <c r="AS453" s="317"/>
      <c r="AT453" s="317"/>
      <c r="AU453" s="317"/>
      <c r="AV453" s="5">
        <v>1</v>
      </c>
      <c r="AW453" s="5">
        <v>1</v>
      </c>
      <c r="AX453" s="5">
        <v>1</v>
      </c>
      <c r="AY453" s="5">
        <v>1</v>
      </c>
      <c r="AZ453" s="5">
        <v>1</v>
      </c>
      <c r="BA453" s="5">
        <v>1</v>
      </c>
      <c r="BB453" s="5">
        <v>1</v>
      </c>
      <c r="BC453" s="5">
        <v>1</v>
      </c>
      <c r="BD453" s="5">
        <v>1</v>
      </c>
      <c r="BE453" s="5">
        <v>1</v>
      </c>
      <c r="BF453" s="5">
        <v>1</v>
      </c>
      <c r="BG453" s="5">
        <v>1</v>
      </c>
      <c r="BH453" s="5">
        <v>1</v>
      </c>
      <c r="BI453" s="5">
        <v>1</v>
      </c>
      <c r="BJ453" s="5">
        <v>1</v>
      </c>
      <c r="BK453" s="5">
        <v>1</v>
      </c>
      <c r="BL453" s="5">
        <v>1</v>
      </c>
      <c r="BM453" s="5">
        <v>1</v>
      </c>
      <c r="BN453" s="5">
        <v>1</v>
      </c>
      <c r="BO453" s="5">
        <v>1</v>
      </c>
      <c r="BP453" s="5">
        <v>1</v>
      </c>
      <c r="BQ453" s="5">
        <v>1</v>
      </c>
      <c r="BR453" s="5">
        <v>1</v>
      </c>
      <c r="BS453" s="5">
        <v>1</v>
      </c>
      <c r="BT453" s="5">
        <v>1</v>
      </c>
      <c r="BU453" s="5">
        <v>1</v>
      </c>
      <c r="BV453" s="5">
        <v>1</v>
      </c>
      <c r="BW453" s="5">
        <v>1</v>
      </c>
      <c r="BX453" s="5">
        <v>1</v>
      </c>
      <c r="BY453" s="5">
        <v>1</v>
      </c>
      <c r="BZ453" s="5">
        <v>1</v>
      </c>
      <c r="CA453" s="5">
        <v>1</v>
      </c>
      <c r="CB453" s="5">
        <v>1</v>
      </c>
      <c r="CC453" s="5">
        <v>1</v>
      </c>
      <c r="CD453" s="5">
        <v>1</v>
      </c>
      <c r="CE453" s="5">
        <v>1</v>
      </c>
      <c r="CF453" s="5">
        <v>1</v>
      </c>
      <c r="CG453" s="5">
        <v>1</v>
      </c>
      <c r="CH453" s="5">
        <v>1</v>
      </c>
      <c r="CI453" s="5">
        <v>1</v>
      </c>
      <c r="CJ453" s="544">
        <v>1</v>
      </c>
    </row>
    <row r="454" spans="1:88" s="160" customFormat="1" ht="23.25" customHeight="1">
      <c r="A454" s="5">
        <v>1</v>
      </c>
      <c r="B454" s="657" t="str">
        <f t="shared" si="170"/>
        <v>►</v>
      </c>
      <c r="C454" s="671"/>
      <c r="D454" s="289" t="str">
        <f t="shared" si="171"/>
        <v/>
      </c>
      <c r="E454" s="141">
        <f t="shared" si="172"/>
        <v>0</v>
      </c>
      <c r="F454" s="141"/>
      <c r="G454" s="141"/>
      <c r="H454" s="141"/>
      <c r="I454" s="141"/>
      <c r="J454" s="141"/>
      <c r="K454" s="141"/>
      <c r="L454" s="141"/>
      <c r="M454" s="141"/>
      <c r="N454" s="141"/>
      <c r="O454" s="141"/>
      <c r="P454" s="830"/>
      <c r="Q454" s="5">
        <v>1</v>
      </c>
      <c r="R454" s="596"/>
      <c r="S454" s="632"/>
      <c r="T454" s="598"/>
      <c r="U454" s="636" t="str">
        <f t="shared" si="163"/>
        <v/>
      </c>
      <c r="V454" s="640"/>
      <c r="W454" s="182" t="str">
        <f t="shared" si="164"/>
        <v/>
      </c>
      <c r="X454" s="639" t="str">
        <f t="shared" si="169"/>
        <v/>
      </c>
      <c r="Y454" s="5"/>
      <c r="Z454" s="314" t="str">
        <f t="shared" si="173"/>
        <v>►</v>
      </c>
      <c r="AA454" s="315" t="str">
        <f>IF(ISBLANK(AB454),"",LARGE(AA424:AA453,1)+1)</f>
        <v/>
      </c>
      <c r="AB454" s="316"/>
      <c r="AC454" s="317"/>
      <c r="AD454" s="317"/>
      <c r="AE454" s="317"/>
      <c r="AF454" s="317"/>
      <c r="AG454" s="317"/>
      <c r="AH454" s="317"/>
      <c r="AI454" s="317"/>
      <c r="AJ454" s="317"/>
      <c r="AK454" s="317"/>
      <c r="AL454" s="317"/>
      <c r="AM454" s="317"/>
      <c r="AN454" s="318"/>
      <c r="AO454" s="5"/>
      <c r="AP454" s="315" t="str">
        <f>IF(ISBLANK(AQ454),"",LARGE(AP435:AP453,1)+1)</f>
        <v/>
      </c>
      <c r="AQ454" s="316"/>
      <c r="AR454" s="317"/>
      <c r="AS454" s="317"/>
      <c r="AT454" s="317"/>
      <c r="AU454" s="317"/>
      <c r="AV454" s="5">
        <v>1</v>
      </c>
      <c r="AW454" s="5">
        <v>1</v>
      </c>
      <c r="AX454" s="5">
        <v>1</v>
      </c>
      <c r="AY454" s="5">
        <v>1</v>
      </c>
      <c r="AZ454" s="5">
        <v>1</v>
      </c>
      <c r="BA454" s="5">
        <v>1</v>
      </c>
      <c r="BB454" s="5">
        <v>1</v>
      </c>
      <c r="BC454" s="5">
        <v>1</v>
      </c>
      <c r="BD454" s="5">
        <v>1</v>
      </c>
      <c r="BE454" s="5">
        <v>1</v>
      </c>
      <c r="BF454" s="5">
        <v>1</v>
      </c>
      <c r="BG454" s="5">
        <v>1</v>
      </c>
      <c r="BH454" s="5">
        <v>1</v>
      </c>
      <c r="BI454" s="5">
        <v>1</v>
      </c>
      <c r="BJ454" s="5">
        <v>1</v>
      </c>
      <c r="BK454" s="5">
        <v>1</v>
      </c>
      <c r="BL454" s="5">
        <v>1</v>
      </c>
      <c r="BM454" s="5">
        <v>1</v>
      </c>
      <c r="BN454" s="5">
        <v>1</v>
      </c>
      <c r="BO454" s="5">
        <v>1</v>
      </c>
      <c r="BP454" s="5">
        <v>1</v>
      </c>
      <c r="BQ454" s="5">
        <v>1</v>
      </c>
      <c r="BR454" s="5">
        <v>1</v>
      </c>
      <c r="BS454" s="5">
        <v>1</v>
      </c>
      <c r="BT454" s="5">
        <v>1</v>
      </c>
      <c r="BU454" s="5">
        <v>1</v>
      </c>
      <c r="BV454" s="5">
        <v>1</v>
      </c>
      <c r="BW454" s="5">
        <v>1</v>
      </c>
      <c r="BX454" s="5">
        <v>1</v>
      </c>
      <c r="BY454" s="5">
        <v>1</v>
      </c>
      <c r="BZ454" s="5">
        <v>1</v>
      </c>
      <c r="CA454" s="5">
        <v>1</v>
      </c>
      <c r="CB454" s="5">
        <v>1</v>
      </c>
      <c r="CC454" s="5">
        <v>1</v>
      </c>
      <c r="CD454" s="5">
        <v>1</v>
      </c>
      <c r="CE454" s="5">
        <v>1</v>
      </c>
      <c r="CF454" s="5">
        <v>1</v>
      </c>
      <c r="CG454" s="5">
        <v>1</v>
      </c>
      <c r="CH454" s="5">
        <v>1</v>
      </c>
      <c r="CI454" s="5">
        <v>1</v>
      </c>
      <c r="CJ454" s="544">
        <v>1</v>
      </c>
    </row>
    <row r="455" spans="1:88" s="160" customFormat="1" ht="23.25" customHeight="1">
      <c r="A455" s="5">
        <v>1</v>
      </c>
      <c r="B455" s="657" t="str">
        <f t="shared" si="170"/>
        <v>►</v>
      </c>
      <c r="C455" s="671"/>
      <c r="D455" s="289" t="str">
        <f t="shared" si="171"/>
        <v/>
      </c>
      <c r="E455" s="141">
        <f t="shared" si="172"/>
        <v>0</v>
      </c>
      <c r="F455" s="141"/>
      <c r="G455" s="141"/>
      <c r="H455" s="141"/>
      <c r="I455" s="141"/>
      <c r="J455" s="141"/>
      <c r="K455" s="141"/>
      <c r="L455" s="141"/>
      <c r="M455" s="141"/>
      <c r="N455" s="141"/>
      <c r="O455" s="141"/>
      <c r="P455" s="830"/>
      <c r="Q455" s="5">
        <v>1</v>
      </c>
      <c r="R455" s="596"/>
      <c r="S455" s="632"/>
      <c r="T455" s="598"/>
      <c r="U455" s="636" t="str">
        <f t="shared" si="163"/>
        <v/>
      </c>
      <c r="V455" s="640"/>
      <c r="W455" s="182" t="str">
        <f t="shared" si="164"/>
        <v/>
      </c>
      <c r="X455" s="639" t="str">
        <f t="shared" si="169"/>
        <v/>
      </c>
      <c r="Y455" s="5"/>
      <c r="Z455" s="314" t="str">
        <f t="shared" si="173"/>
        <v>►</v>
      </c>
      <c r="AA455" s="315" t="str">
        <f>IF(ISBLANK(AB455),"",LARGE(AA424:AA454,1)+1)</f>
        <v/>
      </c>
      <c r="AB455" s="316"/>
      <c r="AC455" s="317"/>
      <c r="AD455" s="317"/>
      <c r="AE455" s="317"/>
      <c r="AF455" s="317"/>
      <c r="AG455" s="317"/>
      <c r="AH455" s="317"/>
      <c r="AI455" s="317"/>
      <c r="AJ455" s="317"/>
      <c r="AK455" s="317"/>
      <c r="AL455" s="317"/>
      <c r="AM455" s="317"/>
      <c r="AN455" s="318"/>
      <c r="AO455" s="5"/>
      <c r="AP455" s="315" t="str">
        <f>IF(ISBLANK(AQ455),"",LARGE(AP435:AP454,1)+1)</f>
        <v/>
      </c>
      <c r="AQ455" s="316"/>
      <c r="AR455" s="317"/>
      <c r="AS455" s="317"/>
      <c r="AT455" s="317"/>
      <c r="AU455" s="317"/>
      <c r="AV455" s="5">
        <v>1</v>
      </c>
      <c r="AW455" s="5">
        <v>1</v>
      </c>
      <c r="AX455" s="5">
        <v>1</v>
      </c>
      <c r="AY455" s="5">
        <v>1</v>
      </c>
      <c r="AZ455" s="5">
        <v>1</v>
      </c>
      <c r="BA455" s="5">
        <v>1</v>
      </c>
      <c r="BB455" s="5">
        <v>1</v>
      </c>
      <c r="BC455" s="5">
        <v>1</v>
      </c>
      <c r="BD455" s="5">
        <v>1</v>
      </c>
      <c r="BE455" s="5">
        <v>1</v>
      </c>
      <c r="BF455" s="5">
        <v>1</v>
      </c>
      <c r="BG455" s="5">
        <v>1</v>
      </c>
      <c r="BH455" s="5">
        <v>1</v>
      </c>
      <c r="BI455" s="5">
        <v>1</v>
      </c>
      <c r="BJ455" s="5">
        <v>1</v>
      </c>
      <c r="BK455" s="5">
        <v>1</v>
      </c>
      <c r="BL455" s="5">
        <v>1</v>
      </c>
      <c r="BM455" s="5">
        <v>1</v>
      </c>
      <c r="BN455" s="5">
        <v>1</v>
      </c>
      <c r="BO455" s="5">
        <v>1</v>
      </c>
      <c r="BP455" s="5">
        <v>1</v>
      </c>
      <c r="BQ455" s="5">
        <v>1</v>
      </c>
      <c r="BR455" s="5">
        <v>1</v>
      </c>
      <c r="BS455" s="5">
        <v>1</v>
      </c>
      <c r="BT455" s="5">
        <v>1</v>
      </c>
      <c r="BU455" s="5">
        <v>1</v>
      </c>
      <c r="BV455" s="5">
        <v>1</v>
      </c>
      <c r="BW455" s="5">
        <v>1</v>
      </c>
      <c r="BX455" s="5">
        <v>1</v>
      </c>
      <c r="BY455" s="5">
        <v>1</v>
      </c>
      <c r="BZ455" s="5">
        <v>1</v>
      </c>
      <c r="CA455" s="5">
        <v>1</v>
      </c>
      <c r="CB455" s="5">
        <v>1</v>
      </c>
      <c r="CC455" s="5">
        <v>1</v>
      </c>
      <c r="CD455" s="5">
        <v>1</v>
      </c>
      <c r="CE455" s="5">
        <v>1</v>
      </c>
      <c r="CF455" s="5">
        <v>1</v>
      </c>
      <c r="CG455" s="5">
        <v>1</v>
      </c>
      <c r="CH455" s="5">
        <v>1</v>
      </c>
      <c r="CI455" s="5">
        <v>1</v>
      </c>
      <c r="CJ455" s="544">
        <v>1</v>
      </c>
    </row>
    <row r="456" spans="1:88" s="160" customFormat="1" ht="23.25" customHeight="1">
      <c r="A456" s="5">
        <v>1</v>
      </c>
      <c r="B456" s="657" t="str">
        <f t="shared" si="170"/>
        <v>►</v>
      </c>
      <c r="C456" s="671"/>
      <c r="D456" s="289" t="str">
        <f t="shared" si="171"/>
        <v/>
      </c>
      <c r="E456" s="141">
        <f t="shared" si="172"/>
        <v>0</v>
      </c>
      <c r="F456" s="141"/>
      <c r="G456" s="141"/>
      <c r="H456" s="141"/>
      <c r="I456" s="141"/>
      <c r="J456" s="141"/>
      <c r="K456" s="141"/>
      <c r="L456" s="141"/>
      <c r="M456" s="141"/>
      <c r="N456" s="141"/>
      <c r="O456" s="141"/>
      <c r="P456" s="830"/>
      <c r="Q456" s="5">
        <v>1</v>
      </c>
      <c r="R456" s="596"/>
      <c r="S456" s="632"/>
      <c r="T456" s="598"/>
      <c r="U456" s="636" t="str">
        <f t="shared" si="163"/>
        <v/>
      </c>
      <c r="V456" s="640"/>
      <c r="W456" s="182" t="str">
        <f t="shared" si="164"/>
        <v/>
      </c>
      <c r="X456" s="639" t="str">
        <f t="shared" si="169"/>
        <v/>
      </c>
      <c r="Y456" s="5"/>
      <c r="Z456" s="314" t="str">
        <f t="shared" si="173"/>
        <v>►</v>
      </c>
      <c r="AA456" s="315" t="str">
        <f>IF(ISBLANK(AB456),"",LARGE(AA424:AA455,1)+1)</f>
        <v/>
      </c>
      <c r="AB456" s="316"/>
      <c r="AC456" s="317"/>
      <c r="AD456" s="317"/>
      <c r="AE456" s="317"/>
      <c r="AF456" s="317"/>
      <c r="AG456" s="317"/>
      <c r="AH456" s="317"/>
      <c r="AI456" s="317"/>
      <c r="AJ456" s="317"/>
      <c r="AK456" s="317"/>
      <c r="AL456" s="317"/>
      <c r="AM456" s="317"/>
      <c r="AN456" s="318"/>
      <c r="AO456" s="5"/>
      <c r="AP456" s="315" t="str">
        <f>IF(ISBLANK(AQ456),"",LARGE(AP435:AP455,1)+1)</f>
        <v/>
      </c>
      <c r="AQ456" s="316"/>
      <c r="AR456" s="317"/>
      <c r="AS456" s="317"/>
      <c r="AT456" s="317"/>
      <c r="AU456" s="317"/>
      <c r="AV456" s="5">
        <v>1</v>
      </c>
      <c r="AW456" s="5">
        <v>1</v>
      </c>
      <c r="AX456" s="5">
        <v>1</v>
      </c>
      <c r="AY456" s="5">
        <v>1</v>
      </c>
      <c r="AZ456" s="5">
        <v>1</v>
      </c>
      <c r="BA456" s="5">
        <v>1</v>
      </c>
      <c r="BB456" s="5">
        <v>1</v>
      </c>
      <c r="BC456" s="5">
        <v>1</v>
      </c>
      <c r="BD456" s="5">
        <v>1</v>
      </c>
      <c r="BE456" s="5">
        <v>1</v>
      </c>
      <c r="BF456" s="5">
        <v>1</v>
      </c>
      <c r="BG456" s="5">
        <v>1</v>
      </c>
      <c r="BH456" s="5">
        <v>1</v>
      </c>
      <c r="BI456" s="5">
        <v>1</v>
      </c>
      <c r="BJ456" s="5">
        <v>1</v>
      </c>
      <c r="BK456" s="5">
        <v>1</v>
      </c>
      <c r="BL456" s="5">
        <v>1</v>
      </c>
      <c r="BM456" s="5">
        <v>1</v>
      </c>
      <c r="BN456" s="5">
        <v>1</v>
      </c>
      <c r="BO456" s="5">
        <v>1</v>
      </c>
      <c r="BP456" s="5">
        <v>1</v>
      </c>
      <c r="BQ456" s="5">
        <v>1</v>
      </c>
      <c r="BR456" s="5">
        <v>1</v>
      </c>
      <c r="BS456" s="5">
        <v>1</v>
      </c>
      <c r="BT456" s="5">
        <v>1</v>
      </c>
      <c r="BU456" s="5">
        <v>1</v>
      </c>
      <c r="BV456" s="5">
        <v>1</v>
      </c>
      <c r="BW456" s="5">
        <v>1</v>
      </c>
      <c r="BX456" s="5">
        <v>1</v>
      </c>
      <c r="BY456" s="5">
        <v>1</v>
      </c>
      <c r="BZ456" s="5">
        <v>1</v>
      </c>
      <c r="CA456" s="5">
        <v>1</v>
      </c>
      <c r="CB456" s="5">
        <v>1</v>
      </c>
      <c r="CC456" s="5">
        <v>1</v>
      </c>
      <c r="CD456" s="5">
        <v>1</v>
      </c>
      <c r="CE456" s="5">
        <v>1</v>
      </c>
      <c r="CF456" s="5">
        <v>1</v>
      </c>
      <c r="CG456" s="5">
        <v>1</v>
      </c>
      <c r="CH456" s="5">
        <v>1</v>
      </c>
      <c r="CI456" s="5">
        <v>1</v>
      </c>
      <c r="CJ456" s="544">
        <v>1</v>
      </c>
    </row>
    <row r="457" spans="1:88" s="160" customFormat="1" ht="23.25" customHeight="1">
      <c r="A457" s="5">
        <v>1</v>
      </c>
      <c r="B457" s="657" t="str">
        <f t="shared" si="170"/>
        <v>►</v>
      </c>
      <c r="C457" s="671"/>
      <c r="D457" s="289" t="str">
        <f t="shared" si="171"/>
        <v/>
      </c>
      <c r="E457" s="141">
        <f t="shared" si="172"/>
        <v>0</v>
      </c>
      <c r="F457" s="141"/>
      <c r="G457" s="141"/>
      <c r="H457" s="141"/>
      <c r="I457" s="141"/>
      <c r="J457" s="141"/>
      <c r="K457" s="141"/>
      <c r="L457" s="141"/>
      <c r="M457" s="141"/>
      <c r="N457" s="141"/>
      <c r="O457" s="141"/>
      <c r="P457" s="830"/>
      <c r="Q457" s="5">
        <v>1</v>
      </c>
      <c r="R457" s="596"/>
      <c r="S457" s="632"/>
      <c r="T457" s="598"/>
      <c r="U457" s="636" t="str">
        <f t="shared" si="163"/>
        <v/>
      </c>
      <c r="V457" s="640"/>
      <c r="W457" s="182" t="str">
        <f t="shared" si="164"/>
        <v/>
      </c>
      <c r="X457" s="639" t="str">
        <f t="shared" si="169"/>
        <v/>
      </c>
      <c r="Y457" s="5"/>
      <c r="Z457" s="314" t="str">
        <f t="shared" si="173"/>
        <v>►</v>
      </c>
      <c r="AA457" s="315" t="str">
        <f>IF(ISBLANK(AB457),"",LARGE(AA424:AA456,1)+1)</f>
        <v/>
      </c>
      <c r="AB457" s="316"/>
      <c r="AC457" s="317"/>
      <c r="AD457" s="317"/>
      <c r="AE457" s="317"/>
      <c r="AF457" s="317"/>
      <c r="AG457" s="317"/>
      <c r="AH457" s="317"/>
      <c r="AI457" s="317"/>
      <c r="AJ457" s="317"/>
      <c r="AK457" s="317"/>
      <c r="AL457" s="317"/>
      <c r="AM457" s="317"/>
      <c r="AN457" s="318"/>
      <c r="AO457" s="5"/>
      <c r="AP457" s="315" t="str">
        <f>IF(ISBLANK(AQ457),"",LARGE(AP435:AP456,1)+1)</f>
        <v/>
      </c>
      <c r="AQ457" s="316"/>
      <c r="AR457" s="317"/>
      <c r="AS457" s="317"/>
      <c r="AT457" s="317"/>
      <c r="AU457" s="317"/>
      <c r="AV457" s="5">
        <v>1</v>
      </c>
      <c r="AW457" s="5">
        <v>1</v>
      </c>
      <c r="AX457" s="5">
        <v>1</v>
      </c>
      <c r="AY457" s="5">
        <v>1</v>
      </c>
      <c r="AZ457" s="5">
        <v>1</v>
      </c>
      <c r="BA457" s="5">
        <v>1</v>
      </c>
      <c r="BB457" s="5">
        <v>1</v>
      </c>
      <c r="BC457" s="5">
        <v>1</v>
      </c>
      <c r="BD457" s="5">
        <v>1</v>
      </c>
      <c r="BE457" s="5">
        <v>1</v>
      </c>
      <c r="BF457" s="5">
        <v>1</v>
      </c>
      <c r="BG457" s="5">
        <v>1</v>
      </c>
      <c r="BH457" s="5">
        <v>1</v>
      </c>
      <c r="BI457" s="5">
        <v>1</v>
      </c>
      <c r="BJ457" s="5">
        <v>1</v>
      </c>
      <c r="BK457" s="5">
        <v>1</v>
      </c>
      <c r="BL457" s="5">
        <v>1</v>
      </c>
      <c r="BM457" s="5">
        <v>1</v>
      </c>
      <c r="BN457" s="5">
        <v>1</v>
      </c>
      <c r="BO457" s="5">
        <v>1</v>
      </c>
      <c r="BP457" s="5">
        <v>1</v>
      </c>
      <c r="BQ457" s="5">
        <v>1</v>
      </c>
      <c r="BR457" s="5">
        <v>1</v>
      </c>
      <c r="BS457" s="5">
        <v>1</v>
      </c>
      <c r="BT457" s="5">
        <v>1</v>
      </c>
      <c r="BU457" s="5">
        <v>1</v>
      </c>
      <c r="BV457" s="5">
        <v>1</v>
      </c>
      <c r="BW457" s="5">
        <v>1</v>
      </c>
      <c r="BX457" s="5">
        <v>1</v>
      </c>
      <c r="BY457" s="5">
        <v>1</v>
      </c>
      <c r="BZ457" s="5">
        <v>1</v>
      </c>
      <c r="CA457" s="5">
        <v>1</v>
      </c>
      <c r="CB457" s="5">
        <v>1</v>
      </c>
      <c r="CC457" s="5">
        <v>1</v>
      </c>
      <c r="CD457" s="5">
        <v>1</v>
      </c>
      <c r="CE457" s="5">
        <v>1</v>
      </c>
      <c r="CF457" s="5">
        <v>1</v>
      </c>
      <c r="CG457" s="5">
        <v>1</v>
      </c>
      <c r="CH457" s="5">
        <v>1</v>
      </c>
      <c r="CI457" s="5">
        <v>1</v>
      </c>
      <c r="CJ457" s="544">
        <v>1</v>
      </c>
    </row>
    <row r="458" spans="1:88" s="160" customFormat="1" ht="23.25" customHeight="1">
      <c r="A458" s="5">
        <v>1</v>
      </c>
      <c r="B458" s="657" t="str">
        <f t="shared" si="170"/>
        <v>►</v>
      </c>
      <c r="C458" s="671"/>
      <c r="D458" s="289" t="str">
        <f t="shared" si="171"/>
        <v/>
      </c>
      <c r="E458" s="141">
        <f t="shared" si="172"/>
        <v>0</v>
      </c>
      <c r="F458" s="141"/>
      <c r="G458" s="141"/>
      <c r="H458" s="141"/>
      <c r="I458" s="141"/>
      <c r="J458" s="141"/>
      <c r="K458" s="141"/>
      <c r="L458" s="141"/>
      <c r="M458" s="141"/>
      <c r="N458" s="141"/>
      <c r="O458" s="141"/>
      <c r="P458" s="830"/>
      <c r="Q458" s="5">
        <v>1</v>
      </c>
      <c r="R458" s="596"/>
      <c r="S458" s="632"/>
      <c r="T458" s="598"/>
      <c r="U458" s="636" t="str">
        <f t="shared" si="163"/>
        <v/>
      </c>
      <c r="V458" s="640"/>
      <c r="W458" s="182" t="str">
        <f t="shared" si="164"/>
        <v/>
      </c>
      <c r="X458" s="639" t="str">
        <f t="shared" si="169"/>
        <v/>
      </c>
      <c r="Y458" s="5"/>
      <c r="Z458" s="314" t="str">
        <f t="shared" si="173"/>
        <v>►</v>
      </c>
      <c r="AA458" s="315" t="str">
        <f>IF(ISBLANK(AB458),"",LARGE(AA424:AA457,1)+1)</f>
        <v/>
      </c>
      <c r="AB458" s="316"/>
      <c r="AC458" s="317"/>
      <c r="AD458" s="317"/>
      <c r="AE458" s="317"/>
      <c r="AF458" s="317"/>
      <c r="AG458" s="317"/>
      <c r="AH458" s="317"/>
      <c r="AI458" s="317"/>
      <c r="AJ458" s="317"/>
      <c r="AK458" s="317"/>
      <c r="AL458" s="317"/>
      <c r="AM458" s="317"/>
      <c r="AN458" s="318"/>
      <c r="AO458" s="5"/>
      <c r="AP458" s="315" t="str">
        <f>IF(ISBLANK(AQ458),"",LARGE(AP435:AP457,1)+1)</f>
        <v/>
      </c>
      <c r="AQ458" s="316"/>
      <c r="AR458" s="317"/>
      <c r="AS458" s="317"/>
      <c r="AT458" s="317"/>
      <c r="AU458" s="317"/>
      <c r="AV458" s="5">
        <v>1</v>
      </c>
      <c r="AW458" s="5">
        <v>1</v>
      </c>
      <c r="AX458" s="5">
        <v>1</v>
      </c>
      <c r="AY458" s="5">
        <v>1</v>
      </c>
      <c r="AZ458" s="5">
        <v>1</v>
      </c>
      <c r="BA458" s="5">
        <v>1</v>
      </c>
      <c r="BB458" s="5">
        <v>1</v>
      </c>
      <c r="BC458" s="5">
        <v>1</v>
      </c>
      <c r="BD458" s="5">
        <v>1</v>
      </c>
      <c r="BE458" s="5">
        <v>1</v>
      </c>
      <c r="BF458" s="5">
        <v>1</v>
      </c>
      <c r="BG458" s="5">
        <v>1</v>
      </c>
      <c r="BH458" s="5">
        <v>1</v>
      </c>
      <c r="BI458" s="5">
        <v>1</v>
      </c>
      <c r="BJ458" s="5">
        <v>1</v>
      </c>
      <c r="BK458" s="5">
        <v>1</v>
      </c>
      <c r="BL458" s="5">
        <v>1</v>
      </c>
      <c r="BM458" s="5">
        <v>1</v>
      </c>
      <c r="BN458" s="5">
        <v>1</v>
      </c>
      <c r="BO458" s="5">
        <v>1</v>
      </c>
      <c r="BP458" s="5">
        <v>1</v>
      </c>
      <c r="BQ458" s="5">
        <v>1</v>
      </c>
      <c r="BR458" s="5">
        <v>1</v>
      </c>
      <c r="BS458" s="5">
        <v>1</v>
      </c>
      <c r="BT458" s="5">
        <v>1</v>
      </c>
      <c r="BU458" s="5">
        <v>1</v>
      </c>
      <c r="BV458" s="5">
        <v>1</v>
      </c>
      <c r="BW458" s="5">
        <v>1</v>
      </c>
      <c r="BX458" s="5">
        <v>1</v>
      </c>
      <c r="BY458" s="5">
        <v>1</v>
      </c>
      <c r="BZ458" s="5">
        <v>1</v>
      </c>
      <c r="CA458" s="5">
        <v>1</v>
      </c>
      <c r="CB458" s="5">
        <v>1</v>
      </c>
      <c r="CC458" s="5">
        <v>1</v>
      </c>
      <c r="CD458" s="5">
        <v>1</v>
      </c>
      <c r="CE458" s="5">
        <v>1</v>
      </c>
      <c r="CF458" s="5">
        <v>1</v>
      </c>
      <c r="CG458" s="5">
        <v>1</v>
      </c>
      <c r="CH458" s="5">
        <v>1</v>
      </c>
      <c r="CI458" s="5">
        <v>1</v>
      </c>
      <c r="CJ458" s="544">
        <v>1</v>
      </c>
    </row>
    <row r="459" spans="1:88" s="160" customFormat="1" ht="23.25" customHeight="1">
      <c r="A459" s="5">
        <v>1</v>
      </c>
      <c r="B459" s="657" t="str">
        <f t="shared" si="170"/>
        <v>►</v>
      </c>
      <c r="C459" s="671"/>
      <c r="D459" s="289" t="str">
        <f t="shared" si="171"/>
        <v/>
      </c>
      <c r="E459" s="141">
        <f t="shared" si="172"/>
        <v>0</v>
      </c>
      <c r="F459" s="141"/>
      <c r="G459" s="141"/>
      <c r="H459" s="141"/>
      <c r="I459" s="141"/>
      <c r="J459" s="141"/>
      <c r="K459" s="141"/>
      <c r="L459" s="141"/>
      <c r="M459" s="141"/>
      <c r="N459" s="141"/>
      <c r="O459" s="141"/>
      <c r="P459" s="830"/>
      <c r="Q459" s="5">
        <v>1</v>
      </c>
      <c r="R459" s="596"/>
      <c r="S459" s="632"/>
      <c r="T459" s="598"/>
      <c r="U459" s="636" t="str">
        <f t="shared" si="163"/>
        <v/>
      </c>
      <c r="V459" s="640"/>
      <c r="W459" s="182" t="str">
        <f t="shared" si="164"/>
        <v/>
      </c>
      <c r="X459" s="639" t="str">
        <f t="shared" si="169"/>
        <v/>
      </c>
      <c r="Y459" s="5"/>
      <c r="Z459" s="314" t="str">
        <f t="shared" si="173"/>
        <v>►</v>
      </c>
      <c r="AA459" s="315" t="str">
        <f>IF(ISBLANK(AB459),"",LARGE(AA424:AA458,1)+1)</f>
        <v/>
      </c>
      <c r="AB459" s="316"/>
      <c r="AC459" s="317"/>
      <c r="AD459" s="317"/>
      <c r="AE459" s="317"/>
      <c r="AF459" s="317"/>
      <c r="AG459" s="317"/>
      <c r="AH459" s="317"/>
      <c r="AI459" s="317"/>
      <c r="AJ459" s="317"/>
      <c r="AK459" s="317"/>
      <c r="AL459" s="317"/>
      <c r="AM459" s="317"/>
      <c r="AN459" s="318"/>
      <c r="AO459" s="5"/>
      <c r="AP459" s="315" t="str">
        <f>IF(ISBLANK(AQ459),"",LARGE(AP435:AP458,1)+1)</f>
        <v/>
      </c>
      <c r="AQ459" s="316"/>
      <c r="AR459" s="317"/>
      <c r="AS459" s="317"/>
      <c r="AT459" s="317"/>
      <c r="AU459" s="317"/>
      <c r="AV459" s="5">
        <v>1</v>
      </c>
      <c r="AW459" s="5">
        <v>1</v>
      </c>
      <c r="AX459" s="5">
        <v>1</v>
      </c>
      <c r="AY459" s="5">
        <v>1</v>
      </c>
      <c r="AZ459" s="5">
        <v>1</v>
      </c>
      <c r="BA459" s="5">
        <v>1</v>
      </c>
      <c r="BB459" s="5">
        <v>1</v>
      </c>
      <c r="BC459" s="5">
        <v>1</v>
      </c>
      <c r="BD459" s="5">
        <v>1</v>
      </c>
      <c r="BE459" s="5">
        <v>1</v>
      </c>
      <c r="BF459" s="5">
        <v>1</v>
      </c>
      <c r="BG459" s="5">
        <v>1</v>
      </c>
      <c r="BH459" s="5">
        <v>1</v>
      </c>
      <c r="BI459" s="5">
        <v>1</v>
      </c>
      <c r="BJ459" s="5">
        <v>1</v>
      </c>
      <c r="BK459" s="5">
        <v>1</v>
      </c>
      <c r="BL459" s="5">
        <v>1</v>
      </c>
      <c r="BM459" s="5">
        <v>1</v>
      </c>
      <c r="BN459" s="5">
        <v>1</v>
      </c>
      <c r="BO459" s="5">
        <v>1</v>
      </c>
      <c r="BP459" s="5">
        <v>1</v>
      </c>
      <c r="BQ459" s="5">
        <v>1</v>
      </c>
      <c r="BR459" s="5">
        <v>1</v>
      </c>
      <c r="BS459" s="5">
        <v>1</v>
      </c>
      <c r="BT459" s="5">
        <v>1</v>
      </c>
      <c r="BU459" s="5">
        <v>1</v>
      </c>
      <c r="BV459" s="5">
        <v>1</v>
      </c>
      <c r="BW459" s="5">
        <v>1</v>
      </c>
      <c r="BX459" s="5">
        <v>1</v>
      </c>
      <c r="BY459" s="5">
        <v>1</v>
      </c>
      <c r="BZ459" s="5">
        <v>1</v>
      </c>
      <c r="CA459" s="5">
        <v>1</v>
      </c>
      <c r="CB459" s="5">
        <v>1</v>
      </c>
      <c r="CC459" s="5">
        <v>1</v>
      </c>
      <c r="CD459" s="5">
        <v>1</v>
      </c>
      <c r="CE459" s="5">
        <v>1</v>
      </c>
      <c r="CF459" s="5">
        <v>1</v>
      </c>
      <c r="CG459" s="5">
        <v>1</v>
      </c>
      <c r="CH459" s="5">
        <v>1</v>
      </c>
      <c r="CI459" s="5">
        <v>1</v>
      </c>
      <c r="CJ459" s="544">
        <v>1</v>
      </c>
    </row>
    <row r="460" spans="1:88" s="160" customFormat="1" ht="23.25" customHeight="1">
      <c r="A460" s="5">
        <v>1</v>
      </c>
      <c r="B460" s="657" t="str">
        <f t="shared" si="170"/>
        <v>►</v>
      </c>
      <c r="C460" s="671"/>
      <c r="D460" s="289" t="str">
        <f t="shared" si="171"/>
        <v/>
      </c>
      <c r="E460" s="141">
        <f t="shared" si="172"/>
        <v>0</v>
      </c>
      <c r="F460" s="141"/>
      <c r="G460" s="141"/>
      <c r="H460" s="141"/>
      <c r="I460" s="141"/>
      <c r="J460" s="141"/>
      <c r="K460" s="141"/>
      <c r="L460" s="141"/>
      <c r="M460" s="141"/>
      <c r="N460" s="141"/>
      <c r="O460" s="141"/>
      <c r="P460" s="830"/>
      <c r="Q460" s="5">
        <v>1</v>
      </c>
      <c r="R460" s="596"/>
      <c r="S460" s="632"/>
      <c r="T460" s="598"/>
      <c r="U460" s="636" t="str">
        <f t="shared" si="163"/>
        <v/>
      </c>
      <c r="V460" s="640"/>
      <c r="W460" s="182" t="str">
        <f t="shared" si="164"/>
        <v/>
      </c>
      <c r="X460" s="639" t="str">
        <f t="shared" si="169"/>
        <v/>
      </c>
      <c r="Y460" s="5"/>
      <c r="Z460" s="314" t="str">
        <f t="shared" si="173"/>
        <v>►</v>
      </c>
      <c r="AA460" s="315" t="str">
        <f>IF(ISBLANK(AB460),"",LARGE(AA424:AA459,1)+1)</f>
        <v/>
      </c>
      <c r="AB460" s="316"/>
      <c r="AC460" s="317"/>
      <c r="AD460" s="317"/>
      <c r="AE460" s="317"/>
      <c r="AF460" s="317"/>
      <c r="AG460" s="317"/>
      <c r="AH460" s="317"/>
      <c r="AI460" s="317"/>
      <c r="AJ460" s="317"/>
      <c r="AK460" s="317"/>
      <c r="AL460" s="317"/>
      <c r="AM460" s="317"/>
      <c r="AN460" s="318"/>
      <c r="AO460" s="5"/>
      <c r="AP460" s="315" t="str">
        <f>IF(ISBLANK(AQ460),"",LARGE(AP435:AP459,1)+1)</f>
        <v/>
      </c>
      <c r="AQ460" s="316"/>
      <c r="AR460" s="317"/>
      <c r="AS460" s="317"/>
      <c r="AT460" s="317"/>
      <c r="AU460" s="317"/>
      <c r="AV460" s="5">
        <v>1</v>
      </c>
      <c r="AW460" s="5">
        <v>1</v>
      </c>
      <c r="AX460" s="5">
        <v>1</v>
      </c>
      <c r="AY460" s="5">
        <v>1</v>
      </c>
      <c r="AZ460" s="5">
        <v>1</v>
      </c>
      <c r="BA460" s="5">
        <v>1</v>
      </c>
      <c r="BB460" s="5">
        <v>1</v>
      </c>
      <c r="BC460" s="5">
        <v>1</v>
      </c>
      <c r="BD460" s="5">
        <v>1</v>
      </c>
      <c r="BE460" s="5">
        <v>1</v>
      </c>
      <c r="BF460" s="5">
        <v>1</v>
      </c>
      <c r="BG460" s="5">
        <v>1</v>
      </c>
      <c r="BH460" s="5">
        <v>1</v>
      </c>
      <c r="BI460" s="5">
        <v>1</v>
      </c>
      <c r="BJ460" s="5">
        <v>1</v>
      </c>
      <c r="BK460" s="5">
        <v>1</v>
      </c>
      <c r="BL460" s="5">
        <v>1</v>
      </c>
      <c r="BM460" s="5">
        <v>1</v>
      </c>
      <c r="BN460" s="5">
        <v>1</v>
      </c>
      <c r="BO460" s="5">
        <v>1</v>
      </c>
      <c r="BP460" s="5">
        <v>1</v>
      </c>
      <c r="BQ460" s="5">
        <v>1</v>
      </c>
      <c r="BR460" s="5">
        <v>1</v>
      </c>
      <c r="BS460" s="5">
        <v>1</v>
      </c>
      <c r="BT460" s="5">
        <v>1</v>
      </c>
      <c r="BU460" s="5">
        <v>1</v>
      </c>
      <c r="BV460" s="5">
        <v>1</v>
      </c>
      <c r="BW460" s="5">
        <v>1</v>
      </c>
      <c r="BX460" s="5">
        <v>1</v>
      </c>
      <c r="BY460" s="5">
        <v>1</v>
      </c>
      <c r="BZ460" s="5">
        <v>1</v>
      </c>
      <c r="CA460" s="5">
        <v>1</v>
      </c>
      <c r="CB460" s="5">
        <v>1</v>
      </c>
      <c r="CC460" s="5">
        <v>1</v>
      </c>
      <c r="CD460" s="5">
        <v>1</v>
      </c>
      <c r="CE460" s="5">
        <v>1</v>
      </c>
      <c r="CF460" s="5">
        <v>1</v>
      </c>
      <c r="CG460" s="5">
        <v>1</v>
      </c>
      <c r="CH460" s="5">
        <v>1</v>
      </c>
      <c r="CI460" s="5">
        <v>1</v>
      </c>
      <c r="CJ460" s="544">
        <v>1</v>
      </c>
    </row>
    <row r="461" spans="1:88" s="160" customFormat="1" ht="23.25" customHeight="1">
      <c r="A461" s="5">
        <v>1</v>
      </c>
      <c r="B461" s="657" t="str">
        <f>Z445</f>
        <v>►</v>
      </c>
      <c r="C461" s="671"/>
      <c r="D461" s="289" t="str">
        <f t="shared" si="171"/>
        <v/>
      </c>
      <c r="E461" s="141">
        <f t="shared" si="172"/>
        <v>0</v>
      </c>
      <c r="F461" s="141"/>
      <c r="G461" s="141"/>
      <c r="H461" s="141"/>
      <c r="I461" s="141"/>
      <c r="J461" s="141"/>
      <c r="K461" s="141"/>
      <c r="L461" s="141"/>
      <c r="M461" s="141"/>
      <c r="N461" s="141"/>
      <c r="O461" s="141"/>
      <c r="P461" s="830"/>
      <c r="Q461" s="5">
        <v>1</v>
      </c>
      <c r="R461" s="596"/>
      <c r="S461" s="632"/>
      <c r="T461" s="598"/>
      <c r="U461" s="636" t="str">
        <f t="shared" si="163"/>
        <v/>
      </c>
      <c r="V461" s="640"/>
      <c r="W461" s="182" t="str">
        <f t="shared" si="164"/>
        <v/>
      </c>
      <c r="X461" s="639" t="str">
        <f t="shared" si="169"/>
        <v/>
      </c>
      <c r="Y461" s="5">
        <v>1</v>
      </c>
      <c r="Z461" s="314" t="str">
        <f t="shared" si="173"/>
        <v>►</v>
      </c>
      <c r="AA461" s="315" t="str">
        <f>IF(ISBLANK(AB461),"",LARGE(AA424:AA460,1)+1)</f>
        <v/>
      </c>
      <c r="AB461" s="316"/>
      <c r="AC461" s="317"/>
      <c r="AD461" s="317"/>
      <c r="AE461" s="317"/>
      <c r="AF461" s="317"/>
      <c r="AG461" s="317"/>
      <c r="AH461" s="317"/>
      <c r="AI461" s="317"/>
      <c r="AJ461" s="317"/>
      <c r="AK461" s="317"/>
      <c r="AL461" s="317"/>
      <c r="AM461" s="317"/>
      <c r="AN461" s="318"/>
      <c r="AO461" s="5">
        <v>1</v>
      </c>
      <c r="AP461" s="315" t="str">
        <f>IF(ISBLANK(AQ461),"",LARGE(AP435:AP460,1)+1)</f>
        <v/>
      </c>
      <c r="AQ461" s="316"/>
      <c r="AR461" s="317"/>
      <c r="AS461" s="317"/>
      <c r="AT461" s="317"/>
      <c r="AU461" s="317"/>
      <c r="AV461" s="5">
        <v>1</v>
      </c>
      <c r="AW461" s="5">
        <v>1</v>
      </c>
      <c r="AX461" s="5">
        <v>1</v>
      </c>
      <c r="AY461" s="5">
        <v>1</v>
      </c>
      <c r="AZ461" s="5">
        <v>1</v>
      </c>
      <c r="BA461" s="5">
        <v>1</v>
      </c>
      <c r="BB461" s="5">
        <v>1</v>
      </c>
      <c r="BC461" s="5">
        <v>1</v>
      </c>
      <c r="BD461" s="5">
        <v>1</v>
      </c>
      <c r="BE461" s="5">
        <v>1</v>
      </c>
      <c r="BF461" s="5">
        <v>1</v>
      </c>
      <c r="BG461" s="5">
        <v>1</v>
      </c>
      <c r="BH461" s="5">
        <v>1</v>
      </c>
      <c r="BI461" s="5">
        <v>1</v>
      </c>
      <c r="BJ461" s="5">
        <v>1</v>
      </c>
      <c r="BK461" s="5">
        <v>1</v>
      </c>
      <c r="BL461" s="5">
        <v>1</v>
      </c>
      <c r="BM461" s="5">
        <v>1</v>
      </c>
      <c r="BN461" s="5">
        <v>1</v>
      </c>
      <c r="BO461" s="5">
        <v>1</v>
      </c>
      <c r="BP461" s="5">
        <v>1</v>
      </c>
      <c r="BQ461" s="5">
        <v>1</v>
      </c>
      <c r="BR461" s="5">
        <v>1</v>
      </c>
      <c r="BS461" s="5">
        <v>1</v>
      </c>
      <c r="BT461" s="5">
        <v>1</v>
      </c>
      <c r="BU461" s="5">
        <v>1</v>
      </c>
      <c r="BV461" s="5">
        <v>1</v>
      </c>
      <c r="BW461" s="5">
        <v>1</v>
      </c>
      <c r="BX461" s="5">
        <v>1</v>
      </c>
      <c r="BY461" s="5">
        <v>1</v>
      </c>
      <c r="BZ461" s="5">
        <v>1</v>
      </c>
      <c r="CA461" s="5">
        <v>1</v>
      </c>
      <c r="CB461" s="5">
        <v>1</v>
      </c>
      <c r="CC461" s="5">
        <v>1</v>
      </c>
      <c r="CD461" s="5">
        <v>1</v>
      </c>
      <c r="CE461" s="5">
        <v>1</v>
      </c>
      <c r="CF461" s="5">
        <v>1</v>
      </c>
      <c r="CG461" s="5">
        <v>1</v>
      </c>
      <c r="CH461" s="5">
        <v>1</v>
      </c>
      <c r="CI461" s="5">
        <v>1</v>
      </c>
      <c r="CJ461" s="544">
        <v>1</v>
      </c>
    </row>
    <row r="462" spans="1:88" s="160" customFormat="1" ht="23.25" customHeight="1">
      <c r="A462" s="5">
        <v>1</v>
      </c>
      <c r="B462" s="657" t="str">
        <f>Z461</f>
        <v>►</v>
      </c>
      <c r="C462" s="671"/>
      <c r="D462" s="289" t="str">
        <f t="shared" si="171"/>
        <v/>
      </c>
      <c r="E462" s="141">
        <f t="shared" si="172"/>
        <v>0</v>
      </c>
      <c r="F462" s="141"/>
      <c r="G462" s="141"/>
      <c r="H462" s="141"/>
      <c r="I462" s="141"/>
      <c r="J462" s="141"/>
      <c r="K462" s="141"/>
      <c r="L462" s="141"/>
      <c r="M462" s="141"/>
      <c r="N462" s="141"/>
      <c r="O462" s="141"/>
      <c r="P462" s="830"/>
      <c r="Q462" s="5">
        <v>1</v>
      </c>
      <c r="R462" s="596"/>
      <c r="S462" s="632"/>
      <c r="T462" s="598"/>
      <c r="U462" s="636" t="str">
        <f t="shared" si="163"/>
        <v/>
      </c>
      <c r="V462" s="640"/>
      <c r="W462" s="182" t="str">
        <f t="shared" si="164"/>
        <v/>
      </c>
      <c r="X462" s="639" t="str">
        <f t="shared" si="169"/>
        <v/>
      </c>
      <c r="Y462" s="5">
        <v>1</v>
      </c>
      <c r="Z462" s="314" t="str">
        <f t="shared" si="173"/>
        <v>►</v>
      </c>
      <c r="AA462" s="315" t="str">
        <f>IF(ISBLANK(AB462),"",LARGE(AA424:AA461,1)+1)</f>
        <v/>
      </c>
      <c r="AB462" s="316"/>
      <c r="AC462" s="317"/>
      <c r="AD462" s="317"/>
      <c r="AE462" s="317"/>
      <c r="AF462" s="317"/>
      <c r="AG462" s="317"/>
      <c r="AH462" s="317"/>
      <c r="AI462" s="317"/>
      <c r="AJ462" s="317"/>
      <c r="AK462" s="317"/>
      <c r="AL462" s="317"/>
      <c r="AM462" s="317"/>
      <c r="AN462" s="318"/>
      <c r="AO462" s="5">
        <v>1</v>
      </c>
      <c r="AP462" s="315" t="str">
        <f>IF(ISBLANK(AQ462),"",LARGE(AP435:AP461,1)+1)</f>
        <v/>
      </c>
      <c r="AQ462" s="316"/>
      <c r="AR462" s="317"/>
      <c r="AS462" s="317"/>
      <c r="AT462" s="317"/>
      <c r="AU462" s="317"/>
      <c r="AV462" s="5">
        <v>1</v>
      </c>
      <c r="AW462" s="5">
        <v>1</v>
      </c>
      <c r="AX462" s="5">
        <v>1</v>
      </c>
      <c r="AY462" s="5">
        <v>1</v>
      </c>
      <c r="AZ462" s="5">
        <v>1</v>
      </c>
      <c r="BA462" s="5">
        <v>1</v>
      </c>
      <c r="BB462" s="5">
        <v>1</v>
      </c>
      <c r="BC462" s="5">
        <v>1</v>
      </c>
      <c r="BD462" s="5">
        <v>1</v>
      </c>
      <c r="BE462" s="5">
        <v>1</v>
      </c>
      <c r="BF462" s="5">
        <v>1</v>
      </c>
      <c r="BG462" s="5">
        <v>1</v>
      </c>
      <c r="BH462" s="5">
        <v>1</v>
      </c>
      <c r="BI462" s="5">
        <v>1</v>
      </c>
      <c r="BJ462" s="5">
        <v>1</v>
      </c>
      <c r="BK462" s="5">
        <v>1</v>
      </c>
      <c r="BL462" s="5">
        <v>1</v>
      </c>
      <c r="BM462" s="5">
        <v>1</v>
      </c>
      <c r="BN462" s="5">
        <v>1</v>
      </c>
      <c r="BO462" s="5">
        <v>1</v>
      </c>
      <c r="BP462" s="5">
        <v>1</v>
      </c>
      <c r="BQ462" s="5">
        <v>1</v>
      </c>
      <c r="BR462" s="5">
        <v>1</v>
      </c>
      <c r="BS462" s="5">
        <v>1</v>
      </c>
      <c r="BT462" s="5">
        <v>1</v>
      </c>
      <c r="BU462" s="5">
        <v>1</v>
      </c>
      <c r="BV462" s="5">
        <v>1</v>
      </c>
      <c r="BW462" s="5">
        <v>1</v>
      </c>
      <c r="BX462" s="5">
        <v>1</v>
      </c>
      <c r="BY462" s="5">
        <v>1</v>
      </c>
      <c r="BZ462" s="5">
        <v>1</v>
      </c>
      <c r="CA462" s="5">
        <v>1</v>
      </c>
      <c r="CB462" s="5">
        <v>1</v>
      </c>
      <c r="CC462" s="5">
        <v>1</v>
      </c>
      <c r="CD462" s="5">
        <v>1</v>
      </c>
      <c r="CE462" s="5">
        <v>1</v>
      </c>
      <c r="CF462" s="5">
        <v>1</v>
      </c>
      <c r="CG462" s="5">
        <v>1</v>
      </c>
      <c r="CH462" s="5">
        <v>1</v>
      </c>
      <c r="CI462" s="5">
        <v>1</v>
      </c>
      <c r="CJ462" s="544">
        <v>1</v>
      </c>
    </row>
    <row r="463" spans="1:88" s="160" customFormat="1" ht="23.25" customHeight="1">
      <c r="A463" s="5">
        <v>1</v>
      </c>
      <c r="B463" s="657" t="str">
        <f>Z462</f>
        <v>►</v>
      </c>
      <c r="C463" s="671"/>
      <c r="D463" s="289" t="str">
        <f>AA462</f>
        <v/>
      </c>
      <c r="E463" s="141">
        <f>AB462</f>
        <v>0</v>
      </c>
      <c r="F463" s="141"/>
      <c r="G463" s="141"/>
      <c r="H463" s="141"/>
      <c r="I463" s="141"/>
      <c r="J463" s="141"/>
      <c r="K463" s="141"/>
      <c r="L463" s="141"/>
      <c r="M463" s="141"/>
      <c r="N463" s="141"/>
      <c r="O463" s="141"/>
      <c r="P463" s="830"/>
      <c r="Q463" s="5">
        <v>1</v>
      </c>
      <c r="R463" s="596"/>
      <c r="S463" s="632"/>
      <c r="T463" s="598"/>
      <c r="U463" s="636" t="str">
        <f t="shared" si="163"/>
        <v/>
      </c>
      <c r="V463" s="640"/>
      <c r="W463" s="182" t="str">
        <f t="shared" si="164"/>
        <v/>
      </c>
      <c r="X463" s="639" t="str">
        <f t="shared" si="169"/>
        <v/>
      </c>
      <c r="Y463" s="5">
        <v>1</v>
      </c>
      <c r="Z463" s="60" t="s">
        <v>21</v>
      </c>
      <c r="AA463" s="315" t="str">
        <f>IF(ISBLANK(AB463),"",LARGE(AA424:AA462,1)+1)</f>
        <v/>
      </c>
      <c r="AB463" s="316"/>
      <c r="AC463" s="317"/>
      <c r="AD463" s="317"/>
      <c r="AE463" s="317"/>
      <c r="AF463" s="317"/>
      <c r="AG463" s="317"/>
      <c r="AH463" s="317"/>
      <c r="AI463" s="317"/>
      <c r="AJ463" s="317"/>
      <c r="AK463" s="317"/>
      <c r="AL463" s="317"/>
      <c r="AM463" s="317"/>
      <c r="AN463" s="318"/>
      <c r="AO463" s="5">
        <v>1</v>
      </c>
      <c r="AP463" s="315" t="str">
        <f>IF(ISBLANK(AQ463),"",LARGE(AP435:AP462,1)+1)</f>
        <v/>
      </c>
      <c r="AQ463" s="316"/>
      <c r="AR463" s="317"/>
      <c r="AS463" s="317"/>
      <c r="AT463" s="317"/>
      <c r="AU463" s="317"/>
      <c r="AV463" s="5">
        <v>1</v>
      </c>
      <c r="AW463" s="5">
        <v>1</v>
      </c>
      <c r="AX463" s="5">
        <v>1</v>
      </c>
      <c r="AY463" s="5">
        <v>1</v>
      </c>
      <c r="AZ463" s="5">
        <v>1</v>
      </c>
      <c r="BA463" s="5">
        <v>1</v>
      </c>
      <c r="BB463" s="5">
        <v>1</v>
      </c>
      <c r="BC463" s="5">
        <v>1</v>
      </c>
      <c r="BD463" s="5">
        <v>1</v>
      </c>
      <c r="BE463" s="5">
        <v>1</v>
      </c>
      <c r="BF463" s="5">
        <v>1</v>
      </c>
      <c r="BG463" s="5">
        <v>1</v>
      </c>
      <c r="BH463" s="5">
        <v>1</v>
      </c>
      <c r="BI463" s="5">
        <v>1</v>
      </c>
      <c r="BJ463" s="5">
        <v>1</v>
      </c>
      <c r="BK463" s="5">
        <v>1</v>
      </c>
      <c r="BL463" s="5">
        <v>1</v>
      </c>
      <c r="BM463" s="5">
        <v>1</v>
      </c>
      <c r="BN463" s="5">
        <v>1</v>
      </c>
      <c r="BO463" s="5">
        <v>1</v>
      </c>
      <c r="BP463" s="5">
        <v>1</v>
      </c>
      <c r="BQ463" s="5">
        <v>1</v>
      </c>
      <c r="BR463" s="5">
        <v>1</v>
      </c>
      <c r="BS463" s="5">
        <v>1</v>
      </c>
      <c r="BT463" s="5">
        <v>1</v>
      </c>
      <c r="BU463" s="5">
        <v>1</v>
      </c>
      <c r="BV463" s="5">
        <v>1</v>
      </c>
      <c r="BW463" s="5">
        <v>1</v>
      </c>
      <c r="BX463" s="5">
        <v>1</v>
      </c>
      <c r="BY463" s="5">
        <v>1</v>
      </c>
      <c r="BZ463" s="5">
        <v>1</v>
      </c>
      <c r="CA463" s="5">
        <v>1</v>
      </c>
      <c r="CB463" s="5">
        <v>1</v>
      </c>
      <c r="CC463" s="5">
        <v>1</v>
      </c>
      <c r="CD463" s="5">
        <v>1</v>
      </c>
      <c r="CE463" s="5">
        <v>1</v>
      </c>
      <c r="CF463" s="5">
        <v>1</v>
      </c>
      <c r="CG463" s="5">
        <v>1</v>
      </c>
      <c r="CH463" s="5">
        <v>1</v>
      </c>
      <c r="CI463" s="5">
        <v>1</v>
      </c>
      <c r="CJ463" s="544">
        <v>1</v>
      </c>
    </row>
    <row r="464" spans="1:88" s="160" customFormat="1" ht="23.25" customHeight="1">
      <c r="A464" s="5">
        <v>1</v>
      </c>
      <c r="B464" s="60" t="s">
        <v>21</v>
      </c>
      <c r="C464" s="671"/>
      <c r="D464" s="289" t="str">
        <f t="shared" ref="D464" si="174">AA463</f>
        <v/>
      </c>
      <c r="E464" s="141">
        <f t="shared" ref="E464" si="175">AB463</f>
        <v>0</v>
      </c>
      <c r="F464" s="141"/>
      <c r="G464" s="141"/>
      <c r="H464" s="141"/>
      <c r="I464" s="141"/>
      <c r="J464" s="141"/>
      <c r="K464" s="141"/>
      <c r="L464" s="141"/>
      <c r="M464" s="141"/>
      <c r="N464" s="141"/>
      <c r="O464" s="141"/>
      <c r="P464" s="830"/>
      <c r="Q464" s="5">
        <v>1</v>
      </c>
      <c r="R464" s="596"/>
      <c r="S464" s="632"/>
      <c r="T464" s="598"/>
      <c r="U464" s="636" t="str">
        <f t="shared" si="163"/>
        <v/>
      </c>
      <c r="V464" s="640"/>
      <c r="W464" s="182" t="str">
        <f t="shared" si="164"/>
        <v/>
      </c>
      <c r="X464" s="639" t="str">
        <f t="shared" si="169"/>
        <v/>
      </c>
      <c r="Y464" s="5">
        <v>1</v>
      </c>
      <c r="Z464" s="60" t="s">
        <v>21</v>
      </c>
      <c r="AA464" s="406"/>
      <c r="AB464" s="406"/>
      <c r="AC464" s="406"/>
      <c r="AD464" s="406"/>
      <c r="AE464" s="406"/>
      <c r="AF464" s="406"/>
      <c r="AG464" s="406"/>
      <c r="AH464" s="406"/>
      <c r="AI464" s="406"/>
      <c r="AJ464" s="406"/>
      <c r="AK464" s="406"/>
      <c r="AL464" s="890">
        <f ca="1">COUNTIF(Z389:Z476,AN464)</f>
        <v>68</v>
      </c>
      <c r="AM464" s="890"/>
      <c r="AN464" s="407" t="s">
        <v>22</v>
      </c>
      <c r="AO464" s="5">
        <v>1</v>
      </c>
      <c r="AP464" s="315" t="str">
        <f>IF(ISBLANK(AQ464),"",LARGE(AP435:AP463,1)+1)</f>
        <v/>
      </c>
      <c r="AQ464" s="316"/>
      <c r="AR464" s="317"/>
      <c r="AS464" s="317"/>
      <c r="AT464" s="317"/>
      <c r="AU464" s="317"/>
      <c r="AV464" s="5">
        <v>1</v>
      </c>
      <c r="AW464" s="5">
        <v>1</v>
      </c>
      <c r="AX464" s="5">
        <v>1</v>
      </c>
      <c r="AY464" s="5">
        <v>1</v>
      </c>
      <c r="AZ464" s="5">
        <v>1</v>
      </c>
      <c r="BA464" s="5">
        <v>1</v>
      </c>
      <c r="BB464" s="5">
        <v>1</v>
      </c>
      <c r="BC464" s="5">
        <v>1</v>
      </c>
      <c r="BD464" s="5">
        <v>1</v>
      </c>
      <c r="BE464" s="5">
        <v>1</v>
      </c>
      <c r="BF464" s="5">
        <v>1</v>
      </c>
      <c r="BG464" s="5">
        <v>1</v>
      </c>
      <c r="BH464" s="5">
        <v>1</v>
      </c>
      <c r="BI464" s="5">
        <v>1</v>
      </c>
      <c r="BJ464" s="5">
        <v>1</v>
      </c>
      <c r="BK464" s="5">
        <v>1</v>
      </c>
      <c r="BL464" s="5">
        <v>1</v>
      </c>
      <c r="BM464" s="5">
        <v>1</v>
      </c>
      <c r="BN464" s="5">
        <v>1</v>
      </c>
      <c r="BO464" s="5">
        <v>1</v>
      </c>
      <c r="BP464" s="5">
        <v>1</v>
      </c>
      <c r="BQ464" s="5">
        <v>1</v>
      </c>
      <c r="BR464" s="5">
        <v>1</v>
      </c>
      <c r="BS464" s="5">
        <v>1</v>
      </c>
      <c r="BT464" s="5">
        <v>1</v>
      </c>
      <c r="BU464" s="5">
        <v>1</v>
      </c>
      <c r="BV464" s="5">
        <v>1</v>
      </c>
      <c r="BW464" s="5">
        <v>1</v>
      </c>
      <c r="BX464" s="5">
        <v>1</v>
      </c>
      <c r="BY464" s="5">
        <v>1</v>
      </c>
      <c r="BZ464" s="5">
        <v>1</v>
      </c>
      <c r="CA464" s="5">
        <v>1</v>
      </c>
      <c r="CB464" s="5">
        <v>1</v>
      </c>
      <c r="CC464" s="5">
        <v>1</v>
      </c>
      <c r="CD464" s="5">
        <v>1</v>
      </c>
      <c r="CE464" s="5">
        <v>1</v>
      </c>
      <c r="CF464" s="5">
        <v>1</v>
      </c>
      <c r="CG464" s="5">
        <v>1</v>
      </c>
      <c r="CH464" s="5">
        <v>1</v>
      </c>
      <c r="CI464" s="5">
        <v>1</v>
      </c>
      <c r="CJ464" s="544">
        <v>1</v>
      </c>
    </row>
    <row r="465" spans="1:88" s="160" customFormat="1" ht="23.25" customHeight="1">
      <c r="A465" s="5">
        <v>1</v>
      </c>
      <c r="B465" s="60" t="s">
        <v>21</v>
      </c>
      <c r="C465" s="2">
        <v>3</v>
      </c>
      <c r="D465" s="2">
        <v>9</v>
      </c>
      <c r="E465" s="2">
        <v>14</v>
      </c>
      <c r="F465" s="2">
        <v>14</v>
      </c>
      <c r="G465" s="2">
        <v>14</v>
      </c>
      <c r="H465" s="2">
        <v>14</v>
      </c>
      <c r="I465" s="2">
        <v>14</v>
      </c>
      <c r="J465" s="2">
        <v>10</v>
      </c>
      <c r="K465" s="2">
        <v>10</v>
      </c>
      <c r="L465" s="2">
        <v>10</v>
      </c>
      <c r="M465" s="2">
        <v>12</v>
      </c>
      <c r="N465" s="2">
        <v>12</v>
      </c>
      <c r="O465" s="2">
        <v>12</v>
      </c>
      <c r="P465" s="2">
        <v>10</v>
      </c>
      <c r="Q465" s="5">
        <v>1</v>
      </c>
      <c r="R465" s="596"/>
      <c r="S465" s="632"/>
      <c r="T465" s="598"/>
      <c r="U465" s="636" t="str">
        <f t="shared" si="163"/>
        <v/>
      </c>
      <c r="V465" s="640"/>
      <c r="W465" s="182" t="str">
        <f t="shared" si="164"/>
        <v/>
      </c>
      <c r="X465" s="639" t="str">
        <f t="shared" si="169"/>
        <v/>
      </c>
      <c r="Y465" s="5">
        <v>1</v>
      </c>
      <c r="Z465" s="408" t="s">
        <v>22</v>
      </c>
      <c r="AA465" s="409" t="s">
        <v>4</v>
      </c>
      <c r="AB465" s="332" t="s">
        <v>10</v>
      </c>
      <c r="AC465" s="332" t="s">
        <v>16</v>
      </c>
      <c r="AD465" s="332" t="s">
        <v>5</v>
      </c>
      <c r="AE465" s="332" t="s">
        <v>17</v>
      </c>
      <c r="AF465" s="410" t="s">
        <v>37</v>
      </c>
      <c r="AG465" s="411" t="s">
        <v>230</v>
      </c>
      <c r="AH465" s="412"/>
      <c r="AI465" s="412"/>
      <c r="AJ465" s="412"/>
      <c r="AK465" s="412"/>
      <c r="AL465" s="412"/>
      <c r="AM465" s="412"/>
      <c r="AN465" s="413"/>
      <c r="AO465" s="5">
        <v>1</v>
      </c>
      <c r="AP465" s="315" t="str">
        <f>IF(ISBLANK(AQ465),"",LARGE(AP435:AP464,1)+1)</f>
        <v/>
      </c>
      <c r="AQ465" s="316"/>
      <c r="AR465" s="317"/>
      <c r="AS465" s="317"/>
      <c r="AT465" s="317"/>
      <c r="AU465" s="317"/>
      <c r="AV465" s="5">
        <v>1</v>
      </c>
      <c r="AW465" s="5">
        <v>1</v>
      </c>
      <c r="AX465" s="5">
        <v>1</v>
      </c>
      <c r="AY465" s="5">
        <v>1</v>
      </c>
      <c r="AZ465" s="5">
        <v>1</v>
      </c>
      <c r="BA465" s="5">
        <v>1</v>
      </c>
      <c r="BB465" s="5">
        <v>1</v>
      </c>
      <c r="BC465" s="5">
        <v>1</v>
      </c>
      <c r="BD465" s="5">
        <v>1</v>
      </c>
      <c r="BE465" s="5">
        <v>1</v>
      </c>
      <c r="BF465" s="5">
        <v>1</v>
      </c>
      <c r="BG465" s="5">
        <v>1</v>
      </c>
      <c r="BH465" s="5">
        <v>1</v>
      </c>
      <c r="BI465" s="5">
        <v>1</v>
      </c>
      <c r="BJ465" s="5">
        <v>1</v>
      </c>
      <c r="BK465" s="5">
        <v>1</v>
      </c>
      <c r="BL465" s="5">
        <v>1</v>
      </c>
      <c r="BM465" s="5">
        <v>1</v>
      </c>
      <c r="BN465" s="5">
        <v>1</v>
      </c>
      <c r="BO465" s="5">
        <v>1</v>
      </c>
      <c r="BP465" s="5">
        <v>1</v>
      </c>
      <c r="BQ465" s="5">
        <v>1</v>
      </c>
      <c r="BR465" s="5">
        <v>1</v>
      </c>
      <c r="BS465" s="5">
        <v>1</v>
      </c>
      <c r="BT465" s="5">
        <v>1</v>
      </c>
      <c r="BU465" s="5">
        <v>1</v>
      </c>
      <c r="BV465" s="5">
        <v>1</v>
      </c>
      <c r="BW465" s="5">
        <v>1</v>
      </c>
      <c r="BX465" s="5">
        <v>1</v>
      </c>
      <c r="BY465" s="5">
        <v>1</v>
      </c>
      <c r="BZ465" s="5">
        <v>1</v>
      </c>
      <c r="CA465" s="5">
        <v>1</v>
      </c>
      <c r="CB465" s="5">
        <v>1</v>
      </c>
      <c r="CC465" s="5">
        <v>1</v>
      </c>
      <c r="CD465" s="5">
        <v>1</v>
      </c>
      <c r="CE465" s="5">
        <v>1</v>
      </c>
      <c r="CF465" s="5">
        <v>1</v>
      </c>
      <c r="CG465" s="5">
        <v>1</v>
      </c>
      <c r="CH465" s="5">
        <v>1</v>
      </c>
      <c r="CI465" s="5">
        <v>1</v>
      </c>
      <c r="CJ465" s="544">
        <v>1</v>
      </c>
    </row>
    <row r="466" spans="1:88" s="160" customFormat="1" ht="23.25" customHeight="1">
      <c r="A466" s="5">
        <v>1</v>
      </c>
      <c r="B466" s="533" t="s">
        <v>22</v>
      </c>
      <c r="C466" s="297">
        <f t="shared" ref="C466:P466" ca="1" si="176">CELL("largeur",C466)</f>
        <v>3</v>
      </c>
      <c r="D466" s="297">
        <f t="shared" ca="1" si="176"/>
        <v>9</v>
      </c>
      <c r="E466" s="297">
        <f t="shared" ca="1" si="176"/>
        <v>14</v>
      </c>
      <c r="F466" s="297">
        <f t="shared" ca="1" si="176"/>
        <v>14</v>
      </c>
      <c r="G466" s="297">
        <f t="shared" ca="1" si="176"/>
        <v>14</v>
      </c>
      <c r="H466" s="297">
        <f t="shared" ca="1" si="176"/>
        <v>14</v>
      </c>
      <c r="I466" s="297">
        <f t="shared" ca="1" si="176"/>
        <v>14</v>
      </c>
      <c r="J466" s="297">
        <f t="shared" ca="1" si="176"/>
        <v>10</v>
      </c>
      <c r="K466" s="297">
        <f t="shared" ca="1" si="176"/>
        <v>10</v>
      </c>
      <c r="L466" s="297">
        <f t="shared" ca="1" si="176"/>
        <v>10</v>
      </c>
      <c r="M466" s="297">
        <f t="shared" ca="1" si="176"/>
        <v>12</v>
      </c>
      <c r="N466" s="297">
        <f t="shared" ca="1" si="176"/>
        <v>12</v>
      </c>
      <c r="O466" s="297">
        <f t="shared" ca="1" si="176"/>
        <v>12</v>
      </c>
      <c r="P466" s="297">
        <f t="shared" ca="1" si="176"/>
        <v>10</v>
      </c>
      <c r="Q466" s="5">
        <v>1</v>
      </c>
      <c r="R466" s="596"/>
      <c r="S466" s="606"/>
      <c r="T466" s="598"/>
      <c r="U466" s="636" t="str">
        <f t="shared" si="163"/>
        <v/>
      </c>
      <c r="V466" s="640"/>
      <c r="W466" s="182" t="str">
        <f t="shared" si="164"/>
        <v/>
      </c>
      <c r="X466" s="639" t="str">
        <f>IF(OR(ISBLANK(V466), ISTEXT(V466)), "", "0  "&amp;V396)</f>
        <v/>
      </c>
      <c r="Y466" s="5">
        <v>1</v>
      </c>
      <c r="Z466" s="408" t="s">
        <v>22</v>
      </c>
      <c r="AA466" s="417">
        <v>1</v>
      </c>
      <c r="AB466" s="326">
        <v>0.1</v>
      </c>
      <c r="AC466" s="418">
        <v>0.01</v>
      </c>
      <c r="AD466" s="326">
        <v>1E-3</v>
      </c>
      <c r="AE466" s="326">
        <v>1E-3</v>
      </c>
      <c r="AF466" s="327">
        <v>1</v>
      </c>
      <c r="AG466" s="419" t="s">
        <v>232</v>
      </c>
      <c r="AH466" s="420"/>
      <c r="AI466" s="420"/>
      <c r="AJ466" s="420"/>
      <c r="AK466" s="420"/>
      <c r="AL466" s="420"/>
      <c r="AM466" s="420"/>
      <c r="AN466" s="421"/>
      <c r="AO466" s="5">
        <v>1</v>
      </c>
      <c r="AP466" s="315" t="str">
        <f>IF(ISBLANK(AQ466),"",LARGE(AP435:AP465,1)+1)</f>
        <v/>
      </c>
      <c r="AQ466" s="316"/>
      <c r="AR466" s="317"/>
      <c r="AS466" s="317"/>
      <c r="AT466" s="317"/>
      <c r="AU466" s="317"/>
      <c r="AV466" s="5">
        <v>1</v>
      </c>
      <c r="AW466" s="5">
        <v>1</v>
      </c>
      <c r="AX466" s="5">
        <v>1</v>
      </c>
      <c r="AY466" s="5">
        <v>1</v>
      </c>
      <c r="AZ466" s="5">
        <v>1</v>
      </c>
      <c r="BA466" s="5">
        <v>1</v>
      </c>
      <c r="BB466" s="5">
        <v>1</v>
      </c>
      <c r="BC466" s="5">
        <v>1</v>
      </c>
      <c r="BD466" s="5">
        <v>1</v>
      </c>
      <c r="BE466" s="5">
        <v>1</v>
      </c>
      <c r="BF466" s="5">
        <v>1</v>
      </c>
      <c r="BG466" s="5">
        <v>1</v>
      </c>
      <c r="BH466" s="5">
        <v>1</v>
      </c>
      <c r="BI466" s="5">
        <v>1</v>
      </c>
      <c r="BJ466" s="5">
        <v>1</v>
      </c>
      <c r="BK466" s="5">
        <v>1</v>
      </c>
      <c r="BL466" s="5">
        <v>1</v>
      </c>
      <c r="BM466" s="5">
        <v>1</v>
      </c>
      <c r="BN466" s="5">
        <v>1</v>
      </c>
      <c r="BO466" s="5">
        <v>1</v>
      </c>
      <c r="BP466" s="5">
        <v>1</v>
      </c>
      <c r="BQ466" s="5">
        <v>1</v>
      </c>
      <c r="BR466" s="5">
        <v>1</v>
      </c>
      <c r="BS466" s="5">
        <v>1</v>
      </c>
      <c r="BT466" s="5">
        <v>1</v>
      </c>
      <c r="BU466" s="5">
        <v>1</v>
      </c>
      <c r="BV466" s="5">
        <v>1</v>
      </c>
      <c r="BW466" s="5">
        <v>1</v>
      </c>
      <c r="BX466" s="5">
        <v>1</v>
      </c>
      <c r="BY466" s="5">
        <v>1</v>
      </c>
      <c r="BZ466" s="5">
        <v>1</v>
      </c>
      <c r="CA466" s="5">
        <v>1</v>
      </c>
      <c r="CB466" s="5">
        <v>1</v>
      </c>
      <c r="CC466" s="5">
        <v>1</v>
      </c>
      <c r="CD466" s="5">
        <v>1</v>
      </c>
      <c r="CE466" s="5">
        <v>1</v>
      </c>
      <c r="CF466" s="5">
        <v>1</v>
      </c>
      <c r="CG466" s="5">
        <v>1</v>
      </c>
      <c r="CH466" s="5">
        <v>1</v>
      </c>
      <c r="CI466" s="5">
        <v>1</v>
      </c>
      <c r="CJ466" s="544">
        <v>1</v>
      </c>
    </row>
    <row r="467" spans="1:88" s="160" customFormat="1" ht="23.25" customHeight="1">
      <c r="A467" s="5">
        <v>1</v>
      </c>
      <c r="B467" s="533" t="s">
        <v>22</v>
      </c>
      <c r="C467" s="406"/>
      <c r="D467" s="406"/>
      <c r="E467" s="406"/>
      <c r="F467" s="406"/>
      <c r="G467" s="406"/>
      <c r="H467" s="406"/>
      <c r="I467" s="406"/>
      <c r="J467" s="406"/>
      <c r="K467" s="406"/>
      <c r="L467" s="406"/>
      <c r="M467" s="406"/>
      <c r="N467" s="406"/>
      <c r="O467" s="406"/>
      <c r="P467" s="406"/>
      <c r="Q467" s="5">
        <v>1</v>
      </c>
      <c r="R467" s="620"/>
      <c r="S467" s="406"/>
      <c r="T467" s="406"/>
      <c r="U467" s="406"/>
      <c r="V467" s="406"/>
      <c r="W467" s="406"/>
      <c r="X467" s="652"/>
      <c r="Y467" s="5">
        <v>1</v>
      </c>
      <c r="Z467" s="408" t="s">
        <v>22</v>
      </c>
      <c r="AA467" s="422" t="s">
        <v>6</v>
      </c>
      <c r="AB467" s="331" t="s">
        <v>12</v>
      </c>
      <c r="AC467" s="331" t="s">
        <v>18</v>
      </c>
      <c r="AD467" s="332" t="s">
        <v>7</v>
      </c>
      <c r="AE467" s="331" t="s">
        <v>13</v>
      </c>
      <c r="AF467" s="333" t="s">
        <v>19</v>
      </c>
      <c r="AG467" s="419" t="s">
        <v>233</v>
      </c>
      <c r="AH467" s="420"/>
      <c r="AI467" s="420"/>
      <c r="AJ467" s="420"/>
      <c r="AK467" s="420"/>
      <c r="AL467" s="420"/>
      <c r="AM467" s="423" t="s">
        <v>234</v>
      </c>
      <c r="AN467" s="424" t="s">
        <v>235</v>
      </c>
      <c r="AO467" s="5">
        <v>1</v>
      </c>
      <c r="AP467" s="315" t="str">
        <f>IF(ISBLANK(AQ467),"",LARGE(AP435:AP466,1)+1)</f>
        <v/>
      </c>
      <c r="AQ467" s="316"/>
      <c r="AR467" s="317"/>
      <c r="AS467" s="317"/>
      <c r="AT467" s="317"/>
      <c r="AU467" s="317"/>
      <c r="AV467" s="5">
        <v>1</v>
      </c>
      <c r="AW467" s="5">
        <v>1</v>
      </c>
      <c r="AX467" s="5">
        <v>1</v>
      </c>
      <c r="AY467" s="5">
        <v>1</v>
      </c>
      <c r="AZ467" s="5">
        <v>1</v>
      </c>
      <c r="BA467" s="5">
        <v>1</v>
      </c>
      <c r="BB467" s="5">
        <v>1</v>
      </c>
      <c r="BC467" s="5">
        <v>1</v>
      </c>
      <c r="BD467" s="5">
        <v>1</v>
      </c>
      <c r="BE467" s="5">
        <v>1</v>
      </c>
      <c r="BF467" s="5">
        <v>1</v>
      </c>
      <c r="BG467" s="5">
        <v>1</v>
      </c>
      <c r="BH467" s="5">
        <v>1</v>
      </c>
      <c r="BI467" s="5">
        <v>1</v>
      </c>
      <c r="BJ467" s="5">
        <v>1</v>
      </c>
      <c r="BK467" s="5">
        <v>1</v>
      </c>
      <c r="BL467" s="5">
        <v>1</v>
      </c>
      <c r="BM467" s="5">
        <v>1</v>
      </c>
      <c r="BN467" s="5">
        <v>1</v>
      </c>
      <c r="BO467" s="5">
        <v>1</v>
      </c>
      <c r="BP467" s="5">
        <v>1</v>
      </c>
      <c r="BQ467" s="5">
        <v>1</v>
      </c>
      <c r="BR467" s="5">
        <v>1</v>
      </c>
      <c r="BS467" s="5">
        <v>1</v>
      </c>
      <c r="BT467" s="5">
        <v>1</v>
      </c>
      <c r="BU467" s="5">
        <v>1</v>
      </c>
      <c r="BV467" s="5">
        <v>1</v>
      </c>
      <c r="BW467" s="5">
        <v>1</v>
      </c>
      <c r="BX467" s="5">
        <v>1</v>
      </c>
      <c r="BY467" s="5">
        <v>1</v>
      </c>
      <c r="BZ467" s="5">
        <v>1</v>
      </c>
      <c r="CA467" s="5">
        <v>1</v>
      </c>
      <c r="CB467" s="5">
        <v>1</v>
      </c>
      <c r="CC467" s="5">
        <v>1</v>
      </c>
      <c r="CD467" s="5">
        <v>1</v>
      </c>
      <c r="CE467" s="5">
        <v>1</v>
      </c>
      <c r="CF467" s="5">
        <v>1</v>
      </c>
      <c r="CG467" s="5">
        <v>1</v>
      </c>
      <c r="CH467" s="5">
        <v>1</v>
      </c>
      <c r="CI467" s="5">
        <v>1</v>
      </c>
      <c r="CJ467" s="544">
        <v>1</v>
      </c>
    </row>
    <row r="468" spans="1:88" s="160" customFormat="1" ht="23.25" customHeight="1">
      <c r="A468" s="5">
        <v>1</v>
      </c>
      <c r="B468" s="533" t="s">
        <v>22</v>
      </c>
      <c r="C468" s="297"/>
      <c r="D468" s="297"/>
      <c r="E468" s="297"/>
      <c r="F468" s="297"/>
      <c r="G468" s="297"/>
      <c r="H468" s="297"/>
      <c r="I468" s="297"/>
      <c r="J468" s="297"/>
      <c r="K468" s="297"/>
      <c r="L468" s="297"/>
      <c r="M468" s="297"/>
      <c r="N468" s="297"/>
      <c r="O468" s="297"/>
      <c r="P468" s="297"/>
      <c r="Q468" s="5">
        <v>1</v>
      </c>
      <c r="R468" s="621"/>
      <c r="S468" s="297"/>
      <c r="T468" s="297"/>
      <c r="U468" s="297"/>
      <c r="V468" s="297"/>
      <c r="W468" s="297"/>
      <c r="X468" s="653"/>
      <c r="Y468" s="5">
        <v>1</v>
      </c>
      <c r="Z468" s="408" t="s">
        <v>22</v>
      </c>
      <c r="AA468" s="429">
        <v>0.5</v>
      </c>
      <c r="AB468" s="338">
        <v>0.25</v>
      </c>
      <c r="AC468" s="338">
        <v>0.1</v>
      </c>
      <c r="AD468" s="338">
        <v>0.01</v>
      </c>
      <c r="AE468" s="338">
        <v>0.22500000000000001</v>
      </c>
      <c r="AF468" s="339">
        <v>0.35</v>
      </c>
      <c r="AG468" s="419" t="s">
        <v>238</v>
      </c>
      <c r="AH468" s="420"/>
      <c r="AI468" s="420"/>
      <c r="AJ468" s="420"/>
      <c r="AK468" s="420"/>
      <c r="AL468" s="420"/>
      <c r="AM468" s="430" t="s">
        <v>239</v>
      </c>
      <c r="AN468" s="431" t="s">
        <v>235</v>
      </c>
      <c r="AO468" s="5">
        <v>1</v>
      </c>
      <c r="AP468" s="315" t="str">
        <f>IF(ISBLANK(AQ468),"",LARGE(AP435:AP467,1)+1)</f>
        <v/>
      </c>
      <c r="AQ468" s="316"/>
      <c r="AR468" s="317"/>
      <c r="AS468" s="317"/>
      <c r="AT468" s="317"/>
      <c r="AU468" s="317"/>
      <c r="AV468" s="5">
        <v>1</v>
      </c>
      <c r="AW468" s="5">
        <v>1</v>
      </c>
      <c r="AX468" s="5">
        <v>1</v>
      </c>
      <c r="AY468" s="5">
        <v>1</v>
      </c>
      <c r="AZ468" s="5">
        <v>1</v>
      </c>
      <c r="BA468" s="5">
        <v>1</v>
      </c>
      <c r="BB468" s="5">
        <v>1</v>
      </c>
      <c r="BC468" s="5">
        <v>1</v>
      </c>
      <c r="BD468" s="5">
        <v>1</v>
      </c>
      <c r="BE468" s="5">
        <v>1</v>
      </c>
      <c r="BF468" s="5">
        <v>1</v>
      </c>
      <c r="BG468" s="5">
        <v>1</v>
      </c>
      <c r="BH468" s="5">
        <v>1</v>
      </c>
      <c r="BI468" s="5">
        <v>1</v>
      </c>
      <c r="BJ468" s="5">
        <v>1</v>
      </c>
      <c r="BK468" s="5">
        <v>1</v>
      </c>
      <c r="BL468" s="5">
        <v>1</v>
      </c>
      <c r="BM468" s="5">
        <v>1</v>
      </c>
      <c r="BN468" s="5">
        <v>1</v>
      </c>
      <c r="BO468" s="5">
        <v>1</v>
      </c>
      <c r="BP468" s="5">
        <v>1</v>
      </c>
      <c r="BQ468" s="5">
        <v>1</v>
      </c>
      <c r="BR468" s="5">
        <v>1</v>
      </c>
      <c r="BS468" s="5">
        <v>1</v>
      </c>
      <c r="BT468" s="5">
        <v>1</v>
      </c>
      <c r="BU468" s="5">
        <v>1</v>
      </c>
      <c r="BV468" s="5">
        <v>1</v>
      </c>
      <c r="BW468" s="5">
        <v>1</v>
      </c>
      <c r="BX468" s="5">
        <v>1</v>
      </c>
      <c r="BY468" s="5">
        <v>1</v>
      </c>
      <c r="BZ468" s="5">
        <v>1</v>
      </c>
      <c r="CA468" s="5">
        <v>1</v>
      </c>
      <c r="CB468" s="5">
        <v>1</v>
      </c>
      <c r="CC468" s="5">
        <v>1</v>
      </c>
      <c r="CD468" s="5">
        <v>1</v>
      </c>
      <c r="CE468" s="5">
        <v>1</v>
      </c>
      <c r="CF468" s="5">
        <v>1</v>
      </c>
      <c r="CG468" s="5">
        <v>1</v>
      </c>
      <c r="CH468" s="5">
        <v>1</v>
      </c>
      <c r="CI468" s="5">
        <v>1</v>
      </c>
      <c r="CJ468" s="544">
        <v>1</v>
      </c>
    </row>
    <row r="469" spans="1:88" s="160" customFormat="1" ht="23.25" customHeight="1">
      <c r="A469" s="5">
        <v>1</v>
      </c>
      <c r="B469" s="533" t="s">
        <v>22</v>
      </c>
      <c r="C469" s="618"/>
      <c r="D469" s="618"/>
      <c r="E469" s="618"/>
      <c r="F469" s="618"/>
      <c r="G469" s="618"/>
      <c r="H469" s="618"/>
      <c r="I469" s="618"/>
      <c r="J469" s="618"/>
      <c r="K469" s="618"/>
      <c r="L469" s="618"/>
      <c r="M469" s="618"/>
      <c r="N469" s="618"/>
      <c r="O469" s="618"/>
      <c r="P469" s="618"/>
      <c r="Q469" s="5">
        <v>1</v>
      </c>
      <c r="R469" s="622"/>
      <c r="S469" s="619"/>
      <c r="T469" s="618"/>
      <c r="U469" s="619"/>
      <c r="V469" s="619"/>
      <c r="W469" s="619"/>
      <c r="X469" s="654"/>
      <c r="Y469" s="5">
        <v>1</v>
      </c>
      <c r="Z469" s="60" t="s">
        <v>21</v>
      </c>
      <c r="AA469" s="435" t="s">
        <v>155</v>
      </c>
      <c r="AB469" s="436"/>
      <c r="AC469" s="436"/>
      <c r="AD469" s="436"/>
      <c r="AE469" s="436"/>
      <c r="AF469" s="437"/>
      <c r="AG469" s="438"/>
      <c r="AH469" s="437" t="s">
        <v>240</v>
      </c>
      <c r="AI469" s="439"/>
      <c r="AJ469" s="440">
        <v>3.472222222222222E-3</v>
      </c>
      <c r="AK469" s="439"/>
      <c r="AL469" s="441"/>
      <c r="AM469" s="437" t="s">
        <v>241</v>
      </c>
      <c r="AN469" s="442">
        <v>2.0833333333333332E-2</v>
      </c>
      <c r="AO469" s="5">
        <v>1</v>
      </c>
      <c r="AP469" s="315" t="str">
        <f>IF(ISBLANK(AQ469),"",LARGE(AP435:AP468,1)+1)</f>
        <v/>
      </c>
      <c r="AQ469" s="316"/>
      <c r="AR469" s="317"/>
      <c r="AS469" s="317"/>
      <c r="AT469" s="317"/>
      <c r="AU469" s="317"/>
      <c r="AV469" s="5">
        <v>1</v>
      </c>
      <c r="AW469" s="5">
        <v>1</v>
      </c>
      <c r="AX469" s="5">
        <v>1</v>
      </c>
      <c r="AY469" s="5">
        <v>1</v>
      </c>
      <c r="AZ469" s="5">
        <v>1</v>
      </c>
      <c r="BA469" s="5">
        <v>1</v>
      </c>
      <c r="BB469" s="5">
        <v>1</v>
      </c>
      <c r="BC469" s="5">
        <v>1</v>
      </c>
      <c r="BD469" s="5">
        <v>1</v>
      </c>
      <c r="BE469" s="5">
        <v>1</v>
      </c>
      <c r="BF469" s="5">
        <v>1</v>
      </c>
      <c r="BG469" s="5">
        <v>1</v>
      </c>
      <c r="BH469" s="5">
        <v>1</v>
      </c>
      <c r="BI469" s="5">
        <v>1</v>
      </c>
      <c r="BJ469" s="5">
        <v>1</v>
      </c>
      <c r="BK469" s="5">
        <v>1</v>
      </c>
      <c r="BL469" s="5">
        <v>1</v>
      </c>
      <c r="BM469" s="5">
        <v>1</v>
      </c>
      <c r="BN469" s="5">
        <v>1</v>
      </c>
      <c r="BO469" s="5">
        <v>1</v>
      </c>
      <c r="BP469" s="5">
        <v>1</v>
      </c>
      <c r="BQ469" s="5">
        <v>1</v>
      </c>
      <c r="BR469" s="5">
        <v>1</v>
      </c>
      <c r="BS469" s="5">
        <v>1</v>
      </c>
      <c r="BT469" s="5">
        <v>1</v>
      </c>
      <c r="BU469" s="5">
        <v>1</v>
      </c>
      <c r="BV469" s="5">
        <v>1</v>
      </c>
      <c r="BW469" s="5">
        <v>1</v>
      </c>
      <c r="BX469" s="5">
        <v>1</v>
      </c>
      <c r="BY469" s="5">
        <v>1</v>
      </c>
      <c r="BZ469" s="5">
        <v>1</v>
      </c>
      <c r="CA469" s="5">
        <v>1</v>
      </c>
      <c r="CB469" s="5">
        <v>1</v>
      </c>
      <c r="CC469" s="5">
        <v>1</v>
      </c>
      <c r="CD469" s="5">
        <v>1</v>
      </c>
      <c r="CE469" s="5">
        <v>1</v>
      </c>
      <c r="CF469" s="5">
        <v>1</v>
      </c>
      <c r="CG469" s="5">
        <v>1</v>
      </c>
      <c r="CH469" s="5">
        <v>1</v>
      </c>
      <c r="CI469" s="5">
        <v>1</v>
      </c>
      <c r="CJ469" s="544">
        <v>1</v>
      </c>
    </row>
    <row r="470" spans="1:88" s="160" customFormat="1" ht="23.25" customHeight="1">
      <c r="A470" s="5">
        <v>1</v>
      </c>
      <c r="B470" s="533" t="s">
        <v>22</v>
      </c>
      <c r="C470" s="618"/>
      <c r="D470" s="618"/>
      <c r="E470" s="618"/>
      <c r="F470" s="618"/>
      <c r="G470" s="618"/>
      <c r="H470" s="618"/>
      <c r="I470" s="618"/>
      <c r="J470" s="618"/>
      <c r="K470" s="618"/>
      <c r="L470" s="618"/>
      <c r="M470" s="618"/>
      <c r="N470" s="618"/>
      <c r="O470" s="618"/>
      <c r="P470" s="618"/>
      <c r="Q470" s="5">
        <v>1</v>
      </c>
      <c r="R470" s="622"/>
      <c r="S470" s="619"/>
      <c r="T470" s="618"/>
      <c r="U470" s="619"/>
      <c r="V470" s="619"/>
      <c r="W470" s="619"/>
      <c r="X470" s="654"/>
      <c r="Y470" s="5">
        <v>1</v>
      </c>
      <c r="Z470" s="60" t="s">
        <v>21</v>
      </c>
      <c r="AA470" s="447" t="s">
        <v>156</v>
      </c>
      <c r="AB470" s="436"/>
      <c r="AC470" s="436"/>
      <c r="AD470" s="436"/>
      <c r="AE470" s="436"/>
      <c r="AF470" s="448"/>
      <c r="AG470" s="449"/>
      <c r="AH470" s="448" t="s">
        <v>244</v>
      </c>
      <c r="AI470" s="36"/>
      <c r="AJ470" s="450">
        <v>1.0416666666666666E-2</v>
      </c>
      <c r="AK470" s="36"/>
      <c r="AL470" s="451"/>
      <c r="AM470" s="452" t="s">
        <v>245</v>
      </c>
      <c r="AN470" s="453">
        <f>AJ469+AJ470+AN469</f>
        <v>3.4722222222222224E-2</v>
      </c>
      <c r="AO470" s="5">
        <v>1</v>
      </c>
      <c r="AP470" s="315" t="str">
        <f>IF(ISBLANK(AQ470),"",LARGE(AP435:AP469,1)+1)</f>
        <v/>
      </c>
      <c r="AQ470" s="316"/>
      <c r="AR470" s="317"/>
      <c r="AS470" s="317"/>
      <c r="AT470" s="317"/>
      <c r="AU470" s="317"/>
      <c r="AV470" s="5">
        <v>1</v>
      </c>
      <c r="AW470" s="5">
        <v>1</v>
      </c>
      <c r="AX470" s="5">
        <v>1</v>
      </c>
      <c r="AY470" s="5">
        <v>1</v>
      </c>
      <c r="AZ470" s="5">
        <v>1</v>
      </c>
      <c r="BA470" s="5">
        <v>1</v>
      </c>
      <c r="BB470" s="5">
        <v>1</v>
      </c>
      <c r="BC470" s="5">
        <v>1</v>
      </c>
      <c r="BD470" s="5">
        <v>1</v>
      </c>
      <c r="BE470" s="5">
        <v>1</v>
      </c>
      <c r="BF470" s="5">
        <v>1</v>
      </c>
      <c r="BG470" s="5">
        <v>1</v>
      </c>
      <c r="BH470" s="5">
        <v>1</v>
      </c>
      <c r="BI470" s="5">
        <v>1</v>
      </c>
      <c r="BJ470" s="5">
        <v>1</v>
      </c>
      <c r="BK470" s="5">
        <v>1</v>
      </c>
      <c r="BL470" s="5">
        <v>1</v>
      </c>
      <c r="BM470" s="5">
        <v>1</v>
      </c>
      <c r="BN470" s="5">
        <v>1</v>
      </c>
      <c r="BO470" s="5">
        <v>1</v>
      </c>
      <c r="BP470" s="5">
        <v>1</v>
      </c>
      <c r="BQ470" s="5">
        <v>1</v>
      </c>
      <c r="BR470" s="5">
        <v>1</v>
      </c>
      <c r="BS470" s="5">
        <v>1</v>
      </c>
      <c r="BT470" s="5">
        <v>1</v>
      </c>
      <c r="BU470" s="5">
        <v>1</v>
      </c>
      <c r="BV470" s="5">
        <v>1</v>
      </c>
      <c r="BW470" s="5">
        <v>1</v>
      </c>
      <c r="BX470" s="5">
        <v>1</v>
      </c>
      <c r="BY470" s="5">
        <v>1</v>
      </c>
      <c r="BZ470" s="5">
        <v>1</v>
      </c>
      <c r="CA470" s="5">
        <v>1</v>
      </c>
      <c r="CB470" s="5">
        <v>1</v>
      </c>
      <c r="CC470" s="5">
        <v>1</v>
      </c>
      <c r="CD470" s="5">
        <v>1</v>
      </c>
      <c r="CE470" s="5">
        <v>1</v>
      </c>
      <c r="CF470" s="5">
        <v>1</v>
      </c>
      <c r="CG470" s="5">
        <v>1</v>
      </c>
      <c r="CH470" s="5">
        <v>1</v>
      </c>
      <c r="CI470" s="5">
        <v>1</v>
      </c>
      <c r="CJ470" s="544">
        <v>1</v>
      </c>
    </row>
    <row r="471" spans="1:88" s="160" customFormat="1" ht="23.25" customHeight="1">
      <c r="A471" s="5">
        <v>1</v>
      </c>
      <c r="B471" s="533" t="s">
        <v>22</v>
      </c>
      <c r="C471" s="618"/>
      <c r="D471" s="618"/>
      <c r="E471" s="618"/>
      <c r="F471" s="618"/>
      <c r="G471" s="618"/>
      <c r="H471" s="618"/>
      <c r="I471" s="618"/>
      <c r="J471" s="618"/>
      <c r="K471" s="618"/>
      <c r="L471" s="618"/>
      <c r="M471" s="618"/>
      <c r="N471" s="618"/>
      <c r="O471" s="618"/>
      <c r="P471" s="618"/>
      <c r="Q471" s="5">
        <v>1</v>
      </c>
      <c r="R471" s="622"/>
      <c r="S471" s="619"/>
      <c r="T471" s="618"/>
      <c r="U471" s="619"/>
      <c r="V471" s="619"/>
      <c r="W471" s="619"/>
      <c r="X471" s="654"/>
      <c r="Y471" s="5">
        <v>1</v>
      </c>
      <c r="Z471" s="60" t="s">
        <v>21</v>
      </c>
      <c r="AA471" s="456"/>
      <c r="AB471" s="456" t="s">
        <v>249</v>
      </c>
      <c r="AC471" s="458"/>
      <c r="AD471" s="458"/>
      <c r="AE471" s="458"/>
      <c r="AF471" s="458"/>
      <c r="AG471" s="458"/>
      <c r="AH471" s="458"/>
      <c r="AI471" s="458"/>
      <c r="AJ471" s="458"/>
      <c r="AK471" s="458"/>
      <c r="AL471" s="458"/>
      <c r="AM471" s="458"/>
      <c r="AN471" s="459"/>
      <c r="AO471" s="5">
        <v>1</v>
      </c>
      <c r="AP471" s="315" t="str">
        <f>IF(ISBLANK(AQ471),"",LARGE(AP435:AP470,1)+1)</f>
        <v/>
      </c>
      <c r="AQ471" s="316"/>
      <c r="AR471" s="317"/>
      <c r="AS471" s="317"/>
      <c r="AT471" s="317"/>
      <c r="AU471" s="317"/>
      <c r="AV471" s="5">
        <v>1</v>
      </c>
      <c r="AW471" s="5">
        <v>1</v>
      </c>
      <c r="AX471" s="5">
        <v>1</v>
      </c>
      <c r="AY471" s="5">
        <v>1</v>
      </c>
      <c r="AZ471" s="5">
        <v>1</v>
      </c>
      <c r="BA471" s="5">
        <v>1</v>
      </c>
      <c r="BB471" s="5">
        <v>1</v>
      </c>
      <c r="BC471" s="5">
        <v>1</v>
      </c>
      <c r="BD471" s="5">
        <v>1</v>
      </c>
      <c r="BE471" s="5">
        <v>1</v>
      </c>
      <c r="BF471" s="5">
        <v>1</v>
      </c>
      <c r="BG471" s="5">
        <v>1</v>
      </c>
      <c r="BH471" s="5">
        <v>1</v>
      </c>
      <c r="BI471" s="5">
        <v>1</v>
      </c>
      <c r="BJ471" s="5">
        <v>1</v>
      </c>
      <c r="BK471" s="5">
        <v>1</v>
      </c>
      <c r="BL471" s="5">
        <v>1</v>
      </c>
      <c r="BM471" s="5">
        <v>1</v>
      </c>
      <c r="BN471" s="5">
        <v>1</v>
      </c>
      <c r="BO471" s="5">
        <v>1</v>
      </c>
      <c r="BP471" s="5">
        <v>1</v>
      </c>
      <c r="BQ471" s="5">
        <v>1</v>
      </c>
      <c r="BR471" s="5">
        <v>1</v>
      </c>
      <c r="BS471" s="5">
        <v>1</v>
      </c>
      <c r="BT471" s="5">
        <v>1</v>
      </c>
      <c r="BU471" s="5">
        <v>1</v>
      </c>
      <c r="BV471" s="5">
        <v>1</v>
      </c>
      <c r="BW471" s="5">
        <v>1</v>
      </c>
      <c r="BX471" s="5">
        <v>1</v>
      </c>
      <c r="BY471" s="5">
        <v>1</v>
      </c>
      <c r="BZ471" s="5">
        <v>1</v>
      </c>
      <c r="CA471" s="5">
        <v>1</v>
      </c>
      <c r="CB471" s="5">
        <v>1</v>
      </c>
      <c r="CC471" s="5">
        <v>1</v>
      </c>
      <c r="CD471" s="5">
        <v>1</v>
      </c>
      <c r="CE471" s="5">
        <v>1</v>
      </c>
      <c r="CF471" s="5">
        <v>1</v>
      </c>
      <c r="CG471" s="5">
        <v>1</v>
      </c>
      <c r="CH471" s="5">
        <v>1</v>
      </c>
      <c r="CI471" s="5">
        <v>1</v>
      </c>
      <c r="CJ471" s="544">
        <v>1</v>
      </c>
    </row>
    <row r="472" spans="1:88" s="160" customFormat="1" ht="23.25" customHeight="1">
      <c r="A472" s="5">
        <v>1</v>
      </c>
      <c r="B472" s="533" t="s">
        <v>22</v>
      </c>
      <c r="C472" s="618"/>
      <c r="D472" s="618"/>
      <c r="E472" s="618"/>
      <c r="F472" s="618"/>
      <c r="G472" s="618"/>
      <c r="H472" s="618"/>
      <c r="I472" s="618"/>
      <c r="J472" s="618"/>
      <c r="K472" s="618"/>
      <c r="L472" s="618"/>
      <c r="M472" s="618"/>
      <c r="N472" s="618"/>
      <c r="O472" s="618"/>
      <c r="P472" s="618"/>
      <c r="Q472" s="5">
        <v>1</v>
      </c>
      <c r="R472" s="622"/>
      <c r="S472" s="619"/>
      <c r="T472" s="618"/>
      <c r="U472" s="619"/>
      <c r="V472" s="619"/>
      <c r="W472" s="619"/>
      <c r="X472" s="654"/>
      <c r="Y472" s="5">
        <v>1</v>
      </c>
      <c r="Z472" s="60" t="s">
        <v>21</v>
      </c>
      <c r="AA472" s="460" t="s">
        <v>253</v>
      </c>
      <c r="AB472" s="460" t="str">
        <f ca="1">CELL("nomfichier")</f>
        <v>D:\Données\1.UPRT\0-UPRT.fait\1-UPRT.FR-SITE-WEB\ff-fiches-fabrications\ff.fiches.fabrication.2023\UPRT.23.aout\[P_Paella.Vegetarienne.version.2.xlsx]Paella.Végétarienne.de.Sand</v>
      </c>
      <c r="AC472" s="460"/>
      <c r="AD472" s="460"/>
      <c r="AE472" s="460"/>
      <c r="AF472" s="460"/>
      <c r="AG472" s="460"/>
      <c r="AH472" s="460"/>
      <c r="AI472" s="460"/>
      <c r="AJ472" s="460"/>
      <c r="AK472" s="460"/>
      <c r="AL472" s="460"/>
      <c r="AM472" s="460"/>
      <c r="AN472" s="461"/>
      <c r="AO472" s="5">
        <v>1</v>
      </c>
      <c r="AP472" s="315" t="str">
        <f>IF(ISBLANK(AQ472),"",LARGE(AP435:AP471,1)+1)</f>
        <v/>
      </c>
      <c r="AQ472" s="316"/>
      <c r="AR472" s="317"/>
      <c r="AS472" s="317"/>
      <c r="AT472" s="317"/>
      <c r="AU472" s="317"/>
      <c r="AV472" s="5">
        <v>1</v>
      </c>
      <c r="AW472" s="5">
        <v>1</v>
      </c>
      <c r="AX472" s="5">
        <v>1</v>
      </c>
      <c r="AY472" s="5">
        <v>1</v>
      </c>
      <c r="AZ472" s="5">
        <v>1</v>
      </c>
      <c r="BA472" s="5">
        <v>1</v>
      </c>
      <c r="BB472" s="5">
        <v>1</v>
      </c>
      <c r="BC472" s="5">
        <v>1</v>
      </c>
      <c r="BD472" s="5">
        <v>1</v>
      </c>
      <c r="BE472" s="5">
        <v>1</v>
      </c>
      <c r="BF472" s="5">
        <v>1</v>
      </c>
      <c r="BG472" s="5">
        <v>1</v>
      </c>
      <c r="BH472" s="5">
        <v>1</v>
      </c>
      <c r="BI472" s="5">
        <v>1</v>
      </c>
      <c r="BJ472" s="5">
        <v>1</v>
      </c>
      <c r="BK472" s="5">
        <v>1</v>
      </c>
      <c r="BL472" s="5">
        <v>1</v>
      </c>
      <c r="BM472" s="5">
        <v>1</v>
      </c>
      <c r="BN472" s="5">
        <v>1</v>
      </c>
      <c r="BO472" s="5">
        <v>1</v>
      </c>
      <c r="BP472" s="5">
        <v>1</v>
      </c>
      <c r="BQ472" s="5">
        <v>1</v>
      </c>
      <c r="BR472" s="5">
        <v>1</v>
      </c>
      <c r="BS472" s="5">
        <v>1</v>
      </c>
      <c r="BT472" s="5">
        <v>1</v>
      </c>
      <c r="BU472" s="5">
        <v>1</v>
      </c>
      <c r="BV472" s="5">
        <v>1</v>
      </c>
      <c r="BW472" s="5">
        <v>1</v>
      </c>
      <c r="BX472" s="5">
        <v>1</v>
      </c>
      <c r="BY472" s="5">
        <v>1</v>
      </c>
      <c r="BZ472" s="5">
        <v>1</v>
      </c>
      <c r="CA472" s="5">
        <v>1</v>
      </c>
      <c r="CB472" s="5">
        <v>1</v>
      </c>
      <c r="CC472" s="5">
        <v>1</v>
      </c>
      <c r="CD472" s="5">
        <v>1</v>
      </c>
      <c r="CE472" s="5">
        <v>1</v>
      </c>
      <c r="CF472" s="5">
        <v>1</v>
      </c>
      <c r="CG472" s="5">
        <v>1</v>
      </c>
      <c r="CH472" s="5">
        <v>1</v>
      </c>
      <c r="CI472" s="5">
        <v>1</v>
      </c>
      <c r="CJ472" s="544">
        <v>1</v>
      </c>
    </row>
    <row r="473" spans="1:88" s="160" customFormat="1" ht="23.25" customHeight="1">
      <c r="A473" s="5">
        <v>1</v>
      </c>
      <c r="B473" s="533" t="s">
        <v>22</v>
      </c>
      <c r="C473" s="618"/>
      <c r="D473" s="618"/>
      <c r="E473" s="618"/>
      <c r="F473" s="618"/>
      <c r="G473" s="618"/>
      <c r="H473" s="618"/>
      <c r="I473" s="618"/>
      <c r="J473" s="618"/>
      <c r="K473" s="618"/>
      <c r="L473" s="618"/>
      <c r="M473" s="618"/>
      <c r="N473" s="618"/>
      <c r="O473" s="618"/>
      <c r="P473" s="618"/>
      <c r="Q473" s="5">
        <v>1</v>
      </c>
      <c r="R473" s="622"/>
      <c r="S473" s="619"/>
      <c r="T473" s="618"/>
      <c r="U473" s="619"/>
      <c r="V473" s="619"/>
      <c r="W473" s="619"/>
      <c r="X473" s="654"/>
      <c r="Y473" s="5">
        <v>1</v>
      </c>
      <c r="Z473" s="60" t="s">
        <v>21</v>
      </c>
      <c r="AA473" s="463"/>
      <c r="AB473" s="656" t="s">
        <v>714</v>
      </c>
      <c r="AC473" s="463"/>
      <c r="AD473" s="463"/>
      <c r="AE473" s="463"/>
      <c r="AF473" s="460"/>
      <c r="AG473" s="460"/>
      <c r="AH473" s="460"/>
      <c r="AI473" s="460"/>
      <c r="AJ473" s="460"/>
      <c r="AK473" s="460"/>
      <c r="AL473" s="460"/>
      <c r="AM473" s="460"/>
      <c r="AN473" s="461"/>
      <c r="AO473" s="3">
        <v>1</v>
      </c>
      <c r="AP473" s="315" t="str">
        <f>IF(ISBLANK(AQ473),"",LARGE(AP435:AP472,1)+1)</f>
        <v/>
      </c>
      <c r="AQ473" s="316"/>
      <c r="AR473" s="317"/>
      <c r="AS473" s="317"/>
      <c r="AT473" s="317"/>
      <c r="AU473" s="317"/>
      <c r="AV473" s="5">
        <v>1</v>
      </c>
      <c r="AW473" s="5">
        <v>1</v>
      </c>
      <c r="AX473" s="5">
        <v>1</v>
      </c>
      <c r="AY473" s="5">
        <v>1</v>
      </c>
      <c r="AZ473" s="5">
        <v>1</v>
      </c>
      <c r="BA473" s="5">
        <v>1</v>
      </c>
      <c r="BB473" s="5">
        <v>1</v>
      </c>
      <c r="BC473" s="5">
        <v>1</v>
      </c>
      <c r="BD473" s="5">
        <v>1</v>
      </c>
      <c r="BE473" s="5">
        <v>1</v>
      </c>
      <c r="BF473" s="5">
        <v>1</v>
      </c>
      <c r="BG473" s="5">
        <v>1</v>
      </c>
      <c r="BH473" s="5">
        <v>1</v>
      </c>
      <c r="BI473" s="5">
        <v>1</v>
      </c>
      <c r="BJ473" s="5">
        <v>1</v>
      </c>
      <c r="BK473" s="5">
        <v>1</v>
      </c>
      <c r="BL473" s="5">
        <v>1</v>
      </c>
      <c r="BM473" s="5">
        <v>1</v>
      </c>
      <c r="BN473" s="5">
        <v>1</v>
      </c>
      <c r="BO473" s="5">
        <v>1</v>
      </c>
      <c r="BP473" s="5">
        <v>1</v>
      </c>
      <c r="BQ473" s="5">
        <v>1</v>
      </c>
      <c r="BR473" s="5">
        <v>1</v>
      </c>
      <c r="BS473" s="5">
        <v>1</v>
      </c>
      <c r="BT473" s="5">
        <v>1</v>
      </c>
      <c r="BU473" s="5">
        <v>1</v>
      </c>
      <c r="BV473" s="5">
        <v>1</v>
      </c>
      <c r="BW473" s="5">
        <v>1</v>
      </c>
      <c r="BX473" s="5">
        <v>1</v>
      </c>
      <c r="BY473" s="5">
        <v>1</v>
      </c>
      <c r="BZ473" s="5">
        <v>1</v>
      </c>
      <c r="CA473" s="5">
        <v>1</v>
      </c>
      <c r="CB473" s="5">
        <v>1</v>
      </c>
      <c r="CC473" s="5">
        <v>1</v>
      </c>
      <c r="CD473" s="5">
        <v>1</v>
      </c>
      <c r="CE473" s="5">
        <v>1</v>
      </c>
      <c r="CF473" s="5">
        <v>1</v>
      </c>
      <c r="CG473" s="5">
        <v>1</v>
      </c>
      <c r="CH473" s="5">
        <v>1</v>
      </c>
      <c r="CI473" s="5">
        <v>1</v>
      </c>
      <c r="CJ473" s="544">
        <v>1</v>
      </c>
    </row>
    <row r="474" spans="1:88" s="160" customFormat="1" ht="23.25" customHeight="1">
      <c r="A474" s="5">
        <v>1</v>
      </c>
      <c r="B474" s="533" t="s">
        <v>22</v>
      </c>
      <c r="C474" s="618"/>
      <c r="D474" s="618"/>
      <c r="E474" s="618"/>
      <c r="F474" s="618"/>
      <c r="G474" s="618"/>
      <c r="H474" s="618"/>
      <c r="I474" s="618"/>
      <c r="J474" s="618"/>
      <c r="K474" s="618"/>
      <c r="L474" s="618"/>
      <c r="M474" s="618"/>
      <c r="N474" s="618"/>
      <c r="O474" s="618"/>
      <c r="P474" s="618"/>
      <c r="Q474" s="5">
        <v>1</v>
      </c>
      <c r="R474" s="622"/>
      <c r="S474" s="619"/>
      <c r="T474" s="618"/>
      <c r="U474" s="619"/>
      <c r="V474" s="619"/>
      <c r="W474" s="619"/>
      <c r="X474" s="654"/>
      <c r="Y474" s="5">
        <v>1</v>
      </c>
      <c r="Z474" s="60" t="s">
        <v>21</v>
      </c>
      <c r="AA474" s="464" t="s">
        <v>260</v>
      </c>
      <c r="AB474" s="464"/>
      <c r="AC474" s="464"/>
      <c r="AD474" s="464"/>
      <c r="AE474" s="464"/>
      <c r="AF474" s="464"/>
      <c r="AG474" s="464"/>
      <c r="AH474" s="464"/>
      <c r="AI474" s="464"/>
      <c r="AJ474" s="464"/>
      <c r="AK474" s="464"/>
      <c r="AL474" s="464"/>
      <c r="AM474" s="464"/>
      <c r="AN474" s="465"/>
      <c r="AO474" s="3">
        <v>1</v>
      </c>
      <c r="AP474" s="315" t="str">
        <f>IF(ISBLANK(AQ474),"",LARGE(AP435:AP473,1)+1)</f>
        <v/>
      </c>
      <c r="AQ474" s="316"/>
      <c r="AR474" s="317"/>
      <c r="AS474" s="317"/>
      <c r="AT474" s="317"/>
      <c r="AU474" s="317"/>
      <c r="AV474" s="5">
        <v>1</v>
      </c>
      <c r="AW474" s="5">
        <v>1</v>
      </c>
      <c r="AX474" s="5">
        <v>1</v>
      </c>
      <c r="AY474" s="5">
        <v>1</v>
      </c>
      <c r="AZ474" s="5">
        <v>1</v>
      </c>
      <c r="BA474" s="5">
        <v>1</v>
      </c>
      <c r="BB474" s="5">
        <v>1</v>
      </c>
      <c r="BC474" s="5">
        <v>1</v>
      </c>
      <c r="BD474" s="5">
        <v>1</v>
      </c>
      <c r="BE474" s="5">
        <v>1</v>
      </c>
      <c r="BF474" s="5">
        <v>1</v>
      </c>
      <c r="BG474" s="5">
        <v>1</v>
      </c>
      <c r="BH474" s="5">
        <v>1</v>
      </c>
      <c r="BI474" s="5">
        <v>1</v>
      </c>
      <c r="BJ474" s="5">
        <v>1</v>
      </c>
      <c r="BK474" s="5">
        <v>1</v>
      </c>
      <c r="BL474" s="5">
        <v>1</v>
      </c>
      <c r="BM474" s="5">
        <v>1</v>
      </c>
      <c r="BN474" s="5">
        <v>1</v>
      </c>
      <c r="BO474" s="5">
        <v>1</v>
      </c>
      <c r="BP474" s="5">
        <v>1</v>
      </c>
      <c r="BQ474" s="5">
        <v>1</v>
      </c>
      <c r="BR474" s="5">
        <v>1</v>
      </c>
      <c r="BS474" s="5">
        <v>1</v>
      </c>
      <c r="BT474" s="5">
        <v>1</v>
      </c>
      <c r="BU474" s="5">
        <v>1</v>
      </c>
      <c r="BV474" s="5">
        <v>1</v>
      </c>
      <c r="BW474" s="5">
        <v>1</v>
      </c>
      <c r="BX474" s="5">
        <v>1</v>
      </c>
      <c r="BY474" s="5">
        <v>1</v>
      </c>
      <c r="BZ474" s="5">
        <v>1</v>
      </c>
      <c r="CA474" s="5">
        <v>1</v>
      </c>
      <c r="CB474" s="5">
        <v>1</v>
      </c>
      <c r="CC474" s="5">
        <v>1</v>
      </c>
      <c r="CD474" s="5">
        <v>1</v>
      </c>
      <c r="CE474" s="5">
        <v>1</v>
      </c>
      <c r="CF474" s="5">
        <v>1</v>
      </c>
      <c r="CG474" s="5">
        <v>1</v>
      </c>
      <c r="CH474" s="5">
        <v>1</v>
      </c>
      <c r="CI474" s="5">
        <v>1</v>
      </c>
      <c r="CJ474" s="544">
        <v>1</v>
      </c>
    </row>
    <row r="475" spans="1:88" s="160" customFormat="1" ht="19.5" customHeight="1" thickBot="1">
      <c r="A475" s="5">
        <v>1</v>
      </c>
      <c r="B475" s="533" t="s">
        <v>22</v>
      </c>
      <c r="C475" s="603">
        <v>3</v>
      </c>
      <c r="D475" s="603">
        <v>9</v>
      </c>
      <c r="E475" s="603">
        <v>14</v>
      </c>
      <c r="F475" s="603">
        <v>14</v>
      </c>
      <c r="G475" s="603">
        <v>14</v>
      </c>
      <c r="H475" s="603">
        <v>14</v>
      </c>
      <c r="I475" s="603">
        <v>14</v>
      </c>
      <c r="J475" s="603">
        <v>10</v>
      </c>
      <c r="K475" s="603">
        <v>10</v>
      </c>
      <c r="L475" s="603">
        <v>10</v>
      </c>
      <c r="M475" s="603">
        <v>12</v>
      </c>
      <c r="N475" s="603">
        <v>12</v>
      </c>
      <c r="O475" s="603">
        <v>12</v>
      </c>
      <c r="P475" s="603">
        <v>10</v>
      </c>
      <c r="Q475" s="5">
        <v>1</v>
      </c>
      <c r="R475" s="602">
        <v>5</v>
      </c>
      <c r="S475" s="603">
        <v>70</v>
      </c>
      <c r="T475" s="604">
        <v>5</v>
      </c>
      <c r="U475" s="602">
        <v>76</v>
      </c>
      <c r="V475" s="603">
        <v>35</v>
      </c>
      <c r="W475" s="623">
        <v>40</v>
      </c>
      <c r="X475" s="604">
        <v>14</v>
      </c>
      <c r="Y475" s="5">
        <v>1</v>
      </c>
      <c r="Z475" s="473" t="s">
        <v>21</v>
      </c>
      <c r="AA475" s="399">
        <v>9</v>
      </c>
      <c r="AB475" s="399">
        <v>12</v>
      </c>
      <c r="AC475" s="399">
        <v>4</v>
      </c>
      <c r="AD475" s="399">
        <v>11</v>
      </c>
      <c r="AE475" s="399">
        <v>10</v>
      </c>
      <c r="AF475" s="399">
        <v>40</v>
      </c>
      <c r="AG475" s="399">
        <v>12</v>
      </c>
      <c r="AH475" s="399">
        <v>10</v>
      </c>
      <c r="AI475" s="399">
        <v>0.2</v>
      </c>
      <c r="AJ475" s="399">
        <v>12</v>
      </c>
      <c r="AK475" s="399">
        <v>9</v>
      </c>
      <c r="AL475" s="399">
        <v>10</v>
      </c>
      <c r="AM475" s="399">
        <v>16</v>
      </c>
      <c r="AN475" s="474">
        <v>16</v>
      </c>
      <c r="AO475" s="5">
        <v>1</v>
      </c>
      <c r="AP475" s="399">
        <v>9</v>
      </c>
      <c r="AQ475" s="399">
        <v>12</v>
      </c>
      <c r="AR475" s="399">
        <v>3</v>
      </c>
      <c r="AS475" s="399">
        <v>11</v>
      </c>
      <c r="AT475" s="399">
        <v>9</v>
      </c>
      <c r="AU475" s="399">
        <v>40</v>
      </c>
      <c r="AV475" s="5">
        <v>1</v>
      </c>
      <c r="AW475" s="5">
        <v>1</v>
      </c>
      <c r="AX475" s="5">
        <v>1</v>
      </c>
      <c r="AY475" s="5">
        <v>1</v>
      </c>
      <c r="AZ475" s="5">
        <v>1</v>
      </c>
      <c r="BA475" s="5">
        <v>1</v>
      </c>
      <c r="BB475" s="5">
        <v>1</v>
      </c>
      <c r="BC475" s="5">
        <v>1</v>
      </c>
      <c r="BD475" s="5">
        <v>1</v>
      </c>
      <c r="BE475" s="5">
        <v>1</v>
      </c>
      <c r="BF475" s="5">
        <v>1</v>
      </c>
      <c r="BG475" s="5">
        <v>1</v>
      </c>
      <c r="BH475" s="5">
        <v>1</v>
      </c>
      <c r="BI475" s="5">
        <v>1</v>
      </c>
      <c r="BJ475" s="5">
        <v>1</v>
      </c>
      <c r="BK475" s="5">
        <v>1</v>
      </c>
      <c r="BL475" s="5">
        <v>1</v>
      </c>
      <c r="BM475" s="5">
        <v>1</v>
      </c>
      <c r="BN475" s="5">
        <v>1</v>
      </c>
      <c r="BO475" s="5">
        <v>1</v>
      </c>
      <c r="BP475" s="5">
        <v>1</v>
      </c>
      <c r="BQ475" s="5">
        <v>1</v>
      </c>
      <c r="BR475" s="5">
        <v>1</v>
      </c>
      <c r="BS475" s="5">
        <v>1</v>
      </c>
      <c r="BT475" s="5">
        <v>1</v>
      </c>
      <c r="BU475" s="5">
        <v>1</v>
      </c>
      <c r="BV475" s="5">
        <v>1</v>
      </c>
      <c r="BW475" s="5">
        <v>1</v>
      </c>
      <c r="BX475" s="5">
        <v>1</v>
      </c>
      <c r="BY475" s="5">
        <v>1</v>
      </c>
      <c r="BZ475" s="5">
        <v>1</v>
      </c>
      <c r="CA475" s="5">
        <v>1</v>
      </c>
      <c r="CB475" s="5">
        <v>1</v>
      </c>
      <c r="CC475" s="5">
        <v>1</v>
      </c>
      <c r="CD475" s="5">
        <v>1</v>
      </c>
      <c r="CE475" s="5">
        <v>1</v>
      </c>
      <c r="CF475" s="5">
        <v>1</v>
      </c>
      <c r="CG475" s="5">
        <v>1</v>
      </c>
      <c r="CH475" s="5">
        <v>1</v>
      </c>
      <c r="CI475" s="5">
        <v>1</v>
      </c>
      <c r="CJ475" s="544">
        <v>1</v>
      </c>
    </row>
    <row r="476" spans="1:88" s="160" customFormat="1" ht="23.25" customHeight="1" thickBot="1">
      <c r="A476" s="5">
        <v>1</v>
      </c>
      <c r="B476" s="611" t="s">
        <v>21</v>
      </c>
      <c r="C476" s="611">
        <f t="shared" ref="C476:P476" ca="1" si="177">CELL("largeur",C476)</f>
        <v>3</v>
      </c>
      <c r="D476" s="611">
        <f t="shared" ca="1" si="177"/>
        <v>9</v>
      </c>
      <c r="E476" s="611">
        <f t="shared" ca="1" si="177"/>
        <v>14</v>
      </c>
      <c r="F476" s="611">
        <f t="shared" ca="1" si="177"/>
        <v>14</v>
      </c>
      <c r="G476" s="611">
        <f t="shared" ca="1" si="177"/>
        <v>14</v>
      </c>
      <c r="H476" s="611">
        <f t="shared" ca="1" si="177"/>
        <v>14</v>
      </c>
      <c r="I476" s="611">
        <f t="shared" ca="1" si="177"/>
        <v>14</v>
      </c>
      <c r="J476" s="611">
        <f t="shared" ca="1" si="177"/>
        <v>10</v>
      </c>
      <c r="K476" s="611">
        <f t="shared" ca="1" si="177"/>
        <v>10</v>
      </c>
      <c r="L476" s="611">
        <f t="shared" ca="1" si="177"/>
        <v>10</v>
      </c>
      <c r="M476" s="611">
        <f t="shared" ca="1" si="177"/>
        <v>12</v>
      </c>
      <c r="N476" s="611">
        <f t="shared" ca="1" si="177"/>
        <v>12</v>
      </c>
      <c r="O476" s="611">
        <f t="shared" ca="1" si="177"/>
        <v>12</v>
      </c>
      <c r="P476" s="611">
        <f t="shared" ca="1" si="177"/>
        <v>10</v>
      </c>
      <c r="Q476" s="611">
        <f t="shared" ref="Q476" ca="1" si="178">CELL("largeur",Q476)</f>
        <v>5</v>
      </c>
      <c r="R476" s="611">
        <f ca="1">CELL("largeur",R476)</f>
        <v>5</v>
      </c>
      <c r="S476" s="611">
        <f ca="1">CELL("largeur",S476)</f>
        <v>70</v>
      </c>
      <c r="T476" s="611">
        <f ca="1">CELL("largeur",T476)</f>
        <v>12</v>
      </c>
      <c r="U476" s="611">
        <f t="shared" ref="U476:X476" ca="1" si="179">CELL("largeur",U476)</f>
        <v>76</v>
      </c>
      <c r="V476" s="611">
        <f t="shared" ca="1" si="179"/>
        <v>35</v>
      </c>
      <c r="W476" s="611">
        <f t="shared" ca="1" si="179"/>
        <v>55</v>
      </c>
      <c r="X476" s="611">
        <f t="shared" ca="1" si="179"/>
        <v>14</v>
      </c>
      <c r="Y476" s="5">
        <v>1</v>
      </c>
      <c r="Z476" s="287">
        <f t="shared" ref="Z476:AU476" ca="1" si="180">CELL("largeur",Z476)</f>
        <v>5</v>
      </c>
      <c r="AA476" s="287">
        <f t="shared" ca="1" si="180"/>
        <v>9</v>
      </c>
      <c r="AB476" s="287">
        <f t="shared" ca="1" si="180"/>
        <v>12</v>
      </c>
      <c r="AC476" s="287">
        <f t="shared" ca="1" si="180"/>
        <v>4</v>
      </c>
      <c r="AD476" s="287">
        <f t="shared" ca="1" si="180"/>
        <v>11</v>
      </c>
      <c r="AE476" s="287">
        <f t="shared" ca="1" si="180"/>
        <v>10</v>
      </c>
      <c r="AF476" s="287">
        <f t="shared" ca="1" si="180"/>
        <v>40</v>
      </c>
      <c r="AG476" s="287">
        <f t="shared" ca="1" si="180"/>
        <v>12</v>
      </c>
      <c r="AH476" s="287">
        <f t="shared" ca="1" si="180"/>
        <v>12</v>
      </c>
      <c r="AI476" s="287">
        <f t="shared" ca="1" si="180"/>
        <v>0</v>
      </c>
      <c r="AJ476" s="287">
        <f t="shared" ca="1" si="180"/>
        <v>12</v>
      </c>
      <c r="AK476" s="287">
        <f t="shared" ca="1" si="180"/>
        <v>9</v>
      </c>
      <c r="AL476" s="287">
        <f t="shared" ca="1" si="180"/>
        <v>10</v>
      </c>
      <c r="AM476" s="287">
        <f t="shared" ca="1" si="180"/>
        <v>16</v>
      </c>
      <c r="AN476" s="287">
        <f t="shared" ca="1" si="180"/>
        <v>16</v>
      </c>
      <c r="AO476" s="5">
        <v>1</v>
      </c>
      <c r="AP476" s="287">
        <f t="shared" ca="1" si="180"/>
        <v>9</v>
      </c>
      <c r="AQ476" s="287">
        <f t="shared" ca="1" si="180"/>
        <v>12</v>
      </c>
      <c r="AR476" s="287">
        <f t="shared" ca="1" si="180"/>
        <v>3</v>
      </c>
      <c r="AS476" s="287">
        <f t="shared" ca="1" si="180"/>
        <v>11</v>
      </c>
      <c r="AT476" s="287">
        <f t="shared" ca="1" si="180"/>
        <v>9</v>
      </c>
      <c r="AU476" s="287">
        <f t="shared" ca="1" si="180"/>
        <v>40</v>
      </c>
      <c r="AV476" s="5">
        <v>1</v>
      </c>
      <c r="AW476" s="5">
        <v>1</v>
      </c>
      <c r="AX476" s="5">
        <v>1</v>
      </c>
      <c r="AY476" s="5">
        <v>1</v>
      </c>
      <c r="AZ476" s="5">
        <v>1</v>
      </c>
      <c r="BA476" s="5">
        <v>1</v>
      </c>
      <c r="BB476" s="5">
        <v>1</v>
      </c>
      <c r="BC476" s="5">
        <v>1</v>
      </c>
      <c r="BD476" s="5">
        <v>1</v>
      </c>
      <c r="BE476" s="5">
        <v>1</v>
      </c>
      <c r="BF476" s="5">
        <v>1</v>
      </c>
      <c r="BG476" s="5">
        <v>1</v>
      </c>
      <c r="BH476" s="5">
        <v>1</v>
      </c>
      <c r="BI476" s="5">
        <v>1</v>
      </c>
      <c r="BJ476" s="5">
        <v>1</v>
      </c>
      <c r="BK476" s="5">
        <v>1</v>
      </c>
      <c r="BL476" s="5">
        <v>1</v>
      </c>
      <c r="BM476" s="5">
        <v>1</v>
      </c>
      <c r="BN476" s="5">
        <v>1</v>
      </c>
      <c r="BO476" s="5">
        <v>1</v>
      </c>
      <c r="BP476" s="5">
        <v>1</v>
      </c>
      <c r="BQ476" s="5">
        <v>1</v>
      </c>
      <c r="BR476" s="5">
        <v>1</v>
      </c>
      <c r="BS476" s="5">
        <v>1</v>
      </c>
      <c r="BT476" s="5">
        <v>1</v>
      </c>
      <c r="BU476" s="5">
        <v>1</v>
      </c>
      <c r="BV476" s="5">
        <v>1</v>
      </c>
      <c r="BW476" s="5">
        <v>1</v>
      </c>
      <c r="BX476" s="5">
        <v>1</v>
      </c>
      <c r="BY476" s="5">
        <v>1</v>
      </c>
      <c r="BZ476" s="5">
        <v>1</v>
      </c>
      <c r="CA476" s="5">
        <v>1</v>
      </c>
      <c r="CB476" s="5">
        <v>1</v>
      </c>
      <c r="CC476" s="5">
        <v>1</v>
      </c>
      <c r="CD476" s="5">
        <v>1</v>
      </c>
      <c r="CE476" s="5">
        <v>1</v>
      </c>
      <c r="CF476" s="5">
        <v>1</v>
      </c>
      <c r="CG476" s="5">
        <v>1</v>
      </c>
      <c r="CH476" s="5">
        <v>1</v>
      </c>
      <c r="CI476" s="5">
        <v>1</v>
      </c>
      <c r="CJ476" s="544">
        <v>1</v>
      </c>
    </row>
    <row r="477" spans="1:88" ht="23.25" customHeight="1">
      <c r="A477" s="5">
        <v>1</v>
      </c>
      <c r="B477" s="54" t="s">
        <v>21</v>
      </c>
      <c r="C477" s="55" t="s">
        <v>26</v>
      </c>
      <c r="D477" s="666"/>
      <c r="E477" s="666"/>
      <c r="F477" s="666"/>
      <c r="G477" s="666"/>
      <c r="H477" s="666"/>
      <c r="I477" s="666"/>
      <c r="J477" s="666"/>
      <c r="K477" s="666"/>
      <c r="L477" s="666"/>
      <c r="M477" s="666"/>
      <c r="N477" s="666"/>
      <c r="O477" s="666"/>
      <c r="P477" s="667"/>
      <c r="Q477" s="5">
        <v>1</v>
      </c>
      <c r="R477" s="712" t="s">
        <v>46</v>
      </c>
      <c r="S477" s="713"/>
      <c r="T477" s="714"/>
      <c r="U477" s="872" t="s">
        <v>680</v>
      </c>
      <c r="V477" s="873"/>
      <c r="W477" s="873"/>
      <c r="X477" s="874"/>
      <c r="Y477" s="5">
        <v>1</v>
      </c>
      <c r="Z477" s="54" t="s">
        <v>21</v>
      </c>
      <c r="AA477" s="765" t="s">
        <v>29</v>
      </c>
      <c r="AB477" s="767" t="s">
        <v>373</v>
      </c>
      <c r="AC477" s="767"/>
      <c r="AD477" s="767"/>
      <c r="AE477" s="767"/>
      <c r="AF477" s="767"/>
      <c r="AG477" s="767"/>
      <c r="AH477" s="767"/>
      <c r="AI477" s="767"/>
      <c r="AJ477" s="767"/>
      <c r="AK477" s="767"/>
      <c r="AL477" s="737" t="s">
        <v>35</v>
      </c>
      <c r="AM477" s="737"/>
      <c r="AN477" s="771" t="str">
        <f>LEFT(AB477,1)</f>
        <v>N</v>
      </c>
      <c r="AO477" s="5">
        <v>1</v>
      </c>
      <c r="AP477" s="773" t="s">
        <v>31</v>
      </c>
      <c r="AQ477" s="773"/>
      <c r="AR477" s="773"/>
      <c r="AS477" s="773"/>
      <c r="AT477" s="773"/>
      <c r="AU477" s="773"/>
      <c r="AV477" s="5">
        <v>1</v>
      </c>
      <c r="AW477" s="5">
        <v>1</v>
      </c>
      <c r="AX477" s="5">
        <v>1</v>
      </c>
      <c r="AY477" s="5">
        <v>1</v>
      </c>
      <c r="AZ477" s="5">
        <v>1</v>
      </c>
      <c r="BA477" s="5">
        <v>1</v>
      </c>
      <c r="BB477" s="5">
        <v>1</v>
      </c>
      <c r="BC477" s="5">
        <v>1</v>
      </c>
      <c r="BD477" s="5">
        <v>1</v>
      </c>
      <c r="BE477" s="5">
        <v>1</v>
      </c>
      <c r="BF477" s="5">
        <v>1</v>
      </c>
      <c r="BG477" s="5">
        <v>1</v>
      </c>
      <c r="BH477" s="5">
        <v>1</v>
      </c>
      <c r="BI477" s="5">
        <v>1</v>
      </c>
      <c r="BJ477" s="5">
        <v>1</v>
      </c>
      <c r="BK477" s="5">
        <v>1</v>
      </c>
      <c r="BL477" s="5">
        <v>1</v>
      </c>
      <c r="BM477" s="5">
        <v>1</v>
      </c>
      <c r="BN477" s="5">
        <v>1</v>
      </c>
      <c r="BO477" s="5">
        <v>1</v>
      </c>
      <c r="BP477" s="5">
        <v>1</v>
      </c>
      <c r="BQ477" s="5">
        <v>1</v>
      </c>
      <c r="BR477" s="5">
        <v>1</v>
      </c>
      <c r="BS477" s="5">
        <v>1</v>
      </c>
      <c r="BT477" s="5">
        <v>1</v>
      </c>
      <c r="BU477" s="5">
        <v>1</v>
      </c>
      <c r="BV477" s="5">
        <v>1</v>
      </c>
      <c r="BW477" s="5">
        <v>1</v>
      </c>
      <c r="BX477" s="5">
        <v>1</v>
      </c>
      <c r="BY477" s="5">
        <v>1</v>
      </c>
      <c r="BZ477" s="5">
        <v>1</v>
      </c>
      <c r="CA477" s="5">
        <v>1</v>
      </c>
      <c r="CB477" s="5">
        <v>1</v>
      </c>
      <c r="CC477" s="5">
        <v>1</v>
      </c>
      <c r="CD477" s="5">
        <v>1</v>
      </c>
      <c r="CE477" s="5">
        <v>1</v>
      </c>
      <c r="CF477" s="5">
        <v>1</v>
      </c>
      <c r="CG477" s="5">
        <v>1</v>
      </c>
      <c r="CH477" s="5">
        <v>1</v>
      </c>
      <c r="CI477" s="5">
        <v>1</v>
      </c>
      <c r="CJ477" s="544">
        <v>1</v>
      </c>
    </row>
    <row r="478" spans="1:88" ht="23.25" customHeight="1">
      <c r="A478" s="5">
        <v>1</v>
      </c>
      <c r="B478" s="56" t="s">
        <v>21</v>
      </c>
      <c r="C478" s="671"/>
      <c r="D478" s="673" t="s">
        <v>28</v>
      </c>
      <c r="E478" s="673"/>
      <c r="F478" s="673"/>
      <c r="G478" s="673"/>
      <c r="H478" s="673"/>
      <c r="I478" s="674" t="str">
        <f>AC479</f>
        <v>Vous</v>
      </c>
      <c r="J478" s="674"/>
      <c r="K478" s="674"/>
      <c r="L478" s="674"/>
      <c r="M478" s="674"/>
      <c r="N478" s="674"/>
      <c r="O478" s="674"/>
      <c r="P478" s="783" t="str">
        <f>LEFT(I481,1)</f>
        <v>N</v>
      </c>
      <c r="Q478" s="5">
        <v>1</v>
      </c>
      <c r="R478" s="715" t="s">
        <v>54</v>
      </c>
      <c r="S478" s="677"/>
      <c r="T478" s="716"/>
      <c r="U478" s="875"/>
      <c r="V478" s="876"/>
      <c r="W478" s="876"/>
      <c r="X478" s="877"/>
      <c r="Y478" s="5">
        <v>1</v>
      </c>
      <c r="Z478" s="56" t="s">
        <v>21</v>
      </c>
      <c r="AA478" s="766"/>
      <c r="AB478" s="768"/>
      <c r="AC478" s="768"/>
      <c r="AD478" s="768"/>
      <c r="AE478" s="768"/>
      <c r="AF478" s="768"/>
      <c r="AG478" s="768"/>
      <c r="AH478" s="768"/>
      <c r="AI478" s="768"/>
      <c r="AJ478" s="768"/>
      <c r="AK478" s="768"/>
      <c r="AL478" s="738"/>
      <c r="AM478" s="738"/>
      <c r="AN478" s="772"/>
      <c r="AO478" s="5">
        <v>1</v>
      </c>
      <c r="AP478" s="773"/>
      <c r="AQ478" s="773"/>
      <c r="AR478" s="773"/>
      <c r="AS478" s="773"/>
      <c r="AT478" s="773"/>
      <c r="AU478" s="773"/>
      <c r="AV478" s="5">
        <v>1</v>
      </c>
      <c r="AW478" s="5">
        <v>1</v>
      </c>
      <c r="AX478" s="5">
        <v>1</v>
      </c>
      <c r="AY478" s="5">
        <v>1</v>
      </c>
      <c r="AZ478" s="5">
        <v>1</v>
      </c>
      <c r="BA478" s="5">
        <v>1</v>
      </c>
      <c r="BB478" s="5">
        <v>1</v>
      </c>
      <c r="BC478" s="5">
        <v>1</v>
      </c>
      <c r="BD478" s="5">
        <v>1</v>
      </c>
      <c r="BE478" s="5">
        <v>1</v>
      </c>
      <c r="BF478" s="5">
        <v>1</v>
      </c>
      <c r="BG478" s="5">
        <v>1</v>
      </c>
      <c r="BH478" s="5">
        <v>1</v>
      </c>
      <c r="BI478" s="5">
        <v>1</v>
      </c>
      <c r="BJ478" s="5">
        <v>1</v>
      </c>
      <c r="BK478" s="5">
        <v>1</v>
      </c>
      <c r="BL478" s="5">
        <v>1</v>
      </c>
      <c r="BM478" s="5">
        <v>1</v>
      </c>
      <c r="BN478" s="5">
        <v>1</v>
      </c>
      <c r="BO478" s="5">
        <v>1</v>
      </c>
      <c r="BP478" s="5">
        <v>1</v>
      </c>
      <c r="BQ478" s="5">
        <v>1</v>
      </c>
      <c r="BR478" s="5">
        <v>1</v>
      </c>
      <c r="BS478" s="5">
        <v>1</v>
      </c>
      <c r="BT478" s="5">
        <v>1</v>
      </c>
      <c r="BU478" s="5">
        <v>1</v>
      </c>
      <c r="BV478" s="5">
        <v>1</v>
      </c>
      <c r="BW478" s="5">
        <v>1</v>
      </c>
      <c r="BX478" s="5">
        <v>1</v>
      </c>
      <c r="BY478" s="5">
        <v>1</v>
      </c>
      <c r="BZ478" s="5">
        <v>1</v>
      </c>
      <c r="CA478" s="5">
        <v>1</v>
      </c>
      <c r="CB478" s="5">
        <v>1</v>
      </c>
      <c r="CC478" s="5">
        <v>1</v>
      </c>
      <c r="CD478" s="5">
        <v>1</v>
      </c>
      <c r="CE478" s="5">
        <v>1</v>
      </c>
      <c r="CF478" s="5">
        <v>1</v>
      </c>
      <c r="CG478" s="5">
        <v>1</v>
      </c>
      <c r="CH478" s="5">
        <v>1</v>
      </c>
      <c r="CI478" s="5">
        <v>1</v>
      </c>
      <c r="CJ478" s="544">
        <v>1</v>
      </c>
    </row>
    <row r="479" spans="1:88" ht="23.25" customHeight="1">
      <c r="A479" s="5">
        <v>1</v>
      </c>
      <c r="B479" s="60" t="s">
        <v>21</v>
      </c>
      <c r="C479" s="671"/>
      <c r="D479" s="673"/>
      <c r="E479" s="673"/>
      <c r="F479" s="673"/>
      <c r="G479" s="673"/>
      <c r="H479" s="673"/>
      <c r="I479" s="674"/>
      <c r="J479" s="674"/>
      <c r="K479" s="674"/>
      <c r="L479" s="674"/>
      <c r="M479" s="674"/>
      <c r="N479" s="674"/>
      <c r="O479" s="674"/>
      <c r="P479" s="783"/>
      <c r="Q479" s="5">
        <v>1</v>
      </c>
      <c r="R479" s="599"/>
      <c r="S479" s="1"/>
      <c r="T479" s="600"/>
      <c r="U479" s="884" t="s">
        <v>730</v>
      </c>
      <c r="V479" s="885"/>
      <c r="W479" s="885"/>
      <c r="X479" s="886"/>
      <c r="Y479" s="5">
        <v>1</v>
      </c>
      <c r="Z479" s="62" t="s">
        <v>21</v>
      </c>
      <c r="AA479" s="63"/>
      <c r="AB479" s="63" t="s">
        <v>40</v>
      </c>
      <c r="AC479" s="64" t="s">
        <v>364</v>
      </c>
      <c r="AD479" s="64"/>
      <c r="AE479" s="64"/>
      <c r="AF479" s="64"/>
      <c r="AG479" s="64"/>
      <c r="AH479" s="64"/>
      <c r="AI479" s="64"/>
      <c r="AJ479" s="64"/>
      <c r="AK479" s="64"/>
      <c r="AL479" s="64"/>
      <c r="AM479" s="64"/>
      <c r="AN479" s="65"/>
      <c r="AO479" s="5">
        <v>1</v>
      </c>
      <c r="AP479" s="773"/>
      <c r="AQ479" s="773"/>
      <c r="AR479" s="773"/>
      <c r="AS479" s="773"/>
      <c r="AT479" s="773"/>
      <c r="AU479" s="773"/>
      <c r="AV479" s="5">
        <v>1</v>
      </c>
      <c r="AW479" s="5">
        <v>1</v>
      </c>
      <c r="AX479" s="5">
        <v>1</v>
      </c>
      <c r="AY479" s="5">
        <v>1</v>
      </c>
      <c r="AZ479" s="5">
        <v>1</v>
      </c>
      <c r="BA479" s="5">
        <v>1</v>
      </c>
      <c r="BB479" s="5">
        <v>1</v>
      </c>
      <c r="BC479" s="5">
        <v>1</v>
      </c>
      <c r="BD479" s="5">
        <v>1</v>
      </c>
      <c r="BE479" s="5">
        <v>1</v>
      </c>
      <c r="BF479" s="5">
        <v>1</v>
      </c>
      <c r="BG479" s="5">
        <v>1</v>
      </c>
      <c r="BH479" s="5">
        <v>1</v>
      </c>
      <c r="BI479" s="5">
        <v>1</v>
      </c>
      <c r="BJ479" s="5">
        <v>1</v>
      </c>
      <c r="BK479" s="5">
        <v>1</v>
      </c>
      <c r="BL479" s="5">
        <v>1</v>
      </c>
      <c r="BM479" s="5">
        <v>1</v>
      </c>
      <c r="BN479" s="5">
        <v>1</v>
      </c>
      <c r="BO479" s="5">
        <v>1</v>
      </c>
      <c r="BP479" s="5">
        <v>1</v>
      </c>
      <c r="BQ479" s="5">
        <v>1</v>
      </c>
      <c r="BR479" s="5">
        <v>1</v>
      </c>
      <c r="BS479" s="5">
        <v>1</v>
      </c>
      <c r="BT479" s="5">
        <v>1</v>
      </c>
      <c r="BU479" s="5">
        <v>1</v>
      </c>
      <c r="BV479" s="5">
        <v>1</v>
      </c>
      <c r="BW479" s="5">
        <v>1</v>
      </c>
      <c r="BX479" s="5">
        <v>1</v>
      </c>
      <c r="BY479" s="5">
        <v>1</v>
      </c>
      <c r="BZ479" s="5">
        <v>1</v>
      </c>
      <c r="CA479" s="5">
        <v>1</v>
      </c>
      <c r="CB479" s="5">
        <v>1</v>
      </c>
      <c r="CC479" s="5">
        <v>1</v>
      </c>
      <c r="CD479" s="5">
        <v>1</v>
      </c>
      <c r="CE479" s="5">
        <v>1</v>
      </c>
      <c r="CF479" s="5">
        <v>1</v>
      </c>
      <c r="CG479" s="5">
        <v>1</v>
      </c>
      <c r="CH479" s="5">
        <v>1</v>
      </c>
      <c r="CI479" s="5">
        <v>1</v>
      </c>
      <c r="CJ479" s="544">
        <v>1</v>
      </c>
    </row>
    <row r="480" spans="1:88" ht="23.25" customHeight="1">
      <c r="A480" s="5">
        <v>1</v>
      </c>
      <c r="B480" s="60" t="s">
        <v>21</v>
      </c>
      <c r="C480" s="671"/>
      <c r="D480" s="673"/>
      <c r="E480" s="673"/>
      <c r="F480" s="673"/>
      <c r="G480" s="673"/>
      <c r="H480" s="673"/>
      <c r="I480" s="674"/>
      <c r="J480" s="674"/>
      <c r="K480" s="674"/>
      <c r="L480" s="674"/>
      <c r="M480" s="674"/>
      <c r="N480" s="674"/>
      <c r="O480" s="674"/>
      <c r="P480" s="747" t="str">
        <f>I481</f>
        <v>NOM DE LA RECETTE 6</v>
      </c>
      <c r="Q480" s="5">
        <v>1</v>
      </c>
      <c r="R480" s="599"/>
      <c r="S480" s="1"/>
      <c r="T480" s="600"/>
      <c r="U480" s="907" t="s">
        <v>731</v>
      </c>
      <c r="V480" s="908"/>
      <c r="W480" s="908"/>
      <c r="X480" s="909"/>
      <c r="Y480" s="5">
        <v>1</v>
      </c>
      <c r="Z480" s="62" t="s">
        <v>21</v>
      </c>
      <c r="AA480" s="71">
        <v>100</v>
      </c>
      <c r="AB480" s="72" t="s">
        <v>43</v>
      </c>
      <c r="AC480" s="73" t="s">
        <v>44</v>
      </c>
      <c r="AD480" s="74"/>
      <c r="AE480" s="74"/>
      <c r="AF480" s="75"/>
      <c r="AG480" s="76"/>
      <c r="AH480" s="75"/>
      <c r="AI480" s="75"/>
      <c r="AJ480" s="75"/>
      <c r="AK480" s="75"/>
      <c r="AL480" s="77" t="s">
        <v>45</v>
      </c>
      <c r="AM480" s="78"/>
      <c r="AN480" s="79"/>
      <c r="AO480" s="5">
        <v>1</v>
      </c>
      <c r="AP480" s="780" t="s">
        <v>46</v>
      </c>
      <c r="AQ480" s="781"/>
      <c r="AR480" s="781"/>
      <c r="AS480" s="781"/>
      <c r="AT480" s="781"/>
      <c r="AU480" s="782"/>
      <c r="AV480" s="5">
        <v>1</v>
      </c>
      <c r="AW480" s="5">
        <v>1</v>
      </c>
      <c r="AX480" s="5">
        <v>1</v>
      </c>
      <c r="AY480" s="5">
        <v>1</v>
      </c>
      <c r="AZ480" s="5">
        <v>1</v>
      </c>
      <c r="BA480" s="5">
        <v>1</v>
      </c>
      <c r="BB480" s="5">
        <v>1</v>
      </c>
      <c r="BC480" s="5">
        <v>1</v>
      </c>
      <c r="BD480" s="5">
        <v>1</v>
      </c>
      <c r="BE480" s="5">
        <v>1</v>
      </c>
      <c r="BF480" s="5">
        <v>1</v>
      </c>
      <c r="BG480" s="5">
        <v>1</v>
      </c>
      <c r="BH480" s="5">
        <v>1</v>
      </c>
      <c r="BI480" s="5">
        <v>1</v>
      </c>
      <c r="BJ480" s="5">
        <v>1</v>
      </c>
      <c r="BK480" s="5">
        <v>1</v>
      </c>
      <c r="BL480" s="5">
        <v>1</v>
      </c>
      <c r="BM480" s="5">
        <v>1</v>
      </c>
      <c r="BN480" s="5">
        <v>1</v>
      </c>
      <c r="BO480" s="5">
        <v>1</v>
      </c>
      <c r="BP480" s="5">
        <v>1</v>
      </c>
      <c r="BQ480" s="5">
        <v>1</v>
      </c>
      <c r="BR480" s="5">
        <v>1</v>
      </c>
      <c r="BS480" s="5">
        <v>1</v>
      </c>
      <c r="BT480" s="5">
        <v>1</v>
      </c>
      <c r="BU480" s="5">
        <v>1</v>
      </c>
      <c r="BV480" s="5">
        <v>1</v>
      </c>
      <c r="BW480" s="5">
        <v>1</v>
      </c>
      <c r="BX480" s="5">
        <v>1</v>
      </c>
      <c r="BY480" s="5">
        <v>1</v>
      </c>
      <c r="BZ480" s="5">
        <v>1</v>
      </c>
      <c r="CA480" s="5">
        <v>1</v>
      </c>
      <c r="CB480" s="5">
        <v>1</v>
      </c>
      <c r="CC480" s="5">
        <v>1</v>
      </c>
      <c r="CD480" s="5">
        <v>1</v>
      </c>
      <c r="CE480" s="5">
        <v>1</v>
      </c>
      <c r="CF480" s="5">
        <v>1</v>
      </c>
      <c r="CG480" s="5">
        <v>1</v>
      </c>
      <c r="CH480" s="5">
        <v>1</v>
      </c>
      <c r="CI480" s="5">
        <v>1</v>
      </c>
      <c r="CJ480" s="544">
        <v>1</v>
      </c>
    </row>
    <row r="481" spans="1:88" ht="23.25" customHeight="1">
      <c r="A481" s="5">
        <v>1</v>
      </c>
      <c r="B481" s="60" t="s">
        <v>21</v>
      </c>
      <c r="C481" s="671"/>
      <c r="D481" s="673" t="s">
        <v>38</v>
      </c>
      <c r="E481" s="673"/>
      <c r="F481" s="673"/>
      <c r="G481" s="673"/>
      <c r="H481" s="673"/>
      <c r="I481" s="674" t="str">
        <f>AB477</f>
        <v>NOM DE LA RECETTE 6</v>
      </c>
      <c r="J481" s="674"/>
      <c r="K481" s="674"/>
      <c r="L481" s="674"/>
      <c r="M481" s="674"/>
      <c r="N481" s="674"/>
      <c r="O481" s="674"/>
      <c r="P481" s="747"/>
      <c r="Q481" s="5">
        <v>1</v>
      </c>
      <c r="R481" s="599"/>
      <c r="S481" s="1"/>
      <c r="T481" s="600"/>
      <c r="U481" s="907"/>
      <c r="V481" s="908"/>
      <c r="W481" s="908"/>
      <c r="X481" s="909"/>
      <c r="Y481" s="5">
        <v>1</v>
      </c>
      <c r="Z481" s="62" t="s">
        <v>21</v>
      </c>
      <c r="AA481" s="89">
        <v>100</v>
      </c>
      <c r="AB481" s="90" t="s">
        <v>52</v>
      </c>
      <c r="AC481" s="91" t="s">
        <v>53</v>
      </c>
      <c r="AD481" s="92"/>
      <c r="AF481" s="76"/>
      <c r="AG481" s="76"/>
      <c r="AH481" s="76"/>
      <c r="AI481" s="76"/>
      <c r="AJ481" s="76"/>
      <c r="AK481" s="76"/>
      <c r="AL481" s="753">
        <v>50</v>
      </c>
      <c r="AM481" s="754" t="str">
        <f>AB480</f>
        <v>couverts</v>
      </c>
      <c r="AN481" s="755"/>
      <c r="AO481" s="5">
        <v>1</v>
      </c>
      <c r="AP481" s="676" t="s">
        <v>54</v>
      </c>
      <c r="AQ481" s="677"/>
      <c r="AR481" s="677"/>
      <c r="AS481" s="677"/>
      <c r="AT481" s="677"/>
      <c r="AU481" s="678"/>
      <c r="AV481" s="5">
        <v>1</v>
      </c>
      <c r="AW481" s="5">
        <v>1</v>
      </c>
      <c r="AX481" s="5">
        <v>1</v>
      </c>
      <c r="AY481" s="5">
        <v>1</v>
      </c>
      <c r="AZ481" s="5">
        <v>1</v>
      </c>
      <c r="BA481" s="5">
        <v>1</v>
      </c>
      <c r="BB481" s="5">
        <v>1</v>
      </c>
      <c r="BC481" s="5">
        <v>1</v>
      </c>
      <c r="BD481" s="5">
        <v>1</v>
      </c>
      <c r="BE481" s="5">
        <v>1</v>
      </c>
      <c r="BF481" s="5">
        <v>1</v>
      </c>
      <c r="BG481" s="5">
        <v>1</v>
      </c>
      <c r="BH481" s="5">
        <v>1</v>
      </c>
      <c r="BI481" s="5">
        <v>1</v>
      </c>
      <c r="BJ481" s="5">
        <v>1</v>
      </c>
      <c r="BK481" s="5">
        <v>1</v>
      </c>
      <c r="BL481" s="5">
        <v>1</v>
      </c>
      <c r="BM481" s="5">
        <v>1</v>
      </c>
      <c r="BN481" s="5">
        <v>1</v>
      </c>
      <c r="BO481" s="5">
        <v>1</v>
      </c>
      <c r="BP481" s="5">
        <v>1</v>
      </c>
      <c r="BQ481" s="5">
        <v>1</v>
      </c>
      <c r="BR481" s="5">
        <v>1</v>
      </c>
      <c r="BS481" s="5">
        <v>1</v>
      </c>
      <c r="BT481" s="5">
        <v>1</v>
      </c>
      <c r="BU481" s="5">
        <v>1</v>
      </c>
      <c r="BV481" s="5">
        <v>1</v>
      </c>
      <c r="BW481" s="5">
        <v>1</v>
      </c>
      <c r="BX481" s="5">
        <v>1</v>
      </c>
      <c r="BY481" s="5">
        <v>1</v>
      </c>
      <c r="BZ481" s="5">
        <v>1</v>
      </c>
      <c r="CA481" s="5">
        <v>1</v>
      </c>
      <c r="CB481" s="5">
        <v>1</v>
      </c>
      <c r="CC481" s="5">
        <v>1</v>
      </c>
      <c r="CD481" s="5">
        <v>1</v>
      </c>
      <c r="CE481" s="5">
        <v>1</v>
      </c>
      <c r="CF481" s="5">
        <v>1</v>
      </c>
      <c r="CG481" s="5">
        <v>1</v>
      </c>
      <c r="CH481" s="5">
        <v>1</v>
      </c>
      <c r="CI481" s="5">
        <v>1</v>
      </c>
      <c r="CJ481" s="544">
        <v>1</v>
      </c>
    </row>
    <row r="482" spans="1:88" ht="23.25" customHeight="1" thickBot="1">
      <c r="A482" s="5">
        <v>1</v>
      </c>
      <c r="B482" s="60" t="s">
        <v>21</v>
      </c>
      <c r="C482" s="671"/>
      <c r="D482" s="673"/>
      <c r="E482" s="673"/>
      <c r="F482" s="673"/>
      <c r="G482" s="673"/>
      <c r="H482" s="673"/>
      <c r="I482" s="674"/>
      <c r="J482" s="674"/>
      <c r="K482" s="674"/>
      <c r="L482" s="674"/>
      <c r="M482" s="674"/>
      <c r="N482" s="674"/>
      <c r="O482" s="674"/>
      <c r="P482" s="747"/>
      <c r="Q482" s="5">
        <v>1</v>
      </c>
      <c r="R482" s="599"/>
      <c r="S482" s="1"/>
      <c r="T482" s="600"/>
      <c r="U482" s="907"/>
      <c r="V482" s="908"/>
      <c r="W482" s="908"/>
      <c r="X482" s="909"/>
      <c r="Y482" s="5">
        <v>1</v>
      </c>
      <c r="Z482" s="62" t="s">
        <v>21</v>
      </c>
      <c r="AA482" s="98" t="s">
        <v>59</v>
      </c>
      <c r="AE482" s="92"/>
      <c r="AF482" s="36"/>
      <c r="AG482" s="36"/>
      <c r="AH482" s="76"/>
      <c r="AI482" s="76"/>
      <c r="AJ482" s="76"/>
      <c r="AK482" s="99" t="str">
        <f>AC479</f>
        <v>Vous</v>
      </c>
      <c r="AL482" s="753"/>
      <c r="AM482" s="754"/>
      <c r="AN482" s="755"/>
      <c r="AO482" s="5">
        <v>1</v>
      </c>
      <c r="AP482" s="100"/>
      <c r="AQ482" s="1"/>
      <c r="AR482" s="1"/>
      <c r="AS482" s="1"/>
      <c r="AT482" s="1"/>
      <c r="AU482" s="101"/>
      <c r="AV482" s="5">
        <v>1</v>
      </c>
      <c r="AW482" s="5">
        <v>1</v>
      </c>
      <c r="AX482" s="5">
        <v>1</v>
      </c>
      <c r="AY482" s="5">
        <v>1</v>
      </c>
      <c r="AZ482" s="5">
        <v>1</v>
      </c>
      <c r="BA482" s="5">
        <v>1</v>
      </c>
      <c r="BB482" s="5">
        <v>1</v>
      </c>
      <c r="BC482" s="5">
        <v>1</v>
      </c>
      <c r="BD482" s="5">
        <v>1</v>
      </c>
      <c r="BE482" s="5">
        <v>1</v>
      </c>
      <c r="BF482" s="5">
        <v>1</v>
      </c>
      <c r="BG482" s="5">
        <v>1</v>
      </c>
      <c r="BH482" s="5">
        <v>1</v>
      </c>
      <c r="BI482" s="5">
        <v>1</v>
      </c>
      <c r="BJ482" s="5">
        <v>1</v>
      </c>
      <c r="BK482" s="5">
        <v>1</v>
      </c>
      <c r="BL482" s="5">
        <v>1</v>
      </c>
      <c r="BM482" s="5">
        <v>1</v>
      </c>
      <c r="BN482" s="5">
        <v>1</v>
      </c>
      <c r="BO482" s="5">
        <v>1</v>
      </c>
      <c r="BP482" s="5">
        <v>1</v>
      </c>
      <c r="BQ482" s="5">
        <v>1</v>
      </c>
      <c r="BR482" s="5">
        <v>1</v>
      </c>
      <c r="BS482" s="5">
        <v>1</v>
      </c>
      <c r="BT482" s="5">
        <v>1</v>
      </c>
      <c r="BU482" s="5">
        <v>1</v>
      </c>
      <c r="BV482" s="5">
        <v>1</v>
      </c>
      <c r="BW482" s="5">
        <v>1</v>
      </c>
      <c r="BX482" s="5">
        <v>1</v>
      </c>
      <c r="BY482" s="5">
        <v>1</v>
      </c>
      <c r="BZ482" s="5">
        <v>1</v>
      </c>
      <c r="CA482" s="5">
        <v>1</v>
      </c>
      <c r="CB482" s="5">
        <v>1</v>
      </c>
      <c r="CC482" s="5">
        <v>1</v>
      </c>
      <c r="CD482" s="5">
        <v>1</v>
      </c>
      <c r="CE482" s="5">
        <v>1</v>
      </c>
      <c r="CF482" s="5">
        <v>1</v>
      </c>
      <c r="CG482" s="5">
        <v>1</v>
      </c>
      <c r="CH482" s="5">
        <v>1</v>
      </c>
      <c r="CI482" s="5">
        <v>1</v>
      </c>
      <c r="CJ482" s="544">
        <v>1</v>
      </c>
    </row>
    <row r="483" spans="1:88" ht="23.25" customHeight="1" thickTop="1" thickBot="1">
      <c r="A483" s="5">
        <v>1</v>
      </c>
      <c r="B483" s="60" t="s">
        <v>21</v>
      </c>
      <c r="C483" s="671"/>
      <c r="D483" s="87"/>
      <c r="E483" s="87"/>
      <c r="F483" s="87"/>
      <c r="G483" s="87"/>
      <c r="H483" s="87"/>
      <c r="I483" s="87"/>
      <c r="J483" s="15"/>
      <c r="K483" s="88"/>
      <c r="L483" s="15"/>
      <c r="M483" s="15"/>
      <c r="N483" s="15"/>
      <c r="O483" s="88"/>
      <c r="P483" s="747"/>
      <c r="Q483" s="5">
        <v>1</v>
      </c>
      <c r="R483" s="599"/>
      <c r="S483" s="1"/>
      <c r="T483" s="600"/>
      <c r="U483" s="903" t="s">
        <v>732</v>
      </c>
      <c r="V483" s="904"/>
      <c r="W483" s="904"/>
      <c r="X483" s="905"/>
      <c r="Y483" s="5">
        <v>1</v>
      </c>
      <c r="Z483" s="62" t="s">
        <v>21</v>
      </c>
      <c r="AA483" s="112" t="s">
        <v>63</v>
      </c>
      <c r="AB483" s="113" t="s">
        <v>64</v>
      </c>
      <c r="AC483" s="112" t="s">
        <v>65</v>
      </c>
      <c r="AD483" s="113" t="s">
        <v>66</v>
      </c>
      <c r="AE483" s="112" t="s">
        <v>67</v>
      </c>
      <c r="AF483" s="113" t="s">
        <v>68</v>
      </c>
      <c r="AG483" s="112" t="s">
        <v>69</v>
      </c>
      <c r="AH483" s="113" t="s">
        <v>70</v>
      </c>
      <c r="AI483" s="112" t="s">
        <v>71</v>
      </c>
      <c r="AJ483" s="113" t="s">
        <v>72</v>
      </c>
      <c r="AK483" s="112" t="s">
        <v>73</v>
      </c>
      <c r="AL483" s="113" t="s">
        <v>74</v>
      </c>
      <c r="AM483" s="112" t="s">
        <v>75</v>
      </c>
      <c r="AN483" s="114" t="s">
        <v>76</v>
      </c>
      <c r="AO483" s="5">
        <v>1</v>
      </c>
      <c r="AP483" s="100"/>
      <c r="AQ483" s="1"/>
      <c r="AR483" s="1"/>
      <c r="AS483" s="1"/>
      <c r="AT483" s="1"/>
      <c r="AU483" s="101"/>
      <c r="AV483" s="5">
        <v>1</v>
      </c>
      <c r="AW483" s="5">
        <v>1</v>
      </c>
      <c r="AX483" s="5">
        <v>1</v>
      </c>
      <c r="AY483" s="5">
        <v>1</v>
      </c>
      <c r="AZ483" s="5">
        <v>1</v>
      </c>
      <c r="BA483" s="5">
        <v>1</v>
      </c>
      <c r="BB483" s="5">
        <v>1</v>
      </c>
      <c r="BC483" s="5">
        <v>1</v>
      </c>
      <c r="BD483" s="5">
        <v>1</v>
      </c>
      <c r="BE483" s="5">
        <v>1</v>
      </c>
      <c r="BF483" s="5">
        <v>1</v>
      </c>
      <c r="BG483" s="5">
        <v>1</v>
      </c>
      <c r="BH483" s="5">
        <v>1</v>
      </c>
      <c r="BI483" s="5">
        <v>1</v>
      </c>
      <c r="BJ483" s="5">
        <v>1</v>
      </c>
      <c r="BK483" s="5">
        <v>1</v>
      </c>
      <c r="BL483" s="5">
        <v>1</v>
      </c>
      <c r="BM483" s="5">
        <v>1</v>
      </c>
      <c r="BN483" s="5">
        <v>1</v>
      </c>
      <c r="BO483" s="5">
        <v>1</v>
      </c>
      <c r="BP483" s="5">
        <v>1</v>
      </c>
      <c r="BQ483" s="5">
        <v>1</v>
      </c>
      <c r="BR483" s="5">
        <v>1</v>
      </c>
      <c r="BS483" s="5">
        <v>1</v>
      </c>
      <c r="BT483" s="5">
        <v>1</v>
      </c>
      <c r="BU483" s="5">
        <v>1</v>
      </c>
      <c r="BV483" s="5">
        <v>1</v>
      </c>
      <c r="BW483" s="5">
        <v>1</v>
      </c>
      <c r="BX483" s="5">
        <v>1</v>
      </c>
      <c r="BY483" s="5">
        <v>1</v>
      </c>
      <c r="BZ483" s="5">
        <v>1</v>
      </c>
      <c r="CA483" s="5">
        <v>1</v>
      </c>
      <c r="CB483" s="5">
        <v>1</v>
      </c>
      <c r="CC483" s="5">
        <v>1</v>
      </c>
      <c r="CD483" s="5">
        <v>1</v>
      </c>
      <c r="CE483" s="5">
        <v>1</v>
      </c>
      <c r="CF483" s="5">
        <v>1</v>
      </c>
      <c r="CG483" s="5">
        <v>1</v>
      </c>
      <c r="CH483" s="5">
        <v>1</v>
      </c>
      <c r="CI483" s="5">
        <v>1</v>
      </c>
      <c r="CJ483" s="544">
        <v>1</v>
      </c>
    </row>
    <row r="484" spans="1:88" ht="23.25" customHeight="1" thickTop="1">
      <c r="A484" s="5">
        <v>1</v>
      </c>
      <c r="B484" s="60" t="s">
        <v>21</v>
      </c>
      <c r="C484" s="671"/>
      <c r="D484" s="87"/>
      <c r="E484" s="87"/>
      <c r="F484" s="95">
        <f>AB482</f>
        <v>0</v>
      </c>
      <c r="G484" s="87">
        <f>AC482</f>
        <v>0</v>
      </c>
      <c r="H484" s="87"/>
      <c r="I484" s="87"/>
      <c r="J484" s="15"/>
      <c r="K484" s="87"/>
      <c r="L484" s="96" t="s">
        <v>58</v>
      </c>
      <c r="M484" s="97">
        <f>AL481</f>
        <v>50</v>
      </c>
      <c r="N484" s="97" t="str">
        <f>AM481</f>
        <v>couverts</v>
      </c>
      <c r="O484" s="87"/>
      <c r="P484" s="747"/>
      <c r="Q484" s="5">
        <v>1</v>
      </c>
      <c r="R484" s="599"/>
      <c r="S484" s="1"/>
      <c r="T484" s="600"/>
      <c r="U484" s="903"/>
      <c r="V484" s="904"/>
      <c r="W484" s="904"/>
      <c r="X484" s="905"/>
      <c r="Y484" s="5">
        <v>1</v>
      </c>
      <c r="Z484" s="62" t="s">
        <v>21</v>
      </c>
      <c r="AA484" s="125" t="s">
        <v>88</v>
      </c>
      <c r="AB484" s="126" t="s">
        <v>89</v>
      </c>
      <c r="AC484" s="127"/>
      <c r="AD484" s="685" t="s">
        <v>90</v>
      </c>
      <c r="AE484" s="687" t="s">
        <v>91</v>
      </c>
      <c r="AF484" s="128" t="s">
        <v>92</v>
      </c>
      <c r="AG484" s="689" t="s">
        <v>93</v>
      </c>
      <c r="AH484" s="691" t="s">
        <v>94</v>
      </c>
      <c r="AI484" s="693" t="s">
        <v>95</v>
      </c>
      <c r="AJ484" s="129" t="s">
        <v>87</v>
      </c>
      <c r="AK484" s="130" t="s">
        <v>82</v>
      </c>
      <c r="AL484" s="131" t="s">
        <v>96</v>
      </c>
      <c r="AM484" s="132">
        <f>AL481</f>
        <v>50</v>
      </c>
      <c r="AN484" s="133" t="str">
        <f>AM481</f>
        <v>couverts</v>
      </c>
      <c r="AO484" s="5">
        <v>1</v>
      </c>
      <c r="AP484" s="100"/>
      <c r="AQ484" s="1"/>
      <c r="AR484" s="1"/>
      <c r="AS484" s="1"/>
      <c r="AT484" s="1"/>
      <c r="AU484" s="101"/>
      <c r="AV484" s="5">
        <v>1</v>
      </c>
      <c r="AW484" s="5">
        <v>1</v>
      </c>
      <c r="AX484" s="5">
        <v>1</v>
      </c>
      <c r="AY484" s="5">
        <v>1</v>
      </c>
      <c r="AZ484" s="5">
        <v>1</v>
      </c>
      <c r="BA484" s="5">
        <v>1</v>
      </c>
      <c r="BB484" s="5">
        <v>1</v>
      </c>
      <c r="BC484" s="5">
        <v>1</v>
      </c>
      <c r="BD484" s="5">
        <v>1</v>
      </c>
      <c r="BE484" s="5">
        <v>1</v>
      </c>
      <c r="BF484" s="5">
        <v>1</v>
      </c>
      <c r="BG484" s="5">
        <v>1</v>
      </c>
      <c r="BH484" s="5">
        <v>1</v>
      </c>
      <c r="BI484" s="5">
        <v>1</v>
      </c>
      <c r="BJ484" s="5">
        <v>1</v>
      </c>
      <c r="BK484" s="5">
        <v>1</v>
      </c>
      <c r="BL484" s="5">
        <v>1</v>
      </c>
      <c r="BM484" s="5">
        <v>1</v>
      </c>
      <c r="BN484" s="5">
        <v>1</v>
      </c>
      <c r="BO484" s="5">
        <v>1</v>
      </c>
      <c r="BP484" s="5">
        <v>1</v>
      </c>
      <c r="BQ484" s="5">
        <v>1</v>
      </c>
      <c r="BR484" s="5">
        <v>1</v>
      </c>
      <c r="BS484" s="5">
        <v>1</v>
      </c>
      <c r="BT484" s="5">
        <v>1</v>
      </c>
      <c r="BU484" s="5">
        <v>1</v>
      </c>
      <c r="BV484" s="5">
        <v>1</v>
      </c>
      <c r="BW484" s="5">
        <v>1</v>
      </c>
      <c r="BX484" s="5">
        <v>1</v>
      </c>
      <c r="BY484" s="5">
        <v>1</v>
      </c>
      <c r="BZ484" s="5">
        <v>1</v>
      </c>
      <c r="CA484" s="5">
        <v>1</v>
      </c>
      <c r="CB484" s="5">
        <v>1</v>
      </c>
      <c r="CC484" s="5">
        <v>1</v>
      </c>
      <c r="CD484" s="5">
        <v>1</v>
      </c>
      <c r="CE484" s="5">
        <v>1</v>
      </c>
      <c r="CF484" s="5">
        <v>1</v>
      </c>
      <c r="CG484" s="5">
        <v>1</v>
      </c>
      <c r="CH484" s="5">
        <v>1</v>
      </c>
      <c r="CI484" s="5">
        <v>1</v>
      </c>
      <c r="CJ484" s="544">
        <v>1</v>
      </c>
    </row>
    <row r="485" spans="1:88" s="160" customFormat="1" ht="23.25" customHeight="1">
      <c r="A485" s="5">
        <v>1</v>
      </c>
      <c r="B485" s="60" t="s">
        <v>21</v>
      </c>
      <c r="C485" s="671"/>
      <c r="D485" s="109"/>
      <c r="E485" s="109"/>
      <c r="F485" s="109"/>
      <c r="G485" s="109"/>
      <c r="H485" s="109"/>
      <c r="I485" s="109"/>
      <c r="J485" s="109"/>
      <c r="K485" s="109"/>
      <c r="L485" s="109"/>
      <c r="M485" s="109"/>
      <c r="N485" s="109"/>
      <c r="O485" s="109"/>
      <c r="P485" s="747"/>
      <c r="Q485" s="5">
        <v>1</v>
      </c>
      <c r="R485" s="599"/>
      <c r="S485" s="1"/>
      <c r="T485" s="600"/>
      <c r="U485" s="807" t="s">
        <v>678</v>
      </c>
      <c r="V485" s="675" t="s">
        <v>724</v>
      </c>
      <c r="W485" s="634" t="s">
        <v>517</v>
      </c>
      <c r="X485" s="809" t="s">
        <v>733</v>
      </c>
      <c r="Y485" s="5">
        <v>1</v>
      </c>
      <c r="Z485" s="60" t="s">
        <v>21</v>
      </c>
      <c r="AA485" s="144" t="s">
        <v>82</v>
      </c>
      <c r="AB485" s="145" t="s">
        <v>83</v>
      </c>
      <c r="AC485" s="146" t="s">
        <v>84</v>
      </c>
      <c r="AD485" s="686"/>
      <c r="AE485" s="688"/>
      <c r="AF485" s="147" t="s">
        <v>81</v>
      </c>
      <c r="AG485" s="690"/>
      <c r="AH485" s="692"/>
      <c r="AI485" s="694"/>
      <c r="AJ485" s="148" t="s">
        <v>102</v>
      </c>
      <c r="AK485" s="149">
        <v>1</v>
      </c>
      <c r="AL485" s="150" t="s">
        <v>82</v>
      </c>
      <c r="AM485" s="151" t="s">
        <v>83</v>
      </c>
      <c r="AN485" s="152" t="s">
        <v>87</v>
      </c>
      <c r="AO485" s="5">
        <v>1</v>
      </c>
      <c r="AP485" s="100"/>
      <c r="AQ485" s="1"/>
      <c r="AR485" s="1"/>
      <c r="AS485" s="1"/>
      <c r="AT485" s="1"/>
      <c r="AU485" s="101"/>
      <c r="AV485" s="5">
        <v>1</v>
      </c>
      <c r="AW485" s="5">
        <v>1</v>
      </c>
      <c r="AX485" s="5">
        <v>1</v>
      </c>
      <c r="AY485" s="5">
        <v>1</v>
      </c>
      <c r="AZ485" s="5">
        <v>1</v>
      </c>
      <c r="BA485" s="5">
        <v>1</v>
      </c>
      <c r="BB485" s="5">
        <v>1</v>
      </c>
      <c r="BC485" s="5">
        <v>1</v>
      </c>
      <c r="BD485" s="5">
        <v>1</v>
      </c>
      <c r="BE485" s="5">
        <v>1</v>
      </c>
      <c r="BF485" s="5">
        <v>1</v>
      </c>
      <c r="BG485" s="5">
        <v>1</v>
      </c>
      <c r="BH485" s="5">
        <v>1</v>
      </c>
      <c r="BI485" s="5">
        <v>1</v>
      </c>
      <c r="BJ485" s="5">
        <v>1</v>
      </c>
      <c r="BK485" s="5">
        <v>1</v>
      </c>
      <c r="BL485" s="5">
        <v>1</v>
      </c>
      <c r="BM485" s="5">
        <v>1</v>
      </c>
      <c r="BN485" s="5">
        <v>1</v>
      </c>
      <c r="BO485" s="5">
        <v>1</v>
      </c>
      <c r="BP485" s="5">
        <v>1</v>
      </c>
      <c r="BQ485" s="5">
        <v>1</v>
      </c>
      <c r="BR485" s="5">
        <v>1</v>
      </c>
      <c r="BS485" s="5">
        <v>1</v>
      </c>
      <c r="BT485" s="5">
        <v>1</v>
      </c>
      <c r="BU485" s="5">
        <v>1</v>
      </c>
      <c r="BV485" s="5">
        <v>1</v>
      </c>
      <c r="BW485" s="5">
        <v>1</v>
      </c>
      <c r="BX485" s="5">
        <v>1</v>
      </c>
      <c r="BY485" s="5">
        <v>1</v>
      </c>
      <c r="BZ485" s="5">
        <v>1</v>
      </c>
      <c r="CA485" s="5">
        <v>1</v>
      </c>
      <c r="CB485" s="5">
        <v>1</v>
      </c>
      <c r="CC485" s="5">
        <v>1</v>
      </c>
      <c r="CD485" s="5">
        <v>1</v>
      </c>
      <c r="CE485" s="5">
        <v>1</v>
      </c>
      <c r="CF485" s="5">
        <v>1</v>
      </c>
      <c r="CG485" s="5">
        <v>1</v>
      </c>
      <c r="CH485" s="5">
        <v>1</v>
      </c>
      <c r="CI485" s="5">
        <v>1</v>
      </c>
      <c r="CJ485" s="544">
        <v>1</v>
      </c>
    </row>
    <row r="486" spans="1:88" s="160" customFormat="1" ht="23.25" customHeight="1">
      <c r="A486" s="5">
        <v>1</v>
      </c>
      <c r="B486" s="60" t="s">
        <v>21</v>
      </c>
      <c r="C486" s="671"/>
      <c r="D486" s="15"/>
      <c r="E486" s="117" t="s">
        <v>81</v>
      </c>
      <c r="F486" s="118"/>
      <c r="G486" s="118"/>
      <c r="H486" s="119" t="s">
        <v>82</v>
      </c>
      <c r="I486" s="120" t="s">
        <v>83</v>
      </c>
      <c r="J486" s="120" t="s">
        <v>84</v>
      </c>
      <c r="K486" s="121" t="s">
        <v>85</v>
      </c>
      <c r="L486" s="122" t="s">
        <v>86</v>
      </c>
      <c r="M486" s="745" t="s">
        <v>87</v>
      </c>
      <c r="N486" s="745"/>
      <c r="O486" s="123"/>
      <c r="P486" s="747"/>
      <c r="Q486" s="5">
        <v>1</v>
      </c>
      <c r="R486" s="599"/>
      <c r="S486" s="1"/>
      <c r="T486" s="600"/>
      <c r="U486" s="807"/>
      <c r="V486" s="675"/>
      <c r="W486" s="810" t="s">
        <v>519</v>
      </c>
      <c r="X486" s="809"/>
      <c r="Y486" s="5">
        <v>1</v>
      </c>
      <c r="Z486" s="62" t="s">
        <v>21</v>
      </c>
      <c r="AA486" s="163"/>
      <c r="AB486" s="164"/>
      <c r="AC486" s="165" t="str">
        <f t="shared" ref="AC486:AC515" si="181">IF(AND(AA486&gt;0,AD486&gt;0),"de","")</f>
        <v/>
      </c>
      <c r="AD486" s="485">
        <v>0.4</v>
      </c>
      <c r="AE486" s="22" t="s">
        <v>4</v>
      </c>
      <c r="AF486" s="168" t="s">
        <v>363</v>
      </c>
      <c r="AG486" s="491">
        <v>1</v>
      </c>
      <c r="AH486" s="169">
        <f>IFERROR(SUMIF(AA558:AF558, AE486, AA559:AF559)*AD486*IF(ISBLANK(AA486),1,AA486)+SUMIF(AA560:AF560, AE486, AA561:AF561)*AD486*IF(ISBLANK(AA486),1,AA486), 0)</f>
        <v>0.4</v>
      </c>
      <c r="AI486" s="170">
        <f>IF(ISBLANK(AA480),0,(AH486*AG486)/AA480*AL481)</f>
        <v>0.2</v>
      </c>
      <c r="AJ486" s="171">
        <f>IF(AI516=0,0,(AI486/AI516)*AK485*1000)</f>
        <v>1000</v>
      </c>
      <c r="AK486" s="172">
        <f>IF(AH516=0, 0, (AA486*AG486)/(AH516*AK485))</f>
        <v>0</v>
      </c>
      <c r="AL486" s="173">
        <f>IF(OR(ISBLANK(AA480), ISBLANK(AA486), ISTEXT(AA486)), 0, AA486*AG486/AA480*AL481)</f>
        <v>0</v>
      </c>
      <c r="AM486" s="174">
        <f t="shared" ref="AM486:AM515" si="182">AB486</f>
        <v>0</v>
      </c>
      <c r="AN486" s="175" t="str">
        <f t="shared" ref="AN486:AN515" si="183">IF(AI486=0,0,IF(AI486&gt;=1,ROUND(AI486,3)&amp;" Kg",INT(AI486*1000)&amp;" g"))</f>
        <v>200 g</v>
      </c>
      <c r="AO486" s="5">
        <v>1</v>
      </c>
      <c r="AP486" s="100"/>
      <c r="AQ486" s="1"/>
      <c r="AR486" s="1"/>
      <c r="AS486" s="1"/>
      <c r="AT486" s="1"/>
      <c r="AU486" s="101"/>
      <c r="AV486" s="5">
        <v>1</v>
      </c>
      <c r="AW486" s="5">
        <v>1</v>
      </c>
      <c r="AX486" s="5">
        <v>1</v>
      </c>
      <c r="AY486" s="5">
        <v>1</v>
      </c>
      <c r="AZ486" s="5">
        <v>1</v>
      </c>
      <c r="BA486" s="5">
        <v>1</v>
      </c>
      <c r="BB486" s="5">
        <v>1</v>
      </c>
      <c r="BC486" s="5">
        <v>1</v>
      </c>
      <c r="BD486" s="5">
        <v>1</v>
      </c>
      <c r="BE486" s="5">
        <v>1</v>
      </c>
      <c r="BF486" s="5">
        <v>1</v>
      </c>
      <c r="BG486" s="5">
        <v>1</v>
      </c>
      <c r="BH486" s="5">
        <v>1</v>
      </c>
      <c r="BI486" s="5">
        <v>1</v>
      </c>
      <c r="BJ486" s="5">
        <v>1</v>
      </c>
      <c r="BK486" s="5">
        <v>1</v>
      </c>
      <c r="BL486" s="5">
        <v>1</v>
      </c>
      <c r="BM486" s="5">
        <v>1</v>
      </c>
      <c r="BN486" s="5">
        <v>1</v>
      </c>
      <c r="BO486" s="5">
        <v>1</v>
      </c>
      <c r="BP486" s="5">
        <v>1</v>
      </c>
      <c r="BQ486" s="5">
        <v>1</v>
      </c>
      <c r="BR486" s="5">
        <v>1</v>
      </c>
      <c r="BS486" s="5">
        <v>1</v>
      </c>
      <c r="BT486" s="5">
        <v>1</v>
      </c>
      <c r="BU486" s="5">
        <v>1</v>
      </c>
      <c r="BV486" s="5">
        <v>1</v>
      </c>
      <c r="BW486" s="5">
        <v>1</v>
      </c>
      <c r="BX486" s="5">
        <v>1</v>
      </c>
      <c r="BY486" s="5">
        <v>1</v>
      </c>
      <c r="BZ486" s="5">
        <v>1</v>
      </c>
      <c r="CA486" s="5">
        <v>1</v>
      </c>
      <c r="CB486" s="5">
        <v>1</v>
      </c>
      <c r="CC486" s="5">
        <v>1</v>
      </c>
      <c r="CD486" s="5">
        <v>1</v>
      </c>
      <c r="CE486" s="5">
        <v>1</v>
      </c>
      <c r="CF486" s="5">
        <v>1</v>
      </c>
      <c r="CG486" s="5">
        <v>1</v>
      </c>
      <c r="CH486" s="5">
        <v>1</v>
      </c>
      <c r="CI486" s="5">
        <v>1</v>
      </c>
      <c r="CJ486" s="544">
        <v>1</v>
      </c>
    </row>
    <row r="487" spans="1:88" s="160" customFormat="1" ht="23.25" customHeight="1">
      <c r="A487" s="5">
        <v>1</v>
      </c>
      <c r="B487" s="60" t="s">
        <v>21</v>
      </c>
      <c r="C487" s="671"/>
      <c r="D487" s="15"/>
      <c r="E487" s="140" t="str">
        <f t="shared" ref="E487:E516" si="184">AF486</f>
        <v>Huile d'olive</v>
      </c>
      <c r="F487" s="15"/>
      <c r="G487" s="87"/>
      <c r="H487" s="141">
        <f t="shared" ref="H487:H516" si="185">AL486</f>
        <v>0</v>
      </c>
      <c r="I487" s="142">
        <f t="shared" ref="I487:I516" si="186">AM486</f>
        <v>0</v>
      </c>
      <c r="J487" s="109" t="str">
        <f t="shared" ref="J487:J516" si="187">AC486</f>
        <v/>
      </c>
      <c r="K487" s="143" t="str">
        <f t="shared" ref="K487:K516" si="188">IF(J487="de",AD486,"")</f>
        <v/>
      </c>
      <c r="L487" s="143" t="str">
        <f t="shared" ref="L487:L516" si="189">IF(J487="de",AE486,"")</f>
        <v/>
      </c>
      <c r="M487" s="682" t="str">
        <f t="shared" ref="M487:M516" si="190">AN486</f>
        <v>200 g</v>
      </c>
      <c r="N487" s="682"/>
      <c r="O487" s="162" t="str">
        <f t="shared" ref="O487:O516" si="191">IF(M487&gt;0,E487,"")</f>
        <v>Huile d'olive</v>
      </c>
      <c r="P487" s="747"/>
      <c r="Q487" s="5">
        <v>1</v>
      </c>
      <c r="R487" s="717" t="s">
        <v>119</v>
      </c>
      <c r="S487" s="201" t="s">
        <v>120</v>
      </c>
      <c r="T487" s="600"/>
      <c r="U487" s="807"/>
      <c r="V487" s="675"/>
      <c r="W487" s="810"/>
      <c r="X487" s="809"/>
      <c r="Y487" s="5">
        <v>1</v>
      </c>
      <c r="Z487" s="180" t="str">
        <f t="shared" ref="Z487:Z514" si="192">IF(AF487&lt;&gt;"","A","►")</f>
        <v>►</v>
      </c>
      <c r="AA487" s="164"/>
      <c r="AB487" s="164"/>
      <c r="AC487" s="181" t="str">
        <f t="shared" si="181"/>
        <v/>
      </c>
      <c r="AD487" s="166"/>
      <c r="AE487" s="167"/>
      <c r="AF487" s="182"/>
      <c r="AG487" s="491">
        <v>1</v>
      </c>
      <c r="AH487" s="169">
        <f>IFERROR(SUMIF(AA558:AF558, AE487, AA559:AF559)*AD487*IF(ISBLANK(AA487),1,AA487)+SUMIF(AA560:AF560, AE487, AA561:AF561)*AD487*IF(ISBLANK(AA487),1,AA487), 0)</f>
        <v>0</v>
      </c>
      <c r="AI487" s="170">
        <f>IF(ISBLANK(AA480),0,(AH487*AG487)/AA480*AL481)</f>
        <v>0</v>
      </c>
      <c r="AJ487" s="183">
        <f>IF(AI516=0,0,(AI487/AI516)*AK485*1000)</f>
        <v>0</v>
      </c>
      <c r="AK487" s="184">
        <f>IF(AH516=0, 0, (AA487*AG487)/(AH516*AK485))</f>
        <v>0</v>
      </c>
      <c r="AL487" s="185">
        <f>IF(OR(ISBLANK(AA480), ISBLANK(AA487), ISTEXT(AA487)), 0, AA487*AG487/AA480*AL481)</f>
        <v>0</v>
      </c>
      <c r="AM487" s="186">
        <f t="shared" si="182"/>
        <v>0</v>
      </c>
      <c r="AN487" s="187">
        <f t="shared" si="183"/>
        <v>0</v>
      </c>
      <c r="AO487" s="5">
        <v>1</v>
      </c>
      <c r="AP487" s="100"/>
      <c r="AQ487" s="1"/>
      <c r="AR487" s="1"/>
      <c r="AS487" s="1"/>
      <c r="AT487" s="1"/>
      <c r="AU487" s="101"/>
      <c r="AV487" s="5">
        <v>1</v>
      </c>
      <c r="AW487" s="5">
        <v>1</v>
      </c>
      <c r="AX487" s="5">
        <v>1</v>
      </c>
      <c r="AY487" s="5">
        <v>1</v>
      </c>
      <c r="AZ487" s="5">
        <v>1</v>
      </c>
      <c r="BA487" s="5">
        <v>1</v>
      </c>
      <c r="BB487" s="5">
        <v>1</v>
      </c>
      <c r="BC487" s="5">
        <v>1</v>
      </c>
      <c r="BD487" s="5">
        <v>1</v>
      </c>
      <c r="BE487" s="5">
        <v>1</v>
      </c>
      <c r="BF487" s="5">
        <v>1</v>
      </c>
      <c r="BG487" s="5">
        <v>1</v>
      </c>
      <c r="BH487" s="5">
        <v>1</v>
      </c>
      <c r="BI487" s="5">
        <v>1</v>
      </c>
      <c r="BJ487" s="5">
        <v>1</v>
      </c>
      <c r="BK487" s="5">
        <v>1</v>
      </c>
      <c r="BL487" s="5">
        <v>1</v>
      </c>
      <c r="BM487" s="5">
        <v>1</v>
      </c>
      <c r="BN487" s="5">
        <v>1</v>
      </c>
      <c r="BO487" s="5">
        <v>1</v>
      </c>
      <c r="BP487" s="5">
        <v>1</v>
      </c>
      <c r="BQ487" s="5">
        <v>1</v>
      </c>
      <c r="BR487" s="5">
        <v>1</v>
      </c>
      <c r="BS487" s="5">
        <v>1</v>
      </c>
      <c r="BT487" s="5">
        <v>1</v>
      </c>
      <c r="BU487" s="5">
        <v>1</v>
      </c>
      <c r="BV487" s="5">
        <v>1</v>
      </c>
      <c r="BW487" s="5">
        <v>1</v>
      </c>
      <c r="BX487" s="5">
        <v>1</v>
      </c>
      <c r="BY487" s="5">
        <v>1</v>
      </c>
      <c r="BZ487" s="5">
        <v>1</v>
      </c>
      <c r="CA487" s="5">
        <v>1</v>
      </c>
      <c r="CB487" s="5">
        <v>1</v>
      </c>
      <c r="CC487" s="5">
        <v>1</v>
      </c>
      <c r="CD487" s="5">
        <v>1</v>
      </c>
      <c r="CE487" s="5">
        <v>1</v>
      </c>
      <c r="CF487" s="5">
        <v>1</v>
      </c>
      <c r="CG487" s="5">
        <v>1</v>
      </c>
      <c r="CH487" s="5">
        <v>1</v>
      </c>
      <c r="CI487" s="5">
        <v>1</v>
      </c>
      <c r="CJ487" s="544">
        <v>1</v>
      </c>
    </row>
    <row r="488" spans="1:88" s="160" customFormat="1" ht="23.25" customHeight="1">
      <c r="A488" s="5">
        <v>1</v>
      </c>
      <c r="B488" s="657" t="str">
        <f>Z487</f>
        <v>►</v>
      </c>
      <c r="C488" s="671"/>
      <c r="D488" s="15"/>
      <c r="E488" s="140">
        <f t="shared" si="184"/>
        <v>0</v>
      </c>
      <c r="F488" s="15"/>
      <c r="G488" s="87"/>
      <c r="H488" s="141">
        <f t="shared" si="185"/>
        <v>0</v>
      </c>
      <c r="I488" s="142">
        <f t="shared" si="186"/>
        <v>0</v>
      </c>
      <c r="J488" s="109" t="str">
        <f t="shared" si="187"/>
        <v/>
      </c>
      <c r="K488" s="143" t="str">
        <f t="shared" si="188"/>
        <v/>
      </c>
      <c r="L488" s="143" t="str">
        <f t="shared" si="189"/>
        <v/>
      </c>
      <c r="M488" s="682">
        <f t="shared" si="190"/>
        <v>0</v>
      </c>
      <c r="N488" s="682"/>
      <c r="O488" s="162" t="str">
        <f t="shared" si="191"/>
        <v/>
      </c>
      <c r="P488" s="747"/>
      <c r="Q488" s="5">
        <v>1</v>
      </c>
      <c r="R488" s="718"/>
      <c r="S488" s="210" t="s">
        <v>128</v>
      </c>
      <c r="T488" s="601"/>
      <c r="U488" s="808"/>
      <c r="V488" s="629" t="str">
        <f>U489</f>
        <v>colonne.U</v>
      </c>
      <c r="W488" s="811"/>
      <c r="X488" s="906"/>
      <c r="Y488" s="5">
        <v>1</v>
      </c>
      <c r="Z488" s="180" t="str">
        <f t="shared" si="192"/>
        <v>►</v>
      </c>
      <c r="AA488" s="192"/>
      <c r="AB488" s="192"/>
      <c r="AC488" s="165" t="str">
        <f t="shared" si="181"/>
        <v/>
      </c>
      <c r="AD488" s="166"/>
      <c r="AE488" s="167"/>
      <c r="AF488" s="182"/>
      <c r="AG488" s="491">
        <v>1</v>
      </c>
      <c r="AH488" s="169">
        <f>IFERROR(SUMIF(AA558:AF558, AE488, AA559:AF559)*AD488*IF(ISBLANK(AA488),1,AA488)+SUMIF(AA560:AF560, AE488, AA561:AF561)*AD488*IF(ISBLANK(AA488),1,AA488), 0)</f>
        <v>0</v>
      </c>
      <c r="AI488" s="170">
        <f>IF(ISBLANK(AA480),0,(AH488*AG488)/AA480*AL481)</f>
        <v>0</v>
      </c>
      <c r="AJ488" s="171">
        <f>IF(AI516=0,0,(AI488/AI516)*AK485*1000)</f>
        <v>0</v>
      </c>
      <c r="AK488" s="193">
        <f>IF(AH516=0, 0, (AA488*AG488)/(AH516*AK485))</f>
        <v>0</v>
      </c>
      <c r="AL488" s="173">
        <f>IF(OR(ISBLANK(AA480), ISBLANK(AA488), ISTEXT(AA488)), 0, AA488*AG488/AA480*AL481)</f>
        <v>0</v>
      </c>
      <c r="AM488" s="174">
        <f t="shared" si="182"/>
        <v>0</v>
      </c>
      <c r="AN488" s="175">
        <f t="shared" si="183"/>
        <v>0</v>
      </c>
      <c r="AO488" s="5">
        <v>1</v>
      </c>
      <c r="AP488" s="100"/>
      <c r="AQ488" s="1"/>
      <c r="AR488" s="1"/>
      <c r="AS488" s="1"/>
      <c r="AT488" s="1"/>
      <c r="AU488" s="101"/>
      <c r="AV488" s="5">
        <v>1</v>
      </c>
      <c r="AW488" s="5">
        <v>1</v>
      </c>
      <c r="AX488" s="5">
        <v>1</v>
      </c>
      <c r="AY488" s="5">
        <v>1</v>
      </c>
      <c r="AZ488" s="5">
        <v>1</v>
      </c>
      <c r="BA488" s="5">
        <v>1</v>
      </c>
      <c r="BB488" s="5">
        <v>1</v>
      </c>
      <c r="BC488" s="5">
        <v>1</v>
      </c>
      <c r="BD488" s="5">
        <v>1</v>
      </c>
      <c r="BE488" s="5">
        <v>1</v>
      </c>
      <c r="BF488" s="5">
        <v>1</v>
      </c>
      <c r="BG488" s="5">
        <v>1</v>
      </c>
      <c r="BH488" s="5">
        <v>1</v>
      </c>
      <c r="BI488" s="5">
        <v>1</v>
      </c>
      <c r="BJ488" s="5">
        <v>1</v>
      </c>
      <c r="BK488" s="5">
        <v>1</v>
      </c>
      <c r="BL488" s="5">
        <v>1</v>
      </c>
      <c r="BM488" s="5">
        <v>1</v>
      </c>
      <c r="BN488" s="5">
        <v>1</v>
      </c>
      <c r="BO488" s="5">
        <v>1</v>
      </c>
      <c r="BP488" s="5">
        <v>1</v>
      </c>
      <c r="BQ488" s="5">
        <v>1</v>
      </c>
      <c r="BR488" s="5">
        <v>1</v>
      </c>
      <c r="BS488" s="5">
        <v>1</v>
      </c>
      <c r="BT488" s="5">
        <v>1</v>
      </c>
      <c r="BU488" s="5">
        <v>1</v>
      </c>
      <c r="BV488" s="5">
        <v>1</v>
      </c>
      <c r="BW488" s="5">
        <v>1</v>
      </c>
      <c r="BX488" s="5">
        <v>1</v>
      </c>
      <c r="BY488" s="5">
        <v>1</v>
      </c>
      <c r="BZ488" s="5">
        <v>1</v>
      </c>
      <c r="CA488" s="5">
        <v>1</v>
      </c>
      <c r="CB488" s="5">
        <v>1</v>
      </c>
      <c r="CC488" s="5">
        <v>1</v>
      </c>
      <c r="CD488" s="5">
        <v>1</v>
      </c>
      <c r="CE488" s="5">
        <v>1</v>
      </c>
      <c r="CF488" s="5">
        <v>1</v>
      </c>
      <c r="CG488" s="5">
        <v>1</v>
      </c>
      <c r="CH488" s="5">
        <v>1</v>
      </c>
      <c r="CI488" s="5">
        <v>1</v>
      </c>
      <c r="CJ488" s="544">
        <v>1</v>
      </c>
    </row>
    <row r="489" spans="1:88" s="160" customFormat="1" ht="23.25" customHeight="1">
      <c r="A489" s="5">
        <v>1</v>
      </c>
      <c r="B489" s="657" t="str">
        <f t="shared" ref="B489:B515" si="193">Z488</f>
        <v>►</v>
      </c>
      <c r="C489" s="671"/>
      <c r="D489" s="15"/>
      <c r="E489" s="140">
        <f t="shared" si="184"/>
        <v>0</v>
      </c>
      <c r="F489" s="15"/>
      <c r="G489" s="87"/>
      <c r="H489" s="141">
        <f t="shared" si="185"/>
        <v>0</v>
      </c>
      <c r="I489" s="142">
        <f t="shared" si="186"/>
        <v>0</v>
      </c>
      <c r="J489" s="109" t="str">
        <f t="shared" si="187"/>
        <v/>
      </c>
      <c r="K489" s="143" t="str">
        <f t="shared" si="188"/>
        <v/>
      </c>
      <c r="L489" s="143" t="str">
        <f t="shared" si="189"/>
        <v/>
      </c>
      <c r="M489" s="682">
        <f t="shared" si="190"/>
        <v>0</v>
      </c>
      <c r="N489" s="682"/>
      <c r="O489" s="162" t="str">
        <f t="shared" si="191"/>
        <v/>
      </c>
      <c r="P489" s="747"/>
      <c r="Q489" s="5">
        <v>1</v>
      </c>
      <c r="R489" s="614"/>
      <c r="S489" s="613" t="str">
        <f>"colonne."&amp;LEFT(ADDRESS(1,COLUMN(),4),1)</f>
        <v>colonne.S</v>
      </c>
      <c r="T489" s="615"/>
      <c r="U489" s="635" t="str">
        <f>"colonne."&amp;LEFT(ADDRESS(1,COLUMN(),4),1)</f>
        <v>colonne.U</v>
      </c>
      <c r="V489" s="613" t="str">
        <f>"colonne."&amp;LEFT(ADDRESS(1,COLUMN(),4),1)</f>
        <v>colonne.V</v>
      </c>
      <c r="W489" s="637" t="s">
        <v>684</v>
      </c>
      <c r="X489" s="638" t="str">
        <f>"colonne."&amp;LEFT(ADDRESS(1,COLUMN(),4),1)</f>
        <v>colonne.X</v>
      </c>
      <c r="Y489" s="5">
        <v>1</v>
      </c>
      <c r="Z489" s="180" t="str">
        <f t="shared" si="192"/>
        <v>►</v>
      </c>
      <c r="AA489" s="192"/>
      <c r="AB489" s="192"/>
      <c r="AC489" s="181" t="str">
        <f t="shared" si="181"/>
        <v/>
      </c>
      <c r="AD489" s="486"/>
      <c r="AE489" s="167"/>
      <c r="AF489" s="182"/>
      <c r="AG489" s="491">
        <v>1</v>
      </c>
      <c r="AH489" s="169">
        <f>IFERROR(SUMIF(AA558:AF558, AE489, AA559:AF559)*AD489*IF(ISBLANK(AA489),1,AA489)+SUMIF(AA560:AF560, AE489, AA561:AF561)*AD489*IF(ISBLANK(AA489),1,AA489), 0)</f>
        <v>0</v>
      </c>
      <c r="AI489" s="170">
        <f>IF(ISBLANK(AA480),0,(AH489*AG489)/AA480*AL481)</f>
        <v>0</v>
      </c>
      <c r="AJ489" s="183">
        <f>IF(AI516=0,0,(AI489/AI516)*AK485*1000)</f>
        <v>0</v>
      </c>
      <c r="AK489" s="184">
        <f>IF(AH516=0, 0, (AA489*AG489)/(AH516*AK485))</f>
        <v>0</v>
      </c>
      <c r="AL489" s="185">
        <f>IF(OR(ISBLANK(AA480), ISBLANK(AA489), ISTEXT(AA489)), 0, AA489*AG489/AA480*AL481)</f>
        <v>0</v>
      </c>
      <c r="AM489" s="186">
        <f t="shared" si="182"/>
        <v>0</v>
      </c>
      <c r="AN489" s="187">
        <f t="shared" si="183"/>
        <v>0</v>
      </c>
      <c r="AO489" s="5">
        <v>1</v>
      </c>
      <c r="AP489" s="796" t="s">
        <v>119</v>
      </c>
      <c r="AQ489" s="201" t="s">
        <v>120</v>
      </c>
      <c r="AR489" s="1"/>
      <c r="AS489" s="1"/>
      <c r="AT489" s="1"/>
      <c r="AU489" s="101"/>
      <c r="AV489" s="5">
        <v>1</v>
      </c>
      <c r="AW489" s="5">
        <v>1</v>
      </c>
      <c r="AX489" s="5">
        <v>1</v>
      </c>
      <c r="AY489" s="5">
        <v>1</v>
      </c>
      <c r="AZ489" s="5">
        <v>1</v>
      </c>
      <c r="BA489" s="5">
        <v>1</v>
      </c>
      <c r="BB489" s="5">
        <v>1</v>
      </c>
      <c r="BC489" s="5">
        <v>1</v>
      </c>
      <c r="BD489" s="5">
        <v>1</v>
      </c>
      <c r="BE489" s="5">
        <v>1</v>
      </c>
      <c r="BF489" s="5">
        <v>1</v>
      </c>
      <c r="BG489" s="5">
        <v>1</v>
      </c>
      <c r="BH489" s="5">
        <v>1</v>
      </c>
      <c r="BI489" s="5">
        <v>1</v>
      </c>
      <c r="BJ489" s="5">
        <v>1</v>
      </c>
      <c r="BK489" s="5">
        <v>1</v>
      </c>
      <c r="BL489" s="5">
        <v>1</v>
      </c>
      <c r="BM489" s="5">
        <v>1</v>
      </c>
      <c r="BN489" s="5">
        <v>1</v>
      </c>
      <c r="BO489" s="5">
        <v>1</v>
      </c>
      <c r="BP489" s="5">
        <v>1</v>
      </c>
      <c r="BQ489" s="5">
        <v>1</v>
      </c>
      <c r="BR489" s="5">
        <v>1</v>
      </c>
      <c r="BS489" s="5">
        <v>1</v>
      </c>
      <c r="BT489" s="5">
        <v>1</v>
      </c>
      <c r="BU489" s="5">
        <v>1</v>
      </c>
      <c r="BV489" s="5">
        <v>1</v>
      </c>
      <c r="BW489" s="5">
        <v>1</v>
      </c>
      <c r="BX489" s="5">
        <v>1</v>
      </c>
      <c r="BY489" s="5">
        <v>1</v>
      </c>
      <c r="BZ489" s="5">
        <v>1</v>
      </c>
      <c r="CA489" s="5">
        <v>1</v>
      </c>
      <c r="CB489" s="5">
        <v>1</v>
      </c>
      <c r="CC489" s="5">
        <v>1</v>
      </c>
      <c r="CD489" s="5">
        <v>1</v>
      </c>
      <c r="CE489" s="5">
        <v>1</v>
      </c>
      <c r="CF489" s="5">
        <v>1</v>
      </c>
      <c r="CG489" s="5">
        <v>1</v>
      </c>
      <c r="CH489" s="5">
        <v>1</v>
      </c>
      <c r="CI489" s="5">
        <v>1</v>
      </c>
      <c r="CJ489" s="544">
        <v>1</v>
      </c>
    </row>
    <row r="490" spans="1:88" s="160" customFormat="1" ht="23.25" customHeight="1">
      <c r="A490" s="5">
        <v>1</v>
      </c>
      <c r="B490" s="657" t="str">
        <f t="shared" si="193"/>
        <v>►</v>
      </c>
      <c r="C490" s="671"/>
      <c r="D490" s="15"/>
      <c r="E490" s="140">
        <f t="shared" si="184"/>
        <v>0</v>
      </c>
      <c r="F490" s="15"/>
      <c r="G490" s="87"/>
      <c r="H490" s="141">
        <f t="shared" si="185"/>
        <v>0</v>
      </c>
      <c r="I490" s="142">
        <f t="shared" si="186"/>
        <v>0</v>
      </c>
      <c r="J490" s="109" t="str">
        <f t="shared" si="187"/>
        <v/>
      </c>
      <c r="K490" s="143" t="str">
        <f t="shared" si="188"/>
        <v/>
      </c>
      <c r="L490" s="143" t="str">
        <f t="shared" si="189"/>
        <v/>
      </c>
      <c r="M490" s="682">
        <f t="shared" si="190"/>
        <v>0</v>
      </c>
      <c r="N490" s="682"/>
      <c r="O490" s="162" t="str">
        <f t="shared" si="191"/>
        <v/>
      </c>
      <c r="P490" s="747"/>
      <c r="Q490" s="5">
        <v>1</v>
      </c>
      <c r="R490" s="596"/>
      <c r="S490" s="631"/>
      <c r="T490" s="598"/>
      <c r="U490" s="636" t="str">
        <f t="shared" ref="U490:U501" si="194">SUBSTITUTE(SUBSTITUTE(SUBSTITUTE(SUBSTITUTE(SUBSTITUTE(SUBSTITUTE(SUBSTITUTE(SUBSTITUTE(SUBSTITUTE(SUBSTITUTE(S490,"0",""),"1",""),"2",""),"3",""),"4",""),"5",""),"6",""),"7",""),"8",""),"9","")</f>
        <v/>
      </c>
      <c r="V490" s="641"/>
      <c r="W490" s="182" t="str">
        <f t="shared" ref="W490:W496" si="195">IF(ISBLANK(V490),U490,V490)</f>
        <v/>
      </c>
      <c r="X490" s="639" t="str">
        <f>IF(OR(ISBLANK(V490), ISTEXT(V490)), "", "0  "&amp;V489)</f>
        <v/>
      </c>
      <c r="Y490" s="5">
        <v>1</v>
      </c>
      <c r="Z490" s="180" t="str">
        <f t="shared" si="192"/>
        <v>►</v>
      </c>
      <c r="AA490" s="192"/>
      <c r="AB490" s="192"/>
      <c r="AC490" s="165" t="str">
        <f t="shared" si="181"/>
        <v/>
      </c>
      <c r="AD490" s="166"/>
      <c r="AE490" s="167"/>
      <c r="AF490" s="182"/>
      <c r="AG490" s="491">
        <v>1</v>
      </c>
      <c r="AH490" s="169">
        <f>IFERROR(SUMIF(AA558:AF558, AE490, AA559:AF559)*AD490*IF(ISBLANK(AA490),1,AA490)+SUMIF(AA560:AF560, AE490, AA561:AF561)*AD490*IF(ISBLANK(AA490),1,AA490), 0)</f>
        <v>0</v>
      </c>
      <c r="AI490" s="170">
        <f>IF(ISBLANK(AA480),0,(AH490*AG490)/AA480*AL481)</f>
        <v>0</v>
      </c>
      <c r="AJ490" s="171">
        <f>IF(AI516=0,0,(AI490/AI516)*AK485*1000)</f>
        <v>0</v>
      </c>
      <c r="AK490" s="193">
        <f>IF(AH516=0, 0, (AA490*AG490)/(AH516*AK485))</f>
        <v>0</v>
      </c>
      <c r="AL490" s="173">
        <f>IF(OR(ISBLANK(AA480), ISBLANK(AA490), ISTEXT(AA490)), 0, AA490*AG490/AA480*AL481)</f>
        <v>0</v>
      </c>
      <c r="AM490" s="174">
        <f t="shared" si="182"/>
        <v>0</v>
      </c>
      <c r="AN490" s="175">
        <f t="shared" si="183"/>
        <v>0</v>
      </c>
      <c r="AO490" s="5">
        <v>1</v>
      </c>
      <c r="AP490" s="797"/>
      <c r="AQ490" s="210" t="s">
        <v>128</v>
      </c>
      <c r="AR490" s="211"/>
      <c r="AS490" s="211"/>
      <c r="AT490" s="211"/>
      <c r="AU490" s="212"/>
      <c r="AV490" s="5">
        <v>1</v>
      </c>
      <c r="AW490" s="5">
        <v>1</v>
      </c>
      <c r="AX490" s="5">
        <v>1</v>
      </c>
      <c r="AY490" s="5">
        <v>1</v>
      </c>
      <c r="AZ490" s="5">
        <v>1</v>
      </c>
      <c r="BA490" s="5">
        <v>1</v>
      </c>
      <c r="BB490" s="5">
        <v>1</v>
      </c>
      <c r="BC490" s="5">
        <v>1</v>
      </c>
      <c r="BD490" s="5">
        <v>1</v>
      </c>
      <c r="BE490" s="5">
        <v>1</v>
      </c>
      <c r="BF490" s="5">
        <v>1</v>
      </c>
      <c r="BG490" s="5">
        <v>1</v>
      </c>
      <c r="BH490" s="5">
        <v>1</v>
      </c>
      <c r="BI490" s="5">
        <v>1</v>
      </c>
      <c r="BJ490" s="5">
        <v>1</v>
      </c>
      <c r="BK490" s="5">
        <v>1</v>
      </c>
      <c r="BL490" s="5">
        <v>1</v>
      </c>
      <c r="BM490" s="5">
        <v>1</v>
      </c>
      <c r="BN490" s="5">
        <v>1</v>
      </c>
      <c r="BO490" s="5">
        <v>1</v>
      </c>
      <c r="BP490" s="5">
        <v>1</v>
      </c>
      <c r="BQ490" s="5">
        <v>1</v>
      </c>
      <c r="BR490" s="5">
        <v>1</v>
      </c>
      <c r="BS490" s="5">
        <v>1</v>
      </c>
      <c r="BT490" s="5">
        <v>1</v>
      </c>
      <c r="BU490" s="5">
        <v>1</v>
      </c>
      <c r="BV490" s="5">
        <v>1</v>
      </c>
      <c r="BW490" s="5">
        <v>1</v>
      </c>
      <c r="BX490" s="5">
        <v>1</v>
      </c>
      <c r="BY490" s="5">
        <v>1</v>
      </c>
      <c r="BZ490" s="5">
        <v>1</v>
      </c>
      <c r="CA490" s="5">
        <v>1</v>
      </c>
      <c r="CB490" s="5">
        <v>1</v>
      </c>
      <c r="CC490" s="5">
        <v>1</v>
      </c>
      <c r="CD490" s="5">
        <v>1</v>
      </c>
      <c r="CE490" s="5">
        <v>1</v>
      </c>
      <c r="CF490" s="5">
        <v>1</v>
      </c>
      <c r="CG490" s="5">
        <v>1</v>
      </c>
      <c r="CH490" s="5">
        <v>1</v>
      </c>
      <c r="CI490" s="5">
        <v>1</v>
      </c>
      <c r="CJ490" s="544">
        <v>1</v>
      </c>
    </row>
    <row r="491" spans="1:88" s="160" customFormat="1" ht="23.25" customHeight="1">
      <c r="A491" s="5">
        <v>1</v>
      </c>
      <c r="B491" s="657" t="str">
        <f t="shared" si="193"/>
        <v>►</v>
      </c>
      <c r="C491" s="671"/>
      <c r="D491" s="15"/>
      <c r="E491" s="140">
        <f t="shared" si="184"/>
        <v>0</v>
      </c>
      <c r="F491" s="15"/>
      <c r="G491" s="87"/>
      <c r="H491" s="141">
        <f t="shared" si="185"/>
        <v>0</v>
      </c>
      <c r="I491" s="142">
        <f t="shared" si="186"/>
        <v>0</v>
      </c>
      <c r="J491" s="109" t="str">
        <f t="shared" si="187"/>
        <v/>
      </c>
      <c r="K491" s="143" t="str">
        <f t="shared" si="188"/>
        <v/>
      </c>
      <c r="L491" s="143" t="str">
        <f t="shared" si="189"/>
        <v/>
      </c>
      <c r="M491" s="682">
        <f t="shared" si="190"/>
        <v>0</v>
      </c>
      <c r="N491" s="682"/>
      <c r="O491" s="162" t="str">
        <f t="shared" si="191"/>
        <v/>
      </c>
      <c r="P491" s="747"/>
      <c r="Q491" s="5">
        <v>1</v>
      </c>
      <c r="R491" s="596"/>
      <c r="S491" s="632"/>
      <c r="T491" s="598"/>
      <c r="U491" s="636" t="str">
        <f t="shared" si="194"/>
        <v/>
      </c>
      <c r="V491" s="640"/>
      <c r="W491" s="182" t="str">
        <f t="shared" si="195"/>
        <v/>
      </c>
      <c r="X491" s="639" t="str">
        <f>IF(OR(ISBLANK(V491), ISTEXT(V491)), "", "0  "&amp;V489)</f>
        <v/>
      </c>
      <c r="Y491" s="5">
        <v>1</v>
      </c>
      <c r="Z491" s="180" t="str">
        <f t="shared" si="192"/>
        <v>►</v>
      </c>
      <c r="AA491" s="163"/>
      <c r="AB491" s="164"/>
      <c r="AC491" s="181" t="str">
        <f t="shared" si="181"/>
        <v/>
      </c>
      <c r="AD491" s="166"/>
      <c r="AE491" s="167"/>
      <c r="AF491" s="182"/>
      <c r="AG491" s="491">
        <v>1</v>
      </c>
      <c r="AH491" s="169">
        <f>IFERROR(SUMIF(AA558:AF558, AE491, AA559:AF559)*AD491*IF(ISBLANK(AA491),1,AA491)+SUMIF(AA560:AF560, AE491, AA561:AF561)*AD491*IF(ISBLANK(AA491),1,AA491), 0)</f>
        <v>0</v>
      </c>
      <c r="AI491" s="170">
        <f>IF(ISBLANK(AA480),0,(AH491*AG491)/AA480*AL481)</f>
        <v>0</v>
      </c>
      <c r="AJ491" s="183">
        <f>IF(AI516=0,0,(AI491/AI516)*AK485*1000)</f>
        <v>0</v>
      </c>
      <c r="AK491" s="184">
        <f>IF(AH516=0, 0, (AA491*AG491)/(AH516*AK485))</f>
        <v>0</v>
      </c>
      <c r="AL491" s="185">
        <f>IF(OR(ISBLANK(AA480), ISBLANK(AA491), ISTEXT(AA491)), 0, AA491*AG491/AA480*AL481)</f>
        <v>0</v>
      </c>
      <c r="AM491" s="186">
        <f t="shared" si="182"/>
        <v>0</v>
      </c>
      <c r="AN491" s="187">
        <f t="shared" si="183"/>
        <v>0</v>
      </c>
      <c r="AO491" s="5">
        <v>1</v>
      </c>
      <c r="AP491" s="216"/>
      <c r="AQ491" s="216"/>
      <c r="AR491" s="216"/>
      <c r="AS491" s="216"/>
      <c r="AT491" s="216"/>
      <c r="AU491" s="216"/>
      <c r="AV491" s="5">
        <v>1</v>
      </c>
      <c r="AW491" s="5">
        <v>1</v>
      </c>
      <c r="AX491" s="5">
        <v>1</v>
      </c>
      <c r="AY491" s="5">
        <v>1</v>
      </c>
      <c r="AZ491" s="5">
        <v>1</v>
      </c>
      <c r="BA491" s="5">
        <v>1</v>
      </c>
      <c r="BB491" s="5">
        <v>1</v>
      </c>
      <c r="BC491" s="5">
        <v>1</v>
      </c>
      <c r="BD491" s="5">
        <v>1</v>
      </c>
      <c r="BE491" s="5">
        <v>1</v>
      </c>
      <c r="BF491" s="5">
        <v>1</v>
      </c>
      <c r="BG491" s="5">
        <v>1</v>
      </c>
      <c r="BH491" s="5">
        <v>1</v>
      </c>
      <c r="BI491" s="5">
        <v>1</v>
      </c>
      <c r="BJ491" s="5">
        <v>1</v>
      </c>
      <c r="BK491" s="5">
        <v>1</v>
      </c>
      <c r="BL491" s="5">
        <v>1</v>
      </c>
      <c r="BM491" s="5">
        <v>1</v>
      </c>
      <c r="BN491" s="5">
        <v>1</v>
      </c>
      <c r="BO491" s="5">
        <v>1</v>
      </c>
      <c r="BP491" s="5">
        <v>1</v>
      </c>
      <c r="BQ491" s="5">
        <v>1</v>
      </c>
      <c r="BR491" s="5">
        <v>1</v>
      </c>
      <c r="BS491" s="5">
        <v>1</v>
      </c>
      <c r="BT491" s="5">
        <v>1</v>
      </c>
      <c r="BU491" s="5">
        <v>1</v>
      </c>
      <c r="BV491" s="5">
        <v>1</v>
      </c>
      <c r="BW491" s="5">
        <v>1</v>
      </c>
      <c r="BX491" s="5">
        <v>1</v>
      </c>
      <c r="BY491" s="5">
        <v>1</v>
      </c>
      <c r="BZ491" s="5">
        <v>1</v>
      </c>
      <c r="CA491" s="5">
        <v>1</v>
      </c>
      <c r="CB491" s="5">
        <v>1</v>
      </c>
      <c r="CC491" s="5">
        <v>1</v>
      </c>
      <c r="CD491" s="5">
        <v>1</v>
      </c>
      <c r="CE491" s="5">
        <v>1</v>
      </c>
      <c r="CF491" s="5">
        <v>1</v>
      </c>
      <c r="CG491" s="5">
        <v>1</v>
      </c>
      <c r="CH491" s="5">
        <v>1</v>
      </c>
      <c r="CI491" s="5">
        <v>1</v>
      </c>
      <c r="CJ491" s="544">
        <v>1</v>
      </c>
    </row>
    <row r="492" spans="1:88" s="160" customFormat="1" ht="23.25" customHeight="1">
      <c r="A492" s="5">
        <v>1</v>
      </c>
      <c r="B492" s="657" t="str">
        <f t="shared" si="193"/>
        <v>►</v>
      </c>
      <c r="C492" s="671"/>
      <c r="D492" s="15"/>
      <c r="E492" s="140">
        <f t="shared" si="184"/>
        <v>0</v>
      </c>
      <c r="F492" s="15"/>
      <c r="G492" s="87"/>
      <c r="H492" s="141">
        <f t="shared" si="185"/>
        <v>0</v>
      </c>
      <c r="I492" s="142">
        <f t="shared" si="186"/>
        <v>0</v>
      </c>
      <c r="J492" s="109" t="str">
        <f t="shared" si="187"/>
        <v/>
      </c>
      <c r="K492" s="143" t="str">
        <f t="shared" si="188"/>
        <v/>
      </c>
      <c r="L492" s="143" t="str">
        <f t="shared" si="189"/>
        <v/>
      </c>
      <c r="M492" s="682">
        <f t="shared" si="190"/>
        <v>0</v>
      </c>
      <c r="N492" s="682"/>
      <c r="O492" s="162" t="str">
        <f t="shared" si="191"/>
        <v/>
      </c>
      <c r="P492" s="747"/>
      <c r="Q492" s="5">
        <v>1</v>
      </c>
      <c r="R492" s="596"/>
      <c r="S492" s="632"/>
      <c r="T492" s="598"/>
      <c r="U492" s="636" t="str">
        <f t="shared" si="194"/>
        <v/>
      </c>
      <c r="V492" s="640"/>
      <c r="W492" s="182" t="str">
        <f t="shared" si="195"/>
        <v/>
      </c>
      <c r="X492" s="639" t="str">
        <f>IF(OR(ISBLANK(V492), ISTEXT(V492)), "", "0  "&amp;V489)</f>
        <v/>
      </c>
      <c r="Y492" s="5">
        <v>1</v>
      </c>
      <c r="Z492" s="180" t="str">
        <f t="shared" si="192"/>
        <v>►</v>
      </c>
      <c r="AA492" s="164"/>
      <c r="AB492" s="164"/>
      <c r="AC492" s="165" t="str">
        <f t="shared" si="181"/>
        <v/>
      </c>
      <c r="AD492" s="486"/>
      <c r="AE492" s="167"/>
      <c r="AF492" s="182"/>
      <c r="AG492" s="491">
        <v>1</v>
      </c>
      <c r="AH492" s="169">
        <f>IFERROR(SUMIF(AA558:AF558, AE492, AA559:AF559)*AD492*IF(ISBLANK(AA492),1,AA492)+SUMIF(AA560:AF560, AE492, AA561:AF561)*AD492*IF(ISBLANK(AA492),1,AA492), 0)</f>
        <v>0</v>
      </c>
      <c r="AI492" s="170">
        <f>IF(ISBLANK(AA480),0,(AH492*AG492)/AA480*AL481)</f>
        <v>0</v>
      </c>
      <c r="AJ492" s="171">
        <f>IF(AI516=0,0,(AI492/AI516)*AK485*1000)</f>
        <v>0</v>
      </c>
      <c r="AK492" s="193">
        <f>IF(AH516=0, 0, (AA492*AG492)/(AH516*AK485))</f>
        <v>0</v>
      </c>
      <c r="AL492" s="173">
        <f>IF(OR(ISBLANK(AA480), ISBLANK(AA492), ISTEXT(AA492)), 0, AA492*AG492/AA480*AL481)</f>
        <v>0</v>
      </c>
      <c r="AM492" s="174">
        <f t="shared" si="182"/>
        <v>0</v>
      </c>
      <c r="AN492" s="175">
        <f t="shared" si="183"/>
        <v>0</v>
      </c>
      <c r="AO492" s="5">
        <v>1</v>
      </c>
      <c r="AP492" s="798" t="s">
        <v>138</v>
      </c>
      <c r="AQ492" s="798"/>
      <c r="AR492" s="219"/>
      <c r="AS492" s="219"/>
      <c r="AT492" s="219"/>
      <c r="AU492" s="219"/>
      <c r="AV492" s="5">
        <v>1</v>
      </c>
      <c r="AW492" s="5">
        <v>1</v>
      </c>
      <c r="AX492" s="5">
        <v>1</v>
      </c>
      <c r="AY492" s="5">
        <v>1</v>
      </c>
      <c r="AZ492" s="5">
        <v>1</v>
      </c>
      <c r="BA492" s="5">
        <v>1</v>
      </c>
      <c r="BB492" s="5">
        <v>1</v>
      </c>
      <c r="BC492" s="5">
        <v>1</v>
      </c>
      <c r="BD492" s="5">
        <v>1</v>
      </c>
      <c r="BE492" s="5">
        <v>1</v>
      </c>
      <c r="BF492" s="5">
        <v>1</v>
      </c>
      <c r="BG492" s="5">
        <v>1</v>
      </c>
      <c r="BH492" s="5">
        <v>1</v>
      </c>
      <c r="BI492" s="5">
        <v>1</v>
      </c>
      <c r="BJ492" s="5">
        <v>1</v>
      </c>
      <c r="BK492" s="5">
        <v>1</v>
      </c>
      <c r="BL492" s="5">
        <v>1</v>
      </c>
      <c r="BM492" s="5">
        <v>1</v>
      </c>
      <c r="BN492" s="5">
        <v>1</v>
      </c>
      <c r="BO492" s="5">
        <v>1</v>
      </c>
      <c r="BP492" s="5">
        <v>1</v>
      </c>
      <c r="BQ492" s="5">
        <v>1</v>
      </c>
      <c r="BR492" s="5">
        <v>1</v>
      </c>
      <c r="BS492" s="5">
        <v>1</v>
      </c>
      <c r="BT492" s="5">
        <v>1</v>
      </c>
      <c r="BU492" s="5">
        <v>1</v>
      </c>
      <c r="BV492" s="5">
        <v>1</v>
      </c>
      <c r="BW492" s="5">
        <v>1</v>
      </c>
      <c r="BX492" s="5">
        <v>1</v>
      </c>
      <c r="BY492" s="5">
        <v>1</v>
      </c>
      <c r="BZ492" s="5">
        <v>1</v>
      </c>
      <c r="CA492" s="5">
        <v>1</v>
      </c>
      <c r="CB492" s="5">
        <v>1</v>
      </c>
      <c r="CC492" s="5">
        <v>1</v>
      </c>
      <c r="CD492" s="5">
        <v>1</v>
      </c>
      <c r="CE492" s="5">
        <v>1</v>
      </c>
      <c r="CF492" s="5">
        <v>1</v>
      </c>
      <c r="CG492" s="5">
        <v>1</v>
      </c>
      <c r="CH492" s="5">
        <v>1</v>
      </c>
      <c r="CI492" s="5">
        <v>1</v>
      </c>
      <c r="CJ492" s="544">
        <v>1</v>
      </c>
    </row>
    <row r="493" spans="1:88" s="160" customFormat="1" ht="23.25" customHeight="1" thickBot="1">
      <c r="A493" s="5">
        <v>1</v>
      </c>
      <c r="B493" s="657" t="str">
        <f t="shared" si="193"/>
        <v>►</v>
      </c>
      <c r="C493" s="671"/>
      <c r="D493" s="15"/>
      <c r="E493" s="140">
        <f t="shared" si="184"/>
        <v>0</v>
      </c>
      <c r="F493" s="15"/>
      <c r="G493" s="87"/>
      <c r="H493" s="141">
        <f t="shared" si="185"/>
        <v>0</v>
      </c>
      <c r="I493" s="142">
        <f t="shared" si="186"/>
        <v>0</v>
      </c>
      <c r="J493" s="109" t="str">
        <f t="shared" si="187"/>
        <v/>
      </c>
      <c r="K493" s="143" t="str">
        <f t="shared" si="188"/>
        <v/>
      </c>
      <c r="L493" s="143" t="str">
        <f t="shared" si="189"/>
        <v/>
      </c>
      <c r="M493" s="682">
        <f t="shared" si="190"/>
        <v>0</v>
      </c>
      <c r="N493" s="682"/>
      <c r="O493" s="162" t="str">
        <f t="shared" si="191"/>
        <v/>
      </c>
      <c r="P493" s="747"/>
      <c r="Q493" s="5">
        <v>1</v>
      </c>
      <c r="R493" s="596"/>
      <c r="S493" s="632"/>
      <c r="T493" s="598"/>
      <c r="U493" s="636" t="str">
        <f t="shared" si="194"/>
        <v/>
      </c>
      <c r="V493" s="640"/>
      <c r="W493" s="182" t="str">
        <f t="shared" si="195"/>
        <v/>
      </c>
      <c r="X493" s="639" t="str">
        <f>IF(OR(ISBLANK(V493), ISTEXT(V493)), "", "0  "&amp;V489)</f>
        <v/>
      </c>
      <c r="Y493" s="5">
        <v>1</v>
      </c>
      <c r="Z493" s="180" t="str">
        <f t="shared" si="192"/>
        <v>►</v>
      </c>
      <c r="AA493" s="192"/>
      <c r="AB493" s="192"/>
      <c r="AC493" s="181" t="str">
        <f t="shared" si="181"/>
        <v/>
      </c>
      <c r="AD493" s="166"/>
      <c r="AE493" s="167"/>
      <c r="AF493" s="182"/>
      <c r="AG493" s="491">
        <v>1</v>
      </c>
      <c r="AH493" s="169">
        <f>IFERROR(SUMIF(AA558:AF558, AE493, AA559:AF559)*AD493*IF(ISBLANK(AA493),1,AA493)+SUMIF(AA560:AF560, AE493, AA561:AF561)*AD493*IF(ISBLANK(AA493),1,AA493), 0)</f>
        <v>0</v>
      </c>
      <c r="AI493" s="170">
        <f>IF(ISBLANK(AA480),0,(AH493*AG493)/AA480*AL481)</f>
        <v>0</v>
      </c>
      <c r="AJ493" s="183">
        <f>IF(AI516=0,0,(AI493/AI516)*AK485*1000)</f>
        <v>0</v>
      </c>
      <c r="AK493" s="184">
        <f>IF(AH516=0, 0, (AA493*AG493)/(AH516*AK485))</f>
        <v>0</v>
      </c>
      <c r="AL493" s="185">
        <f>IF(OR(ISBLANK(AA480), ISBLANK(AA493), ISTEXT(AA493)), 0, AA493*AG493/AA480*AL481)</f>
        <v>0</v>
      </c>
      <c r="AM493" s="186">
        <f t="shared" si="182"/>
        <v>0</v>
      </c>
      <c r="AN493" s="187">
        <f t="shared" si="183"/>
        <v>0</v>
      </c>
      <c r="AO493" s="5">
        <v>1</v>
      </c>
      <c r="AP493" s="897" t="s">
        <v>143</v>
      </c>
      <c r="AQ493" s="897"/>
      <c r="AR493" s="224"/>
      <c r="AS493" s="224"/>
      <c r="AT493" s="224"/>
      <c r="AU493" s="224"/>
      <c r="AV493" s="5">
        <v>1</v>
      </c>
      <c r="AW493" s="5">
        <v>1</v>
      </c>
      <c r="AX493" s="5">
        <v>1</v>
      </c>
      <c r="AY493" s="5">
        <v>1</v>
      </c>
      <c r="AZ493" s="5">
        <v>1</v>
      </c>
      <c r="BA493" s="5">
        <v>1</v>
      </c>
      <c r="BB493" s="5">
        <v>1</v>
      </c>
      <c r="BC493" s="5">
        <v>1</v>
      </c>
      <c r="BD493" s="5">
        <v>1</v>
      </c>
      <c r="BE493" s="5">
        <v>1</v>
      </c>
      <c r="BF493" s="5">
        <v>1</v>
      </c>
      <c r="BG493" s="5">
        <v>1</v>
      </c>
      <c r="BH493" s="5">
        <v>1</v>
      </c>
      <c r="BI493" s="5">
        <v>1</v>
      </c>
      <c r="BJ493" s="5">
        <v>1</v>
      </c>
      <c r="BK493" s="5">
        <v>1</v>
      </c>
      <c r="BL493" s="5">
        <v>1</v>
      </c>
      <c r="BM493" s="5">
        <v>1</v>
      </c>
      <c r="BN493" s="5">
        <v>1</v>
      </c>
      <c r="BO493" s="5">
        <v>1</v>
      </c>
      <c r="BP493" s="5">
        <v>1</v>
      </c>
      <c r="BQ493" s="5">
        <v>1</v>
      </c>
      <c r="BR493" s="5">
        <v>1</v>
      </c>
      <c r="BS493" s="5">
        <v>1</v>
      </c>
      <c r="BT493" s="5">
        <v>1</v>
      </c>
      <c r="BU493" s="5">
        <v>1</v>
      </c>
      <c r="BV493" s="5">
        <v>1</v>
      </c>
      <c r="BW493" s="5">
        <v>1</v>
      </c>
      <c r="BX493" s="5">
        <v>1</v>
      </c>
      <c r="BY493" s="5">
        <v>1</v>
      </c>
      <c r="BZ493" s="5">
        <v>1</v>
      </c>
      <c r="CA493" s="5">
        <v>1</v>
      </c>
      <c r="CB493" s="5">
        <v>1</v>
      </c>
      <c r="CC493" s="5">
        <v>1</v>
      </c>
      <c r="CD493" s="5">
        <v>1</v>
      </c>
      <c r="CE493" s="5">
        <v>1</v>
      </c>
      <c r="CF493" s="5">
        <v>1</v>
      </c>
      <c r="CG493" s="5">
        <v>1</v>
      </c>
      <c r="CH493" s="5">
        <v>1</v>
      </c>
      <c r="CI493" s="5">
        <v>1</v>
      </c>
      <c r="CJ493" s="544">
        <v>1</v>
      </c>
    </row>
    <row r="494" spans="1:88" s="160" customFormat="1" ht="23.25" customHeight="1" thickTop="1" thickBot="1">
      <c r="A494" s="5">
        <v>1</v>
      </c>
      <c r="B494" s="657" t="str">
        <f t="shared" si="193"/>
        <v>►</v>
      </c>
      <c r="C494" s="671"/>
      <c r="D494" s="15"/>
      <c r="E494" s="140">
        <f t="shared" si="184"/>
        <v>0</v>
      </c>
      <c r="F494" s="15"/>
      <c r="G494" s="87"/>
      <c r="H494" s="141">
        <f t="shared" si="185"/>
        <v>0</v>
      </c>
      <c r="I494" s="142">
        <f t="shared" si="186"/>
        <v>0</v>
      </c>
      <c r="J494" s="109" t="str">
        <f t="shared" si="187"/>
        <v/>
      </c>
      <c r="K494" s="143" t="str">
        <f t="shared" si="188"/>
        <v/>
      </c>
      <c r="L494" s="143" t="str">
        <f t="shared" si="189"/>
        <v/>
      </c>
      <c r="M494" s="682">
        <f t="shared" si="190"/>
        <v>0</v>
      </c>
      <c r="N494" s="682"/>
      <c r="O494" s="162" t="str">
        <f t="shared" si="191"/>
        <v/>
      </c>
      <c r="P494" s="747"/>
      <c r="Q494" s="5">
        <v>1</v>
      </c>
      <c r="R494" s="596"/>
      <c r="S494" s="632"/>
      <c r="T494" s="598"/>
      <c r="U494" s="636" t="str">
        <f t="shared" si="194"/>
        <v/>
      </c>
      <c r="V494" s="640"/>
      <c r="W494" s="182" t="str">
        <f t="shared" si="195"/>
        <v/>
      </c>
      <c r="X494" s="639" t="str">
        <f>IF(OR(ISBLANK(V494), ISTEXT(V494)), "", "0  "&amp;V489)</f>
        <v/>
      </c>
      <c r="Y494" s="5">
        <v>1</v>
      </c>
      <c r="Z494" s="180" t="str">
        <f t="shared" si="192"/>
        <v>►</v>
      </c>
      <c r="AA494" s="163"/>
      <c r="AB494" s="164"/>
      <c r="AC494" s="165" t="str">
        <f t="shared" si="181"/>
        <v/>
      </c>
      <c r="AD494" s="485"/>
      <c r="AE494" s="167"/>
      <c r="AF494" s="182"/>
      <c r="AG494" s="491">
        <v>1</v>
      </c>
      <c r="AH494" s="169">
        <f>IFERROR(SUMIF(AA558:AF558, AE494, AA559:AF559)*AD494*IF(ISBLANK(AA494),1,AA494)+SUMIF(AA560:AF560, AE494, AA561:AF561)*AD494*IF(ISBLANK(AA494),1,AA494), 0)</f>
        <v>0</v>
      </c>
      <c r="AI494" s="170">
        <f>IF(ISBLANK(AA480),0,(AH494*AG494)/AA480*AL481)</f>
        <v>0</v>
      </c>
      <c r="AJ494" s="171">
        <f>IF(AI516=0,0,(AI494/AI516)*AK485*1000)</f>
        <v>0</v>
      </c>
      <c r="AK494" s="193">
        <f>IF(AH516=0, 0, (AA494*AG494)/(AH516*AK485))</f>
        <v>0</v>
      </c>
      <c r="AL494" s="173">
        <f>IF(OR(ISBLANK(AA480), ISBLANK(AA494), ISTEXT(AA494)), 0, AA494*AG494/AA480*AL481)</f>
        <v>0</v>
      </c>
      <c r="AM494" s="174">
        <f t="shared" si="182"/>
        <v>0</v>
      </c>
      <c r="AN494" s="175">
        <f t="shared" si="183"/>
        <v>0</v>
      </c>
      <c r="AO494" s="5">
        <v>1</v>
      </c>
      <c r="AP494" s="113" t="s">
        <v>63</v>
      </c>
      <c r="AQ494" s="113" t="s">
        <v>64</v>
      </c>
      <c r="AR494" s="113" t="s">
        <v>65</v>
      </c>
      <c r="AS494" s="113" t="s">
        <v>66</v>
      </c>
      <c r="AT494" s="113" t="s">
        <v>67</v>
      </c>
      <c r="AU494" s="113" t="s">
        <v>68</v>
      </c>
      <c r="AV494" s="5">
        <v>1</v>
      </c>
      <c r="AW494" s="5">
        <v>1</v>
      </c>
      <c r="AX494" s="5">
        <v>1</v>
      </c>
      <c r="AY494" s="5">
        <v>1</v>
      </c>
      <c r="AZ494" s="5">
        <v>1</v>
      </c>
      <c r="BA494" s="5">
        <v>1</v>
      </c>
      <c r="BB494" s="5">
        <v>1</v>
      </c>
      <c r="BC494" s="5">
        <v>1</v>
      </c>
      <c r="BD494" s="5">
        <v>1</v>
      </c>
      <c r="BE494" s="5">
        <v>1</v>
      </c>
      <c r="BF494" s="5">
        <v>1</v>
      </c>
      <c r="BG494" s="5">
        <v>1</v>
      </c>
      <c r="BH494" s="5">
        <v>1</v>
      </c>
      <c r="BI494" s="5">
        <v>1</v>
      </c>
      <c r="BJ494" s="5">
        <v>1</v>
      </c>
      <c r="BK494" s="5">
        <v>1</v>
      </c>
      <c r="BL494" s="5">
        <v>1</v>
      </c>
      <c r="BM494" s="5">
        <v>1</v>
      </c>
      <c r="BN494" s="5">
        <v>1</v>
      </c>
      <c r="BO494" s="5">
        <v>1</v>
      </c>
      <c r="BP494" s="5">
        <v>1</v>
      </c>
      <c r="BQ494" s="5">
        <v>1</v>
      </c>
      <c r="BR494" s="5">
        <v>1</v>
      </c>
      <c r="BS494" s="5">
        <v>1</v>
      </c>
      <c r="BT494" s="5">
        <v>1</v>
      </c>
      <c r="BU494" s="5">
        <v>1</v>
      </c>
      <c r="BV494" s="5">
        <v>1</v>
      </c>
      <c r="BW494" s="5">
        <v>1</v>
      </c>
      <c r="BX494" s="5">
        <v>1</v>
      </c>
      <c r="BY494" s="5">
        <v>1</v>
      </c>
      <c r="BZ494" s="5">
        <v>1</v>
      </c>
      <c r="CA494" s="5">
        <v>1</v>
      </c>
      <c r="CB494" s="5">
        <v>1</v>
      </c>
      <c r="CC494" s="5">
        <v>1</v>
      </c>
      <c r="CD494" s="5">
        <v>1</v>
      </c>
      <c r="CE494" s="5">
        <v>1</v>
      </c>
      <c r="CF494" s="5">
        <v>1</v>
      </c>
      <c r="CG494" s="5">
        <v>1</v>
      </c>
      <c r="CH494" s="5">
        <v>1</v>
      </c>
      <c r="CI494" s="5">
        <v>1</v>
      </c>
      <c r="CJ494" s="544">
        <v>1</v>
      </c>
    </row>
    <row r="495" spans="1:88" s="160" customFormat="1" ht="23.25" customHeight="1" thickTop="1">
      <c r="A495" s="5">
        <v>1</v>
      </c>
      <c r="B495" s="657" t="str">
        <f t="shared" si="193"/>
        <v>►</v>
      </c>
      <c r="C495" s="671"/>
      <c r="D495" s="15"/>
      <c r="E495" s="140">
        <f t="shared" si="184"/>
        <v>0</v>
      </c>
      <c r="F495" s="15"/>
      <c r="G495" s="87"/>
      <c r="H495" s="141">
        <f t="shared" si="185"/>
        <v>0</v>
      </c>
      <c r="I495" s="142">
        <f t="shared" si="186"/>
        <v>0</v>
      </c>
      <c r="J495" s="109" t="str">
        <f t="shared" si="187"/>
        <v/>
      </c>
      <c r="K495" s="143" t="str">
        <f t="shared" si="188"/>
        <v/>
      </c>
      <c r="L495" s="143" t="str">
        <f t="shared" si="189"/>
        <v/>
      </c>
      <c r="M495" s="682">
        <f t="shared" si="190"/>
        <v>0</v>
      </c>
      <c r="N495" s="682"/>
      <c r="O495" s="162" t="str">
        <f t="shared" si="191"/>
        <v/>
      </c>
      <c r="P495" s="747"/>
      <c r="Q495" s="5">
        <v>1</v>
      </c>
      <c r="R495" s="596"/>
      <c r="S495" s="632"/>
      <c r="T495" s="598"/>
      <c r="U495" s="636" t="str">
        <f t="shared" si="194"/>
        <v/>
      </c>
      <c r="V495" s="640"/>
      <c r="W495" s="182" t="str">
        <f t="shared" si="195"/>
        <v/>
      </c>
      <c r="X495" s="639" t="str">
        <f>IF(OR(ISBLANK(V495), ISTEXT(V495)), "", "0  "&amp;V489)</f>
        <v/>
      </c>
      <c r="Y495" s="5">
        <v>1</v>
      </c>
      <c r="Z495" s="180" t="str">
        <f t="shared" si="192"/>
        <v>►</v>
      </c>
      <c r="AA495" s="163"/>
      <c r="AB495" s="164"/>
      <c r="AC495" s="181" t="str">
        <f t="shared" si="181"/>
        <v/>
      </c>
      <c r="AD495" s="166"/>
      <c r="AE495" s="167"/>
      <c r="AF495" s="182"/>
      <c r="AG495" s="491">
        <v>1</v>
      </c>
      <c r="AH495" s="169">
        <f>IFERROR(SUMIF(AA558:AF558, AE495, AA559:AF559)*AD495*IF(ISBLANK(AA495),1,AA495)+SUMIF(AA560:AF560, AE495, AA561:AF561)*AD495*IF(ISBLANK(AA495),1,AA495), 0)</f>
        <v>0</v>
      </c>
      <c r="AI495" s="170">
        <f>IF(ISBLANK(AA480),0,(AH495*AG495)/AA480*AL481)</f>
        <v>0</v>
      </c>
      <c r="AJ495" s="183">
        <f>IF(AI516=0,0,(AI495/AI516)*AK485*1000)</f>
        <v>0</v>
      </c>
      <c r="AK495" s="184">
        <f>IF(AH516=0, 0, (AA495*AG495)/(AH516*AK485))</f>
        <v>0</v>
      </c>
      <c r="AL495" s="185">
        <f>IF(OR(ISBLANK(AA480), ISBLANK(AA495), ISTEXT(AA495)), 0, AA495*AG495/AA480*AL481)</f>
        <v>0</v>
      </c>
      <c r="AM495" s="186">
        <f t="shared" si="182"/>
        <v>0</v>
      </c>
      <c r="AN495" s="187">
        <f t="shared" si="183"/>
        <v>0</v>
      </c>
      <c r="AO495" s="5">
        <v>1</v>
      </c>
      <c r="AP495" s="812" t="s">
        <v>122</v>
      </c>
      <c r="AQ495" s="814" t="s">
        <v>123</v>
      </c>
      <c r="AR495" s="816" t="s">
        <v>84</v>
      </c>
      <c r="AS495" s="814" t="s">
        <v>90</v>
      </c>
      <c r="AT495" s="818" t="s">
        <v>124</v>
      </c>
      <c r="AU495" s="128" t="s">
        <v>92</v>
      </c>
      <c r="AV495" s="5">
        <v>1</v>
      </c>
      <c r="AW495" s="5">
        <v>1</v>
      </c>
      <c r="AX495" s="5">
        <v>1</v>
      </c>
      <c r="AY495" s="5">
        <v>1</v>
      </c>
      <c r="AZ495" s="5">
        <v>1</v>
      </c>
      <c r="BA495" s="5">
        <v>1</v>
      </c>
      <c r="BB495" s="5">
        <v>1</v>
      </c>
      <c r="BC495" s="5">
        <v>1</v>
      </c>
      <c r="BD495" s="5">
        <v>1</v>
      </c>
      <c r="BE495" s="5">
        <v>1</v>
      </c>
      <c r="BF495" s="5">
        <v>1</v>
      </c>
      <c r="BG495" s="5">
        <v>1</v>
      </c>
      <c r="BH495" s="5">
        <v>1</v>
      </c>
      <c r="BI495" s="5">
        <v>1</v>
      </c>
      <c r="BJ495" s="5">
        <v>1</v>
      </c>
      <c r="BK495" s="5">
        <v>1</v>
      </c>
      <c r="BL495" s="5">
        <v>1</v>
      </c>
      <c r="BM495" s="5">
        <v>1</v>
      </c>
      <c r="BN495" s="5">
        <v>1</v>
      </c>
      <c r="BO495" s="5">
        <v>1</v>
      </c>
      <c r="BP495" s="5">
        <v>1</v>
      </c>
      <c r="BQ495" s="5">
        <v>1</v>
      </c>
      <c r="BR495" s="5">
        <v>1</v>
      </c>
      <c r="BS495" s="5">
        <v>1</v>
      </c>
      <c r="BT495" s="5">
        <v>1</v>
      </c>
      <c r="BU495" s="5">
        <v>1</v>
      </c>
      <c r="BV495" s="5">
        <v>1</v>
      </c>
      <c r="BW495" s="5">
        <v>1</v>
      </c>
      <c r="BX495" s="5">
        <v>1</v>
      </c>
      <c r="BY495" s="5">
        <v>1</v>
      </c>
      <c r="BZ495" s="5">
        <v>1</v>
      </c>
      <c r="CA495" s="5">
        <v>1</v>
      </c>
      <c r="CB495" s="5">
        <v>1</v>
      </c>
      <c r="CC495" s="5">
        <v>1</v>
      </c>
      <c r="CD495" s="5">
        <v>1</v>
      </c>
      <c r="CE495" s="5">
        <v>1</v>
      </c>
      <c r="CF495" s="5">
        <v>1</v>
      </c>
      <c r="CG495" s="5">
        <v>1</v>
      </c>
      <c r="CH495" s="5">
        <v>1</v>
      </c>
      <c r="CI495" s="5">
        <v>1</v>
      </c>
      <c r="CJ495" s="544">
        <v>1</v>
      </c>
    </row>
    <row r="496" spans="1:88" s="160" customFormat="1" ht="23.25" customHeight="1">
      <c r="A496" s="5">
        <v>1</v>
      </c>
      <c r="B496" s="657" t="str">
        <f t="shared" si="193"/>
        <v>►</v>
      </c>
      <c r="C496" s="671"/>
      <c r="D496" s="15"/>
      <c r="E496" s="140">
        <f t="shared" si="184"/>
        <v>0</v>
      </c>
      <c r="F496" s="15"/>
      <c r="G496" s="87"/>
      <c r="H496" s="141">
        <f t="shared" si="185"/>
        <v>0</v>
      </c>
      <c r="I496" s="142">
        <f t="shared" si="186"/>
        <v>0</v>
      </c>
      <c r="J496" s="109" t="str">
        <f t="shared" si="187"/>
        <v/>
      </c>
      <c r="K496" s="143" t="str">
        <f t="shared" si="188"/>
        <v/>
      </c>
      <c r="L496" s="143" t="str">
        <f t="shared" si="189"/>
        <v/>
      </c>
      <c r="M496" s="682">
        <f t="shared" si="190"/>
        <v>0</v>
      </c>
      <c r="N496" s="682"/>
      <c r="O496" s="162" t="str">
        <f t="shared" si="191"/>
        <v/>
      </c>
      <c r="P496" s="747"/>
      <c r="Q496" s="5">
        <v>1</v>
      </c>
      <c r="R496" s="596"/>
      <c r="S496" s="632"/>
      <c r="T496" s="598"/>
      <c r="U496" s="636" t="str">
        <f t="shared" si="194"/>
        <v/>
      </c>
      <c r="V496" s="640"/>
      <c r="W496" s="182" t="str">
        <f t="shared" si="195"/>
        <v/>
      </c>
      <c r="X496" s="639" t="str">
        <f>IF(OR(ISBLANK(V496), ISTEXT(V496)), "", "0  "&amp;V489)</f>
        <v/>
      </c>
      <c r="Y496" s="5">
        <v>1</v>
      </c>
      <c r="Z496" s="180" t="str">
        <f t="shared" si="192"/>
        <v>►</v>
      </c>
      <c r="AA496" s="163"/>
      <c r="AB496" s="164"/>
      <c r="AC496" s="165" t="str">
        <f t="shared" si="181"/>
        <v/>
      </c>
      <c r="AD496" s="166"/>
      <c r="AE496" s="167"/>
      <c r="AF496" s="182"/>
      <c r="AG496" s="491">
        <v>1</v>
      </c>
      <c r="AH496" s="169">
        <f>IFERROR(SUMIF(AA558:AF558, AE496, AA559:AF559)*AD496*IF(ISBLANK(AA496),1,AA496)+SUMIF(AA560:AF560, AE496, AA561:AF561)*AD496*IF(ISBLANK(AA496),1,AA496), 0)</f>
        <v>0</v>
      </c>
      <c r="AI496" s="170">
        <f>IF(ISBLANK(AA480),0,(AH496*AG496)/AA480*AL481)</f>
        <v>0</v>
      </c>
      <c r="AJ496" s="171">
        <f>IF(AI516=0,0,(AI496/AI516)*AK485*1000)</f>
        <v>0</v>
      </c>
      <c r="AK496" s="193">
        <f>IF(AH516=0, 0, (AA496*AG496)/(AH516*AK485))</f>
        <v>0</v>
      </c>
      <c r="AL496" s="173">
        <f>IF(OR(ISBLANK(AA480), ISBLANK(AA496), ISTEXT(AA496)), 0, AA496*AG496/AA480*AL481)</f>
        <v>0</v>
      </c>
      <c r="AM496" s="174">
        <f t="shared" si="182"/>
        <v>0</v>
      </c>
      <c r="AN496" s="175">
        <f t="shared" si="183"/>
        <v>0</v>
      </c>
      <c r="AO496" s="3">
        <v>1</v>
      </c>
      <c r="AP496" s="813"/>
      <c r="AQ496" s="815"/>
      <c r="AR496" s="817"/>
      <c r="AS496" s="815"/>
      <c r="AT496" s="819"/>
      <c r="AU496" s="147" t="s">
        <v>81</v>
      </c>
      <c r="AV496" s="5">
        <v>1</v>
      </c>
      <c r="AW496" s="5">
        <v>1</v>
      </c>
      <c r="AX496" s="5">
        <v>1</v>
      </c>
      <c r="AY496" s="5">
        <v>1</v>
      </c>
      <c r="AZ496" s="5">
        <v>1</v>
      </c>
      <c r="BA496" s="5">
        <v>1</v>
      </c>
      <c r="BB496" s="5">
        <v>1</v>
      </c>
      <c r="BC496" s="5">
        <v>1</v>
      </c>
      <c r="BD496" s="5">
        <v>1</v>
      </c>
      <c r="BE496" s="5">
        <v>1</v>
      </c>
      <c r="BF496" s="5">
        <v>1</v>
      </c>
      <c r="BG496" s="5">
        <v>1</v>
      </c>
      <c r="BH496" s="5">
        <v>1</v>
      </c>
      <c r="BI496" s="5">
        <v>1</v>
      </c>
      <c r="BJ496" s="5">
        <v>1</v>
      </c>
      <c r="BK496" s="5">
        <v>1</v>
      </c>
      <c r="BL496" s="5">
        <v>1</v>
      </c>
      <c r="BM496" s="5">
        <v>1</v>
      </c>
      <c r="BN496" s="5">
        <v>1</v>
      </c>
      <c r="BO496" s="5">
        <v>1</v>
      </c>
      <c r="BP496" s="5">
        <v>1</v>
      </c>
      <c r="BQ496" s="5">
        <v>1</v>
      </c>
      <c r="BR496" s="5">
        <v>1</v>
      </c>
      <c r="BS496" s="5">
        <v>1</v>
      </c>
      <c r="BT496" s="5">
        <v>1</v>
      </c>
      <c r="BU496" s="5">
        <v>1</v>
      </c>
      <c r="BV496" s="5">
        <v>1</v>
      </c>
      <c r="BW496" s="5">
        <v>1</v>
      </c>
      <c r="BX496" s="5">
        <v>1</v>
      </c>
      <c r="BY496" s="5">
        <v>1</v>
      </c>
      <c r="BZ496" s="5">
        <v>1</v>
      </c>
      <c r="CA496" s="5">
        <v>1</v>
      </c>
      <c r="CB496" s="5">
        <v>1</v>
      </c>
      <c r="CC496" s="5">
        <v>1</v>
      </c>
      <c r="CD496" s="5">
        <v>1</v>
      </c>
      <c r="CE496" s="5">
        <v>1</v>
      </c>
      <c r="CF496" s="5">
        <v>1</v>
      </c>
      <c r="CG496" s="5">
        <v>1</v>
      </c>
      <c r="CH496" s="5">
        <v>1</v>
      </c>
      <c r="CI496" s="5">
        <v>1</v>
      </c>
      <c r="CJ496" s="544">
        <v>1</v>
      </c>
    </row>
    <row r="497" spans="1:88" s="160" customFormat="1" ht="23.25" customHeight="1">
      <c r="A497" s="5">
        <v>1</v>
      </c>
      <c r="B497" s="657" t="str">
        <f t="shared" si="193"/>
        <v>►</v>
      </c>
      <c r="C497" s="671"/>
      <c r="D497" s="15"/>
      <c r="E497" s="140">
        <f t="shared" si="184"/>
        <v>0</v>
      </c>
      <c r="F497" s="15"/>
      <c r="G497" s="87"/>
      <c r="H497" s="141">
        <f t="shared" si="185"/>
        <v>0</v>
      </c>
      <c r="I497" s="142">
        <f t="shared" si="186"/>
        <v>0</v>
      </c>
      <c r="J497" s="109" t="str">
        <f t="shared" si="187"/>
        <v/>
      </c>
      <c r="K497" s="143" t="str">
        <f t="shared" si="188"/>
        <v/>
      </c>
      <c r="L497" s="143" t="str">
        <f t="shared" si="189"/>
        <v/>
      </c>
      <c r="M497" s="682">
        <f t="shared" si="190"/>
        <v>0</v>
      </c>
      <c r="N497" s="682"/>
      <c r="O497" s="162" t="str">
        <f t="shared" si="191"/>
        <v/>
      </c>
      <c r="P497" s="747"/>
      <c r="Q497" s="5">
        <v>1</v>
      </c>
      <c r="R497" s="596"/>
      <c r="S497" s="632"/>
      <c r="T497" s="598"/>
      <c r="U497" s="636" t="str">
        <f t="shared" si="194"/>
        <v/>
      </c>
      <c r="V497" s="640"/>
      <c r="W497" s="182" t="str">
        <f>IF(ISBLANK(V497),U497,V497)</f>
        <v/>
      </c>
      <c r="X497" s="639" t="str">
        <f>IF(OR(ISBLANK(V497), ISTEXT(V497)), "", "0  "&amp;V489)</f>
        <v/>
      </c>
      <c r="Y497" s="5">
        <v>1</v>
      </c>
      <c r="Z497" s="180" t="str">
        <f t="shared" si="192"/>
        <v>►</v>
      </c>
      <c r="AA497" s="163"/>
      <c r="AB497" s="164"/>
      <c r="AC497" s="181" t="str">
        <f t="shared" si="181"/>
        <v/>
      </c>
      <c r="AD497" s="166"/>
      <c r="AE497" s="167"/>
      <c r="AF497" s="182"/>
      <c r="AG497" s="491">
        <v>1</v>
      </c>
      <c r="AH497" s="169">
        <f>IFERROR(SUMIF(AA558:AF558, AE497, AA559:AF559)*AD497*IF(ISBLANK(AA497),1,AA497)+SUMIF(AA560:AF560, AE497, AA561:AF561)*AD497*IF(ISBLANK(AA497),1,AA497), 0)</f>
        <v>0</v>
      </c>
      <c r="AI497" s="170">
        <f>IF(ISBLANK(AA480),0,(AH497*AG497)/AA480*AL481)</f>
        <v>0</v>
      </c>
      <c r="AJ497" s="183">
        <f>IF(AI516=0,0,(AI497/AI516)*AK485*1000)</f>
        <v>0</v>
      </c>
      <c r="AK497" s="184">
        <f>IF(AH516=0, 0, (AA497*AG497)/(AH516*AK485))</f>
        <v>0</v>
      </c>
      <c r="AL497" s="185">
        <f>IF(OR(ISBLANK(AA480), ISBLANK(AA497), ISTEXT(AA497)), 0, AA497*AG497/AA480*AL481)</f>
        <v>0</v>
      </c>
      <c r="AM497" s="186">
        <f t="shared" si="182"/>
        <v>0</v>
      </c>
      <c r="AN497" s="187">
        <f t="shared" si="183"/>
        <v>0</v>
      </c>
      <c r="AO497" s="3">
        <v>1</v>
      </c>
      <c r="AP497" s="163"/>
      <c r="AQ497" s="164"/>
      <c r="AR497" s="165" t="str">
        <f t="shared" ref="AR497:AR526" si="196">IF(AND(AP497&gt;0,AS497&gt;0),"de","")</f>
        <v/>
      </c>
      <c r="AS497" s="166"/>
      <c r="AT497" s="167"/>
      <c r="AU497" s="168"/>
      <c r="AV497" s="5">
        <v>1</v>
      </c>
      <c r="AW497" s="5">
        <v>1</v>
      </c>
      <c r="AX497" s="5">
        <v>1</v>
      </c>
      <c r="AY497" s="5">
        <v>1</v>
      </c>
      <c r="AZ497" s="5">
        <v>1</v>
      </c>
      <c r="BA497" s="5">
        <v>1</v>
      </c>
      <c r="BB497" s="5">
        <v>1</v>
      </c>
      <c r="BC497" s="5">
        <v>1</v>
      </c>
      <c r="BD497" s="5">
        <v>1</v>
      </c>
      <c r="BE497" s="5">
        <v>1</v>
      </c>
      <c r="BF497" s="5">
        <v>1</v>
      </c>
      <c r="BG497" s="5">
        <v>1</v>
      </c>
      <c r="BH497" s="5">
        <v>1</v>
      </c>
      <c r="BI497" s="5">
        <v>1</v>
      </c>
      <c r="BJ497" s="5">
        <v>1</v>
      </c>
      <c r="BK497" s="5">
        <v>1</v>
      </c>
      <c r="BL497" s="5">
        <v>1</v>
      </c>
      <c r="BM497" s="5">
        <v>1</v>
      </c>
      <c r="BN497" s="5">
        <v>1</v>
      </c>
      <c r="BO497" s="5">
        <v>1</v>
      </c>
      <c r="BP497" s="5">
        <v>1</v>
      </c>
      <c r="BQ497" s="5">
        <v>1</v>
      </c>
      <c r="BR497" s="5">
        <v>1</v>
      </c>
      <c r="BS497" s="5">
        <v>1</v>
      </c>
      <c r="BT497" s="5">
        <v>1</v>
      </c>
      <c r="BU497" s="5">
        <v>1</v>
      </c>
      <c r="BV497" s="5">
        <v>1</v>
      </c>
      <c r="BW497" s="5">
        <v>1</v>
      </c>
      <c r="BX497" s="5">
        <v>1</v>
      </c>
      <c r="BY497" s="5">
        <v>1</v>
      </c>
      <c r="BZ497" s="5">
        <v>1</v>
      </c>
      <c r="CA497" s="5">
        <v>1</v>
      </c>
      <c r="CB497" s="5">
        <v>1</v>
      </c>
      <c r="CC497" s="5">
        <v>1</v>
      </c>
      <c r="CD497" s="5">
        <v>1</v>
      </c>
      <c r="CE497" s="5">
        <v>1</v>
      </c>
      <c r="CF497" s="5">
        <v>1</v>
      </c>
      <c r="CG497" s="5">
        <v>1</v>
      </c>
      <c r="CH497" s="5">
        <v>1</v>
      </c>
      <c r="CI497" s="5">
        <v>1</v>
      </c>
      <c r="CJ497" s="544">
        <v>1</v>
      </c>
    </row>
    <row r="498" spans="1:88" s="160" customFormat="1" ht="23.25" customHeight="1">
      <c r="A498" s="5">
        <v>1</v>
      </c>
      <c r="B498" s="657" t="str">
        <f t="shared" si="193"/>
        <v>►</v>
      </c>
      <c r="C498" s="671"/>
      <c r="D498" s="15"/>
      <c r="E498" s="140">
        <f t="shared" si="184"/>
        <v>0</v>
      </c>
      <c r="F498" s="15"/>
      <c r="G498" s="87"/>
      <c r="H498" s="141">
        <f t="shared" si="185"/>
        <v>0</v>
      </c>
      <c r="I498" s="142">
        <f t="shared" si="186"/>
        <v>0</v>
      </c>
      <c r="J498" s="109" t="str">
        <f t="shared" si="187"/>
        <v/>
      </c>
      <c r="K498" s="143" t="str">
        <f t="shared" si="188"/>
        <v/>
      </c>
      <c r="L498" s="143" t="str">
        <f t="shared" si="189"/>
        <v/>
      </c>
      <c r="M498" s="682">
        <f t="shared" si="190"/>
        <v>0</v>
      </c>
      <c r="N498" s="682"/>
      <c r="O498" s="162" t="str">
        <f t="shared" si="191"/>
        <v/>
      </c>
      <c r="P498" s="747"/>
      <c r="Q498" s="5">
        <v>1</v>
      </c>
      <c r="R498" s="596"/>
      <c r="S498" s="632"/>
      <c r="T498" s="598"/>
      <c r="U498" s="636" t="str">
        <f t="shared" si="194"/>
        <v/>
      </c>
      <c r="V498" s="640"/>
      <c r="W498" s="182" t="str">
        <f t="shared" ref="W498:W501" si="197">IF(ISBLANK(V498),U498,V498)</f>
        <v/>
      </c>
      <c r="X498" s="639" t="str">
        <f>IF(OR(ISBLANK(V498), ISTEXT(V498)), "", "0  "&amp;V489)</f>
        <v/>
      </c>
      <c r="Y498" s="5">
        <v>1</v>
      </c>
      <c r="Z498" s="180" t="str">
        <f t="shared" si="192"/>
        <v>►</v>
      </c>
      <c r="AA498" s="163"/>
      <c r="AB498" s="164"/>
      <c r="AC498" s="165" t="str">
        <f t="shared" si="181"/>
        <v/>
      </c>
      <c r="AD498" s="166"/>
      <c r="AE498" s="167"/>
      <c r="AF498" s="182"/>
      <c r="AG498" s="491">
        <v>1</v>
      </c>
      <c r="AH498" s="169">
        <f>IFERROR(SUMIF(AA558:AF558, AE498, AA559:AF559)*AD498*IF(ISBLANK(AA498),1,AA498)+SUMIF(AA560:AF560, AE498, AA561:AF561)*AD498*IF(ISBLANK(AA498),1,AA498), 0)</f>
        <v>0</v>
      </c>
      <c r="AI498" s="170">
        <f>IF(ISBLANK(AA480),0,(AH498*AG498)/AA480*AL481)</f>
        <v>0</v>
      </c>
      <c r="AJ498" s="171">
        <f>IF(AI516=0,0,(AI498/AI516)*AK485*1000)</f>
        <v>0</v>
      </c>
      <c r="AK498" s="193">
        <f>IF(AH516=0, 0, (AA498*AG498)/(AH516*AK485))</f>
        <v>0</v>
      </c>
      <c r="AL498" s="173">
        <f>IF(OR(ISBLANK(AA480), ISBLANK(AA498), ISTEXT(AA498)), 0, AA498*AG498/AA480*AL481)</f>
        <v>0</v>
      </c>
      <c r="AM498" s="174">
        <f t="shared" si="182"/>
        <v>0</v>
      </c>
      <c r="AN498" s="175">
        <f t="shared" si="183"/>
        <v>0</v>
      </c>
      <c r="AO498" s="3">
        <v>1</v>
      </c>
      <c r="AP498" s="164"/>
      <c r="AQ498" s="164"/>
      <c r="AR498" s="181" t="str">
        <f t="shared" si="196"/>
        <v/>
      </c>
      <c r="AS498" s="166"/>
      <c r="AT498" s="167"/>
      <c r="AU498" s="182"/>
      <c r="AV498" s="5">
        <v>1</v>
      </c>
      <c r="AW498" s="5">
        <v>1</v>
      </c>
      <c r="AX498" s="5">
        <v>1</v>
      </c>
      <c r="AY498" s="5">
        <v>1</v>
      </c>
      <c r="AZ498" s="5">
        <v>1</v>
      </c>
      <c r="BA498" s="5">
        <v>1</v>
      </c>
      <c r="BB498" s="5">
        <v>1</v>
      </c>
      <c r="BC498" s="5">
        <v>1</v>
      </c>
      <c r="BD498" s="5">
        <v>1</v>
      </c>
      <c r="BE498" s="5">
        <v>1</v>
      </c>
      <c r="BF498" s="5">
        <v>1</v>
      </c>
      <c r="BG498" s="5">
        <v>1</v>
      </c>
      <c r="BH498" s="5">
        <v>1</v>
      </c>
      <c r="BI498" s="5">
        <v>1</v>
      </c>
      <c r="BJ498" s="5">
        <v>1</v>
      </c>
      <c r="BK498" s="5">
        <v>1</v>
      </c>
      <c r="BL498" s="5">
        <v>1</v>
      </c>
      <c r="BM498" s="5">
        <v>1</v>
      </c>
      <c r="BN498" s="5">
        <v>1</v>
      </c>
      <c r="BO498" s="5">
        <v>1</v>
      </c>
      <c r="BP498" s="5">
        <v>1</v>
      </c>
      <c r="BQ498" s="5">
        <v>1</v>
      </c>
      <c r="BR498" s="5">
        <v>1</v>
      </c>
      <c r="BS498" s="5">
        <v>1</v>
      </c>
      <c r="BT498" s="5">
        <v>1</v>
      </c>
      <c r="BU498" s="5">
        <v>1</v>
      </c>
      <c r="BV498" s="5">
        <v>1</v>
      </c>
      <c r="BW498" s="5">
        <v>1</v>
      </c>
      <c r="BX498" s="5">
        <v>1</v>
      </c>
      <c r="BY498" s="5">
        <v>1</v>
      </c>
      <c r="BZ498" s="5">
        <v>1</v>
      </c>
      <c r="CA498" s="5">
        <v>1</v>
      </c>
      <c r="CB498" s="5">
        <v>1</v>
      </c>
      <c r="CC498" s="5">
        <v>1</v>
      </c>
      <c r="CD498" s="5">
        <v>1</v>
      </c>
      <c r="CE498" s="5">
        <v>1</v>
      </c>
      <c r="CF498" s="5">
        <v>1</v>
      </c>
      <c r="CG498" s="5">
        <v>1</v>
      </c>
      <c r="CH498" s="5">
        <v>1</v>
      </c>
      <c r="CI498" s="5">
        <v>1</v>
      </c>
      <c r="CJ498" s="544">
        <v>1</v>
      </c>
    </row>
    <row r="499" spans="1:88" s="160" customFormat="1" ht="23.25" customHeight="1">
      <c r="A499" s="5">
        <v>1</v>
      </c>
      <c r="B499" s="657" t="str">
        <f t="shared" si="193"/>
        <v>►</v>
      </c>
      <c r="C499" s="671"/>
      <c r="D499" s="15"/>
      <c r="E499" s="140">
        <f t="shared" si="184"/>
        <v>0</v>
      </c>
      <c r="F499" s="15"/>
      <c r="G499" s="87"/>
      <c r="H499" s="141">
        <f t="shared" si="185"/>
        <v>0</v>
      </c>
      <c r="I499" s="142">
        <f t="shared" si="186"/>
        <v>0</v>
      </c>
      <c r="J499" s="109" t="str">
        <f t="shared" si="187"/>
        <v/>
      </c>
      <c r="K499" s="143" t="str">
        <f t="shared" si="188"/>
        <v/>
      </c>
      <c r="L499" s="143" t="str">
        <f t="shared" si="189"/>
        <v/>
      </c>
      <c r="M499" s="682">
        <f t="shared" si="190"/>
        <v>0</v>
      </c>
      <c r="N499" s="682"/>
      <c r="O499" s="162" t="str">
        <f t="shared" si="191"/>
        <v/>
      </c>
      <c r="P499" s="747"/>
      <c r="Q499" s="5">
        <v>1</v>
      </c>
      <c r="R499" s="596"/>
      <c r="S499" s="632"/>
      <c r="T499" s="598"/>
      <c r="U499" s="636" t="str">
        <f t="shared" si="194"/>
        <v/>
      </c>
      <c r="V499" s="640"/>
      <c r="W499" s="182" t="str">
        <f t="shared" si="197"/>
        <v/>
      </c>
      <c r="X499" s="639" t="str">
        <f>IF(OR(ISBLANK(V499), ISTEXT(V499)), "", "0  "&amp;V489)</f>
        <v/>
      </c>
      <c r="Y499" s="5">
        <v>1</v>
      </c>
      <c r="Z499" s="180" t="str">
        <f t="shared" si="192"/>
        <v>►</v>
      </c>
      <c r="AA499" s="163"/>
      <c r="AB499" s="164"/>
      <c r="AC499" s="181" t="str">
        <f t="shared" si="181"/>
        <v/>
      </c>
      <c r="AD499" s="166"/>
      <c r="AE499" s="167"/>
      <c r="AF499" s="182"/>
      <c r="AG499" s="491">
        <v>1</v>
      </c>
      <c r="AH499" s="169">
        <f>IFERROR(SUMIF(AA558:AF558, AE499, AA559:AF559)*AD499*IF(ISBLANK(AA499),1,AA499)+SUMIF(AA560:AF560, AE499, AA561:AF561)*AD499*IF(ISBLANK(AA499),1,AA499), 0)</f>
        <v>0</v>
      </c>
      <c r="AI499" s="170">
        <f>IF(ISBLANK(AA480),0,(AH499*AG499)/AA480*AL481)</f>
        <v>0</v>
      </c>
      <c r="AJ499" s="183">
        <f>IF(AI516=0,0,(AI499/AI516)*AK485*1000)</f>
        <v>0</v>
      </c>
      <c r="AK499" s="184">
        <f>IF(AH516=0, 0, (AA499*AG499)/(AH516*AK485))</f>
        <v>0</v>
      </c>
      <c r="AL499" s="185">
        <f>IF(OR(ISBLANK(AA480), ISBLANK(AA499), ISTEXT(AA499)), 0, AA499*AG499/AA480*AL481)</f>
        <v>0</v>
      </c>
      <c r="AM499" s="186">
        <f t="shared" si="182"/>
        <v>0</v>
      </c>
      <c r="AN499" s="187">
        <f t="shared" si="183"/>
        <v>0</v>
      </c>
      <c r="AO499" s="3">
        <v>1</v>
      </c>
      <c r="AP499" s="164"/>
      <c r="AQ499" s="164"/>
      <c r="AR499" s="181" t="str">
        <f t="shared" si="196"/>
        <v/>
      </c>
      <c r="AS499" s="166"/>
      <c r="AT499" s="167"/>
      <c r="AU499" s="182"/>
      <c r="AV499" s="5">
        <v>1</v>
      </c>
      <c r="AW499" s="5">
        <v>1</v>
      </c>
      <c r="AX499" s="5">
        <v>1</v>
      </c>
      <c r="AY499" s="5">
        <v>1</v>
      </c>
      <c r="AZ499" s="5">
        <v>1</v>
      </c>
      <c r="BA499" s="5">
        <v>1</v>
      </c>
      <c r="BB499" s="5">
        <v>1</v>
      </c>
      <c r="BC499" s="5">
        <v>1</v>
      </c>
      <c r="BD499" s="5">
        <v>1</v>
      </c>
      <c r="BE499" s="5">
        <v>1</v>
      </c>
      <c r="BF499" s="5">
        <v>1</v>
      </c>
      <c r="BG499" s="5">
        <v>1</v>
      </c>
      <c r="BH499" s="5">
        <v>1</v>
      </c>
      <c r="BI499" s="5">
        <v>1</v>
      </c>
      <c r="BJ499" s="5">
        <v>1</v>
      </c>
      <c r="BK499" s="5">
        <v>1</v>
      </c>
      <c r="BL499" s="5">
        <v>1</v>
      </c>
      <c r="BM499" s="5">
        <v>1</v>
      </c>
      <c r="BN499" s="5">
        <v>1</v>
      </c>
      <c r="BO499" s="5">
        <v>1</v>
      </c>
      <c r="BP499" s="5">
        <v>1</v>
      </c>
      <c r="BQ499" s="5">
        <v>1</v>
      </c>
      <c r="BR499" s="5">
        <v>1</v>
      </c>
      <c r="BS499" s="5">
        <v>1</v>
      </c>
      <c r="BT499" s="5">
        <v>1</v>
      </c>
      <c r="BU499" s="5">
        <v>1</v>
      </c>
      <c r="BV499" s="5">
        <v>1</v>
      </c>
      <c r="BW499" s="5">
        <v>1</v>
      </c>
      <c r="BX499" s="5">
        <v>1</v>
      </c>
      <c r="BY499" s="5">
        <v>1</v>
      </c>
      <c r="BZ499" s="5">
        <v>1</v>
      </c>
      <c r="CA499" s="5">
        <v>1</v>
      </c>
      <c r="CB499" s="5">
        <v>1</v>
      </c>
      <c r="CC499" s="5">
        <v>1</v>
      </c>
      <c r="CD499" s="5">
        <v>1</v>
      </c>
      <c r="CE499" s="5">
        <v>1</v>
      </c>
      <c r="CF499" s="5">
        <v>1</v>
      </c>
      <c r="CG499" s="5">
        <v>1</v>
      </c>
      <c r="CH499" s="5">
        <v>1</v>
      </c>
      <c r="CI499" s="5">
        <v>1</v>
      </c>
      <c r="CJ499" s="544">
        <v>1</v>
      </c>
    </row>
    <row r="500" spans="1:88" s="160" customFormat="1" ht="23.25" customHeight="1">
      <c r="A500" s="5">
        <v>1</v>
      </c>
      <c r="B500" s="657" t="str">
        <f t="shared" si="193"/>
        <v>►</v>
      </c>
      <c r="C500" s="671"/>
      <c r="D500" s="15"/>
      <c r="E500" s="140">
        <f t="shared" si="184"/>
        <v>0</v>
      </c>
      <c r="F500" s="15"/>
      <c r="G500" s="87"/>
      <c r="H500" s="141">
        <f t="shared" si="185"/>
        <v>0</v>
      </c>
      <c r="I500" s="142">
        <f t="shared" si="186"/>
        <v>0</v>
      </c>
      <c r="J500" s="109" t="str">
        <f t="shared" si="187"/>
        <v/>
      </c>
      <c r="K500" s="143" t="str">
        <f t="shared" si="188"/>
        <v/>
      </c>
      <c r="L500" s="143" t="str">
        <f t="shared" si="189"/>
        <v/>
      </c>
      <c r="M500" s="682">
        <f t="shared" si="190"/>
        <v>0</v>
      </c>
      <c r="N500" s="682"/>
      <c r="O500" s="162" t="str">
        <f t="shared" si="191"/>
        <v/>
      </c>
      <c r="P500" s="747"/>
      <c r="Q500" s="5">
        <v>1</v>
      </c>
      <c r="R500" s="596"/>
      <c r="S500" s="632"/>
      <c r="T500" s="598"/>
      <c r="U500" s="636" t="str">
        <f t="shared" si="194"/>
        <v/>
      </c>
      <c r="V500" s="640"/>
      <c r="W500" s="182" t="str">
        <f t="shared" si="197"/>
        <v/>
      </c>
      <c r="X500" s="639" t="str">
        <f>IF(OR(ISBLANK(V500), ISTEXT(V500)), "", "0  "&amp;V489)</f>
        <v/>
      </c>
      <c r="Y500" s="5">
        <v>1</v>
      </c>
      <c r="Z500" s="180" t="str">
        <f t="shared" si="192"/>
        <v>►</v>
      </c>
      <c r="AA500" s="163"/>
      <c r="AB500" s="164"/>
      <c r="AC500" s="165" t="str">
        <f t="shared" si="181"/>
        <v/>
      </c>
      <c r="AD500" s="166"/>
      <c r="AE500" s="167"/>
      <c r="AF500" s="182"/>
      <c r="AG500" s="491">
        <v>1</v>
      </c>
      <c r="AH500" s="169">
        <f>IFERROR(SUMIF(AA558:AF558, AE500, AA559:AF559)*AD500*IF(ISBLANK(AA500),1,AA500)+SUMIF(AA560:AF560, AE500, AA561:AF561)*AD500*IF(ISBLANK(AA500),1,AA500), 0)</f>
        <v>0</v>
      </c>
      <c r="AI500" s="170">
        <f>IF(ISBLANK(AA480),0,(AH500*AG500)/AA480*AL481)</f>
        <v>0</v>
      </c>
      <c r="AJ500" s="171">
        <f>IF(AI516=0,0,(AI500/AI516)*AK485*1000)</f>
        <v>0</v>
      </c>
      <c r="AK500" s="193">
        <f>IF(AH516=0, 0, (AA500*AG500)/(AH516*AK485))</f>
        <v>0</v>
      </c>
      <c r="AL500" s="173">
        <f>IF(OR(ISBLANK(AA480), ISBLANK(AA500), ISTEXT(AA500)), 0, AA500*AG500/AA480*AL481)</f>
        <v>0</v>
      </c>
      <c r="AM500" s="174">
        <f t="shared" si="182"/>
        <v>0</v>
      </c>
      <c r="AN500" s="175">
        <f t="shared" si="183"/>
        <v>0</v>
      </c>
      <c r="AO500" s="3">
        <v>1</v>
      </c>
      <c r="AP500" s="164"/>
      <c r="AQ500" s="164"/>
      <c r="AR500" s="181" t="str">
        <f t="shared" si="196"/>
        <v/>
      </c>
      <c r="AS500" s="166"/>
      <c r="AT500" s="167"/>
      <c r="AU500" s="182"/>
      <c r="AV500" s="5">
        <v>1</v>
      </c>
      <c r="AW500" s="5">
        <v>1</v>
      </c>
      <c r="AX500" s="5">
        <v>1</v>
      </c>
      <c r="AY500" s="5">
        <v>1</v>
      </c>
      <c r="AZ500" s="5">
        <v>1</v>
      </c>
      <c r="BA500" s="5">
        <v>1</v>
      </c>
      <c r="BB500" s="5">
        <v>1</v>
      </c>
      <c r="BC500" s="5">
        <v>1</v>
      </c>
      <c r="BD500" s="5">
        <v>1</v>
      </c>
      <c r="BE500" s="5">
        <v>1</v>
      </c>
      <c r="BF500" s="5">
        <v>1</v>
      </c>
      <c r="BG500" s="5">
        <v>1</v>
      </c>
      <c r="BH500" s="5">
        <v>1</v>
      </c>
      <c r="BI500" s="5">
        <v>1</v>
      </c>
      <c r="BJ500" s="5">
        <v>1</v>
      </c>
      <c r="BK500" s="5">
        <v>1</v>
      </c>
      <c r="BL500" s="5">
        <v>1</v>
      </c>
      <c r="BM500" s="5">
        <v>1</v>
      </c>
      <c r="BN500" s="5">
        <v>1</v>
      </c>
      <c r="BO500" s="5">
        <v>1</v>
      </c>
      <c r="BP500" s="5">
        <v>1</v>
      </c>
      <c r="BQ500" s="5">
        <v>1</v>
      </c>
      <c r="BR500" s="5">
        <v>1</v>
      </c>
      <c r="BS500" s="5">
        <v>1</v>
      </c>
      <c r="BT500" s="5">
        <v>1</v>
      </c>
      <c r="BU500" s="5">
        <v>1</v>
      </c>
      <c r="BV500" s="5">
        <v>1</v>
      </c>
      <c r="BW500" s="5">
        <v>1</v>
      </c>
      <c r="BX500" s="5">
        <v>1</v>
      </c>
      <c r="BY500" s="5">
        <v>1</v>
      </c>
      <c r="BZ500" s="5">
        <v>1</v>
      </c>
      <c r="CA500" s="5">
        <v>1</v>
      </c>
      <c r="CB500" s="5">
        <v>1</v>
      </c>
      <c r="CC500" s="5">
        <v>1</v>
      </c>
      <c r="CD500" s="5">
        <v>1</v>
      </c>
      <c r="CE500" s="5">
        <v>1</v>
      </c>
      <c r="CF500" s="5">
        <v>1</v>
      </c>
      <c r="CG500" s="5">
        <v>1</v>
      </c>
      <c r="CH500" s="5">
        <v>1</v>
      </c>
      <c r="CI500" s="5">
        <v>1</v>
      </c>
      <c r="CJ500" s="544">
        <v>1</v>
      </c>
    </row>
    <row r="501" spans="1:88" s="160" customFormat="1" ht="23.25" customHeight="1">
      <c r="A501" s="5">
        <v>1</v>
      </c>
      <c r="B501" s="657" t="str">
        <f t="shared" si="193"/>
        <v>►</v>
      </c>
      <c r="C501" s="671"/>
      <c r="D501" s="15"/>
      <c r="E501" s="140">
        <f t="shared" si="184"/>
        <v>0</v>
      </c>
      <c r="F501" s="15"/>
      <c r="G501" s="87"/>
      <c r="H501" s="141">
        <f t="shared" si="185"/>
        <v>0</v>
      </c>
      <c r="I501" s="142">
        <f t="shared" si="186"/>
        <v>0</v>
      </c>
      <c r="J501" s="109" t="str">
        <f t="shared" si="187"/>
        <v/>
      </c>
      <c r="K501" s="143" t="str">
        <f t="shared" si="188"/>
        <v/>
      </c>
      <c r="L501" s="143" t="str">
        <f t="shared" si="189"/>
        <v/>
      </c>
      <c r="M501" s="682">
        <f t="shared" si="190"/>
        <v>0</v>
      </c>
      <c r="N501" s="682"/>
      <c r="O501" s="162" t="str">
        <f t="shared" si="191"/>
        <v/>
      </c>
      <c r="P501" s="747"/>
      <c r="Q501" s="5">
        <v>1</v>
      </c>
      <c r="R501" s="596"/>
      <c r="S501" s="632"/>
      <c r="T501" s="598"/>
      <c r="U501" s="636" t="str">
        <f t="shared" si="194"/>
        <v/>
      </c>
      <c r="V501" s="640"/>
      <c r="W501" s="182" t="str">
        <f t="shared" si="197"/>
        <v/>
      </c>
      <c r="X501" s="639" t="str">
        <f>IF(OR(ISBLANK(V501), ISTEXT(V501)), "", "0  "&amp;V489)</f>
        <v/>
      </c>
      <c r="Y501" s="5">
        <v>1</v>
      </c>
      <c r="Z501" s="180" t="str">
        <f t="shared" si="192"/>
        <v>►</v>
      </c>
      <c r="AA501" s="163"/>
      <c r="AB501" s="164"/>
      <c r="AC501" s="165" t="str">
        <f t="shared" si="181"/>
        <v/>
      </c>
      <c r="AD501" s="166"/>
      <c r="AE501" s="167"/>
      <c r="AF501" s="182"/>
      <c r="AG501" s="491">
        <v>1</v>
      </c>
      <c r="AH501" s="169">
        <f>IFERROR(SUMIF(AA558:AF558, AE501, AA559:AF559)*AD501*IF(ISBLANK(AA501),1,AA501)+SUMIF(AA560:AF560, AE501, AA561:AF561)*AD501*IF(ISBLANK(AA501),1,AA501), 0)</f>
        <v>0</v>
      </c>
      <c r="AI501" s="170">
        <f>IF(ISBLANK(AA480),0,(AH501*AG501)/AA480*AL481)</f>
        <v>0</v>
      </c>
      <c r="AJ501" s="183">
        <f>IF(AI516=0,0,(AI501/AI516)*AK485*1000)</f>
        <v>0</v>
      </c>
      <c r="AK501" s="184">
        <f>IF(AH516=0, 0, (AA501*AG501)/(AH516*AK485))</f>
        <v>0</v>
      </c>
      <c r="AL501" s="185">
        <f>IF(OR(ISBLANK(AA480), ISBLANK(AA501), ISTEXT(AA501)), 0, AA501*AG501/AA480*AL481)</f>
        <v>0</v>
      </c>
      <c r="AM501" s="186">
        <f t="shared" si="182"/>
        <v>0</v>
      </c>
      <c r="AN501" s="187">
        <f t="shared" si="183"/>
        <v>0</v>
      </c>
      <c r="AO501" s="3">
        <v>1</v>
      </c>
      <c r="AP501" s="164"/>
      <c r="AQ501" s="164"/>
      <c r="AR501" s="181" t="str">
        <f t="shared" si="196"/>
        <v/>
      </c>
      <c r="AS501" s="166"/>
      <c r="AT501" s="167"/>
      <c r="AU501" s="182"/>
      <c r="AV501" s="5">
        <v>1</v>
      </c>
      <c r="AW501" s="5">
        <v>1</v>
      </c>
      <c r="AX501" s="5">
        <v>1</v>
      </c>
      <c r="AY501" s="5">
        <v>1</v>
      </c>
      <c r="AZ501" s="5">
        <v>1</v>
      </c>
      <c r="BA501" s="5">
        <v>1</v>
      </c>
      <c r="BB501" s="5">
        <v>1</v>
      </c>
      <c r="BC501" s="5">
        <v>1</v>
      </c>
      <c r="BD501" s="5">
        <v>1</v>
      </c>
      <c r="BE501" s="5">
        <v>1</v>
      </c>
      <c r="BF501" s="5">
        <v>1</v>
      </c>
      <c r="BG501" s="5">
        <v>1</v>
      </c>
      <c r="BH501" s="5">
        <v>1</v>
      </c>
      <c r="BI501" s="5">
        <v>1</v>
      </c>
      <c r="BJ501" s="5">
        <v>1</v>
      </c>
      <c r="BK501" s="5">
        <v>1</v>
      </c>
      <c r="BL501" s="5">
        <v>1</v>
      </c>
      <c r="BM501" s="5">
        <v>1</v>
      </c>
      <c r="BN501" s="5">
        <v>1</v>
      </c>
      <c r="BO501" s="5">
        <v>1</v>
      </c>
      <c r="BP501" s="5">
        <v>1</v>
      </c>
      <c r="BQ501" s="5">
        <v>1</v>
      </c>
      <c r="BR501" s="5">
        <v>1</v>
      </c>
      <c r="BS501" s="5">
        <v>1</v>
      </c>
      <c r="BT501" s="5">
        <v>1</v>
      </c>
      <c r="BU501" s="5">
        <v>1</v>
      </c>
      <c r="BV501" s="5">
        <v>1</v>
      </c>
      <c r="BW501" s="5">
        <v>1</v>
      </c>
      <c r="BX501" s="5">
        <v>1</v>
      </c>
      <c r="BY501" s="5">
        <v>1</v>
      </c>
      <c r="BZ501" s="5">
        <v>1</v>
      </c>
      <c r="CA501" s="5">
        <v>1</v>
      </c>
      <c r="CB501" s="5">
        <v>1</v>
      </c>
      <c r="CC501" s="5">
        <v>1</v>
      </c>
      <c r="CD501" s="5">
        <v>1</v>
      </c>
      <c r="CE501" s="5">
        <v>1</v>
      </c>
      <c r="CF501" s="5">
        <v>1</v>
      </c>
      <c r="CG501" s="5">
        <v>1</v>
      </c>
      <c r="CH501" s="5">
        <v>1</v>
      </c>
      <c r="CI501" s="5">
        <v>1</v>
      </c>
      <c r="CJ501" s="544">
        <v>1</v>
      </c>
    </row>
    <row r="502" spans="1:88" s="160" customFormat="1" ht="23.25" customHeight="1">
      <c r="A502" s="5">
        <v>1</v>
      </c>
      <c r="B502" s="657" t="str">
        <f t="shared" si="193"/>
        <v>►</v>
      </c>
      <c r="C502" s="671"/>
      <c r="D502" s="15"/>
      <c r="E502" s="140">
        <f t="shared" si="184"/>
        <v>0</v>
      </c>
      <c r="F502" s="15"/>
      <c r="G502" s="87"/>
      <c r="H502" s="141">
        <f t="shared" si="185"/>
        <v>0</v>
      </c>
      <c r="I502" s="142">
        <f t="shared" si="186"/>
        <v>0</v>
      </c>
      <c r="J502" s="109" t="str">
        <f t="shared" si="187"/>
        <v/>
      </c>
      <c r="K502" s="143" t="str">
        <f t="shared" si="188"/>
        <v/>
      </c>
      <c r="L502" s="143" t="str">
        <f t="shared" si="189"/>
        <v/>
      </c>
      <c r="M502" s="682">
        <f t="shared" si="190"/>
        <v>0</v>
      </c>
      <c r="N502" s="682"/>
      <c r="O502" s="162" t="str">
        <f t="shared" si="191"/>
        <v/>
      </c>
      <c r="P502" s="747"/>
      <c r="Q502" s="5"/>
      <c r="R502" s="596"/>
      <c r="S502" s="632"/>
      <c r="T502" s="598"/>
      <c r="U502" s="636"/>
      <c r="V502" s="640"/>
      <c r="W502" s="182"/>
      <c r="X502" s="639"/>
      <c r="Y502" s="5"/>
      <c r="Z502" s="180" t="str">
        <f t="shared" si="192"/>
        <v>►</v>
      </c>
      <c r="AA502" s="163"/>
      <c r="AB502" s="164"/>
      <c r="AC502" s="165" t="str">
        <f t="shared" si="181"/>
        <v/>
      </c>
      <c r="AD502" s="166"/>
      <c r="AE502" s="167"/>
      <c r="AF502" s="182"/>
      <c r="AG502" s="491">
        <v>1</v>
      </c>
      <c r="AH502" s="169">
        <f>IFERROR(SUMIF(AA558:AF558, AE502, AA559:AF559)*AD502*IF(ISBLANK(AA502),1,AA502)+SUMIF(AA560:AF560, AE502, AA561:AF561)*AD502*IF(ISBLANK(AA502),1,AA502), 0)</f>
        <v>0</v>
      </c>
      <c r="AI502" s="170">
        <f>IF(ISBLANK(AA480),0,(AH502*AG502)/AA480*AL481)</f>
        <v>0</v>
      </c>
      <c r="AJ502" s="183">
        <f>IF(AI516=0,0,(AI502/AI516)*AK485*1000)</f>
        <v>0</v>
      </c>
      <c r="AK502" s="184">
        <f>IF(AH516=0, 0, (AA502*AG502)/(AH516*AK485))</f>
        <v>0</v>
      </c>
      <c r="AL502" s="173">
        <f>IF(OR(ISBLANK(AA480), ISBLANK(AA502), ISTEXT(AA502)), 0, AA502*AG502/AA480*AL481)</f>
        <v>0</v>
      </c>
      <c r="AM502" s="174">
        <f t="shared" si="182"/>
        <v>0</v>
      </c>
      <c r="AN502" s="175">
        <f t="shared" si="183"/>
        <v>0</v>
      </c>
      <c r="AO502" s="3">
        <v>1</v>
      </c>
      <c r="AP502" s="164"/>
      <c r="AQ502" s="164"/>
      <c r="AR502" s="181" t="str">
        <f t="shared" si="196"/>
        <v/>
      </c>
      <c r="AS502" s="166"/>
      <c r="AT502" s="167"/>
      <c r="AU502" s="182"/>
      <c r="AV502" s="5">
        <v>1</v>
      </c>
      <c r="AW502" s="5">
        <v>1</v>
      </c>
      <c r="AX502" s="5">
        <v>1</v>
      </c>
      <c r="AY502" s="5">
        <v>1</v>
      </c>
      <c r="AZ502" s="5">
        <v>1</v>
      </c>
      <c r="BA502" s="5">
        <v>1</v>
      </c>
      <c r="BB502" s="5">
        <v>1</v>
      </c>
      <c r="BC502" s="5">
        <v>1</v>
      </c>
      <c r="BD502" s="5">
        <v>1</v>
      </c>
      <c r="BE502" s="5">
        <v>1</v>
      </c>
      <c r="BF502" s="5">
        <v>1</v>
      </c>
      <c r="BG502" s="5">
        <v>1</v>
      </c>
      <c r="BH502" s="5">
        <v>1</v>
      </c>
      <c r="BI502" s="5">
        <v>1</v>
      </c>
      <c r="BJ502" s="5">
        <v>1</v>
      </c>
      <c r="BK502" s="5">
        <v>1</v>
      </c>
      <c r="BL502" s="5">
        <v>1</v>
      </c>
      <c r="BM502" s="5">
        <v>1</v>
      </c>
      <c r="BN502" s="5">
        <v>1</v>
      </c>
      <c r="BO502" s="5">
        <v>1</v>
      </c>
      <c r="BP502" s="5">
        <v>1</v>
      </c>
      <c r="BQ502" s="5">
        <v>1</v>
      </c>
      <c r="BR502" s="5">
        <v>1</v>
      </c>
      <c r="BS502" s="5">
        <v>1</v>
      </c>
      <c r="BT502" s="5">
        <v>1</v>
      </c>
      <c r="BU502" s="5">
        <v>1</v>
      </c>
      <c r="BV502" s="5">
        <v>1</v>
      </c>
      <c r="BW502" s="5">
        <v>1</v>
      </c>
      <c r="BX502" s="5">
        <v>1</v>
      </c>
      <c r="BY502" s="5">
        <v>1</v>
      </c>
      <c r="BZ502" s="5">
        <v>1</v>
      </c>
      <c r="CA502" s="5">
        <v>1</v>
      </c>
      <c r="CB502" s="5">
        <v>1</v>
      </c>
      <c r="CC502" s="5">
        <v>1</v>
      </c>
      <c r="CD502" s="5">
        <v>1</v>
      </c>
      <c r="CE502" s="5">
        <v>1</v>
      </c>
      <c r="CF502" s="5">
        <v>1</v>
      </c>
      <c r="CG502" s="5">
        <v>1</v>
      </c>
      <c r="CH502" s="5">
        <v>1</v>
      </c>
      <c r="CI502" s="5">
        <v>1</v>
      </c>
      <c r="CJ502" s="544">
        <v>1</v>
      </c>
    </row>
    <row r="503" spans="1:88" s="160" customFormat="1" ht="23.25" customHeight="1">
      <c r="A503" s="5">
        <v>1</v>
      </c>
      <c r="B503" s="657" t="str">
        <f t="shared" si="193"/>
        <v>►</v>
      </c>
      <c r="C503" s="671"/>
      <c r="D503" s="15"/>
      <c r="E503" s="140">
        <f t="shared" si="184"/>
        <v>0</v>
      </c>
      <c r="F503" s="15"/>
      <c r="G503" s="87"/>
      <c r="H503" s="141">
        <f t="shared" si="185"/>
        <v>0</v>
      </c>
      <c r="I503" s="142">
        <f t="shared" si="186"/>
        <v>0</v>
      </c>
      <c r="J503" s="109" t="str">
        <f t="shared" si="187"/>
        <v/>
      </c>
      <c r="K503" s="143" t="str">
        <f t="shared" si="188"/>
        <v/>
      </c>
      <c r="L503" s="143" t="str">
        <f t="shared" si="189"/>
        <v/>
      </c>
      <c r="M503" s="682">
        <f t="shared" si="190"/>
        <v>0</v>
      </c>
      <c r="N503" s="682"/>
      <c r="O503" s="162" t="str">
        <f t="shared" si="191"/>
        <v/>
      </c>
      <c r="P503" s="747"/>
      <c r="Q503" s="5"/>
      <c r="R503" s="596"/>
      <c r="S503" s="632"/>
      <c r="T503" s="598"/>
      <c r="U503" s="636"/>
      <c r="V503" s="640"/>
      <c r="W503" s="182"/>
      <c r="X503" s="639"/>
      <c r="Y503" s="5"/>
      <c r="Z503" s="180" t="str">
        <f t="shared" si="192"/>
        <v>►</v>
      </c>
      <c r="AA503" s="163"/>
      <c r="AB503" s="164"/>
      <c r="AC503" s="165" t="str">
        <f t="shared" si="181"/>
        <v/>
      </c>
      <c r="AD503" s="166"/>
      <c r="AE503" s="167"/>
      <c r="AF503" s="182"/>
      <c r="AG503" s="491">
        <v>1</v>
      </c>
      <c r="AH503" s="169">
        <f>IFERROR(SUMIF(AA558:AF558, AE503, AA559:AF559)*AD503*IF(ISBLANK(AA503),1,AA503)+SUMIF(AA560:AF560, AE503, AA561:AF561)*AD503*IF(ISBLANK(AA503),1,AA503), 0)</f>
        <v>0</v>
      </c>
      <c r="AI503" s="170">
        <f>IF(ISBLANK(AA480),0,(AH503*AG503)/AA480*AL481)</f>
        <v>0</v>
      </c>
      <c r="AJ503" s="183">
        <f>IF(AI516=0,0,(AI503/AI516)*AK485*1000)</f>
        <v>0</v>
      </c>
      <c r="AK503" s="184">
        <f>IF(AH516=0, 0, (AA503*AG503)/(AH516*AK485))</f>
        <v>0</v>
      </c>
      <c r="AL503" s="185">
        <f>IF(OR(ISBLANK(AA480), ISBLANK(AA503), ISTEXT(AA503)), 0, AA503*AG503/AA480*AL481)</f>
        <v>0</v>
      </c>
      <c r="AM503" s="186">
        <f t="shared" si="182"/>
        <v>0</v>
      </c>
      <c r="AN503" s="187">
        <f t="shared" si="183"/>
        <v>0</v>
      </c>
      <c r="AO503" s="3">
        <v>1</v>
      </c>
      <c r="AP503" s="164"/>
      <c r="AQ503" s="164"/>
      <c r="AR503" s="181" t="str">
        <f t="shared" si="196"/>
        <v/>
      </c>
      <c r="AS503" s="166"/>
      <c r="AT503" s="167"/>
      <c r="AU503" s="182"/>
      <c r="AV503" s="5">
        <v>1</v>
      </c>
      <c r="AW503" s="5">
        <v>1</v>
      </c>
      <c r="AX503" s="5">
        <v>1</v>
      </c>
      <c r="AY503" s="5">
        <v>1</v>
      </c>
      <c r="AZ503" s="5">
        <v>1</v>
      </c>
      <c r="BA503" s="5">
        <v>1</v>
      </c>
      <c r="BB503" s="5">
        <v>1</v>
      </c>
      <c r="BC503" s="5">
        <v>1</v>
      </c>
      <c r="BD503" s="5">
        <v>1</v>
      </c>
      <c r="BE503" s="5">
        <v>1</v>
      </c>
      <c r="BF503" s="5">
        <v>1</v>
      </c>
      <c r="BG503" s="5">
        <v>1</v>
      </c>
      <c r="BH503" s="5">
        <v>1</v>
      </c>
      <c r="BI503" s="5">
        <v>1</v>
      </c>
      <c r="BJ503" s="5">
        <v>1</v>
      </c>
      <c r="BK503" s="5">
        <v>1</v>
      </c>
      <c r="BL503" s="5">
        <v>1</v>
      </c>
      <c r="BM503" s="5">
        <v>1</v>
      </c>
      <c r="BN503" s="5">
        <v>1</v>
      </c>
      <c r="BO503" s="5">
        <v>1</v>
      </c>
      <c r="BP503" s="5">
        <v>1</v>
      </c>
      <c r="BQ503" s="5">
        <v>1</v>
      </c>
      <c r="BR503" s="5">
        <v>1</v>
      </c>
      <c r="BS503" s="5">
        <v>1</v>
      </c>
      <c r="BT503" s="5">
        <v>1</v>
      </c>
      <c r="BU503" s="5">
        <v>1</v>
      </c>
      <c r="BV503" s="5">
        <v>1</v>
      </c>
      <c r="BW503" s="5">
        <v>1</v>
      </c>
      <c r="BX503" s="5">
        <v>1</v>
      </c>
      <c r="BY503" s="5">
        <v>1</v>
      </c>
      <c r="BZ503" s="5">
        <v>1</v>
      </c>
      <c r="CA503" s="5">
        <v>1</v>
      </c>
      <c r="CB503" s="5">
        <v>1</v>
      </c>
      <c r="CC503" s="5">
        <v>1</v>
      </c>
      <c r="CD503" s="5">
        <v>1</v>
      </c>
      <c r="CE503" s="5">
        <v>1</v>
      </c>
      <c r="CF503" s="5">
        <v>1</v>
      </c>
      <c r="CG503" s="5">
        <v>1</v>
      </c>
      <c r="CH503" s="5">
        <v>1</v>
      </c>
      <c r="CI503" s="5">
        <v>1</v>
      </c>
      <c r="CJ503" s="544">
        <v>1</v>
      </c>
    </row>
    <row r="504" spans="1:88" s="160" customFormat="1" ht="23.25" customHeight="1">
      <c r="A504" s="5">
        <v>1</v>
      </c>
      <c r="B504" s="657" t="str">
        <f t="shared" si="193"/>
        <v>►</v>
      </c>
      <c r="C504" s="671"/>
      <c r="D504" s="15"/>
      <c r="E504" s="140">
        <f t="shared" si="184"/>
        <v>0</v>
      </c>
      <c r="F504" s="15"/>
      <c r="G504" s="87"/>
      <c r="H504" s="141">
        <f t="shared" si="185"/>
        <v>0</v>
      </c>
      <c r="I504" s="142">
        <f t="shared" si="186"/>
        <v>0</v>
      </c>
      <c r="J504" s="109" t="str">
        <f t="shared" si="187"/>
        <v/>
      </c>
      <c r="K504" s="143" t="str">
        <f t="shared" si="188"/>
        <v/>
      </c>
      <c r="L504" s="143" t="str">
        <f t="shared" si="189"/>
        <v/>
      </c>
      <c r="M504" s="682">
        <f t="shared" si="190"/>
        <v>0</v>
      </c>
      <c r="N504" s="682"/>
      <c r="O504" s="162" t="str">
        <f t="shared" si="191"/>
        <v/>
      </c>
      <c r="P504" s="747"/>
      <c r="Q504" s="5"/>
      <c r="R504" s="596"/>
      <c r="S504" s="632"/>
      <c r="T504" s="598"/>
      <c r="U504" s="636"/>
      <c r="V504" s="640"/>
      <c r="W504" s="182"/>
      <c r="X504" s="639"/>
      <c r="Y504" s="5"/>
      <c r="Z504" s="180" t="str">
        <f t="shared" si="192"/>
        <v>►</v>
      </c>
      <c r="AA504" s="163"/>
      <c r="AB504" s="164"/>
      <c r="AC504" s="165" t="str">
        <f t="shared" si="181"/>
        <v/>
      </c>
      <c r="AD504" s="166"/>
      <c r="AE504" s="167"/>
      <c r="AF504" s="182"/>
      <c r="AG504" s="491">
        <v>1</v>
      </c>
      <c r="AH504" s="169">
        <f>IFERROR(SUMIF(AA558:AF558, AE504, AA559:AF559)*AD504*IF(ISBLANK(AA504),1,AA504)+SUMIF(AA560:AF560, AE504, AA561:AF561)*AD504*IF(ISBLANK(AA504),1,AA504), 0)</f>
        <v>0</v>
      </c>
      <c r="AI504" s="170">
        <f>IF(ISBLANK(AA480),0,(AH504*AG504)/AA480*AL481)</f>
        <v>0</v>
      </c>
      <c r="AJ504" s="183">
        <f>IF(AI516=0,0,(AI504/AI516)*AK485*1000)</f>
        <v>0</v>
      </c>
      <c r="AK504" s="184">
        <f>IF(AH516=0, 0, (AA504*AG504)/(AH516*AK485))</f>
        <v>0</v>
      </c>
      <c r="AL504" s="173">
        <f>IF(OR(ISBLANK(AA480), ISBLANK(AA504), ISTEXT(AA504)), 0, AA504*AG504/AA480*AL481)</f>
        <v>0</v>
      </c>
      <c r="AM504" s="174">
        <f t="shared" si="182"/>
        <v>0</v>
      </c>
      <c r="AN504" s="175">
        <f t="shared" si="183"/>
        <v>0</v>
      </c>
      <c r="AO504" s="3">
        <v>1</v>
      </c>
      <c r="AP504" s="164"/>
      <c r="AQ504" s="164"/>
      <c r="AR504" s="181" t="str">
        <f t="shared" si="196"/>
        <v/>
      </c>
      <c r="AS504" s="166"/>
      <c r="AT504" s="167"/>
      <c r="AU504" s="182"/>
      <c r="AV504" s="5">
        <v>1</v>
      </c>
      <c r="AW504" s="5">
        <v>1</v>
      </c>
      <c r="AX504" s="5">
        <v>1</v>
      </c>
      <c r="AY504" s="5">
        <v>1</v>
      </c>
      <c r="AZ504" s="5">
        <v>1</v>
      </c>
      <c r="BA504" s="5">
        <v>1</v>
      </c>
      <c r="BB504" s="5">
        <v>1</v>
      </c>
      <c r="BC504" s="5">
        <v>1</v>
      </c>
      <c r="BD504" s="5">
        <v>1</v>
      </c>
      <c r="BE504" s="5">
        <v>1</v>
      </c>
      <c r="BF504" s="5">
        <v>1</v>
      </c>
      <c r="BG504" s="5">
        <v>1</v>
      </c>
      <c r="BH504" s="5">
        <v>1</v>
      </c>
      <c r="BI504" s="5">
        <v>1</v>
      </c>
      <c r="BJ504" s="5">
        <v>1</v>
      </c>
      <c r="BK504" s="5">
        <v>1</v>
      </c>
      <c r="BL504" s="5">
        <v>1</v>
      </c>
      <c r="BM504" s="5">
        <v>1</v>
      </c>
      <c r="BN504" s="5">
        <v>1</v>
      </c>
      <c r="BO504" s="5">
        <v>1</v>
      </c>
      <c r="BP504" s="5">
        <v>1</v>
      </c>
      <c r="BQ504" s="5">
        <v>1</v>
      </c>
      <c r="BR504" s="5">
        <v>1</v>
      </c>
      <c r="BS504" s="5">
        <v>1</v>
      </c>
      <c r="BT504" s="5">
        <v>1</v>
      </c>
      <c r="BU504" s="5">
        <v>1</v>
      </c>
      <c r="BV504" s="5">
        <v>1</v>
      </c>
      <c r="BW504" s="5">
        <v>1</v>
      </c>
      <c r="BX504" s="5">
        <v>1</v>
      </c>
      <c r="BY504" s="5">
        <v>1</v>
      </c>
      <c r="BZ504" s="5">
        <v>1</v>
      </c>
      <c r="CA504" s="5">
        <v>1</v>
      </c>
      <c r="CB504" s="5">
        <v>1</v>
      </c>
      <c r="CC504" s="5">
        <v>1</v>
      </c>
      <c r="CD504" s="5">
        <v>1</v>
      </c>
      <c r="CE504" s="5">
        <v>1</v>
      </c>
      <c r="CF504" s="5">
        <v>1</v>
      </c>
      <c r="CG504" s="5">
        <v>1</v>
      </c>
      <c r="CH504" s="5">
        <v>1</v>
      </c>
      <c r="CI504" s="5">
        <v>1</v>
      </c>
      <c r="CJ504" s="544">
        <v>1</v>
      </c>
    </row>
    <row r="505" spans="1:88" s="160" customFormat="1" ht="23.25" customHeight="1">
      <c r="A505" s="5">
        <v>1</v>
      </c>
      <c r="B505" s="657" t="str">
        <f t="shared" si="193"/>
        <v>►</v>
      </c>
      <c r="C505" s="671"/>
      <c r="D505" s="15"/>
      <c r="E505" s="140">
        <f t="shared" si="184"/>
        <v>0</v>
      </c>
      <c r="F505" s="15"/>
      <c r="G505" s="87"/>
      <c r="H505" s="141">
        <f t="shared" si="185"/>
        <v>0</v>
      </c>
      <c r="I505" s="142">
        <f t="shared" si="186"/>
        <v>0</v>
      </c>
      <c r="J505" s="109" t="str">
        <f t="shared" si="187"/>
        <v/>
      </c>
      <c r="K505" s="143" t="str">
        <f t="shared" si="188"/>
        <v/>
      </c>
      <c r="L505" s="143" t="str">
        <f t="shared" si="189"/>
        <v/>
      </c>
      <c r="M505" s="682">
        <f t="shared" si="190"/>
        <v>0</v>
      </c>
      <c r="N505" s="682"/>
      <c r="O505" s="162" t="str">
        <f t="shared" si="191"/>
        <v/>
      </c>
      <c r="P505" s="747"/>
      <c r="Q505" s="5"/>
      <c r="R505" s="596"/>
      <c r="S505" s="632"/>
      <c r="T505" s="598"/>
      <c r="U505" s="636"/>
      <c r="V505" s="640"/>
      <c r="W505" s="182"/>
      <c r="X505" s="639"/>
      <c r="Y505" s="5"/>
      <c r="Z505" s="180" t="str">
        <f t="shared" si="192"/>
        <v>►</v>
      </c>
      <c r="AA505" s="163"/>
      <c r="AB505" s="164"/>
      <c r="AC505" s="165" t="str">
        <f t="shared" si="181"/>
        <v/>
      </c>
      <c r="AD505" s="166"/>
      <c r="AE505" s="167"/>
      <c r="AF505" s="182"/>
      <c r="AG505" s="491">
        <v>1</v>
      </c>
      <c r="AH505" s="169">
        <f>IFERROR(SUMIF(AA558:AF558, AE505, AA559:AF559)*AD505*IF(ISBLANK(AA505),1,AA505)+SUMIF(AA560:AF560, AE505, AA561:AF561)*AD505*IF(ISBLANK(AA505),1,AA505), 0)</f>
        <v>0</v>
      </c>
      <c r="AI505" s="170">
        <f>IF(ISBLANK(AA480),0,(AH505*AG505)/AA480*AL481)</f>
        <v>0</v>
      </c>
      <c r="AJ505" s="183">
        <f>IF(AI516=0,0,(AI505/AI516)*AK485*1000)</f>
        <v>0</v>
      </c>
      <c r="AK505" s="184">
        <f>IF(AH516=0, 0, (AA505*AG505)/(AH516*AK485))</f>
        <v>0</v>
      </c>
      <c r="AL505" s="185">
        <f>IF(OR(ISBLANK(AA480), ISBLANK(AA505), ISTEXT(AA505)), 0, AA505*AG505/AA480*AL481)</f>
        <v>0</v>
      </c>
      <c r="AM505" s="186">
        <f t="shared" si="182"/>
        <v>0</v>
      </c>
      <c r="AN505" s="187">
        <f t="shared" si="183"/>
        <v>0</v>
      </c>
      <c r="AO505" s="3">
        <v>1</v>
      </c>
      <c r="AP505" s="164"/>
      <c r="AQ505" s="164"/>
      <c r="AR505" s="181" t="str">
        <f t="shared" si="196"/>
        <v/>
      </c>
      <c r="AS505" s="166"/>
      <c r="AT505" s="167"/>
      <c r="AU505" s="182"/>
      <c r="AV505" s="5">
        <v>1</v>
      </c>
      <c r="AW505" s="5">
        <v>1</v>
      </c>
      <c r="AX505" s="5">
        <v>1</v>
      </c>
      <c r="AY505" s="5">
        <v>1</v>
      </c>
      <c r="AZ505" s="5">
        <v>1</v>
      </c>
      <c r="BA505" s="5">
        <v>1</v>
      </c>
      <c r="BB505" s="5">
        <v>1</v>
      </c>
      <c r="BC505" s="5">
        <v>1</v>
      </c>
      <c r="BD505" s="5">
        <v>1</v>
      </c>
      <c r="BE505" s="5">
        <v>1</v>
      </c>
      <c r="BF505" s="5">
        <v>1</v>
      </c>
      <c r="BG505" s="5">
        <v>1</v>
      </c>
      <c r="BH505" s="5">
        <v>1</v>
      </c>
      <c r="BI505" s="5">
        <v>1</v>
      </c>
      <c r="BJ505" s="5">
        <v>1</v>
      </c>
      <c r="BK505" s="5">
        <v>1</v>
      </c>
      <c r="BL505" s="5">
        <v>1</v>
      </c>
      <c r="BM505" s="5">
        <v>1</v>
      </c>
      <c r="BN505" s="5">
        <v>1</v>
      </c>
      <c r="BO505" s="5">
        <v>1</v>
      </c>
      <c r="BP505" s="5">
        <v>1</v>
      </c>
      <c r="BQ505" s="5">
        <v>1</v>
      </c>
      <c r="BR505" s="5">
        <v>1</v>
      </c>
      <c r="BS505" s="5">
        <v>1</v>
      </c>
      <c r="BT505" s="5">
        <v>1</v>
      </c>
      <c r="BU505" s="5">
        <v>1</v>
      </c>
      <c r="BV505" s="5">
        <v>1</v>
      </c>
      <c r="BW505" s="5">
        <v>1</v>
      </c>
      <c r="BX505" s="5">
        <v>1</v>
      </c>
      <c r="BY505" s="5">
        <v>1</v>
      </c>
      <c r="BZ505" s="5">
        <v>1</v>
      </c>
      <c r="CA505" s="5">
        <v>1</v>
      </c>
      <c r="CB505" s="5">
        <v>1</v>
      </c>
      <c r="CC505" s="5">
        <v>1</v>
      </c>
      <c r="CD505" s="5">
        <v>1</v>
      </c>
      <c r="CE505" s="5">
        <v>1</v>
      </c>
      <c r="CF505" s="5">
        <v>1</v>
      </c>
      <c r="CG505" s="5">
        <v>1</v>
      </c>
      <c r="CH505" s="5">
        <v>1</v>
      </c>
      <c r="CI505" s="5">
        <v>1</v>
      </c>
      <c r="CJ505" s="544">
        <v>1</v>
      </c>
    </row>
    <row r="506" spans="1:88" s="160" customFormat="1" ht="23.25" customHeight="1">
      <c r="A506" s="5">
        <v>1</v>
      </c>
      <c r="B506" s="657" t="str">
        <f t="shared" si="193"/>
        <v>►</v>
      </c>
      <c r="C506" s="671"/>
      <c r="D506" s="15"/>
      <c r="E506" s="140">
        <f t="shared" si="184"/>
        <v>0</v>
      </c>
      <c r="F506" s="15"/>
      <c r="G506" s="87"/>
      <c r="H506" s="141">
        <f t="shared" si="185"/>
        <v>0</v>
      </c>
      <c r="I506" s="142">
        <f t="shared" si="186"/>
        <v>0</v>
      </c>
      <c r="J506" s="109" t="str">
        <f t="shared" si="187"/>
        <v/>
      </c>
      <c r="K506" s="143" t="str">
        <f t="shared" si="188"/>
        <v/>
      </c>
      <c r="L506" s="143" t="str">
        <f t="shared" si="189"/>
        <v/>
      </c>
      <c r="M506" s="682">
        <f t="shared" si="190"/>
        <v>0</v>
      </c>
      <c r="N506" s="682"/>
      <c r="O506" s="162" t="str">
        <f t="shared" si="191"/>
        <v/>
      </c>
      <c r="P506" s="747"/>
      <c r="Q506" s="5"/>
      <c r="R506" s="596"/>
      <c r="S506" s="632"/>
      <c r="T506" s="598"/>
      <c r="U506" s="636"/>
      <c r="V506" s="640"/>
      <c r="W506" s="182"/>
      <c r="X506" s="639"/>
      <c r="Y506" s="5"/>
      <c r="Z506" s="180" t="str">
        <f t="shared" si="192"/>
        <v>►</v>
      </c>
      <c r="AA506" s="163"/>
      <c r="AB506" s="164"/>
      <c r="AC506" s="165" t="str">
        <f t="shared" si="181"/>
        <v/>
      </c>
      <c r="AD506" s="166"/>
      <c r="AE506" s="167"/>
      <c r="AF506" s="182"/>
      <c r="AG506" s="491">
        <v>1</v>
      </c>
      <c r="AH506" s="169">
        <f>IFERROR(SUMIF(AA558:AF558, AE506, AA559:AF559)*AD506*IF(ISBLANK(AA506),1,AA506)+SUMIF(AA560:AF560, AE506, AA561:AF561)*AD506*IF(ISBLANK(AA506),1,AA506), 0)</f>
        <v>0</v>
      </c>
      <c r="AI506" s="170">
        <f>IF(ISBLANK(AA480),0,(AH506*AG506)/AA480*AL481)</f>
        <v>0</v>
      </c>
      <c r="AJ506" s="183">
        <f>IF(AI516=0,0,(AI506/AI516)*AK485*1000)</f>
        <v>0</v>
      </c>
      <c r="AK506" s="184">
        <f>IF(AH516=0, 0, (AA506*AG506)/(AH516*AK485))</f>
        <v>0</v>
      </c>
      <c r="AL506" s="173">
        <f>IF(OR(ISBLANK(AA480), ISBLANK(AA506), ISTEXT(AA506)), 0, AA506*AG506/AA480*AL481)</f>
        <v>0</v>
      </c>
      <c r="AM506" s="174">
        <f t="shared" si="182"/>
        <v>0</v>
      </c>
      <c r="AN506" s="175">
        <f t="shared" si="183"/>
        <v>0</v>
      </c>
      <c r="AO506" s="3">
        <v>1</v>
      </c>
      <c r="AP506" s="164"/>
      <c r="AQ506" s="164"/>
      <c r="AR506" s="181" t="str">
        <f t="shared" si="196"/>
        <v/>
      </c>
      <c r="AS506" s="166"/>
      <c r="AT506" s="167"/>
      <c r="AU506" s="182"/>
      <c r="AV506" s="5">
        <v>1</v>
      </c>
      <c r="AW506" s="5">
        <v>1</v>
      </c>
      <c r="AX506" s="5">
        <v>1</v>
      </c>
      <c r="AY506" s="5">
        <v>1</v>
      </c>
      <c r="AZ506" s="5">
        <v>1</v>
      </c>
      <c r="BA506" s="5">
        <v>1</v>
      </c>
      <c r="BB506" s="5">
        <v>1</v>
      </c>
      <c r="BC506" s="5">
        <v>1</v>
      </c>
      <c r="BD506" s="5">
        <v>1</v>
      </c>
      <c r="BE506" s="5">
        <v>1</v>
      </c>
      <c r="BF506" s="5">
        <v>1</v>
      </c>
      <c r="BG506" s="5">
        <v>1</v>
      </c>
      <c r="BH506" s="5">
        <v>1</v>
      </c>
      <c r="BI506" s="5">
        <v>1</v>
      </c>
      <c r="BJ506" s="5">
        <v>1</v>
      </c>
      <c r="BK506" s="5">
        <v>1</v>
      </c>
      <c r="BL506" s="5">
        <v>1</v>
      </c>
      <c r="BM506" s="5">
        <v>1</v>
      </c>
      <c r="BN506" s="5">
        <v>1</v>
      </c>
      <c r="BO506" s="5">
        <v>1</v>
      </c>
      <c r="BP506" s="5">
        <v>1</v>
      </c>
      <c r="BQ506" s="5">
        <v>1</v>
      </c>
      <c r="BR506" s="5">
        <v>1</v>
      </c>
      <c r="BS506" s="5">
        <v>1</v>
      </c>
      <c r="BT506" s="5">
        <v>1</v>
      </c>
      <c r="BU506" s="5">
        <v>1</v>
      </c>
      <c r="BV506" s="5">
        <v>1</v>
      </c>
      <c r="BW506" s="5">
        <v>1</v>
      </c>
      <c r="BX506" s="5">
        <v>1</v>
      </c>
      <c r="BY506" s="5">
        <v>1</v>
      </c>
      <c r="BZ506" s="5">
        <v>1</v>
      </c>
      <c r="CA506" s="5">
        <v>1</v>
      </c>
      <c r="CB506" s="5">
        <v>1</v>
      </c>
      <c r="CC506" s="5">
        <v>1</v>
      </c>
      <c r="CD506" s="5">
        <v>1</v>
      </c>
      <c r="CE506" s="5">
        <v>1</v>
      </c>
      <c r="CF506" s="5">
        <v>1</v>
      </c>
      <c r="CG506" s="5">
        <v>1</v>
      </c>
      <c r="CH506" s="5">
        <v>1</v>
      </c>
      <c r="CI506" s="5">
        <v>1</v>
      </c>
      <c r="CJ506" s="544">
        <v>1</v>
      </c>
    </row>
    <row r="507" spans="1:88" s="160" customFormat="1" ht="23.25" customHeight="1">
      <c r="A507" s="5">
        <v>1</v>
      </c>
      <c r="B507" s="657" t="str">
        <f t="shared" si="193"/>
        <v>►</v>
      </c>
      <c r="C507" s="671"/>
      <c r="D507" s="15"/>
      <c r="E507" s="140">
        <f t="shared" si="184"/>
        <v>0</v>
      </c>
      <c r="F507" s="15"/>
      <c r="G507" s="87"/>
      <c r="H507" s="141">
        <f t="shared" si="185"/>
        <v>0</v>
      </c>
      <c r="I507" s="142">
        <f t="shared" si="186"/>
        <v>0</v>
      </c>
      <c r="J507" s="109" t="str">
        <f t="shared" si="187"/>
        <v/>
      </c>
      <c r="K507" s="143" t="str">
        <f t="shared" si="188"/>
        <v/>
      </c>
      <c r="L507" s="143" t="str">
        <f t="shared" si="189"/>
        <v/>
      </c>
      <c r="M507" s="682">
        <f t="shared" si="190"/>
        <v>0</v>
      </c>
      <c r="N507" s="682"/>
      <c r="O507" s="162" t="str">
        <f t="shared" si="191"/>
        <v/>
      </c>
      <c r="P507" s="747"/>
      <c r="Q507" s="5"/>
      <c r="R507" s="596"/>
      <c r="S507" s="632"/>
      <c r="T507" s="598"/>
      <c r="U507" s="636"/>
      <c r="V507" s="640"/>
      <c r="W507" s="182"/>
      <c r="X507" s="639"/>
      <c r="Y507" s="5"/>
      <c r="Z507" s="180" t="str">
        <f t="shared" si="192"/>
        <v>►</v>
      </c>
      <c r="AA507" s="163"/>
      <c r="AB507" s="164"/>
      <c r="AC507" s="165" t="str">
        <f t="shared" si="181"/>
        <v/>
      </c>
      <c r="AD507" s="166"/>
      <c r="AE507" s="167"/>
      <c r="AF507" s="182"/>
      <c r="AG507" s="491">
        <v>1</v>
      </c>
      <c r="AH507" s="169">
        <f>IFERROR(SUMIF(AA558:AF558, AE507, AA559:AF559)*AD507*IF(ISBLANK(AA507),1,AA507)+SUMIF(AA560:AF560, AE507, AA561:AF561)*AD507*IF(ISBLANK(AA507),1,AA507), 0)</f>
        <v>0</v>
      </c>
      <c r="AI507" s="170">
        <f>IF(ISBLANK(AA480),0,(AH507*AG507)/AA480*AL481)</f>
        <v>0</v>
      </c>
      <c r="AJ507" s="183">
        <f>IF(AI516=0,0,(AI507/AI516)*AK485*1000)</f>
        <v>0</v>
      </c>
      <c r="AK507" s="184">
        <f>IF(AH516=0, 0, (AA507*AG507)/(AH516*AK485))</f>
        <v>0</v>
      </c>
      <c r="AL507" s="185">
        <f>IF(OR(ISBLANK(AA480), ISBLANK(AA507), ISTEXT(AA507)), 0, AA507*AG507/AA480*AL481)</f>
        <v>0</v>
      </c>
      <c r="AM507" s="186">
        <f t="shared" si="182"/>
        <v>0</v>
      </c>
      <c r="AN507" s="187">
        <f t="shared" si="183"/>
        <v>0</v>
      </c>
      <c r="AO507" s="3">
        <v>1</v>
      </c>
      <c r="AP507" s="164"/>
      <c r="AQ507" s="164"/>
      <c r="AR507" s="181" t="str">
        <f t="shared" si="196"/>
        <v/>
      </c>
      <c r="AS507" s="166"/>
      <c r="AT507" s="167"/>
      <c r="AU507" s="182"/>
      <c r="AV507" s="5">
        <v>1</v>
      </c>
      <c r="AW507" s="5">
        <v>1</v>
      </c>
      <c r="AX507" s="5">
        <v>1</v>
      </c>
      <c r="AY507" s="5">
        <v>1</v>
      </c>
      <c r="AZ507" s="5">
        <v>1</v>
      </c>
      <c r="BA507" s="5">
        <v>1</v>
      </c>
      <c r="BB507" s="5">
        <v>1</v>
      </c>
      <c r="BC507" s="5">
        <v>1</v>
      </c>
      <c r="BD507" s="5">
        <v>1</v>
      </c>
      <c r="BE507" s="5">
        <v>1</v>
      </c>
      <c r="BF507" s="5">
        <v>1</v>
      </c>
      <c r="BG507" s="5">
        <v>1</v>
      </c>
      <c r="BH507" s="5">
        <v>1</v>
      </c>
      <c r="BI507" s="5">
        <v>1</v>
      </c>
      <c r="BJ507" s="5">
        <v>1</v>
      </c>
      <c r="BK507" s="5">
        <v>1</v>
      </c>
      <c r="BL507" s="5">
        <v>1</v>
      </c>
      <c r="BM507" s="5">
        <v>1</v>
      </c>
      <c r="BN507" s="5">
        <v>1</v>
      </c>
      <c r="BO507" s="5">
        <v>1</v>
      </c>
      <c r="BP507" s="5">
        <v>1</v>
      </c>
      <c r="BQ507" s="5">
        <v>1</v>
      </c>
      <c r="BR507" s="5">
        <v>1</v>
      </c>
      <c r="BS507" s="5">
        <v>1</v>
      </c>
      <c r="BT507" s="5">
        <v>1</v>
      </c>
      <c r="BU507" s="5">
        <v>1</v>
      </c>
      <c r="BV507" s="5">
        <v>1</v>
      </c>
      <c r="BW507" s="5">
        <v>1</v>
      </c>
      <c r="BX507" s="5">
        <v>1</v>
      </c>
      <c r="BY507" s="5">
        <v>1</v>
      </c>
      <c r="BZ507" s="5">
        <v>1</v>
      </c>
      <c r="CA507" s="5">
        <v>1</v>
      </c>
      <c r="CB507" s="5">
        <v>1</v>
      </c>
      <c r="CC507" s="5">
        <v>1</v>
      </c>
      <c r="CD507" s="5">
        <v>1</v>
      </c>
      <c r="CE507" s="5">
        <v>1</v>
      </c>
      <c r="CF507" s="5">
        <v>1</v>
      </c>
      <c r="CG507" s="5">
        <v>1</v>
      </c>
      <c r="CH507" s="5">
        <v>1</v>
      </c>
      <c r="CI507" s="5">
        <v>1</v>
      </c>
      <c r="CJ507" s="544">
        <v>1</v>
      </c>
    </row>
    <row r="508" spans="1:88" s="160" customFormat="1" ht="23.25" customHeight="1">
      <c r="A508" s="5">
        <v>1</v>
      </c>
      <c r="B508" s="657" t="str">
        <f t="shared" si="193"/>
        <v>►</v>
      </c>
      <c r="C508" s="671"/>
      <c r="D508" s="15"/>
      <c r="E508" s="140">
        <f t="shared" si="184"/>
        <v>0</v>
      </c>
      <c r="F508" s="15"/>
      <c r="G508" s="87"/>
      <c r="H508" s="141">
        <f t="shared" si="185"/>
        <v>0</v>
      </c>
      <c r="I508" s="142">
        <f t="shared" si="186"/>
        <v>0</v>
      </c>
      <c r="J508" s="109" t="str">
        <f t="shared" si="187"/>
        <v/>
      </c>
      <c r="K508" s="143" t="str">
        <f t="shared" si="188"/>
        <v/>
      </c>
      <c r="L508" s="143" t="str">
        <f t="shared" si="189"/>
        <v/>
      </c>
      <c r="M508" s="682">
        <f t="shared" si="190"/>
        <v>0</v>
      </c>
      <c r="N508" s="682"/>
      <c r="O508" s="162" t="str">
        <f t="shared" si="191"/>
        <v/>
      </c>
      <c r="P508" s="747"/>
      <c r="Q508" s="5"/>
      <c r="R508" s="596"/>
      <c r="S508" s="632"/>
      <c r="T508" s="598"/>
      <c r="U508" s="636"/>
      <c r="V508" s="640"/>
      <c r="W508" s="182"/>
      <c r="X508" s="639"/>
      <c r="Y508" s="5"/>
      <c r="Z508" s="180" t="str">
        <f t="shared" si="192"/>
        <v>►</v>
      </c>
      <c r="AA508" s="163"/>
      <c r="AB508" s="164"/>
      <c r="AC508" s="165" t="str">
        <f t="shared" si="181"/>
        <v/>
      </c>
      <c r="AD508" s="166"/>
      <c r="AE508" s="167"/>
      <c r="AF508" s="182"/>
      <c r="AG508" s="491">
        <v>1</v>
      </c>
      <c r="AH508" s="169">
        <f>IFERROR(SUMIF(AA558:AF558, AE508, AA559:AF559)*AD508*IF(ISBLANK(AA508),1,AA508)+SUMIF(AA560:AF560, AE508, AA561:AF561)*AD508*IF(ISBLANK(AA508),1,AA508), 0)</f>
        <v>0</v>
      </c>
      <c r="AI508" s="170">
        <f>IF(ISBLANK(AA480),0,(AH508*AG508)/AA480*AL481)</f>
        <v>0</v>
      </c>
      <c r="AJ508" s="183">
        <f>IF(AI516=0,0,(AI508/AI516)*AK485*1000)</f>
        <v>0</v>
      </c>
      <c r="AK508" s="184">
        <f>IF(AH516=0, 0, (AA508*AG508)/(AH516*AK485))</f>
        <v>0</v>
      </c>
      <c r="AL508" s="173">
        <f>IF(OR(ISBLANK(AA480), ISBLANK(AA508), ISTEXT(AA508)), 0, AA508*AG508/AA480*AL481)</f>
        <v>0</v>
      </c>
      <c r="AM508" s="174">
        <f t="shared" si="182"/>
        <v>0</v>
      </c>
      <c r="AN508" s="175">
        <f t="shared" si="183"/>
        <v>0</v>
      </c>
      <c r="AO508" s="3">
        <v>1</v>
      </c>
      <c r="AP508" s="164"/>
      <c r="AQ508" s="164"/>
      <c r="AR508" s="181" t="str">
        <f t="shared" si="196"/>
        <v/>
      </c>
      <c r="AS508" s="166"/>
      <c r="AT508" s="167"/>
      <c r="AU508" s="182"/>
      <c r="AV508" s="5">
        <v>1</v>
      </c>
      <c r="AW508" s="5">
        <v>1</v>
      </c>
      <c r="AX508" s="5">
        <v>1</v>
      </c>
      <c r="AY508" s="5">
        <v>1</v>
      </c>
      <c r="AZ508" s="5">
        <v>1</v>
      </c>
      <c r="BA508" s="5">
        <v>1</v>
      </c>
      <c r="BB508" s="5">
        <v>1</v>
      </c>
      <c r="BC508" s="5">
        <v>1</v>
      </c>
      <c r="BD508" s="5">
        <v>1</v>
      </c>
      <c r="BE508" s="5">
        <v>1</v>
      </c>
      <c r="BF508" s="5">
        <v>1</v>
      </c>
      <c r="BG508" s="5">
        <v>1</v>
      </c>
      <c r="BH508" s="5">
        <v>1</v>
      </c>
      <c r="BI508" s="5">
        <v>1</v>
      </c>
      <c r="BJ508" s="5">
        <v>1</v>
      </c>
      <c r="BK508" s="5">
        <v>1</v>
      </c>
      <c r="BL508" s="5">
        <v>1</v>
      </c>
      <c r="BM508" s="5">
        <v>1</v>
      </c>
      <c r="BN508" s="5">
        <v>1</v>
      </c>
      <c r="BO508" s="5">
        <v>1</v>
      </c>
      <c r="BP508" s="5">
        <v>1</v>
      </c>
      <c r="BQ508" s="5">
        <v>1</v>
      </c>
      <c r="BR508" s="5">
        <v>1</v>
      </c>
      <c r="BS508" s="5">
        <v>1</v>
      </c>
      <c r="BT508" s="5">
        <v>1</v>
      </c>
      <c r="BU508" s="5">
        <v>1</v>
      </c>
      <c r="BV508" s="5">
        <v>1</v>
      </c>
      <c r="BW508" s="5">
        <v>1</v>
      </c>
      <c r="BX508" s="5">
        <v>1</v>
      </c>
      <c r="BY508" s="5">
        <v>1</v>
      </c>
      <c r="BZ508" s="5">
        <v>1</v>
      </c>
      <c r="CA508" s="5">
        <v>1</v>
      </c>
      <c r="CB508" s="5">
        <v>1</v>
      </c>
      <c r="CC508" s="5">
        <v>1</v>
      </c>
      <c r="CD508" s="5">
        <v>1</v>
      </c>
      <c r="CE508" s="5">
        <v>1</v>
      </c>
      <c r="CF508" s="5">
        <v>1</v>
      </c>
      <c r="CG508" s="5">
        <v>1</v>
      </c>
      <c r="CH508" s="5">
        <v>1</v>
      </c>
      <c r="CI508" s="5">
        <v>1</v>
      </c>
      <c r="CJ508" s="544">
        <v>1</v>
      </c>
    </row>
    <row r="509" spans="1:88" s="160" customFormat="1" ht="23.25" customHeight="1">
      <c r="A509" s="5">
        <v>1</v>
      </c>
      <c r="B509" s="657" t="str">
        <f t="shared" si="193"/>
        <v>►</v>
      </c>
      <c r="C509" s="671"/>
      <c r="D509" s="15"/>
      <c r="E509" s="140">
        <f t="shared" si="184"/>
        <v>0</v>
      </c>
      <c r="F509" s="15"/>
      <c r="G509" s="87"/>
      <c r="H509" s="141">
        <f t="shared" si="185"/>
        <v>0</v>
      </c>
      <c r="I509" s="142">
        <f t="shared" si="186"/>
        <v>0</v>
      </c>
      <c r="J509" s="109" t="str">
        <f t="shared" si="187"/>
        <v/>
      </c>
      <c r="K509" s="143" t="str">
        <f t="shared" si="188"/>
        <v/>
      </c>
      <c r="L509" s="143" t="str">
        <f t="shared" si="189"/>
        <v/>
      </c>
      <c r="M509" s="682">
        <f t="shared" si="190"/>
        <v>0</v>
      </c>
      <c r="N509" s="682"/>
      <c r="O509" s="162" t="str">
        <f t="shared" si="191"/>
        <v/>
      </c>
      <c r="P509" s="747"/>
      <c r="Q509" s="5"/>
      <c r="R509" s="596"/>
      <c r="S509" s="632"/>
      <c r="T509" s="598"/>
      <c r="U509" s="636"/>
      <c r="V509" s="640"/>
      <c r="W509" s="182"/>
      <c r="X509" s="639"/>
      <c r="Y509" s="5"/>
      <c r="Z509" s="180" t="str">
        <f t="shared" si="192"/>
        <v>►</v>
      </c>
      <c r="AA509" s="163"/>
      <c r="AB509" s="164"/>
      <c r="AC509" s="165" t="str">
        <f t="shared" si="181"/>
        <v/>
      </c>
      <c r="AD509" s="166"/>
      <c r="AE509" s="167"/>
      <c r="AF509" s="182"/>
      <c r="AG509" s="491">
        <v>1</v>
      </c>
      <c r="AH509" s="169">
        <f>IFERROR(SUMIF(AA558:AF558, AE509, AA559:AF559)*AD509*IF(ISBLANK(AA509),1,AA509)+SUMIF(AA560:AF560, AE509, AA561:AF561)*AD509*IF(ISBLANK(AA509),1,AA509), 0)</f>
        <v>0</v>
      </c>
      <c r="AI509" s="170">
        <f>IF(ISBLANK(AA480),0,(AH509*AG509)/AA480*AL481)</f>
        <v>0</v>
      </c>
      <c r="AJ509" s="183">
        <f>IF(AI516=0,0,(AI509/AI516)*AK485*1000)</f>
        <v>0</v>
      </c>
      <c r="AK509" s="184">
        <f>IF(AH516=0, 0, (AA509*AG509)/(AH516*AK485))</f>
        <v>0</v>
      </c>
      <c r="AL509" s="185">
        <f>IF(OR(ISBLANK(AA480), ISBLANK(AA509), ISTEXT(AA509)), 0, AA509*AG509/AA480*AL481)</f>
        <v>0</v>
      </c>
      <c r="AM509" s="186">
        <f t="shared" si="182"/>
        <v>0</v>
      </c>
      <c r="AN509" s="187">
        <f t="shared" si="183"/>
        <v>0</v>
      </c>
      <c r="AO509" s="3">
        <v>1</v>
      </c>
      <c r="AP509" s="164"/>
      <c r="AQ509" s="164"/>
      <c r="AR509" s="181" t="str">
        <f t="shared" si="196"/>
        <v/>
      </c>
      <c r="AS509" s="166"/>
      <c r="AT509" s="167"/>
      <c r="AU509" s="182"/>
      <c r="AV509" s="5">
        <v>1</v>
      </c>
      <c r="AW509" s="5">
        <v>1</v>
      </c>
      <c r="AX509" s="5">
        <v>1</v>
      </c>
      <c r="AY509" s="5">
        <v>1</v>
      </c>
      <c r="AZ509" s="5">
        <v>1</v>
      </c>
      <c r="BA509" s="5">
        <v>1</v>
      </c>
      <c r="BB509" s="5">
        <v>1</v>
      </c>
      <c r="BC509" s="5">
        <v>1</v>
      </c>
      <c r="BD509" s="5">
        <v>1</v>
      </c>
      <c r="BE509" s="5">
        <v>1</v>
      </c>
      <c r="BF509" s="5">
        <v>1</v>
      </c>
      <c r="BG509" s="5">
        <v>1</v>
      </c>
      <c r="BH509" s="5">
        <v>1</v>
      </c>
      <c r="BI509" s="5">
        <v>1</v>
      </c>
      <c r="BJ509" s="5">
        <v>1</v>
      </c>
      <c r="BK509" s="5">
        <v>1</v>
      </c>
      <c r="BL509" s="5">
        <v>1</v>
      </c>
      <c r="BM509" s="5">
        <v>1</v>
      </c>
      <c r="BN509" s="5">
        <v>1</v>
      </c>
      <c r="BO509" s="5">
        <v>1</v>
      </c>
      <c r="BP509" s="5">
        <v>1</v>
      </c>
      <c r="BQ509" s="5">
        <v>1</v>
      </c>
      <c r="BR509" s="5">
        <v>1</v>
      </c>
      <c r="BS509" s="5">
        <v>1</v>
      </c>
      <c r="BT509" s="5">
        <v>1</v>
      </c>
      <c r="BU509" s="5">
        <v>1</v>
      </c>
      <c r="BV509" s="5">
        <v>1</v>
      </c>
      <c r="BW509" s="5">
        <v>1</v>
      </c>
      <c r="BX509" s="5">
        <v>1</v>
      </c>
      <c r="BY509" s="5">
        <v>1</v>
      </c>
      <c r="BZ509" s="5">
        <v>1</v>
      </c>
      <c r="CA509" s="5">
        <v>1</v>
      </c>
      <c r="CB509" s="5">
        <v>1</v>
      </c>
      <c r="CC509" s="5">
        <v>1</v>
      </c>
      <c r="CD509" s="5">
        <v>1</v>
      </c>
      <c r="CE509" s="5">
        <v>1</v>
      </c>
      <c r="CF509" s="5">
        <v>1</v>
      </c>
      <c r="CG509" s="5">
        <v>1</v>
      </c>
      <c r="CH509" s="5">
        <v>1</v>
      </c>
      <c r="CI509" s="5">
        <v>1</v>
      </c>
      <c r="CJ509" s="544">
        <v>1</v>
      </c>
    </row>
    <row r="510" spans="1:88" s="160" customFormat="1" ht="23.25" customHeight="1">
      <c r="A510" s="5">
        <v>1</v>
      </c>
      <c r="B510" s="657" t="str">
        <f t="shared" si="193"/>
        <v>►</v>
      </c>
      <c r="C510" s="671"/>
      <c r="D510" s="15"/>
      <c r="E510" s="140">
        <f t="shared" si="184"/>
        <v>0</v>
      </c>
      <c r="F510" s="15"/>
      <c r="G510" s="87"/>
      <c r="H510" s="141">
        <f t="shared" si="185"/>
        <v>0</v>
      </c>
      <c r="I510" s="142">
        <f t="shared" si="186"/>
        <v>0</v>
      </c>
      <c r="J510" s="109" t="str">
        <f t="shared" si="187"/>
        <v/>
      </c>
      <c r="K510" s="143" t="str">
        <f t="shared" si="188"/>
        <v/>
      </c>
      <c r="L510" s="143" t="str">
        <f t="shared" si="189"/>
        <v/>
      </c>
      <c r="M510" s="682">
        <f t="shared" si="190"/>
        <v>0</v>
      </c>
      <c r="N510" s="682"/>
      <c r="O510" s="162" t="str">
        <f t="shared" si="191"/>
        <v/>
      </c>
      <c r="P510" s="747"/>
      <c r="Q510" s="5"/>
      <c r="R510" s="596"/>
      <c r="S510" s="632"/>
      <c r="T510" s="598"/>
      <c r="U510" s="636"/>
      <c r="V510" s="640"/>
      <c r="W510" s="182"/>
      <c r="X510" s="639"/>
      <c r="Y510" s="5"/>
      <c r="Z510" s="180" t="str">
        <f t="shared" si="192"/>
        <v>►</v>
      </c>
      <c r="AA510" s="163"/>
      <c r="AB510" s="164"/>
      <c r="AC510" s="165" t="str">
        <f t="shared" si="181"/>
        <v/>
      </c>
      <c r="AD510" s="166"/>
      <c r="AE510" s="167"/>
      <c r="AF510" s="182"/>
      <c r="AG510" s="491">
        <v>1</v>
      </c>
      <c r="AH510" s="169">
        <f>IFERROR(SUMIF(AA558:AF558, AE510, AA559:AF559)*AD510*IF(ISBLANK(AA510),1,AA510)+SUMIF(AA560:AF560, AE510, AA561:AF561)*AD510*IF(ISBLANK(AA510),1,AA510), 0)</f>
        <v>0</v>
      </c>
      <c r="AI510" s="170">
        <f>IF(ISBLANK(AA480),0,(AH510*AG510)/AA480*AL481)</f>
        <v>0</v>
      </c>
      <c r="AJ510" s="183">
        <f>IF(AI516=0,0,(AI510/AI516)*AK485*1000)</f>
        <v>0</v>
      </c>
      <c r="AK510" s="184">
        <f>IF(AH516=0, 0, (AA510*AG510)/(AH516*AK485))</f>
        <v>0</v>
      </c>
      <c r="AL510" s="173">
        <f>IF(OR(ISBLANK(AA480), ISBLANK(AA510), ISTEXT(AA510)), 0, AA510*AG510/AA480*AL481)</f>
        <v>0</v>
      </c>
      <c r="AM510" s="174">
        <f t="shared" si="182"/>
        <v>0</v>
      </c>
      <c r="AN510" s="175">
        <f t="shared" si="183"/>
        <v>0</v>
      </c>
      <c r="AO510" s="3">
        <v>1</v>
      </c>
      <c r="AP510" s="164"/>
      <c r="AQ510" s="164"/>
      <c r="AR510" s="181" t="str">
        <f t="shared" si="196"/>
        <v/>
      </c>
      <c r="AS510" s="166"/>
      <c r="AT510" s="167"/>
      <c r="AU510" s="182"/>
      <c r="AV510" s="5">
        <v>1</v>
      </c>
      <c r="AW510" s="5">
        <v>1</v>
      </c>
      <c r="AX510" s="5">
        <v>1</v>
      </c>
      <c r="AY510" s="5">
        <v>1</v>
      </c>
      <c r="AZ510" s="5">
        <v>1</v>
      </c>
      <c r="BA510" s="5">
        <v>1</v>
      </c>
      <c r="BB510" s="5">
        <v>1</v>
      </c>
      <c r="BC510" s="5">
        <v>1</v>
      </c>
      <c r="BD510" s="5">
        <v>1</v>
      </c>
      <c r="BE510" s="5">
        <v>1</v>
      </c>
      <c r="BF510" s="5">
        <v>1</v>
      </c>
      <c r="BG510" s="5">
        <v>1</v>
      </c>
      <c r="BH510" s="5">
        <v>1</v>
      </c>
      <c r="BI510" s="5">
        <v>1</v>
      </c>
      <c r="BJ510" s="5">
        <v>1</v>
      </c>
      <c r="BK510" s="5">
        <v>1</v>
      </c>
      <c r="BL510" s="5">
        <v>1</v>
      </c>
      <c r="BM510" s="5">
        <v>1</v>
      </c>
      <c r="BN510" s="5">
        <v>1</v>
      </c>
      <c r="BO510" s="5">
        <v>1</v>
      </c>
      <c r="BP510" s="5">
        <v>1</v>
      </c>
      <c r="BQ510" s="5">
        <v>1</v>
      </c>
      <c r="BR510" s="5">
        <v>1</v>
      </c>
      <c r="BS510" s="5">
        <v>1</v>
      </c>
      <c r="BT510" s="5">
        <v>1</v>
      </c>
      <c r="BU510" s="5">
        <v>1</v>
      </c>
      <c r="BV510" s="5">
        <v>1</v>
      </c>
      <c r="BW510" s="5">
        <v>1</v>
      </c>
      <c r="BX510" s="5">
        <v>1</v>
      </c>
      <c r="BY510" s="5">
        <v>1</v>
      </c>
      <c r="BZ510" s="5">
        <v>1</v>
      </c>
      <c r="CA510" s="5">
        <v>1</v>
      </c>
      <c r="CB510" s="5">
        <v>1</v>
      </c>
      <c r="CC510" s="5">
        <v>1</v>
      </c>
      <c r="CD510" s="5">
        <v>1</v>
      </c>
      <c r="CE510" s="5">
        <v>1</v>
      </c>
      <c r="CF510" s="5">
        <v>1</v>
      </c>
      <c r="CG510" s="5">
        <v>1</v>
      </c>
      <c r="CH510" s="5">
        <v>1</v>
      </c>
      <c r="CI510" s="5">
        <v>1</v>
      </c>
      <c r="CJ510" s="544">
        <v>1</v>
      </c>
    </row>
    <row r="511" spans="1:88" s="160" customFormat="1" ht="23.25" customHeight="1">
      <c r="A511" s="5">
        <v>1</v>
      </c>
      <c r="B511" s="657" t="str">
        <f t="shared" si="193"/>
        <v>►</v>
      </c>
      <c r="C511" s="671"/>
      <c r="D511" s="15"/>
      <c r="E511" s="140">
        <f t="shared" si="184"/>
        <v>0</v>
      </c>
      <c r="F511" s="15"/>
      <c r="G511" s="87"/>
      <c r="H511" s="141">
        <f t="shared" si="185"/>
        <v>0</v>
      </c>
      <c r="I511" s="142">
        <f t="shared" si="186"/>
        <v>0</v>
      </c>
      <c r="J511" s="109" t="str">
        <f t="shared" si="187"/>
        <v/>
      </c>
      <c r="K511" s="143" t="str">
        <f t="shared" si="188"/>
        <v/>
      </c>
      <c r="L511" s="143" t="str">
        <f t="shared" si="189"/>
        <v/>
      </c>
      <c r="M511" s="682">
        <f t="shared" si="190"/>
        <v>0</v>
      </c>
      <c r="N511" s="682"/>
      <c r="O511" s="162" t="str">
        <f t="shared" si="191"/>
        <v/>
      </c>
      <c r="P511" s="747"/>
      <c r="Q511" s="5"/>
      <c r="R511" s="596"/>
      <c r="S511" s="632"/>
      <c r="T511" s="598"/>
      <c r="U511" s="636"/>
      <c r="V511" s="640"/>
      <c r="W511" s="182"/>
      <c r="X511" s="639"/>
      <c r="Y511" s="5"/>
      <c r="Z511" s="180" t="str">
        <f t="shared" si="192"/>
        <v>►</v>
      </c>
      <c r="AA511" s="163"/>
      <c r="AB511" s="164"/>
      <c r="AC511" s="165" t="str">
        <f t="shared" si="181"/>
        <v/>
      </c>
      <c r="AD511" s="166"/>
      <c r="AE511" s="167"/>
      <c r="AF511" s="182"/>
      <c r="AG511" s="491">
        <v>1</v>
      </c>
      <c r="AH511" s="169">
        <f>IFERROR(SUMIF(AA558:AF558, AE511, AA559:AF559)*AD511*IF(ISBLANK(AA511),1,AA511)+SUMIF(AA560:AF560, AE511, AA561:AF561)*AD511*IF(ISBLANK(AA511),1,AA511), 0)</f>
        <v>0</v>
      </c>
      <c r="AI511" s="170">
        <f>IF(ISBLANK(AA480),0,(AH511*AG511)/AA480*AL481)</f>
        <v>0</v>
      </c>
      <c r="AJ511" s="183">
        <f>IF(AI516=0,0,(AI511/AI516)*AK485*1000)</f>
        <v>0</v>
      </c>
      <c r="AK511" s="184">
        <f>IF(AH516=0, 0, (AA511*AG511)/(AH516*AK485))</f>
        <v>0</v>
      </c>
      <c r="AL511" s="185">
        <f>IF(OR(ISBLANK(AA480), ISBLANK(AA511), ISTEXT(AA511)), 0, AA511*AG511/AA480*AL481)</f>
        <v>0</v>
      </c>
      <c r="AM511" s="186">
        <f t="shared" si="182"/>
        <v>0</v>
      </c>
      <c r="AN511" s="187">
        <f t="shared" si="183"/>
        <v>0</v>
      </c>
      <c r="AO511" s="3">
        <v>1</v>
      </c>
      <c r="AP511" s="164"/>
      <c r="AQ511" s="164"/>
      <c r="AR511" s="181" t="str">
        <f t="shared" si="196"/>
        <v/>
      </c>
      <c r="AS511" s="166"/>
      <c r="AT511" s="167"/>
      <c r="AU511" s="182"/>
      <c r="AV511" s="5">
        <v>1</v>
      </c>
      <c r="AW511" s="5">
        <v>1</v>
      </c>
      <c r="AX511" s="5">
        <v>1</v>
      </c>
      <c r="AY511" s="5">
        <v>1</v>
      </c>
      <c r="AZ511" s="5">
        <v>1</v>
      </c>
      <c r="BA511" s="5">
        <v>1</v>
      </c>
      <c r="BB511" s="5">
        <v>1</v>
      </c>
      <c r="BC511" s="5">
        <v>1</v>
      </c>
      <c r="BD511" s="5">
        <v>1</v>
      </c>
      <c r="BE511" s="5">
        <v>1</v>
      </c>
      <c r="BF511" s="5">
        <v>1</v>
      </c>
      <c r="BG511" s="5">
        <v>1</v>
      </c>
      <c r="BH511" s="5">
        <v>1</v>
      </c>
      <c r="BI511" s="5">
        <v>1</v>
      </c>
      <c r="BJ511" s="5">
        <v>1</v>
      </c>
      <c r="BK511" s="5">
        <v>1</v>
      </c>
      <c r="BL511" s="5">
        <v>1</v>
      </c>
      <c r="BM511" s="5">
        <v>1</v>
      </c>
      <c r="BN511" s="5">
        <v>1</v>
      </c>
      <c r="BO511" s="5">
        <v>1</v>
      </c>
      <c r="BP511" s="5">
        <v>1</v>
      </c>
      <c r="BQ511" s="5">
        <v>1</v>
      </c>
      <c r="BR511" s="5">
        <v>1</v>
      </c>
      <c r="BS511" s="5">
        <v>1</v>
      </c>
      <c r="BT511" s="5">
        <v>1</v>
      </c>
      <c r="BU511" s="5">
        <v>1</v>
      </c>
      <c r="BV511" s="5">
        <v>1</v>
      </c>
      <c r="BW511" s="5">
        <v>1</v>
      </c>
      <c r="BX511" s="5">
        <v>1</v>
      </c>
      <c r="BY511" s="5">
        <v>1</v>
      </c>
      <c r="BZ511" s="5">
        <v>1</v>
      </c>
      <c r="CA511" s="5">
        <v>1</v>
      </c>
      <c r="CB511" s="5">
        <v>1</v>
      </c>
      <c r="CC511" s="5">
        <v>1</v>
      </c>
      <c r="CD511" s="5">
        <v>1</v>
      </c>
      <c r="CE511" s="5">
        <v>1</v>
      </c>
      <c r="CF511" s="5">
        <v>1</v>
      </c>
      <c r="CG511" s="5">
        <v>1</v>
      </c>
      <c r="CH511" s="5">
        <v>1</v>
      </c>
      <c r="CI511" s="5">
        <v>1</v>
      </c>
      <c r="CJ511" s="544">
        <v>1</v>
      </c>
    </row>
    <row r="512" spans="1:88" s="160" customFormat="1" ht="23.25" customHeight="1">
      <c r="A512" s="5">
        <v>1</v>
      </c>
      <c r="B512" s="657" t="str">
        <f t="shared" si="193"/>
        <v>►</v>
      </c>
      <c r="C512" s="671"/>
      <c r="D512" s="15"/>
      <c r="E512" s="140">
        <f t="shared" si="184"/>
        <v>0</v>
      </c>
      <c r="F512" s="15"/>
      <c r="G512" s="87"/>
      <c r="H512" s="141">
        <f t="shared" si="185"/>
        <v>0</v>
      </c>
      <c r="I512" s="142">
        <f t="shared" si="186"/>
        <v>0</v>
      </c>
      <c r="J512" s="109" t="str">
        <f t="shared" si="187"/>
        <v/>
      </c>
      <c r="K512" s="143" t="str">
        <f t="shared" si="188"/>
        <v/>
      </c>
      <c r="L512" s="143" t="str">
        <f t="shared" si="189"/>
        <v/>
      </c>
      <c r="M512" s="682">
        <f t="shared" si="190"/>
        <v>0</v>
      </c>
      <c r="N512" s="682"/>
      <c r="O512" s="162" t="str">
        <f t="shared" si="191"/>
        <v/>
      </c>
      <c r="P512" s="747"/>
      <c r="Q512" s="5">
        <v>1</v>
      </c>
      <c r="R512" s="596"/>
      <c r="S512" s="632"/>
      <c r="T512" s="598"/>
      <c r="U512" s="636" t="str">
        <f t="shared" ref="U512:U559" si="198">SUBSTITUTE(SUBSTITUTE(SUBSTITUTE(SUBSTITUTE(SUBSTITUTE(SUBSTITUTE(SUBSTITUTE(SUBSTITUTE(SUBSTITUTE(SUBSTITUTE(S512,"0",""),"1",""),"2",""),"3",""),"4",""),"5",""),"6",""),"7",""),"8",""),"9","")</f>
        <v/>
      </c>
      <c r="V512" s="640"/>
      <c r="W512" s="182" t="str">
        <f t="shared" ref="W512:W559" si="199">IF(ISBLANK(V512),U512,V512)</f>
        <v/>
      </c>
      <c r="X512" s="639" t="str">
        <f>IF(OR(ISBLANK(V512), ISTEXT(V512)), "", "0  "&amp;V489)</f>
        <v/>
      </c>
      <c r="Y512" s="5">
        <v>1</v>
      </c>
      <c r="Z512" s="180" t="str">
        <f t="shared" si="192"/>
        <v>►</v>
      </c>
      <c r="AA512" s="163"/>
      <c r="AB512" s="164"/>
      <c r="AC512" s="165" t="str">
        <f t="shared" si="181"/>
        <v/>
      </c>
      <c r="AD512" s="166"/>
      <c r="AE512" s="167"/>
      <c r="AF512" s="182"/>
      <c r="AG512" s="491">
        <v>1</v>
      </c>
      <c r="AH512" s="169">
        <f>IFERROR(SUMIF(AA558:AF558, AE512, AA559:AF559)*AD512*IF(ISBLANK(AA512),1,AA512)+SUMIF(AA560:AF560, AE512, AA561:AF561)*AD512*IF(ISBLANK(AA512),1,AA512), 0)</f>
        <v>0</v>
      </c>
      <c r="AI512" s="170">
        <f>IF(ISBLANK(AA480),0,(AH512*AG512)/AA480*AL481)</f>
        <v>0</v>
      </c>
      <c r="AJ512" s="171">
        <f>IF(AI516=0,0,(AI512/AI516)*AK485*1000)</f>
        <v>0</v>
      </c>
      <c r="AK512" s="193">
        <f>IF(AH516=0, 0, (AA512*AG512)/(AH516*AK485))</f>
        <v>0</v>
      </c>
      <c r="AL512" s="173">
        <f>IF(OR(ISBLANK(AA480), ISBLANK(AA512), ISTEXT(AA512)), 0, AA512*AG512/AA480*AL481)</f>
        <v>0</v>
      </c>
      <c r="AM512" s="174">
        <f t="shared" si="182"/>
        <v>0</v>
      </c>
      <c r="AN512" s="175">
        <f t="shared" si="183"/>
        <v>0</v>
      </c>
      <c r="AO512" s="3">
        <v>1</v>
      </c>
      <c r="AP512" s="164"/>
      <c r="AQ512" s="164"/>
      <c r="AR512" s="181" t="str">
        <f t="shared" si="196"/>
        <v/>
      </c>
      <c r="AS512" s="166"/>
      <c r="AT512" s="167"/>
      <c r="AU512" s="182"/>
      <c r="AV512" s="5">
        <v>1</v>
      </c>
      <c r="AW512" s="5">
        <v>1</v>
      </c>
      <c r="AX512" s="5">
        <v>1</v>
      </c>
      <c r="AY512" s="5">
        <v>1</v>
      </c>
      <c r="AZ512" s="5">
        <v>1</v>
      </c>
      <c r="BA512" s="5">
        <v>1</v>
      </c>
      <c r="BB512" s="5">
        <v>1</v>
      </c>
      <c r="BC512" s="5">
        <v>1</v>
      </c>
      <c r="BD512" s="5">
        <v>1</v>
      </c>
      <c r="BE512" s="5">
        <v>1</v>
      </c>
      <c r="BF512" s="5">
        <v>1</v>
      </c>
      <c r="BG512" s="5">
        <v>1</v>
      </c>
      <c r="BH512" s="5">
        <v>1</v>
      </c>
      <c r="BI512" s="5">
        <v>1</v>
      </c>
      <c r="BJ512" s="5">
        <v>1</v>
      </c>
      <c r="BK512" s="5">
        <v>1</v>
      </c>
      <c r="BL512" s="5">
        <v>1</v>
      </c>
      <c r="BM512" s="5">
        <v>1</v>
      </c>
      <c r="BN512" s="5">
        <v>1</v>
      </c>
      <c r="BO512" s="5">
        <v>1</v>
      </c>
      <c r="BP512" s="5">
        <v>1</v>
      </c>
      <c r="BQ512" s="5">
        <v>1</v>
      </c>
      <c r="BR512" s="5">
        <v>1</v>
      </c>
      <c r="BS512" s="5">
        <v>1</v>
      </c>
      <c r="BT512" s="5">
        <v>1</v>
      </c>
      <c r="BU512" s="5">
        <v>1</v>
      </c>
      <c r="BV512" s="5">
        <v>1</v>
      </c>
      <c r="BW512" s="5">
        <v>1</v>
      </c>
      <c r="BX512" s="5">
        <v>1</v>
      </c>
      <c r="BY512" s="5">
        <v>1</v>
      </c>
      <c r="BZ512" s="5">
        <v>1</v>
      </c>
      <c r="CA512" s="5">
        <v>1</v>
      </c>
      <c r="CB512" s="5">
        <v>1</v>
      </c>
      <c r="CC512" s="5">
        <v>1</v>
      </c>
      <c r="CD512" s="5">
        <v>1</v>
      </c>
      <c r="CE512" s="5">
        <v>1</v>
      </c>
      <c r="CF512" s="5">
        <v>1</v>
      </c>
      <c r="CG512" s="5">
        <v>1</v>
      </c>
      <c r="CH512" s="5">
        <v>1</v>
      </c>
      <c r="CI512" s="5">
        <v>1</v>
      </c>
      <c r="CJ512" s="544">
        <v>1</v>
      </c>
    </row>
    <row r="513" spans="1:88" s="160" customFormat="1" ht="23.25" customHeight="1">
      <c r="A513" s="5">
        <v>1</v>
      </c>
      <c r="B513" s="657" t="str">
        <f t="shared" si="193"/>
        <v>►</v>
      </c>
      <c r="C513" s="671"/>
      <c r="D513" s="15"/>
      <c r="E513" s="140">
        <f t="shared" si="184"/>
        <v>0</v>
      </c>
      <c r="F513" s="15"/>
      <c r="G513" s="87"/>
      <c r="H513" s="141">
        <f t="shared" si="185"/>
        <v>0</v>
      </c>
      <c r="I513" s="142">
        <f t="shared" si="186"/>
        <v>0</v>
      </c>
      <c r="J513" s="109" t="str">
        <f t="shared" si="187"/>
        <v/>
      </c>
      <c r="K513" s="143" t="str">
        <f t="shared" si="188"/>
        <v/>
      </c>
      <c r="L513" s="143" t="str">
        <f t="shared" si="189"/>
        <v/>
      </c>
      <c r="M513" s="682">
        <f t="shared" si="190"/>
        <v>0</v>
      </c>
      <c r="N513" s="682"/>
      <c r="O513" s="162" t="str">
        <f t="shared" si="191"/>
        <v/>
      </c>
      <c r="P513" s="747"/>
      <c r="Q513" s="5">
        <v>1</v>
      </c>
      <c r="R513" s="596"/>
      <c r="S513" s="632"/>
      <c r="T513" s="598"/>
      <c r="U513" s="636" t="str">
        <f t="shared" si="198"/>
        <v/>
      </c>
      <c r="V513" s="640"/>
      <c r="W513" s="182" t="str">
        <f t="shared" si="199"/>
        <v/>
      </c>
      <c r="X513" s="639" t="str">
        <f>IF(OR(ISBLANK(V513), ISTEXT(V513)), "", "0  "&amp;V489)</f>
        <v/>
      </c>
      <c r="Y513" s="5">
        <v>1</v>
      </c>
      <c r="Z513" s="180" t="str">
        <f t="shared" si="192"/>
        <v>►</v>
      </c>
      <c r="AA513" s="163"/>
      <c r="AB513" s="164"/>
      <c r="AC513" s="181" t="str">
        <f t="shared" si="181"/>
        <v/>
      </c>
      <c r="AD513" s="166"/>
      <c r="AE513" s="167"/>
      <c r="AF513" s="182"/>
      <c r="AG513" s="491">
        <v>1</v>
      </c>
      <c r="AH513" s="169">
        <f>IFERROR(SUMIF(AA558:AF558, AE513, AA559:AF559)*AD513*IF(ISBLANK(AA513),1,AA513)+SUMIF(AA560:AF560, AE513, AA561:AF561)*AD513*IF(ISBLANK(AA513),1,AA513), 0)</f>
        <v>0</v>
      </c>
      <c r="AI513" s="170">
        <f>IF(ISBLANK(AA480),0,(AH513*AG513)/AA480*AL481)</f>
        <v>0</v>
      </c>
      <c r="AJ513" s="183">
        <f>IF(AI516=0,0,(AI513/AI516)*AK485*1000)</f>
        <v>0</v>
      </c>
      <c r="AK513" s="184">
        <f>IF(AH516=0, 0, (AA513*AG513)/(AH516*AK485))</f>
        <v>0</v>
      </c>
      <c r="AL513" s="185">
        <f>IF(OR(ISBLANK(AA480), ISBLANK(AA513), ISTEXT(AA513)), 0, AA513*AG513/AA480*AL481)</f>
        <v>0</v>
      </c>
      <c r="AM513" s="186">
        <f t="shared" si="182"/>
        <v>0</v>
      </c>
      <c r="AN513" s="187">
        <f t="shared" si="183"/>
        <v>0</v>
      </c>
      <c r="AO513" s="3">
        <v>1</v>
      </c>
      <c r="AP513" s="164"/>
      <c r="AQ513" s="164"/>
      <c r="AR513" s="181" t="str">
        <f t="shared" si="196"/>
        <v/>
      </c>
      <c r="AS513" s="166"/>
      <c r="AT513" s="167"/>
      <c r="AU513" s="182"/>
      <c r="AV513" s="5">
        <v>1</v>
      </c>
      <c r="AW513" s="5">
        <v>1</v>
      </c>
      <c r="AX513" s="5">
        <v>1</v>
      </c>
      <c r="AY513" s="5">
        <v>1</v>
      </c>
      <c r="AZ513" s="5">
        <v>1</v>
      </c>
      <c r="BA513" s="5">
        <v>1</v>
      </c>
      <c r="BB513" s="5">
        <v>1</v>
      </c>
      <c r="BC513" s="5">
        <v>1</v>
      </c>
      <c r="BD513" s="5">
        <v>1</v>
      </c>
      <c r="BE513" s="5">
        <v>1</v>
      </c>
      <c r="BF513" s="5">
        <v>1</v>
      </c>
      <c r="BG513" s="5">
        <v>1</v>
      </c>
      <c r="BH513" s="5">
        <v>1</v>
      </c>
      <c r="BI513" s="5">
        <v>1</v>
      </c>
      <c r="BJ513" s="5">
        <v>1</v>
      </c>
      <c r="BK513" s="5">
        <v>1</v>
      </c>
      <c r="BL513" s="5">
        <v>1</v>
      </c>
      <c r="BM513" s="5">
        <v>1</v>
      </c>
      <c r="BN513" s="5">
        <v>1</v>
      </c>
      <c r="BO513" s="5">
        <v>1</v>
      </c>
      <c r="BP513" s="5">
        <v>1</v>
      </c>
      <c r="BQ513" s="5">
        <v>1</v>
      </c>
      <c r="BR513" s="5">
        <v>1</v>
      </c>
      <c r="BS513" s="5">
        <v>1</v>
      </c>
      <c r="BT513" s="5">
        <v>1</v>
      </c>
      <c r="BU513" s="5">
        <v>1</v>
      </c>
      <c r="BV513" s="5">
        <v>1</v>
      </c>
      <c r="BW513" s="5">
        <v>1</v>
      </c>
      <c r="BX513" s="5">
        <v>1</v>
      </c>
      <c r="BY513" s="5">
        <v>1</v>
      </c>
      <c r="BZ513" s="5">
        <v>1</v>
      </c>
      <c r="CA513" s="5">
        <v>1</v>
      </c>
      <c r="CB513" s="5">
        <v>1</v>
      </c>
      <c r="CC513" s="5">
        <v>1</v>
      </c>
      <c r="CD513" s="5">
        <v>1</v>
      </c>
      <c r="CE513" s="5">
        <v>1</v>
      </c>
      <c r="CF513" s="5">
        <v>1</v>
      </c>
      <c r="CG513" s="5">
        <v>1</v>
      </c>
      <c r="CH513" s="5">
        <v>1</v>
      </c>
      <c r="CI513" s="5">
        <v>1</v>
      </c>
      <c r="CJ513" s="544">
        <v>1</v>
      </c>
    </row>
    <row r="514" spans="1:88" s="160" customFormat="1" ht="23.25" customHeight="1">
      <c r="A514" s="5">
        <v>1</v>
      </c>
      <c r="B514" s="657" t="str">
        <f t="shared" si="193"/>
        <v>►</v>
      </c>
      <c r="C514" s="671"/>
      <c r="D514" s="15"/>
      <c r="E514" s="140">
        <f t="shared" si="184"/>
        <v>0</v>
      </c>
      <c r="F514" s="15"/>
      <c r="G514" s="87"/>
      <c r="H514" s="141">
        <f t="shared" si="185"/>
        <v>0</v>
      </c>
      <c r="I514" s="142">
        <f t="shared" si="186"/>
        <v>0</v>
      </c>
      <c r="J514" s="109" t="str">
        <f t="shared" si="187"/>
        <v/>
      </c>
      <c r="K514" s="143" t="str">
        <f t="shared" si="188"/>
        <v/>
      </c>
      <c r="L514" s="143" t="str">
        <f t="shared" si="189"/>
        <v/>
      </c>
      <c r="M514" s="682">
        <f t="shared" si="190"/>
        <v>0</v>
      </c>
      <c r="N514" s="682"/>
      <c r="O514" s="162" t="str">
        <f t="shared" si="191"/>
        <v/>
      </c>
      <c r="P514" s="747"/>
      <c r="Q514" s="5">
        <v>1</v>
      </c>
      <c r="R514" s="596"/>
      <c r="S514" s="632"/>
      <c r="T514" s="598"/>
      <c r="U514" s="636" t="str">
        <f t="shared" si="198"/>
        <v/>
      </c>
      <c r="V514" s="640"/>
      <c r="W514" s="182" t="str">
        <f t="shared" si="199"/>
        <v/>
      </c>
      <c r="X514" s="639" t="str">
        <f>IF(OR(ISBLANK(V514), ISTEXT(V514)), "", "0  "&amp;V489)</f>
        <v/>
      </c>
      <c r="Y514" s="5">
        <v>1</v>
      </c>
      <c r="Z514" s="180" t="str">
        <f t="shared" si="192"/>
        <v>►</v>
      </c>
      <c r="AA514" s="163"/>
      <c r="AB514" s="164"/>
      <c r="AC514" s="165" t="str">
        <f t="shared" si="181"/>
        <v/>
      </c>
      <c r="AD514" s="166"/>
      <c r="AE514" s="167"/>
      <c r="AF514" s="182"/>
      <c r="AG514" s="491">
        <v>1</v>
      </c>
      <c r="AH514" s="169">
        <f>IFERROR(SUMIF(AA558:AF558, AE514, AA559:AF559)*AD514*IF(ISBLANK(AA514),1,AA514)+SUMIF(AA560:AF560, AE514, AA561:AF561)*AD514*IF(ISBLANK(AA514),1,AA514), 0)</f>
        <v>0</v>
      </c>
      <c r="AI514" s="170">
        <f>IF(ISBLANK(AA480),0,(AH514*AG514)/AA480*AL481)</f>
        <v>0</v>
      </c>
      <c r="AJ514" s="171">
        <f>IF(AI516=0,0,(AI514/AI516)*AK485*1000)</f>
        <v>0</v>
      </c>
      <c r="AK514" s="193">
        <f>IF(AH516=0, 0, (AA514*AG514)/(AH516*AK485))</f>
        <v>0</v>
      </c>
      <c r="AL514" s="173">
        <f>IF(OR(ISBLANK(AA480), ISBLANK(AA514), ISTEXT(AA514)), 0, AA514*AG514/AA480*AL481)</f>
        <v>0</v>
      </c>
      <c r="AM514" s="174">
        <f t="shared" si="182"/>
        <v>0</v>
      </c>
      <c r="AN514" s="175">
        <f t="shared" si="183"/>
        <v>0</v>
      </c>
      <c r="AO514" s="3">
        <v>1</v>
      </c>
      <c r="AP514" s="164"/>
      <c r="AQ514" s="164"/>
      <c r="AR514" s="181" t="str">
        <f t="shared" si="196"/>
        <v/>
      </c>
      <c r="AS514" s="166"/>
      <c r="AT514" s="167"/>
      <c r="AU514" s="182"/>
      <c r="AV514" s="5">
        <v>1</v>
      </c>
      <c r="AW514" s="5">
        <v>1</v>
      </c>
      <c r="AX514" s="5">
        <v>1</v>
      </c>
      <c r="AY514" s="5">
        <v>1</v>
      </c>
      <c r="AZ514" s="5">
        <v>1</v>
      </c>
      <c r="BA514" s="5">
        <v>1</v>
      </c>
      <c r="BB514" s="5">
        <v>1</v>
      </c>
      <c r="BC514" s="5">
        <v>1</v>
      </c>
      <c r="BD514" s="5">
        <v>1</v>
      </c>
      <c r="BE514" s="5">
        <v>1</v>
      </c>
      <c r="BF514" s="5">
        <v>1</v>
      </c>
      <c r="BG514" s="5">
        <v>1</v>
      </c>
      <c r="BH514" s="5">
        <v>1</v>
      </c>
      <c r="BI514" s="5">
        <v>1</v>
      </c>
      <c r="BJ514" s="5">
        <v>1</v>
      </c>
      <c r="BK514" s="5">
        <v>1</v>
      </c>
      <c r="BL514" s="5">
        <v>1</v>
      </c>
      <c r="BM514" s="5">
        <v>1</v>
      </c>
      <c r="BN514" s="5">
        <v>1</v>
      </c>
      <c r="BO514" s="5">
        <v>1</v>
      </c>
      <c r="BP514" s="5">
        <v>1</v>
      </c>
      <c r="BQ514" s="5">
        <v>1</v>
      </c>
      <c r="BR514" s="5">
        <v>1</v>
      </c>
      <c r="BS514" s="5">
        <v>1</v>
      </c>
      <c r="BT514" s="5">
        <v>1</v>
      </c>
      <c r="BU514" s="5">
        <v>1</v>
      </c>
      <c r="BV514" s="5">
        <v>1</v>
      </c>
      <c r="BW514" s="5">
        <v>1</v>
      </c>
      <c r="BX514" s="5">
        <v>1</v>
      </c>
      <c r="BY514" s="5">
        <v>1</v>
      </c>
      <c r="BZ514" s="5">
        <v>1</v>
      </c>
      <c r="CA514" s="5">
        <v>1</v>
      </c>
      <c r="CB514" s="5">
        <v>1</v>
      </c>
      <c r="CC514" s="5">
        <v>1</v>
      </c>
      <c r="CD514" s="5">
        <v>1</v>
      </c>
      <c r="CE514" s="5">
        <v>1</v>
      </c>
      <c r="CF514" s="5">
        <v>1</v>
      </c>
      <c r="CG514" s="5">
        <v>1</v>
      </c>
      <c r="CH514" s="5">
        <v>1</v>
      </c>
      <c r="CI514" s="5">
        <v>1</v>
      </c>
      <c r="CJ514" s="544">
        <v>1</v>
      </c>
    </row>
    <row r="515" spans="1:88" s="160" customFormat="1" ht="23.25" customHeight="1">
      <c r="A515" s="5">
        <v>1</v>
      </c>
      <c r="B515" s="657" t="str">
        <f t="shared" si="193"/>
        <v>►</v>
      </c>
      <c r="C515" s="671"/>
      <c r="D515" s="15"/>
      <c r="E515" s="140">
        <f t="shared" si="184"/>
        <v>0</v>
      </c>
      <c r="F515" s="15"/>
      <c r="G515" s="87"/>
      <c r="H515" s="141">
        <f t="shared" si="185"/>
        <v>0</v>
      </c>
      <c r="I515" s="142">
        <f t="shared" si="186"/>
        <v>0</v>
      </c>
      <c r="J515" s="109" t="str">
        <f t="shared" si="187"/>
        <v/>
      </c>
      <c r="K515" s="143" t="str">
        <f t="shared" si="188"/>
        <v/>
      </c>
      <c r="L515" s="143" t="str">
        <f t="shared" si="189"/>
        <v/>
      </c>
      <c r="M515" s="682">
        <f t="shared" si="190"/>
        <v>0</v>
      </c>
      <c r="N515" s="682"/>
      <c r="O515" s="162" t="str">
        <f t="shared" si="191"/>
        <v/>
      </c>
      <c r="P515" s="747"/>
      <c r="Q515" s="5">
        <v>1</v>
      </c>
      <c r="R515" s="596"/>
      <c r="S515" s="632"/>
      <c r="T515" s="598"/>
      <c r="U515" s="636" t="str">
        <f t="shared" si="198"/>
        <v/>
      </c>
      <c r="V515" s="640"/>
      <c r="W515" s="182" t="str">
        <f t="shared" si="199"/>
        <v/>
      </c>
      <c r="X515" s="639" t="str">
        <f>IF(OR(ISBLANK(V515), ISTEXT(V515)), "", "0  "&amp;V489)</f>
        <v/>
      </c>
      <c r="Y515" s="5">
        <v>1</v>
      </c>
      <c r="Z515" s="62" t="s">
        <v>21</v>
      </c>
      <c r="AA515" s="163"/>
      <c r="AB515" s="164"/>
      <c r="AC515" s="181" t="str">
        <f t="shared" si="181"/>
        <v/>
      </c>
      <c r="AD515" s="166"/>
      <c r="AE515" s="167"/>
      <c r="AF515" s="286"/>
      <c r="AG515" s="491">
        <v>1</v>
      </c>
      <c r="AH515" s="169">
        <f>IFERROR(SUMIF(AA558:AF558, AE515, AA559:AF559)*AD515*IF(ISBLANK(AA515),1,AA515)+SUMIF(AA560:AF560, AE515, AA561:AF561)*AD515*IF(ISBLANK(AA515),1,AA515), 0)</f>
        <v>0</v>
      </c>
      <c r="AI515" s="170">
        <f>IF(ISBLANK(AA480),0,(AH515*AG515)/AA480*AL481)</f>
        <v>0</v>
      </c>
      <c r="AJ515" s="183">
        <f>IF(AI516=0,0,(AI515/AI516)*AK485*1000)</f>
        <v>0</v>
      </c>
      <c r="AK515" s="184">
        <f>IF(AH516=0, 0, (AA515*AG515)/(AH516*AK485))</f>
        <v>0</v>
      </c>
      <c r="AL515" s="185">
        <f>IF(OR(ISBLANK(AA480), ISBLANK(AA515), ISTEXT(AA515)), 0, AA515*AG515/AA480*AL481)</f>
        <v>0</v>
      </c>
      <c r="AM515" s="186">
        <f t="shared" si="182"/>
        <v>0</v>
      </c>
      <c r="AN515" s="187">
        <f t="shared" si="183"/>
        <v>0</v>
      </c>
      <c r="AO515" s="3">
        <v>1</v>
      </c>
      <c r="AP515" s="164"/>
      <c r="AQ515" s="164"/>
      <c r="AR515" s="181" t="str">
        <f t="shared" si="196"/>
        <v/>
      </c>
      <c r="AS515" s="166"/>
      <c r="AT515" s="167"/>
      <c r="AU515" s="182"/>
      <c r="AV515" s="5">
        <v>1</v>
      </c>
      <c r="AW515" s="5">
        <v>1</v>
      </c>
      <c r="AX515" s="5">
        <v>1</v>
      </c>
      <c r="AY515" s="5">
        <v>1</v>
      </c>
      <c r="AZ515" s="5">
        <v>1</v>
      </c>
      <c r="BA515" s="5">
        <v>1</v>
      </c>
      <c r="BB515" s="5">
        <v>1</v>
      </c>
      <c r="BC515" s="5">
        <v>1</v>
      </c>
      <c r="BD515" s="5">
        <v>1</v>
      </c>
      <c r="BE515" s="5">
        <v>1</v>
      </c>
      <c r="BF515" s="5">
        <v>1</v>
      </c>
      <c r="BG515" s="5">
        <v>1</v>
      </c>
      <c r="BH515" s="5">
        <v>1</v>
      </c>
      <c r="BI515" s="5">
        <v>1</v>
      </c>
      <c r="BJ515" s="5">
        <v>1</v>
      </c>
      <c r="BK515" s="5">
        <v>1</v>
      </c>
      <c r="BL515" s="5">
        <v>1</v>
      </c>
      <c r="BM515" s="5">
        <v>1</v>
      </c>
      <c r="BN515" s="5">
        <v>1</v>
      </c>
      <c r="BO515" s="5">
        <v>1</v>
      </c>
      <c r="BP515" s="5">
        <v>1</v>
      </c>
      <c r="BQ515" s="5">
        <v>1</v>
      </c>
      <c r="BR515" s="5">
        <v>1</v>
      </c>
      <c r="BS515" s="5">
        <v>1</v>
      </c>
      <c r="BT515" s="5">
        <v>1</v>
      </c>
      <c r="BU515" s="5">
        <v>1</v>
      </c>
      <c r="BV515" s="5">
        <v>1</v>
      </c>
      <c r="BW515" s="5">
        <v>1</v>
      </c>
      <c r="BX515" s="5">
        <v>1</v>
      </c>
      <c r="BY515" s="5">
        <v>1</v>
      </c>
      <c r="BZ515" s="5">
        <v>1</v>
      </c>
      <c r="CA515" s="5">
        <v>1</v>
      </c>
      <c r="CB515" s="5">
        <v>1</v>
      </c>
      <c r="CC515" s="5">
        <v>1</v>
      </c>
      <c r="CD515" s="5">
        <v>1</v>
      </c>
      <c r="CE515" s="5">
        <v>1</v>
      </c>
      <c r="CF515" s="5">
        <v>1</v>
      </c>
      <c r="CG515" s="5">
        <v>1</v>
      </c>
      <c r="CH515" s="5">
        <v>1</v>
      </c>
      <c r="CI515" s="5">
        <v>1</v>
      </c>
      <c r="CJ515" s="544">
        <v>1</v>
      </c>
    </row>
    <row r="516" spans="1:88" s="160" customFormat="1" ht="23.25" customHeight="1">
      <c r="A516" s="5">
        <v>1</v>
      </c>
      <c r="B516" s="60" t="s">
        <v>21</v>
      </c>
      <c r="C516" s="671"/>
      <c r="D516" s="274">
        <f>COUNTIF(B488:B515,"A")</f>
        <v>0</v>
      </c>
      <c r="E516" s="140">
        <f t="shared" si="184"/>
        <v>0</v>
      </c>
      <c r="F516" s="15"/>
      <c r="G516" s="87"/>
      <c r="H516" s="141">
        <f t="shared" si="185"/>
        <v>0</v>
      </c>
      <c r="I516" s="142">
        <f t="shared" si="186"/>
        <v>0</v>
      </c>
      <c r="J516" s="109" t="str">
        <f t="shared" si="187"/>
        <v/>
      </c>
      <c r="K516" s="143" t="str">
        <f t="shared" si="188"/>
        <v/>
      </c>
      <c r="L516" s="143" t="str">
        <f t="shared" si="189"/>
        <v/>
      </c>
      <c r="M516" s="682">
        <f t="shared" si="190"/>
        <v>0</v>
      </c>
      <c r="N516" s="682"/>
      <c r="O516" s="162" t="str">
        <f t="shared" si="191"/>
        <v/>
      </c>
      <c r="P516" s="748"/>
      <c r="Q516" s="5">
        <v>1</v>
      </c>
      <c r="R516" s="596"/>
      <c r="S516" s="632"/>
      <c r="T516" s="598"/>
      <c r="U516" s="636" t="str">
        <f t="shared" si="198"/>
        <v/>
      </c>
      <c r="V516" s="640"/>
      <c r="W516" s="182" t="str">
        <f t="shared" si="199"/>
        <v/>
      </c>
      <c r="X516" s="639" t="str">
        <f>IF(OR(ISBLANK(V516), ISTEXT(V516)), "", "0  "&amp;V489)</f>
        <v/>
      </c>
      <c r="Y516" s="5">
        <v>1</v>
      </c>
      <c r="Z516" s="280" t="s">
        <v>21</v>
      </c>
      <c r="AA516" s="291"/>
      <c r="AB516" s="292"/>
      <c r="AC516" s="292"/>
      <c r="AD516" s="292"/>
      <c r="AE516" s="292"/>
      <c r="AF516" s="292"/>
      <c r="AG516" s="292"/>
      <c r="AH516" s="293">
        <f>SUM(AH486:AH515)</f>
        <v>0.4</v>
      </c>
      <c r="AI516" s="170">
        <f>SUM(AI486:AI515)</f>
        <v>0.2</v>
      </c>
      <c r="AJ516" s="294">
        <f>SUM(AJ486:AJ515)/1000</f>
        <v>1</v>
      </c>
      <c r="AK516" s="295"/>
      <c r="AL516" s="295"/>
      <c r="AM516" s="295"/>
      <c r="AN516" s="296"/>
      <c r="AO516" s="3">
        <v>1</v>
      </c>
      <c r="AP516" s="164"/>
      <c r="AQ516" s="164"/>
      <c r="AR516" s="181" t="str">
        <f t="shared" si="196"/>
        <v/>
      </c>
      <c r="AS516" s="166"/>
      <c r="AT516" s="167"/>
      <c r="AU516" s="182"/>
      <c r="AV516" s="5">
        <v>1</v>
      </c>
      <c r="AW516" s="5">
        <v>1</v>
      </c>
      <c r="AX516" s="5">
        <v>1</v>
      </c>
      <c r="AY516" s="5">
        <v>1</v>
      </c>
      <c r="AZ516" s="5">
        <v>1</v>
      </c>
      <c r="BA516" s="5">
        <v>1</v>
      </c>
      <c r="BB516" s="5">
        <v>1</v>
      </c>
      <c r="BC516" s="5">
        <v>1</v>
      </c>
      <c r="BD516" s="5">
        <v>1</v>
      </c>
      <c r="BE516" s="5">
        <v>1</v>
      </c>
      <c r="BF516" s="5">
        <v>1</v>
      </c>
      <c r="BG516" s="5">
        <v>1</v>
      </c>
      <c r="BH516" s="5">
        <v>1</v>
      </c>
      <c r="BI516" s="5">
        <v>1</v>
      </c>
      <c r="BJ516" s="5">
        <v>1</v>
      </c>
      <c r="BK516" s="5">
        <v>1</v>
      </c>
      <c r="BL516" s="5">
        <v>1</v>
      </c>
      <c r="BM516" s="5">
        <v>1</v>
      </c>
      <c r="BN516" s="5">
        <v>1</v>
      </c>
      <c r="BO516" s="5">
        <v>1</v>
      </c>
      <c r="BP516" s="5">
        <v>1</v>
      </c>
      <c r="BQ516" s="5">
        <v>1</v>
      </c>
      <c r="BR516" s="5">
        <v>1</v>
      </c>
      <c r="BS516" s="5">
        <v>1</v>
      </c>
      <c r="BT516" s="5">
        <v>1</v>
      </c>
      <c r="BU516" s="5">
        <v>1</v>
      </c>
      <c r="BV516" s="5">
        <v>1</v>
      </c>
      <c r="BW516" s="5">
        <v>1</v>
      </c>
      <c r="BX516" s="5">
        <v>1</v>
      </c>
      <c r="BY516" s="5">
        <v>1</v>
      </c>
      <c r="BZ516" s="5">
        <v>1</v>
      </c>
      <c r="CA516" s="5">
        <v>1</v>
      </c>
      <c r="CB516" s="5">
        <v>1</v>
      </c>
      <c r="CC516" s="5">
        <v>1</v>
      </c>
      <c r="CD516" s="5">
        <v>1</v>
      </c>
      <c r="CE516" s="5">
        <v>1</v>
      </c>
      <c r="CF516" s="5">
        <v>1</v>
      </c>
      <c r="CG516" s="5">
        <v>1</v>
      </c>
      <c r="CH516" s="5">
        <v>1</v>
      </c>
      <c r="CI516" s="5">
        <v>1</v>
      </c>
      <c r="CJ516" s="544">
        <v>1</v>
      </c>
    </row>
    <row r="517" spans="1:88" s="160" customFormat="1" ht="23.25" customHeight="1">
      <c r="A517" s="5">
        <v>1</v>
      </c>
      <c r="B517" s="280" t="s">
        <v>21</v>
      </c>
      <c r="C517" s="671"/>
      <c r="D517" s="281">
        <v>0</v>
      </c>
      <c r="E517" s="282" t="s">
        <v>178</v>
      </c>
      <c r="F517" s="283"/>
      <c r="G517" s="283"/>
      <c r="H517" s="283"/>
      <c r="I517" s="283"/>
      <c r="J517" s="283"/>
      <c r="K517" s="283"/>
      <c r="L517" s="284"/>
      <c r="M517" s="285"/>
      <c r="N517" s="283"/>
      <c r="O517" s="828"/>
      <c r="P517" s="829"/>
      <c r="Q517" s="5">
        <v>1</v>
      </c>
      <c r="R517" s="596"/>
      <c r="S517" s="632"/>
      <c r="T517" s="598"/>
      <c r="U517" s="636" t="str">
        <f t="shared" si="198"/>
        <v/>
      </c>
      <c r="V517" s="640"/>
      <c r="W517" s="182" t="str">
        <f t="shared" si="199"/>
        <v/>
      </c>
      <c r="X517" s="639" t="str">
        <f>IF(OR(ISBLANK(V517), ISTEXT(V517)), "", "0  "&amp;V489)</f>
        <v/>
      </c>
      <c r="Y517" s="5">
        <v>1</v>
      </c>
      <c r="Z517" s="62" t="s">
        <v>21</v>
      </c>
      <c r="AA517" s="302">
        <v>0</v>
      </c>
      <c r="AB517" s="303" t="s">
        <v>181</v>
      </c>
      <c r="AC517" s="303"/>
      <c r="AD517" s="303"/>
      <c r="AE517" s="303"/>
      <c r="AF517" s="303"/>
      <c r="AG517" s="303"/>
      <c r="AH517" s="304" t="s">
        <v>183</v>
      </c>
      <c r="AI517" s="303"/>
      <c r="AJ517" s="303"/>
      <c r="AK517" s="303"/>
      <c r="AL517" s="303"/>
      <c r="AM517" s="303"/>
      <c r="AN517" s="305"/>
      <c r="AO517" s="3">
        <v>1</v>
      </c>
      <c r="AP517" s="164"/>
      <c r="AQ517" s="164"/>
      <c r="AR517" s="181" t="str">
        <f t="shared" si="196"/>
        <v/>
      </c>
      <c r="AS517" s="166"/>
      <c r="AT517" s="167"/>
      <c r="AU517" s="182"/>
      <c r="AV517" s="5">
        <v>1</v>
      </c>
      <c r="AW517" s="5">
        <v>1</v>
      </c>
      <c r="AX517" s="5">
        <v>1</v>
      </c>
      <c r="AY517" s="5">
        <v>1</v>
      </c>
      <c r="AZ517" s="5">
        <v>1</v>
      </c>
      <c r="BA517" s="5">
        <v>1</v>
      </c>
      <c r="BB517" s="5">
        <v>1</v>
      </c>
      <c r="BC517" s="5">
        <v>1</v>
      </c>
      <c r="BD517" s="5">
        <v>1</v>
      </c>
      <c r="BE517" s="5">
        <v>1</v>
      </c>
      <c r="BF517" s="5">
        <v>1</v>
      </c>
      <c r="BG517" s="5">
        <v>1</v>
      </c>
      <c r="BH517" s="5">
        <v>1</v>
      </c>
      <c r="BI517" s="5">
        <v>1</v>
      </c>
      <c r="BJ517" s="5">
        <v>1</v>
      </c>
      <c r="BK517" s="5">
        <v>1</v>
      </c>
      <c r="BL517" s="5">
        <v>1</v>
      </c>
      <c r="BM517" s="5">
        <v>1</v>
      </c>
      <c r="BN517" s="5">
        <v>1</v>
      </c>
      <c r="BO517" s="5">
        <v>1</v>
      </c>
      <c r="BP517" s="5">
        <v>1</v>
      </c>
      <c r="BQ517" s="5">
        <v>1</v>
      </c>
      <c r="BR517" s="5">
        <v>1</v>
      </c>
      <c r="BS517" s="5">
        <v>1</v>
      </c>
      <c r="BT517" s="5">
        <v>1</v>
      </c>
      <c r="BU517" s="5">
        <v>1</v>
      </c>
      <c r="BV517" s="5">
        <v>1</v>
      </c>
      <c r="BW517" s="5">
        <v>1</v>
      </c>
      <c r="BX517" s="5">
        <v>1</v>
      </c>
      <c r="BY517" s="5">
        <v>1</v>
      </c>
      <c r="BZ517" s="5">
        <v>1</v>
      </c>
      <c r="CA517" s="5">
        <v>1</v>
      </c>
      <c r="CB517" s="5">
        <v>1</v>
      </c>
      <c r="CC517" s="5">
        <v>1</v>
      </c>
      <c r="CD517" s="5">
        <v>1</v>
      </c>
      <c r="CE517" s="5">
        <v>1</v>
      </c>
      <c r="CF517" s="5">
        <v>1</v>
      </c>
      <c r="CG517" s="5">
        <v>1</v>
      </c>
      <c r="CH517" s="5">
        <v>1</v>
      </c>
      <c r="CI517" s="5">
        <v>1</v>
      </c>
      <c r="CJ517" s="544">
        <v>1</v>
      </c>
    </row>
    <row r="518" spans="1:88" s="160" customFormat="1" ht="23.25" customHeight="1">
      <c r="A518" s="5">
        <v>1</v>
      </c>
      <c r="B518" s="62" t="s">
        <v>21</v>
      </c>
      <c r="C518" s="671"/>
      <c r="D518" s="289" t="str">
        <f>IF(ISBLANK(E518),"",LARGE(D517:D517,1)+1)</f>
        <v/>
      </c>
      <c r="E518" s="290"/>
      <c r="F518" s="290" t="s">
        <v>181</v>
      </c>
      <c r="G518" s="290"/>
      <c r="H518" s="290"/>
      <c r="I518" s="290"/>
      <c r="J518" s="290"/>
      <c r="K518" s="290"/>
      <c r="L518" s="290"/>
      <c r="M518" s="290"/>
      <c r="N518" s="290"/>
      <c r="O518" s="290"/>
      <c r="P518" s="830" t="str">
        <f>I478</f>
        <v>Vous</v>
      </c>
      <c r="Q518" s="5">
        <v>1</v>
      </c>
      <c r="R518" s="596"/>
      <c r="S518" s="632"/>
      <c r="T518" s="598"/>
      <c r="U518" s="636" t="str">
        <f t="shared" si="198"/>
        <v/>
      </c>
      <c r="V518" s="640"/>
      <c r="W518" s="182" t="str">
        <f t="shared" si="199"/>
        <v/>
      </c>
      <c r="X518" s="639" t="str">
        <f>IF(OR(ISBLANK(V518), ISTEXT(V518)), "", "0  "&amp;V489)</f>
        <v/>
      </c>
      <c r="Y518" s="5">
        <v>1</v>
      </c>
      <c r="Z518" s="314" t="str">
        <f t="shared" ref="Z518:Z537" si="200">IF(AB518&lt;&gt;"","A",IF(AC518&lt;&gt;"","A",IF(AD518&lt;&gt;"","A",IF(AE518&lt;&gt;"","A",IF(AF518&lt;&gt;"","A","►")))))</f>
        <v>A</v>
      </c>
      <c r="AA518" s="315">
        <f>IF(ISBLANK(AB518),"",LARGE(AA517:AA517,1)+1)</f>
        <v>1</v>
      </c>
      <c r="AB518" s="316" t="s">
        <v>365</v>
      </c>
      <c r="AC518" s="317"/>
      <c r="AD518" s="317"/>
      <c r="AE518" s="317"/>
      <c r="AF518" s="317"/>
      <c r="AG518" s="317"/>
      <c r="AH518" s="317"/>
      <c r="AI518" s="317"/>
      <c r="AJ518" s="317"/>
      <c r="AK518" s="317"/>
      <c r="AL518" s="317"/>
      <c r="AM518" s="317"/>
      <c r="AN518" s="318"/>
      <c r="AO518" s="3">
        <v>1</v>
      </c>
      <c r="AP518" s="164"/>
      <c r="AQ518" s="164"/>
      <c r="AR518" s="181" t="str">
        <f t="shared" si="196"/>
        <v/>
      </c>
      <c r="AS518" s="166"/>
      <c r="AT518" s="167"/>
      <c r="AU518" s="182"/>
      <c r="AV518" s="5">
        <v>1</v>
      </c>
      <c r="AW518" s="5">
        <v>1</v>
      </c>
      <c r="AX518" s="5">
        <v>1</v>
      </c>
      <c r="AY518" s="5">
        <v>1</v>
      </c>
      <c r="AZ518" s="5">
        <v>1</v>
      </c>
      <c r="BA518" s="5">
        <v>1</v>
      </c>
      <c r="BB518" s="5">
        <v>1</v>
      </c>
      <c r="BC518" s="5">
        <v>1</v>
      </c>
      <c r="BD518" s="5">
        <v>1</v>
      </c>
      <c r="BE518" s="5">
        <v>1</v>
      </c>
      <c r="BF518" s="5">
        <v>1</v>
      </c>
      <c r="BG518" s="5">
        <v>1</v>
      </c>
      <c r="BH518" s="5">
        <v>1</v>
      </c>
      <c r="BI518" s="5">
        <v>1</v>
      </c>
      <c r="BJ518" s="5">
        <v>1</v>
      </c>
      <c r="BK518" s="5">
        <v>1</v>
      </c>
      <c r="BL518" s="5">
        <v>1</v>
      </c>
      <c r="BM518" s="5">
        <v>1</v>
      </c>
      <c r="BN518" s="5">
        <v>1</v>
      </c>
      <c r="BO518" s="5">
        <v>1</v>
      </c>
      <c r="BP518" s="5">
        <v>1</v>
      </c>
      <c r="BQ518" s="5">
        <v>1</v>
      </c>
      <c r="BR518" s="5">
        <v>1</v>
      </c>
      <c r="BS518" s="5">
        <v>1</v>
      </c>
      <c r="BT518" s="5">
        <v>1</v>
      </c>
      <c r="BU518" s="5">
        <v>1</v>
      </c>
      <c r="BV518" s="5">
        <v>1</v>
      </c>
      <c r="BW518" s="5">
        <v>1</v>
      </c>
      <c r="BX518" s="5">
        <v>1</v>
      </c>
      <c r="BY518" s="5">
        <v>1</v>
      </c>
      <c r="BZ518" s="5">
        <v>1</v>
      </c>
      <c r="CA518" s="5">
        <v>1</v>
      </c>
      <c r="CB518" s="5">
        <v>1</v>
      </c>
      <c r="CC518" s="5">
        <v>1</v>
      </c>
      <c r="CD518" s="5">
        <v>1</v>
      </c>
      <c r="CE518" s="5">
        <v>1</v>
      </c>
      <c r="CF518" s="5">
        <v>1</v>
      </c>
      <c r="CG518" s="5">
        <v>1</v>
      </c>
      <c r="CH518" s="5">
        <v>1</v>
      </c>
      <c r="CI518" s="5">
        <v>1</v>
      </c>
      <c r="CJ518" s="544">
        <v>1</v>
      </c>
    </row>
    <row r="519" spans="1:88" s="160" customFormat="1" ht="23.25" customHeight="1">
      <c r="A519" s="5">
        <v>1</v>
      </c>
      <c r="B519" s="657" t="str">
        <f t="shared" ref="B519:B538" si="201">Z518</f>
        <v>A</v>
      </c>
      <c r="C519" s="671"/>
      <c r="D519" s="289">
        <f t="shared" ref="D519:D538" si="202">AA518</f>
        <v>1</v>
      </c>
      <c r="E519" s="141"/>
      <c r="F519" s="290"/>
      <c r="G519" s="141"/>
      <c r="H519" s="290"/>
      <c r="I519" s="290"/>
      <c r="J519" s="290"/>
      <c r="K519" s="290"/>
      <c r="L519" s="290"/>
      <c r="M519" s="290"/>
      <c r="N519" s="290"/>
      <c r="O519" s="290"/>
      <c r="P519" s="830"/>
      <c r="Q519" s="5">
        <v>1</v>
      </c>
      <c r="R519" s="596"/>
      <c r="S519" s="632"/>
      <c r="T519" s="598"/>
      <c r="U519" s="636" t="str">
        <f t="shared" si="198"/>
        <v/>
      </c>
      <c r="V519" s="640"/>
      <c r="W519" s="182" t="str">
        <f t="shared" si="199"/>
        <v/>
      </c>
      <c r="X519" s="639" t="str">
        <f>IF(OR(ISBLANK(V519), ISTEXT(V519)), "", "0  "&amp;V489)</f>
        <v/>
      </c>
      <c r="Y519" s="5">
        <v>1</v>
      </c>
      <c r="Z519" s="314" t="str">
        <f t="shared" si="200"/>
        <v>A</v>
      </c>
      <c r="AA519" s="315" t="str">
        <f>IF(ISBLANK(AB519),"",LARGE(AA517:AA518,1)+1)</f>
        <v/>
      </c>
      <c r="AB519" s="316"/>
      <c r="AC519" s="317" t="s">
        <v>366</v>
      </c>
      <c r="AD519" s="317"/>
      <c r="AE519" s="502"/>
      <c r="AF519" s="502"/>
      <c r="AG519" s="502"/>
      <c r="AH519" s="323"/>
      <c r="AI519" s="323"/>
      <c r="AJ519" s="323"/>
      <c r="AK519" s="323"/>
      <c r="AL519" s="323"/>
      <c r="AM519" s="323"/>
      <c r="AN519" s="324"/>
      <c r="AO519" s="3">
        <v>1</v>
      </c>
      <c r="AP519" s="164"/>
      <c r="AQ519" s="164"/>
      <c r="AR519" s="181" t="str">
        <f t="shared" si="196"/>
        <v/>
      </c>
      <c r="AS519" s="166"/>
      <c r="AT519" s="167"/>
      <c r="AU519" s="182"/>
      <c r="AV519" s="5">
        <v>1</v>
      </c>
      <c r="AW519" s="5">
        <v>1</v>
      </c>
      <c r="AX519" s="5">
        <v>1</v>
      </c>
      <c r="AY519" s="5">
        <v>1</v>
      </c>
      <c r="AZ519" s="5">
        <v>1</v>
      </c>
      <c r="BA519" s="5">
        <v>1</v>
      </c>
      <c r="BB519" s="5">
        <v>1</v>
      </c>
      <c r="BC519" s="5">
        <v>1</v>
      </c>
      <c r="BD519" s="5">
        <v>1</v>
      </c>
      <c r="BE519" s="5">
        <v>1</v>
      </c>
      <c r="BF519" s="5">
        <v>1</v>
      </c>
      <c r="BG519" s="5">
        <v>1</v>
      </c>
      <c r="BH519" s="5">
        <v>1</v>
      </c>
      <c r="BI519" s="5">
        <v>1</v>
      </c>
      <c r="BJ519" s="5">
        <v>1</v>
      </c>
      <c r="BK519" s="5">
        <v>1</v>
      </c>
      <c r="BL519" s="5">
        <v>1</v>
      </c>
      <c r="BM519" s="5">
        <v>1</v>
      </c>
      <c r="BN519" s="5">
        <v>1</v>
      </c>
      <c r="BO519" s="5">
        <v>1</v>
      </c>
      <c r="BP519" s="5">
        <v>1</v>
      </c>
      <c r="BQ519" s="5">
        <v>1</v>
      </c>
      <c r="BR519" s="5">
        <v>1</v>
      </c>
      <c r="BS519" s="5">
        <v>1</v>
      </c>
      <c r="BT519" s="5">
        <v>1</v>
      </c>
      <c r="BU519" s="5">
        <v>1</v>
      </c>
      <c r="BV519" s="5">
        <v>1</v>
      </c>
      <c r="BW519" s="5">
        <v>1</v>
      </c>
      <c r="BX519" s="5">
        <v>1</v>
      </c>
      <c r="BY519" s="5">
        <v>1</v>
      </c>
      <c r="BZ519" s="5">
        <v>1</v>
      </c>
      <c r="CA519" s="5">
        <v>1</v>
      </c>
      <c r="CB519" s="5">
        <v>1</v>
      </c>
      <c r="CC519" s="5">
        <v>1</v>
      </c>
      <c r="CD519" s="5">
        <v>1</v>
      </c>
      <c r="CE519" s="5">
        <v>1</v>
      </c>
      <c r="CF519" s="5">
        <v>1</v>
      </c>
      <c r="CG519" s="5">
        <v>1</v>
      </c>
      <c r="CH519" s="5">
        <v>1</v>
      </c>
      <c r="CI519" s="5">
        <v>1</v>
      </c>
      <c r="CJ519" s="544">
        <v>1</v>
      </c>
    </row>
    <row r="520" spans="1:88" s="160" customFormat="1" ht="23.25" customHeight="1">
      <c r="A520" s="5">
        <v>1</v>
      </c>
      <c r="B520" s="657" t="str">
        <f t="shared" si="201"/>
        <v>A</v>
      </c>
      <c r="C520" s="671"/>
      <c r="D520" s="289" t="str">
        <f t="shared" si="202"/>
        <v/>
      </c>
      <c r="E520" s="141">
        <f t="shared" ref="E520:E538" si="203">AB519</f>
        <v>0</v>
      </c>
      <c r="F520" s="141"/>
      <c r="G520" s="141"/>
      <c r="H520" s="141"/>
      <c r="I520" s="141"/>
      <c r="J520" s="141"/>
      <c r="K520" s="141"/>
      <c r="L520" s="141"/>
      <c r="M520" s="141"/>
      <c r="N520" s="141"/>
      <c r="O520" s="141"/>
      <c r="P520" s="830"/>
      <c r="Q520" s="5">
        <v>1</v>
      </c>
      <c r="R520" s="596"/>
      <c r="S520" s="632"/>
      <c r="T520" s="598"/>
      <c r="U520" s="636" t="str">
        <f t="shared" si="198"/>
        <v/>
      </c>
      <c r="V520" s="640"/>
      <c r="W520" s="182" t="str">
        <f t="shared" si="199"/>
        <v/>
      </c>
      <c r="X520" s="639" t="str">
        <f>IF(OR(ISBLANK(V520), ISTEXT(V520)), "", "0  "&amp;V489)</f>
        <v/>
      </c>
      <c r="Y520" s="5">
        <v>1</v>
      </c>
      <c r="Z520" s="314" t="str">
        <f t="shared" si="200"/>
        <v>►</v>
      </c>
      <c r="AA520" s="315" t="str">
        <f>IF(ISBLANK(AB520),"",LARGE(AA517:AA519,1)+1)</f>
        <v/>
      </c>
      <c r="AB520" s="316"/>
      <c r="AC520" s="317"/>
      <c r="AD520" s="317"/>
      <c r="AE520" s="317"/>
      <c r="AF520" s="317"/>
      <c r="AG520" s="317"/>
      <c r="AH520" s="317"/>
      <c r="AI520" s="317"/>
      <c r="AJ520" s="317"/>
      <c r="AK520" s="317"/>
      <c r="AL520" s="317"/>
      <c r="AM520" s="317"/>
      <c r="AN520" s="318"/>
      <c r="AO520" s="3">
        <v>1</v>
      </c>
      <c r="AP520" s="164"/>
      <c r="AQ520" s="164"/>
      <c r="AR520" s="181" t="str">
        <f t="shared" si="196"/>
        <v/>
      </c>
      <c r="AS520" s="166"/>
      <c r="AT520" s="167"/>
      <c r="AU520" s="182"/>
      <c r="AV520" s="5">
        <v>1</v>
      </c>
      <c r="AW520" s="5">
        <v>1</v>
      </c>
      <c r="AX520" s="5">
        <v>1</v>
      </c>
      <c r="AY520" s="5">
        <v>1</v>
      </c>
      <c r="AZ520" s="5">
        <v>1</v>
      </c>
      <c r="BA520" s="5">
        <v>1</v>
      </c>
      <c r="BB520" s="5">
        <v>1</v>
      </c>
      <c r="BC520" s="5">
        <v>1</v>
      </c>
      <c r="BD520" s="5">
        <v>1</v>
      </c>
      <c r="BE520" s="5">
        <v>1</v>
      </c>
      <c r="BF520" s="5">
        <v>1</v>
      </c>
      <c r="BG520" s="5">
        <v>1</v>
      </c>
      <c r="BH520" s="5">
        <v>1</v>
      </c>
      <c r="BI520" s="5">
        <v>1</v>
      </c>
      <c r="BJ520" s="5">
        <v>1</v>
      </c>
      <c r="BK520" s="5">
        <v>1</v>
      </c>
      <c r="BL520" s="5">
        <v>1</v>
      </c>
      <c r="BM520" s="5">
        <v>1</v>
      </c>
      <c r="BN520" s="5">
        <v>1</v>
      </c>
      <c r="BO520" s="5">
        <v>1</v>
      </c>
      <c r="BP520" s="5">
        <v>1</v>
      </c>
      <c r="BQ520" s="5">
        <v>1</v>
      </c>
      <c r="BR520" s="5">
        <v>1</v>
      </c>
      <c r="BS520" s="5">
        <v>1</v>
      </c>
      <c r="BT520" s="5">
        <v>1</v>
      </c>
      <c r="BU520" s="5">
        <v>1</v>
      </c>
      <c r="BV520" s="5">
        <v>1</v>
      </c>
      <c r="BW520" s="5">
        <v>1</v>
      </c>
      <c r="BX520" s="5">
        <v>1</v>
      </c>
      <c r="BY520" s="5">
        <v>1</v>
      </c>
      <c r="BZ520" s="5">
        <v>1</v>
      </c>
      <c r="CA520" s="5">
        <v>1</v>
      </c>
      <c r="CB520" s="5">
        <v>1</v>
      </c>
      <c r="CC520" s="5">
        <v>1</v>
      </c>
      <c r="CD520" s="5">
        <v>1</v>
      </c>
      <c r="CE520" s="5">
        <v>1</v>
      </c>
      <c r="CF520" s="5">
        <v>1</v>
      </c>
      <c r="CG520" s="5">
        <v>1</v>
      </c>
      <c r="CH520" s="5">
        <v>1</v>
      </c>
      <c r="CI520" s="5">
        <v>1</v>
      </c>
      <c r="CJ520" s="544">
        <v>1</v>
      </c>
    </row>
    <row r="521" spans="1:88" s="160" customFormat="1" ht="23.25" customHeight="1">
      <c r="A521" s="5">
        <v>1</v>
      </c>
      <c r="B521" s="657" t="str">
        <f t="shared" si="201"/>
        <v>►</v>
      </c>
      <c r="C521" s="671"/>
      <c r="D521" s="289" t="str">
        <f t="shared" si="202"/>
        <v/>
      </c>
      <c r="E521" s="141">
        <f t="shared" si="203"/>
        <v>0</v>
      </c>
      <c r="F521" s="141"/>
      <c r="G521" s="141"/>
      <c r="H521" s="141"/>
      <c r="I521" s="141"/>
      <c r="J521" s="141"/>
      <c r="K521" s="141"/>
      <c r="L521" s="141"/>
      <c r="M521" s="141"/>
      <c r="N521" s="141"/>
      <c r="O521" s="141"/>
      <c r="P521" s="830"/>
      <c r="Q521" s="5">
        <v>1</v>
      </c>
      <c r="R521" s="596"/>
      <c r="S521" s="632"/>
      <c r="T521" s="598"/>
      <c r="U521" s="636" t="str">
        <f t="shared" si="198"/>
        <v/>
      </c>
      <c r="V521" s="640"/>
      <c r="W521" s="182" t="str">
        <f t="shared" si="199"/>
        <v/>
      </c>
      <c r="X521" s="639" t="str">
        <f>IF(OR(ISBLANK(V521), ISTEXT(V521)), "", "0  "&amp;V489)</f>
        <v/>
      </c>
      <c r="Y521" s="5">
        <v>1</v>
      </c>
      <c r="Z521" s="314" t="str">
        <f t="shared" si="200"/>
        <v>►</v>
      </c>
      <c r="AA521" s="315" t="str">
        <f>IF(ISBLANK(AB521),"",LARGE(AA517:AA520,1)+1)</f>
        <v/>
      </c>
      <c r="AB521" s="316"/>
      <c r="AC521" s="317"/>
      <c r="AD521" s="317"/>
      <c r="AE521" s="317"/>
      <c r="AF521" s="317"/>
      <c r="AG521" s="317"/>
      <c r="AH521" s="317"/>
      <c r="AI521" s="317"/>
      <c r="AJ521" s="317"/>
      <c r="AK521" s="317"/>
      <c r="AL521" s="317"/>
      <c r="AM521" s="317"/>
      <c r="AN521" s="318"/>
      <c r="AO521" s="3">
        <v>1</v>
      </c>
      <c r="AP521" s="164"/>
      <c r="AQ521" s="164"/>
      <c r="AR521" s="181" t="str">
        <f t="shared" si="196"/>
        <v/>
      </c>
      <c r="AS521" s="166"/>
      <c r="AT521" s="167"/>
      <c r="AU521" s="182"/>
      <c r="AV521" s="5">
        <v>1</v>
      </c>
      <c r="AW521" s="5">
        <v>1</v>
      </c>
      <c r="AX521" s="5">
        <v>1</v>
      </c>
      <c r="AY521" s="5">
        <v>1</v>
      </c>
      <c r="AZ521" s="5">
        <v>1</v>
      </c>
      <c r="BA521" s="5">
        <v>1</v>
      </c>
      <c r="BB521" s="5">
        <v>1</v>
      </c>
      <c r="BC521" s="5">
        <v>1</v>
      </c>
      <c r="BD521" s="5">
        <v>1</v>
      </c>
      <c r="BE521" s="5">
        <v>1</v>
      </c>
      <c r="BF521" s="5">
        <v>1</v>
      </c>
      <c r="BG521" s="5">
        <v>1</v>
      </c>
      <c r="BH521" s="5">
        <v>1</v>
      </c>
      <c r="BI521" s="5">
        <v>1</v>
      </c>
      <c r="BJ521" s="5">
        <v>1</v>
      </c>
      <c r="BK521" s="5">
        <v>1</v>
      </c>
      <c r="BL521" s="5">
        <v>1</v>
      </c>
      <c r="BM521" s="5">
        <v>1</v>
      </c>
      <c r="BN521" s="5">
        <v>1</v>
      </c>
      <c r="BO521" s="5">
        <v>1</v>
      </c>
      <c r="BP521" s="5">
        <v>1</v>
      </c>
      <c r="BQ521" s="5">
        <v>1</v>
      </c>
      <c r="BR521" s="5">
        <v>1</v>
      </c>
      <c r="BS521" s="5">
        <v>1</v>
      </c>
      <c r="BT521" s="5">
        <v>1</v>
      </c>
      <c r="BU521" s="5">
        <v>1</v>
      </c>
      <c r="BV521" s="5">
        <v>1</v>
      </c>
      <c r="BW521" s="5">
        <v>1</v>
      </c>
      <c r="BX521" s="5">
        <v>1</v>
      </c>
      <c r="BY521" s="5">
        <v>1</v>
      </c>
      <c r="BZ521" s="5">
        <v>1</v>
      </c>
      <c r="CA521" s="5">
        <v>1</v>
      </c>
      <c r="CB521" s="5">
        <v>1</v>
      </c>
      <c r="CC521" s="5">
        <v>1</v>
      </c>
      <c r="CD521" s="5">
        <v>1</v>
      </c>
      <c r="CE521" s="5">
        <v>1</v>
      </c>
      <c r="CF521" s="5">
        <v>1</v>
      </c>
      <c r="CG521" s="5">
        <v>1</v>
      </c>
      <c r="CH521" s="5">
        <v>1</v>
      </c>
      <c r="CI521" s="5">
        <v>1</v>
      </c>
      <c r="CJ521" s="544">
        <v>1</v>
      </c>
    </row>
    <row r="522" spans="1:88" s="160" customFormat="1" ht="23.25" customHeight="1">
      <c r="A522" s="5">
        <v>1</v>
      </c>
      <c r="B522" s="657" t="str">
        <f t="shared" si="201"/>
        <v>►</v>
      </c>
      <c r="C522" s="671"/>
      <c r="D522" s="289" t="str">
        <f t="shared" si="202"/>
        <v/>
      </c>
      <c r="E522" s="141">
        <f t="shared" si="203"/>
        <v>0</v>
      </c>
      <c r="F522" s="141"/>
      <c r="G522" s="141"/>
      <c r="H522" s="141"/>
      <c r="I522" s="141"/>
      <c r="J522" s="141"/>
      <c r="K522" s="141"/>
      <c r="L522" s="141"/>
      <c r="M522" s="141"/>
      <c r="N522" s="141"/>
      <c r="O522" s="141"/>
      <c r="P522" s="830"/>
      <c r="Q522" s="5">
        <v>1</v>
      </c>
      <c r="R522" s="596"/>
      <c r="S522" s="632"/>
      <c r="T522" s="598"/>
      <c r="U522" s="636" t="str">
        <f t="shared" si="198"/>
        <v/>
      </c>
      <c r="V522" s="640"/>
      <c r="W522" s="182" t="str">
        <f t="shared" si="199"/>
        <v/>
      </c>
      <c r="X522" s="639" t="str">
        <f t="shared" ref="X522:X558" si="204">IF(OR(ISBLANK(V522), ISTEXT(V522)), "", "0  "&amp;V490)</f>
        <v/>
      </c>
      <c r="Y522" s="5">
        <v>1</v>
      </c>
      <c r="Z522" s="314" t="str">
        <f t="shared" si="200"/>
        <v>►</v>
      </c>
      <c r="AA522" s="315" t="str">
        <f>IF(ISBLANK(AB522),"",LARGE(AA517:AA521,1)+1)</f>
        <v/>
      </c>
      <c r="AB522" s="316"/>
      <c r="AC522" s="317"/>
      <c r="AD522" s="317"/>
      <c r="AE522" s="317"/>
      <c r="AF522" s="317"/>
      <c r="AG522" s="317"/>
      <c r="AH522" s="317"/>
      <c r="AI522" s="317"/>
      <c r="AJ522" s="317"/>
      <c r="AK522" s="317"/>
      <c r="AL522" s="317"/>
      <c r="AM522" s="317"/>
      <c r="AN522" s="318"/>
      <c r="AO522" s="3">
        <v>1</v>
      </c>
      <c r="AP522" s="164"/>
      <c r="AQ522" s="164"/>
      <c r="AR522" s="181" t="str">
        <f t="shared" si="196"/>
        <v/>
      </c>
      <c r="AS522" s="166"/>
      <c r="AT522" s="167"/>
      <c r="AU522" s="182"/>
      <c r="AV522" s="5">
        <v>1</v>
      </c>
      <c r="AW522" s="5">
        <v>1</v>
      </c>
      <c r="AX522" s="5">
        <v>1</v>
      </c>
      <c r="AY522" s="5">
        <v>1</v>
      </c>
      <c r="AZ522" s="5">
        <v>1</v>
      </c>
      <c r="BA522" s="5">
        <v>1</v>
      </c>
      <c r="BB522" s="5">
        <v>1</v>
      </c>
      <c r="BC522" s="5">
        <v>1</v>
      </c>
      <c r="BD522" s="5">
        <v>1</v>
      </c>
      <c r="BE522" s="5">
        <v>1</v>
      </c>
      <c r="BF522" s="5">
        <v>1</v>
      </c>
      <c r="BG522" s="5">
        <v>1</v>
      </c>
      <c r="BH522" s="5">
        <v>1</v>
      </c>
      <c r="BI522" s="5">
        <v>1</v>
      </c>
      <c r="BJ522" s="5">
        <v>1</v>
      </c>
      <c r="BK522" s="5">
        <v>1</v>
      </c>
      <c r="BL522" s="5">
        <v>1</v>
      </c>
      <c r="BM522" s="5">
        <v>1</v>
      </c>
      <c r="BN522" s="5">
        <v>1</v>
      </c>
      <c r="BO522" s="5">
        <v>1</v>
      </c>
      <c r="BP522" s="5">
        <v>1</v>
      </c>
      <c r="BQ522" s="5">
        <v>1</v>
      </c>
      <c r="BR522" s="5">
        <v>1</v>
      </c>
      <c r="BS522" s="5">
        <v>1</v>
      </c>
      <c r="BT522" s="5">
        <v>1</v>
      </c>
      <c r="BU522" s="5">
        <v>1</v>
      </c>
      <c r="BV522" s="5">
        <v>1</v>
      </c>
      <c r="BW522" s="5">
        <v>1</v>
      </c>
      <c r="BX522" s="5">
        <v>1</v>
      </c>
      <c r="BY522" s="5">
        <v>1</v>
      </c>
      <c r="BZ522" s="5">
        <v>1</v>
      </c>
      <c r="CA522" s="5">
        <v>1</v>
      </c>
      <c r="CB522" s="5">
        <v>1</v>
      </c>
      <c r="CC522" s="5">
        <v>1</v>
      </c>
      <c r="CD522" s="5">
        <v>1</v>
      </c>
      <c r="CE522" s="5">
        <v>1</v>
      </c>
      <c r="CF522" s="5">
        <v>1</v>
      </c>
      <c r="CG522" s="5">
        <v>1</v>
      </c>
      <c r="CH522" s="5">
        <v>1</v>
      </c>
      <c r="CI522" s="5">
        <v>1</v>
      </c>
      <c r="CJ522" s="544">
        <v>1</v>
      </c>
    </row>
    <row r="523" spans="1:88" s="160" customFormat="1" ht="23.25" customHeight="1">
      <c r="A523" s="5">
        <v>1</v>
      </c>
      <c r="B523" s="657" t="str">
        <f t="shared" si="201"/>
        <v>►</v>
      </c>
      <c r="C523" s="671"/>
      <c r="D523" s="289" t="str">
        <f t="shared" si="202"/>
        <v/>
      </c>
      <c r="E523" s="141">
        <f t="shared" si="203"/>
        <v>0</v>
      </c>
      <c r="F523" s="141"/>
      <c r="G523" s="141"/>
      <c r="H523" s="141"/>
      <c r="I523" s="141"/>
      <c r="J523" s="141"/>
      <c r="K523" s="141"/>
      <c r="L523" s="141"/>
      <c r="M523" s="141"/>
      <c r="N523" s="141"/>
      <c r="O523" s="141"/>
      <c r="P523" s="830"/>
      <c r="Q523" s="5">
        <v>1</v>
      </c>
      <c r="R523" s="596"/>
      <c r="S523" s="632"/>
      <c r="T523" s="598"/>
      <c r="U523" s="636" t="str">
        <f t="shared" si="198"/>
        <v/>
      </c>
      <c r="V523" s="640"/>
      <c r="W523" s="182" t="str">
        <f t="shared" si="199"/>
        <v/>
      </c>
      <c r="X523" s="639" t="str">
        <f t="shared" si="204"/>
        <v/>
      </c>
      <c r="Y523" s="5">
        <v>1</v>
      </c>
      <c r="Z523" s="314" t="str">
        <f t="shared" si="200"/>
        <v>►</v>
      </c>
      <c r="AA523" s="315" t="str">
        <f>IF(ISBLANK(AB523),"",LARGE(AA517:AA522,1)+1)</f>
        <v/>
      </c>
      <c r="AB523" s="316"/>
      <c r="AC523" s="317"/>
      <c r="AD523" s="317"/>
      <c r="AE523" s="317"/>
      <c r="AF523" s="317"/>
      <c r="AG523" s="317"/>
      <c r="AH523" s="317"/>
      <c r="AI523" s="317"/>
      <c r="AJ523" s="317"/>
      <c r="AK523" s="317"/>
      <c r="AL523" s="317"/>
      <c r="AM523" s="317"/>
      <c r="AN523" s="318"/>
      <c r="AO523" s="3">
        <v>1</v>
      </c>
      <c r="AP523" s="164"/>
      <c r="AQ523" s="164"/>
      <c r="AR523" s="181" t="str">
        <f t="shared" si="196"/>
        <v/>
      </c>
      <c r="AS523" s="166"/>
      <c r="AT523" s="167"/>
      <c r="AU523" s="182"/>
      <c r="AV523" s="5">
        <v>1</v>
      </c>
      <c r="AW523" s="5">
        <v>1</v>
      </c>
      <c r="AX523" s="5">
        <v>1</v>
      </c>
      <c r="AY523" s="5">
        <v>1</v>
      </c>
      <c r="AZ523" s="5">
        <v>1</v>
      </c>
      <c r="BA523" s="5">
        <v>1</v>
      </c>
      <c r="BB523" s="5">
        <v>1</v>
      </c>
      <c r="BC523" s="5">
        <v>1</v>
      </c>
      <c r="BD523" s="5">
        <v>1</v>
      </c>
      <c r="BE523" s="5">
        <v>1</v>
      </c>
      <c r="BF523" s="5">
        <v>1</v>
      </c>
      <c r="BG523" s="5">
        <v>1</v>
      </c>
      <c r="BH523" s="5">
        <v>1</v>
      </c>
      <c r="BI523" s="5">
        <v>1</v>
      </c>
      <c r="BJ523" s="5">
        <v>1</v>
      </c>
      <c r="BK523" s="5">
        <v>1</v>
      </c>
      <c r="BL523" s="5">
        <v>1</v>
      </c>
      <c r="BM523" s="5">
        <v>1</v>
      </c>
      <c r="BN523" s="5">
        <v>1</v>
      </c>
      <c r="BO523" s="5">
        <v>1</v>
      </c>
      <c r="BP523" s="5">
        <v>1</v>
      </c>
      <c r="BQ523" s="5">
        <v>1</v>
      </c>
      <c r="BR523" s="5">
        <v>1</v>
      </c>
      <c r="BS523" s="5">
        <v>1</v>
      </c>
      <c r="BT523" s="5">
        <v>1</v>
      </c>
      <c r="BU523" s="5">
        <v>1</v>
      </c>
      <c r="BV523" s="5">
        <v>1</v>
      </c>
      <c r="BW523" s="5">
        <v>1</v>
      </c>
      <c r="BX523" s="5">
        <v>1</v>
      </c>
      <c r="BY523" s="5">
        <v>1</v>
      </c>
      <c r="BZ523" s="5">
        <v>1</v>
      </c>
      <c r="CA523" s="5">
        <v>1</v>
      </c>
      <c r="CB523" s="5">
        <v>1</v>
      </c>
      <c r="CC523" s="5">
        <v>1</v>
      </c>
      <c r="CD523" s="5">
        <v>1</v>
      </c>
      <c r="CE523" s="5">
        <v>1</v>
      </c>
      <c r="CF523" s="5">
        <v>1</v>
      </c>
      <c r="CG523" s="5">
        <v>1</v>
      </c>
      <c r="CH523" s="5">
        <v>1</v>
      </c>
      <c r="CI523" s="5">
        <v>1</v>
      </c>
      <c r="CJ523" s="544">
        <v>1</v>
      </c>
    </row>
    <row r="524" spans="1:88" s="160" customFormat="1" ht="23.25" customHeight="1">
      <c r="A524" s="5">
        <v>1</v>
      </c>
      <c r="B524" s="657" t="str">
        <f t="shared" si="201"/>
        <v>►</v>
      </c>
      <c r="C524" s="671"/>
      <c r="D524" s="289" t="str">
        <f t="shared" si="202"/>
        <v/>
      </c>
      <c r="E524" s="141">
        <f t="shared" si="203"/>
        <v>0</v>
      </c>
      <c r="F524" s="141"/>
      <c r="G524" s="141"/>
      <c r="H524" s="141"/>
      <c r="I524" s="141"/>
      <c r="J524" s="141"/>
      <c r="K524" s="141"/>
      <c r="L524" s="141"/>
      <c r="M524" s="141"/>
      <c r="N524" s="141"/>
      <c r="O524" s="141"/>
      <c r="P524" s="830"/>
      <c r="Q524" s="5">
        <v>1</v>
      </c>
      <c r="R524" s="596"/>
      <c r="S524" s="632"/>
      <c r="T524" s="598"/>
      <c r="U524" s="636" t="str">
        <f t="shared" si="198"/>
        <v/>
      </c>
      <c r="V524" s="640"/>
      <c r="W524" s="182" t="str">
        <f t="shared" si="199"/>
        <v/>
      </c>
      <c r="X524" s="639" t="str">
        <f t="shared" si="204"/>
        <v/>
      </c>
      <c r="Y524" s="5">
        <v>1</v>
      </c>
      <c r="Z524" s="314" t="str">
        <f t="shared" si="200"/>
        <v>►</v>
      </c>
      <c r="AA524" s="315" t="str">
        <f>IF(ISBLANK(AB524),"",LARGE(AA517:AA523,1)+1)</f>
        <v/>
      </c>
      <c r="AB524" s="316"/>
      <c r="AC524" s="317"/>
      <c r="AD524" s="317"/>
      <c r="AE524" s="317"/>
      <c r="AF524" s="317"/>
      <c r="AG524" s="317"/>
      <c r="AH524" s="317"/>
      <c r="AI524" s="317"/>
      <c r="AJ524" s="317"/>
      <c r="AK524" s="317"/>
      <c r="AL524" s="317"/>
      <c r="AM524" s="317"/>
      <c r="AN524" s="318"/>
      <c r="AO524" s="3">
        <v>1</v>
      </c>
      <c r="AP524" s="164"/>
      <c r="AQ524" s="164"/>
      <c r="AR524" s="181" t="str">
        <f t="shared" si="196"/>
        <v/>
      </c>
      <c r="AS524" s="166"/>
      <c r="AT524" s="167"/>
      <c r="AU524" s="182"/>
      <c r="AV524" s="5">
        <v>1</v>
      </c>
      <c r="AW524" s="5">
        <v>1</v>
      </c>
      <c r="AX524" s="5">
        <v>1</v>
      </c>
      <c r="AY524" s="5">
        <v>1</v>
      </c>
      <c r="AZ524" s="5">
        <v>1</v>
      </c>
      <c r="BA524" s="5">
        <v>1</v>
      </c>
      <c r="BB524" s="5">
        <v>1</v>
      </c>
      <c r="BC524" s="5">
        <v>1</v>
      </c>
      <c r="BD524" s="5">
        <v>1</v>
      </c>
      <c r="BE524" s="5">
        <v>1</v>
      </c>
      <c r="BF524" s="5">
        <v>1</v>
      </c>
      <c r="BG524" s="5">
        <v>1</v>
      </c>
      <c r="BH524" s="5">
        <v>1</v>
      </c>
      <c r="BI524" s="5">
        <v>1</v>
      </c>
      <c r="BJ524" s="5">
        <v>1</v>
      </c>
      <c r="BK524" s="5">
        <v>1</v>
      </c>
      <c r="BL524" s="5">
        <v>1</v>
      </c>
      <c r="BM524" s="5">
        <v>1</v>
      </c>
      <c r="BN524" s="5">
        <v>1</v>
      </c>
      <c r="BO524" s="5">
        <v>1</v>
      </c>
      <c r="BP524" s="5">
        <v>1</v>
      </c>
      <c r="BQ524" s="5">
        <v>1</v>
      </c>
      <c r="BR524" s="5">
        <v>1</v>
      </c>
      <c r="BS524" s="5">
        <v>1</v>
      </c>
      <c r="BT524" s="5">
        <v>1</v>
      </c>
      <c r="BU524" s="5">
        <v>1</v>
      </c>
      <c r="BV524" s="5">
        <v>1</v>
      </c>
      <c r="BW524" s="5">
        <v>1</v>
      </c>
      <c r="BX524" s="5">
        <v>1</v>
      </c>
      <c r="BY524" s="5">
        <v>1</v>
      </c>
      <c r="BZ524" s="5">
        <v>1</v>
      </c>
      <c r="CA524" s="5">
        <v>1</v>
      </c>
      <c r="CB524" s="5">
        <v>1</v>
      </c>
      <c r="CC524" s="5">
        <v>1</v>
      </c>
      <c r="CD524" s="5">
        <v>1</v>
      </c>
      <c r="CE524" s="5">
        <v>1</v>
      </c>
      <c r="CF524" s="5">
        <v>1</v>
      </c>
      <c r="CG524" s="5">
        <v>1</v>
      </c>
      <c r="CH524" s="5">
        <v>1</v>
      </c>
      <c r="CI524" s="5">
        <v>1</v>
      </c>
      <c r="CJ524" s="544">
        <v>1</v>
      </c>
    </row>
    <row r="525" spans="1:88" s="160" customFormat="1" ht="23.25" customHeight="1">
      <c r="A525" s="5">
        <v>1</v>
      </c>
      <c r="B525" s="657" t="str">
        <f t="shared" si="201"/>
        <v>►</v>
      </c>
      <c r="C525" s="671"/>
      <c r="D525" s="289" t="str">
        <f t="shared" si="202"/>
        <v/>
      </c>
      <c r="E525" s="141">
        <f t="shared" si="203"/>
        <v>0</v>
      </c>
      <c r="F525" s="141"/>
      <c r="G525" s="141" t="s">
        <v>198</v>
      </c>
      <c r="H525" s="141"/>
      <c r="I525" s="141"/>
      <c r="J525" s="141"/>
      <c r="K525" s="141"/>
      <c r="L525" s="141"/>
      <c r="M525" s="141"/>
      <c r="N525" s="141"/>
      <c r="O525" s="141"/>
      <c r="P525" s="830"/>
      <c r="Q525" s="5">
        <v>1</v>
      </c>
      <c r="R525" s="596"/>
      <c r="S525" s="632"/>
      <c r="T525" s="598"/>
      <c r="U525" s="636" t="str">
        <f t="shared" si="198"/>
        <v/>
      </c>
      <c r="V525" s="640"/>
      <c r="W525" s="182" t="str">
        <f t="shared" si="199"/>
        <v/>
      </c>
      <c r="X525" s="639" t="str">
        <f t="shared" si="204"/>
        <v/>
      </c>
      <c r="Y525" s="5">
        <v>1</v>
      </c>
      <c r="Z525" s="314" t="str">
        <f t="shared" si="200"/>
        <v>►</v>
      </c>
      <c r="AA525" s="315" t="str">
        <f>IF(ISBLANK(AB525),"",LARGE(AA517:AA524,1)+1)</f>
        <v/>
      </c>
      <c r="AB525" s="316"/>
      <c r="AC525" s="317"/>
      <c r="AD525" s="317"/>
      <c r="AE525" s="317"/>
      <c r="AF525" s="317"/>
      <c r="AG525" s="317"/>
      <c r="AH525" s="317"/>
      <c r="AI525" s="317"/>
      <c r="AJ525" s="317"/>
      <c r="AK525" s="317"/>
      <c r="AL525" s="317"/>
      <c r="AM525" s="317"/>
      <c r="AN525" s="318"/>
      <c r="AO525" s="3">
        <v>1</v>
      </c>
      <c r="AP525" s="164"/>
      <c r="AQ525" s="164"/>
      <c r="AR525" s="181" t="str">
        <f t="shared" si="196"/>
        <v/>
      </c>
      <c r="AS525" s="166"/>
      <c r="AT525" s="167"/>
      <c r="AU525" s="182"/>
      <c r="AV525" s="5">
        <v>1</v>
      </c>
      <c r="AW525" s="5">
        <v>1</v>
      </c>
      <c r="AX525" s="5">
        <v>1</v>
      </c>
      <c r="AY525" s="5">
        <v>1</v>
      </c>
      <c r="AZ525" s="5">
        <v>1</v>
      </c>
      <c r="BA525" s="5">
        <v>1</v>
      </c>
      <c r="BB525" s="5">
        <v>1</v>
      </c>
      <c r="BC525" s="5">
        <v>1</v>
      </c>
      <c r="BD525" s="5">
        <v>1</v>
      </c>
      <c r="BE525" s="5">
        <v>1</v>
      </c>
      <c r="BF525" s="5">
        <v>1</v>
      </c>
      <c r="BG525" s="5">
        <v>1</v>
      </c>
      <c r="BH525" s="5">
        <v>1</v>
      </c>
      <c r="BI525" s="5">
        <v>1</v>
      </c>
      <c r="BJ525" s="5">
        <v>1</v>
      </c>
      <c r="BK525" s="5">
        <v>1</v>
      </c>
      <c r="BL525" s="5">
        <v>1</v>
      </c>
      <c r="BM525" s="5">
        <v>1</v>
      </c>
      <c r="BN525" s="5">
        <v>1</v>
      </c>
      <c r="BO525" s="5">
        <v>1</v>
      </c>
      <c r="BP525" s="5">
        <v>1</v>
      </c>
      <c r="BQ525" s="5">
        <v>1</v>
      </c>
      <c r="BR525" s="5">
        <v>1</v>
      </c>
      <c r="BS525" s="5">
        <v>1</v>
      </c>
      <c r="BT525" s="5">
        <v>1</v>
      </c>
      <c r="BU525" s="5">
        <v>1</v>
      </c>
      <c r="BV525" s="5">
        <v>1</v>
      </c>
      <c r="BW525" s="5">
        <v>1</v>
      </c>
      <c r="BX525" s="5">
        <v>1</v>
      </c>
      <c r="BY525" s="5">
        <v>1</v>
      </c>
      <c r="BZ525" s="5">
        <v>1</v>
      </c>
      <c r="CA525" s="5">
        <v>1</v>
      </c>
      <c r="CB525" s="5">
        <v>1</v>
      </c>
      <c r="CC525" s="5">
        <v>1</v>
      </c>
      <c r="CD525" s="5">
        <v>1</v>
      </c>
      <c r="CE525" s="5">
        <v>1</v>
      </c>
      <c r="CF525" s="5">
        <v>1</v>
      </c>
      <c r="CG525" s="5">
        <v>1</v>
      </c>
      <c r="CH525" s="5">
        <v>1</v>
      </c>
      <c r="CI525" s="5">
        <v>1</v>
      </c>
      <c r="CJ525" s="544">
        <v>1</v>
      </c>
    </row>
    <row r="526" spans="1:88" s="160" customFormat="1" ht="23.25" customHeight="1">
      <c r="A526" s="5">
        <v>1</v>
      </c>
      <c r="B526" s="657" t="str">
        <f t="shared" si="201"/>
        <v>►</v>
      </c>
      <c r="C526" s="671"/>
      <c r="D526" s="289" t="str">
        <f t="shared" si="202"/>
        <v/>
      </c>
      <c r="E526" s="141">
        <f t="shared" si="203"/>
        <v>0</v>
      </c>
      <c r="F526" s="141"/>
      <c r="G526" s="141"/>
      <c r="H526" s="141"/>
      <c r="I526" s="141"/>
      <c r="J526" s="141"/>
      <c r="K526" s="141"/>
      <c r="L526" s="141"/>
      <c r="M526" s="141"/>
      <c r="N526" s="141"/>
      <c r="O526" s="141"/>
      <c r="P526" s="830"/>
      <c r="Q526" s="5">
        <v>1</v>
      </c>
      <c r="R526" s="596"/>
      <c r="S526" s="632"/>
      <c r="T526" s="598"/>
      <c r="U526" s="636" t="str">
        <f t="shared" si="198"/>
        <v/>
      </c>
      <c r="V526" s="640"/>
      <c r="W526" s="182" t="str">
        <f t="shared" si="199"/>
        <v/>
      </c>
      <c r="X526" s="639" t="str">
        <f t="shared" si="204"/>
        <v/>
      </c>
      <c r="Y526" s="5">
        <v>1</v>
      </c>
      <c r="Z526" s="314" t="str">
        <f t="shared" si="200"/>
        <v>►</v>
      </c>
      <c r="AA526" s="315" t="str">
        <f>IF(ISBLANK(AB526),"",LARGE(AA517:AA525,1)+1)</f>
        <v/>
      </c>
      <c r="AB526" s="316"/>
      <c r="AC526" s="317"/>
      <c r="AD526" s="317"/>
      <c r="AE526" s="317"/>
      <c r="AF526" s="317"/>
      <c r="AG526" s="317"/>
      <c r="AH526" s="317"/>
      <c r="AI526" s="317"/>
      <c r="AJ526" s="317"/>
      <c r="AK526" s="317"/>
      <c r="AL526" s="317"/>
      <c r="AM526" s="317"/>
      <c r="AN526" s="318"/>
      <c r="AO526" s="3">
        <v>1</v>
      </c>
      <c r="AP526" s="164"/>
      <c r="AQ526" s="164"/>
      <c r="AR526" s="181" t="str">
        <f t="shared" si="196"/>
        <v/>
      </c>
      <c r="AS526" s="166"/>
      <c r="AT526" s="167"/>
      <c r="AU526" s="182"/>
      <c r="AV526" s="5">
        <v>1</v>
      </c>
      <c r="AW526" s="5">
        <v>1</v>
      </c>
      <c r="AX526" s="5">
        <v>1</v>
      </c>
      <c r="AY526" s="5">
        <v>1</v>
      </c>
      <c r="AZ526" s="5">
        <v>1</v>
      </c>
      <c r="BA526" s="5">
        <v>1</v>
      </c>
      <c r="BB526" s="5">
        <v>1</v>
      </c>
      <c r="BC526" s="5">
        <v>1</v>
      </c>
      <c r="BD526" s="5">
        <v>1</v>
      </c>
      <c r="BE526" s="5">
        <v>1</v>
      </c>
      <c r="BF526" s="5">
        <v>1</v>
      </c>
      <c r="BG526" s="5">
        <v>1</v>
      </c>
      <c r="BH526" s="5">
        <v>1</v>
      </c>
      <c r="BI526" s="5">
        <v>1</v>
      </c>
      <c r="BJ526" s="5">
        <v>1</v>
      </c>
      <c r="BK526" s="5">
        <v>1</v>
      </c>
      <c r="BL526" s="5">
        <v>1</v>
      </c>
      <c r="BM526" s="5">
        <v>1</v>
      </c>
      <c r="BN526" s="5">
        <v>1</v>
      </c>
      <c r="BO526" s="5">
        <v>1</v>
      </c>
      <c r="BP526" s="5">
        <v>1</v>
      </c>
      <c r="BQ526" s="5">
        <v>1</v>
      </c>
      <c r="BR526" s="5">
        <v>1</v>
      </c>
      <c r="BS526" s="5">
        <v>1</v>
      </c>
      <c r="BT526" s="5">
        <v>1</v>
      </c>
      <c r="BU526" s="5">
        <v>1</v>
      </c>
      <c r="BV526" s="5">
        <v>1</v>
      </c>
      <c r="BW526" s="5">
        <v>1</v>
      </c>
      <c r="BX526" s="5">
        <v>1</v>
      </c>
      <c r="BY526" s="5">
        <v>1</v>
      </c>
      <c r="BZ526" s="5">
        <v>1</v>
      </c>
      <c r="CA526" s="5">
        <v>1</v>
      </c>
      <c r="CB526" s="5">
        <v>1</v>
      </c>
      <c r="CC526" s="5">
        <v>1</v>
      </c>
      <c r="CD526" s="5">
        <v>1</v>
      </c>
      <c r="CE526" s="5">
        <v>1</v>
      </c>
      <c r="CF526" s="5">
        <v>1</v>
      </c>
      <c r="CG526" s="5">
        <v>1</v>
      </c>
      <c r="CH526" s="5">
        <v>1</v>
      </c>
      <c r="CI526" s="5">
        <v>1</v>
      </c>
      <c r="CJ526" s="544">
        <v>1</v>
      </c>
    </row>
    <row r="527" spans="1:88" s="160" customFormat="1" ht="23.25" customHeight="1">
      <c r="A527" s="5">
        <v>1</v>
      </c>
      <c r="B527" s="657" t="str">
        <f t="shared" si="201"/>
        <v>►</v>
      </c>
      <c r="C527" s="671"/>
      <c r="D527" s="289" t="str">
        <f t="shared" si="202"/>
        <v/>
      </c>
      <c r="E527" s="141">
        <f t="shared" si="203"/>
        <v>0</v>
      </c>
      <c r="F527" s="141"/>
      <c r="G527" s="141"/>
      <c r="H527" s="141"/>
      <c r="I527" s="141"/>
      <c r="J527" s="141"/>
      <c r="K527" s="141"/>
      <c r="L527" s="141"/>
      <c r="M527" s="141"/>
      <c r="N527" s="141"/>
      <c r="O527" s="141"/>
      <c r="P527" s="830"/>
      <c r="Q527" s="5">
        <v>1</v>
      </c>
      <c r="R527" s="596"/>
      <c r="S527" s="632"/>
      <c r="T527" s="598"/>
      <c r="U527" s="636" t="str">
        <f t="shared" si="198"/>
        <v/>
      </c>
      <c r="V527" s="640"/>
      <c r="W527" s="182" t="str">
        <f t="shared" si="199"/>
        <v/>
      </c>
      <c r="X527" s="639" t="str">
        <f t="shared" si="204"/>
        <v/>
      </c>
      <c r="Y527" s="5">
        <v>1</v>
      </c>
      <c r="Z527" s="314" t="str">
        <f t="shared" si="200"/>
        <v>►</v>
      </c>
      <c r="AA527" s="315" t="str">
        <f>IF(ISBLANK(AB527),"",LARGE(AA517:AA526,1)+1)</f>
        <v/>
      </c>
      <c r="AB527" s="316"/>
      <c r="AC527" s="317"/>
      <c r="AD527" s="317"/>
      <c r="AE527" s="317"/>
      <c r="AF527" s="317"/>
      <c r="AG527" s="317"/>
      <c r="AH527" s="317"/>
      <c r="AI527" s="317"/>
      <c r="AJ527" s="317"/>
      <c r="AK527" s="317"/>
      <c r="AL527" s="317"/>
      <c r="AM527" s="317"/>
      <c r="AN527" s="318"/>
      <c r="AO527" s="3">
        <v>1</v>
      </c>
      <c r="AP527" s="835" t="s">
        <v>207</v>
      </c>
      <c r="AQ527" s="836"/>
      <c r="AR527" s="836"/>
      <c r="AS527" s="836"/>
      <c r="AT527" s="836"/>
      <c r="AU527" s="837"/>
      <c r="AV527" s="5">
        <v>1</v>
      </c>
      <c r="AW527" s="5">
        <v>1</v>
      </c>
      <c r="AX527" s="5">
        <v>1</v>
      </c>
      <c r="AY527" s="5">
        <v>1</v>
      </c>
      <c r="AZ527" s="5">
        <v>1</v>
      </c>
      <c r="BA527" s="5">
        <v>1</v>
      </c>
      <c r="BB527" s="5">
        <v>1</v>
      </c>
      <c r="BC527" s="5">
        <v>1</v>
      </c>
      <c r="BD527" s="5">
        <v>1</v>
      </c>
      <c r="BE527" s="5">
        <v>1</v>
      </c>
      <c r="BF527" s="5">
        <v>1</v>
      </c>
      <c r="BG527" s="5">
        <v>1</v>
      </c>
      <c r="BH527" s="5">
        <v>1</v>
      </c>
      <c r="BI527" s="5">
        <v>1</v>
      </c>
      <c r="BJ527" s="5">
        <v>1</v>
      </c>
      <c r="BK527" s="5">
        <v>1</v>
      </c>
      <c r="BL527" s="5">
        <v>1</v>
      </c>
      <c r="BM527" s="5">
        <v>1</v>
      </c>
      <c r="BN527" s="5">
        <v>1</v>
      </c>
      <c r="BO527" s="5">
        <v>1</v>
      </c>
      <c r="BP527" s="5">
        <v>1</v>
      </c>
      <c r="BQ527" s="5">
        <v>1</v>
      </c>
      <c r="BR527" s="5">
        <v>1</v>
      </c>
      <c r="BS527" s="5">
        <v>1</v>
      </c>
      <c r="BT527" s="5">
        <v>1</v>
      </c>
      <c r="BU527" s="5">
        <v>1</v>
      </c>
      <c r="BV527" s="5">
        <v>1</v>
      </c>
      <c r="BW527" s="5">
        <v>1</v>
      </c>
      <c r="BX527" s="5">
        <v>1</v>
      </c>
      <c r="BY527" s="5">
        <v>1</v>
      </c>
      <c r="BZ527" s="5">
        <v>1</v>
      </c>
      <c r="CA527" s="5">
        <v>1</v>
      </c>
      <c r="CB527" s="5">
        <v>1</v>
      </c>
      <c r="CC527" s="5">
        <v>1</v>
      </c>
      <c r="CD527" s="5">
        <v>1</v>
      </c>
      <c r="CE527" s="5">
        <v>1</v>
      </c>
      <c r="CF527" s="5">
        <v>1</v>
      </c>
      <c r="CG527" s="5">
        <v>1</v>
      </c>
      <c r="CH527" s="5">
        <v>1</v>
      </c>
      <c r="CI527" s="5">
        <v>1</v>
      </c>
      <c r="CJ527" s="544">
        <v>1</v>
      </c>
    </row>
    <row r="528" spans="1:88" s="160" customFormat="1" ht="23.25" customHeight="1">
      <c r="A528" s="5">
        <v>1</v>
      </c>
      <c r="B528" s="657" t="str">
        <f t="shared" si="201"/>
        <v>►</v>
      </c>
      <c r="C528" s="671"/>
      <c r="D528" s="289" t="str">
        <f t="shared" si="202"/>
        <v/>
      </c>
      <c r="E528" s="141">
        <f t="shared" si="203"/>
        <v>0</v>
      </c>
      <c r="F528" s="141"/>
      <c r="G528" s="141"/>
      <c r="H528" s="141"/>
      <c r="I528" s="141"/>
      <c r="J528" s="141"/>
      <c r="K528" s="141"/>
      <c r="L528" s="141"/>
      <c r="M528" s="141"/>
      <c r="N528" s="141"/>
      <c r="O528" s="141"/>
      <c r="P528" s="830"/>
      <c r="Q528" s="5">
        <v>1</v>
      </c>
      <c r="R528" s="596"/>
      <c r="S528" s="632"/>
      <c r="T528" s="598"/>
      <c r="U528" s="636" t="str">
        <f t="shared" si="198"/>
        <v/>
      </c>
      <c r="V528" s="640"/>
      <c r="W528" s="182" t="str">
        <f t="shared" si="199"/>
        <v/>
      </c>
      <c r="X528" s="639" t="str">
        <f t="shared" si="204"/>
        <v/>
      </c>
      <c r="Y528" s="5">
        <v>1</v>
      </c>
      <c r="Z528" s="314" t="str">
        <f t="shared" si="200"/>
        <v>►</v>
      </c>
      <c r="AA528" s="315" t="str">
        <f>IF(ISBLANK(AB528),"",LARGE(AA517:AA527,1)+1)</f>
        <v/>
      </c>
      <c r="AB528" s="316"/>
      <c r="AC528" s="317"/>
      <c r="AD528" s="317"/>
      <c r="AE528" s="317"/>
      <c r="AF528" s="317"/>
      <c r="AG528" s="317"/>
      <c r="AH528" s="317"/>
      <c r="AI528" s="317"/>
      <c r="AJ528" s="317"/>
      <c r="AK528" s="317"/>
      <c r="AL528" s="317"/>
      <c r="AM528" s="317"/>
      <c r="AN528" s="318"/>
      <c r="AO528" s="3">
        <v>1</v>
      </c>
      <c r="AP528" s="302">
        <v>0</v>
      </c>
      <c r="AQ528" s="303" t="s">
        <v>181</v>
      </c>
      <c r="AR528" s="303"/>
      <c r="AS528" s="303"/>
      <c r="AT528" s="303"/>
      <c r="AU528" s="303"/>
      <c r="AV528" s="5">
        <v>1</v>
      </c>
      <c r="AW528" s="5">
        <v>1</v>
      </c>
      <c r="AX528" s="5">
        <v>1</v>
      </c>
      <c r="AY528" s="5">
        <v>1</v>
      </c>
      <c r="AZ528" s="5">
        <v>1</v>
      </c>
      <c r="BA528" s="5">
        <v>1</v>
      </c>
      <c r="BB528" s="5">
        <v>1</v>
      </c>
      <c r="BC528" s="5">
        <v>1</v>
      </c>
      <c r="BD528" s="5">
        <v>1</v>
      </c>
      <c r="BE528" s="5">
        <v>1</v>
      </c>
      <c r="BF528" s="5">
        <v>1</v>
      </c>
      <c r="BG528" s="5">
        <v>1</v>
      </c>
      <c r="BH528" s="5">
        <v>1</v>
      </c>
      <c r="BI528" s="5">
        <v>1</v>
      </c>
      <c r="BJ528" s="5">
        <v>1</v>
      </c>
      <c r="BK528" s="5">
        <v>1</v>
      </c>
      <c r="BL528" s="5">
        <v>1</v>
      </c>
      <c r="BM528" s="5">
        <v>1</v>
      </c>
      <c r="BN528" s="5">
        <v>1</v>
      </c>
      <c r="BO528" s="5">
        <v>1</v>
      </c>
      <c r="BP528" s="5">
        <v>1</v>
      </c>
      <c r="BQ528" s="5">
        <v>1</v>
      </c>
      <c r="BR528" s="5">
        <v>1</v>
      </c>
      <c r="BS528" s="5">
        <v>1</v>
      </c>
      <c r="BT528" s="5">
        <v>1</v>
      </c>
      <c r="BU528" s="5">
        <v>1</v>
      </c>
      <c r="BV528" s="5">
        <v>1</v>
      </c>
      <c r="BW528" s="5">
        <v>1</v>
      </c>
      <c r="BX528" s="5">
        <v>1</v>
      </c>
      <c r="BY528" s="5">
        <v>1</v>
      </c>
      <c r="BZ528" s="5">
        <v>1</v>
      </c>
      <c r="CA528" s="5">
        <v>1</v>
      </c>
      <c r="CB528" s="5">
        <v>1</v>
      </c>
      <c r="CC528" s="5">
        <v>1</v>
      </c>
      <c r="CD528" s="5">
        <v>1</v>
      </c>
      <c r="CE528" s="5">
        <v>1</v>
      </c>
      <c r="CF528" s="5">
        <v>1</v>
      </c>
      <c r="CG528" s="5">
        <v>1</v>
      </c>
      <c r="CH528" s="5">
        <v>1</v>
      </c>
      <c r="CI528" s="5">
        <v>1</v>
      </c>
      <c r="CJ528" s="544">
        <v>1</v>
      </c>
    </row>
    <row r="529" spans="1:88" s="160" customFormat="1" ht="23.25" customHeight="1">
      <c r="A529" s="5">
        <v>1</v>
      </c>
      <c r="B529" s="657" t="str">
        <f t="shared" si="201"/>
        <v>►</v>
      </c>
      <c r="C529" s="671"/>
      <c r="D529" s="289" t="str">
        <f t="shared" si="202"/>
        <v/>
      </c>
      <c r="E529" s="141">
        <f t="shared" si="203"/>
        <v>0</v>
      </c>
      <c r="F529" s="141"/>
      <c r="G529" s="141"/>
      <c r="H529" s="141"/>
      <c r="I529" s="141"/>
      <c r="J529" s="141"/>
      <c r="K529" s="141"/>
      <c r="L529" s="141"/>
      <c r="M529" s="141"/>
      <c r="N529" s="141"/>
      <c r="O529" s="141"/>
      <c r="P529" s="830"/>
      <c r="Q529" s="5">
        <v>1</v>
      </c>
      <c r="R529" s="596"/>
      <c r="S529" s="632"/>
      <c r="T529" s="598"/>
      <c r="U529" s="636" t="str">
        <f t="shared" si="198"/>
        <v/>
      </c>
      <c r="V529" s="640"/>
      <c r="W529" s="182" t="str">
        <f t="shared" si="199"/>
        <v/>
      </c>
      <c r="X529" s="639" t="str">
        <f t="shared" si="204"/>
        <v/>
      </c>
      <c r="Y529" s="5">
        <v>1</v>
      </c>
      <c r="Z529" s="314" t="str">
        <f t="shared" si="200"/>
        <v>►</v>
      </c>
      <c r="AA529" s="315" t="str">
        <f>IF(ISBLANK(AB529),"",LARGE(AA517:AA528,1)+1)</f>
        <v/>
      </c>
      <c r="AB529" s="316"/>
      <c r="AC529" s="317"/>
      <c r="AD529" s="317"/>
      <c r="AE529" s="317"/>
      <c r="AF529" s="317"/>
      <c r="AG529" s="317"/>
      <c r="AH529" s="317"/>
      <c r="AI529" s="317"/>
      <c r="AJ529" s="317"/>
      <c r="AK529" s="317"/>
      <c r="AL529" s="317"/>
      <c r="AM529" s="317"/>
      <c r="AN529" s="318"/>
      <c r="AO529" s="3">
        <v>1</v>
      </c>
      <c r="AP529" s="315" t="str">
        <f>IF(ISBLANK(AQ529),"",LARGE(AP528:AP528,1)+1)</f>
        <v/>
      </c>
      <c r="AQ529" s="316"/>
      <c r="AR529" s="317"/>
      <c r="AS529" s="317"/>
      <c r="AT529" s="317"/>
      <c r="AU529" s="317"/>
      <c r="AV529" s="5">
        <v>1</v>
      </c>
      <c r="AW529" s="5">
        <v>1</v>
      </c>
      <c r="AX529" s="5">
        <v>1</v>
      </c>
      <c r="AY529" s="5">
        <v>1</v>
      </c>
      <c r="AZ529" s="5">
        <v>1</v>
      </c>
      <c r="BA529" s="5">
        <v>1</v>
      </c>
      <c r="BB529" s="5">
        <v>1</v>
      </c>
      <c r="BC529" s="5">
        <v>1</v>
      </c>
      <c r="BD529" s="5">
        <v>1</v>
      </c>
      <c r="BE529" s="5">
        <v>1</v>
      </c>
      <c r="BF529" s="5">
        <v>1</v>
      </c>
      <c r="BG529" s="5">
        <v>1</v>
      </c>
      <c r="BH529" s="5">
        <v>1</v>
      </c>
      <c r="BI529" s="5">
        <v>1</v>
      </c>
      <c r="BJ529" s="5">
        <v>1</v>
      </c>
      <c r="BK529" s="5">
        <v>1</v>
      </c>
      <c r="BL529" s="5">
        <v>1</v>
      </c>
      <c r="BM529" s="5">
        <v>1</v>
      </c>
      <c r="BN529" s="5">
        <v>1</v>
      </c>
      <c r="BO529" s="5">
        <v>1</v>
      </c>
      <c r="BP529" s="5">
        <v>1</v>
      </c>
      <c r="BQ529" s="5">
        <v>1</v>
      </c>
      <c r="BR529" s="5">
        <v>1</v>
      </c>
      <c r="BS529" s="5">
        <v>1</v>
      </c>
      <c r="BT529" s="5">
        <v>1</v>
      </c>
      <c r="BU529" s="5">
        <v>1</v>
      </c>
      <c r="BV529" s="5">
        <v>1</v>
      </c>
      <c r="BW529" s="5">
        <v>1</v>
      </c>
      <c r="BX529" s="5">
        <v>1</v>
      </c>
      <c r="BY529" s="5">
        <v>1</v>
      </c>
      <c r="BZ529" s="5">
        <v>1</v>
      </c>
      <c r="CA529" s="5">
        <v>1</v>
      </c>
      <c r="CB529" s="5">
        <v>1</v>
      </c>
      <c r="CC529" s="5">
        <v>1</v>
      </c>
      <c r="CD529" s="5">
        <v>1</v>
      </c>
      <c r="CE529" s="5">
        <v>1</v>
      </c>
      <c r="CF529" s="5">
        <v>1</v>
      </c>
      <c r="CG529" s="5">
        <v>1</v>
      </c>
      <c r="CH529" s="5">
        <v>1</v>
      </c>
      <c r="CI529" s="5">
        <v>1</v>
      </c>
      <c r="CJ529" s="544">
        <v>1</v>
      </c>
    </row>
    <row r="530" spans="1:88" s="160" customFormat="1" ht="23.25" customHeight="1">
      <c r="A530" s="5">
        <v>1</v>
      </c>
      <c r="B530" s="657" t="str">
        <f t="shared" si="201"/>
        <v>►</v>
      </c>
      <c r="C530" s="671"/>
      <c r="D530" s="289" t="str">
        <f t="shared" si="202"/>
        <v/>
      </c>
      <c r="E530" s="141">
        <f t="shared" si="203"/>
        <v>0</v>
      </c>
      <c r="F530" s="141"/>
      <c r="G530" s="141"/>
      <c r="H530" s="141"/>
      <c r="I530" s="141"/>
      <c r="J530" s="141"/>
      <c r="K530" s="141"/>
      <c r="L530" s="141"/>
      <c r="M530" s="141"/>
      <c r="N530" s="141"/>
      <c r="O530" s="141"/>
      <c r="P530" s="830"/>
      <c r="Q530" s="5">
        <v>1</v>
      </c>
      <c r="R530" s="596"/>
      <c r="S530" s="632"/>
      <c r="T530" s="598"/>
      <c r="U530" s="636" t="str">
        <f t="shared" si="198"/>
        <v/>
      </c>
      <c r="V530" s="640"/>
      <c r="W530" s="182" t="str">
        <f t="shared" si="199"/>
        <v/>
      </c>
      <c r="X530" s="639" t="str">
        <f t="shared" si="204"/>
        <v/>
      </c>
      <c r="Y530" s="5">
        <v>1</v>
      </c>
      <c r="Z530" s="314" t="str">
        <f t="shared" si="200"/>
        <v>►</v>
      </c>
      <c r="AA530" s="315" t="str">
        <f>IF(ISBLANK(AB530),"",LARGE(AA517:AA529,1)+1)</f>
        <v/>
      </c>
      <c r="AB530" s="316"/>
      <c r="AC530" s="317"/>
      <c r="AD530" s="317"/>
      <c r="AE530" s="317"/>
      <c r="AF530" s="317"/>
      <c r="AG530" s="317"/>
      <c r="AH530" s="317"/>
      <c r="AI530" s="317"/>
      <c r="AJ530" s="317"/>
      <c r="AK530" s="317"/>
      <c r="AL530" s="317"/>
      <c r="AM530" s="317"/>
      <c r="AN530" s="318"/>
      <c r="AO530" s="3">
        <v>1</v>
      </c>
      <c r="AP530" s="315" t="str">
        <f>IF(ISBLANK(AQ530),"",LARGE(AP528:AP529,1)+1)</f>
        <v/>
      </c>
      <c r="AQ530" s="316"/>
      <c r="AR530" s="317"/>
      <c r="AS530" s="317"/>
      <c r="AT530" s="317"/>
      <c r="AU530" s="317"/>
      <c r="AV530" s="5">
        <v>1</v>
      </c>
      <c r="AW530" s="5">
        <v>1</v>
      </c>
      <c r="AX530" s="5">
        <v>1</v>
      </c>
      <c r="AY530" s="5">
        <v>1</v>
      </c>
      <c r="AZ530" s="5">
        <v>1</v>
      </c>
      <c r="BA530" s="5">
        <v>1</v>
      </c>
      <c r="BB530" s="5">
        <v>1</v>
      </c>
      <c r="BC530" s="5">
        <v>1</v>
      </c>
      <c r="BD530" s="5">
        <v>1</v>
      </c>
      <c r="BE530" s="5">
        <v>1</v>
      </c>
      <c r="BF530" s="5">
        <v>1</v>
      </c>
      <c r="BG530" s="5">
        <v>1</v>
      </c>
      <c r="BH530" s="5">
        <v>1</v>
      </c>
      <c r="BI530" s="5">
        <v>1</v>
      </c>
      <c r="BJ530" s="5">
        <v>1</v>
      </c>
      <c r="BK530" s="5">
        <v>1</v>
      </c>
      <c r="BL530" s="5">
        <v>1</v>
      </c>
      <c r="BM530" s="5">
        <v>1</v>
      </c>
      <c r="BN530" s="5">
        <v>1</v>
      </c>
      <c r="BO530" s="5">
        <v>1</v>
      </c>
      <c r="BP530" s="5">
        <v>1</v>
      </c>
      <c r="BQ530" s="5">
        <v>1</v>
      </c>
      <c r="BR530" s="5">
        <v>1</v>
      </c>
      <c r="BS530" s="5">
        <v>1</v>
      </c>
      <c r="BT530" s="5">
        <v>1</v>
      </c>
      <c r="BU530" s="5">
        <v>1</v>
      </c>
      <c r="BV530" s="5">
        <v>1</v>
      </c>
      <c r="BW530" s="5">
        <v>1</v>
      </c>
      <c r="BX530" s="5">
        <v>1</v>
      </c>
      <c r="BY530" s="5">
        <v>1</v>
      </c>
      <c r="BZ530" s="5">
        <v>1</v>
      </c>
      <c r="CA530" s="5">
        <v>1</v>
      </c>
      <c r="CB530" s="5">
        <v>1</v>
      </c>
      <c r="CC530" s="5">
        <v>1</v>
      </c>
      <c r="CD530" s="5">
        <v>1</v>
      </c>
      <c r="CE530" s="5">
        <v>1</v>
      </c>
      <c r="CF530" s="5">
        <v>1</v>
      </c>
      <c r="CG530" s="5">
        <v>1</v>
      </c>
      <c r="CH530" s="5">
        <v>1</v>
      </c>
      <c r="CI530" s="5">
        <v>1</v>
      </c>
      <c r="CJ530" s="544">
        <v>1</v>
      </c>
    </row>
    <row r="531" spans="1:88" s="160" customFormat="1" ht="23.25" customHeight="1">
      <c r="A531" s="5">
        <v>1</v>
      </c>
      <c r="B531" s="657" t="str">
        <f t="shared" si="201"/>
        <v>►</v>
      </c>
      <c r="C531" s="671"/>
      <c r="D531" s="289" t="str">
        <f t="shared" si="202"/>
        <v/>
      </c>
      <c r="E531" s="141">
        <f t="shared" si="203"/>
        <v>0</v>
      </c>
      <c r="F531" s="141"/>
      <c r="G531" s="141"/>
      <c r="H531" s="141"/>
      <c r="I531" s="141"/>
      <c r="J531" s="141"/>
      <c r="K531" s="141"/>
      <c r="L531" s="141"/>
      <c r="M531" s="141"/>
      <c r="N531" s="141"/>
      <c r="O531" s="141"/>
      <c r="P531" s="830"/>
      <c r="Q531" s="5">
        <v>1</v>
      </c>
      <c r="R531" s="596"/>
      <c r="S531" s="632"/>
      <c r="T531" s="598"/>
      <c r="U531" s="636" t="str">
        <f t="shared" si="198"/>
        <v/>
      </c>
      <c r="V531" s="640"/>
      <c r="W531" s="182" t="str">
        <f t="shared" si="199"/>
        <v/>
      </c>
      <c r="X531" s="639" t="str">
        <f t="shared" si="204"/>
        <v/>
      </c>
      <c r="Y531" s="5">
        <v>1</v>
      </c>
      <c r="Z531" s="314" t="str">
        <f t="shared" si="200"/>
        <v>►</v>
      </c>
      <c r="AA531" s="315" t="str">
        <f>IF(ISBLANK(AB531),"",LARGE(AA517:AA530,1)+1)</f>
        <v/>
      </c>
      <c r="AB531" s="316"/>
      <c r="AC531" s="317"/>
      <c r="AD531" s="317"/>
      <c r="AE531" s="317"/>
      <c r="AF531" s="317"/>
      <c r="AG531" s="317"/>
      <c r="AH531" s="317"/>
      <c r="AI531" s="317"/>
      <c r="AJ531" s="317"/>
      <c r="AK531" s="317"/>
      <c r="AL531" s="317"/>
      <c r="AM531" s="317"/>
      <c r="AN531" s="318"/>
      <c r="AO531" s="3">
        <v>1</v>
      </c>
      <c r="AP531" s="315" t="str">
        <f>IF(ISBLANK(AQ531),"",LARGE(AP528:AP530,1)+1)</f>
        <v/>
      </c>
      <c r="AQ531" s="316"/>
      <c r="AR531" s="317"/>
      <c r="AS531" s="317"/>
      <c r="AT531" s="317"/>
      <c r="AU531" s="317"/>
      <c r="AV531" s="5">
        <v>1</v>
      </c>
      <c r="AW531" s="5">
        <v>1</v>
      </c>
      <c r="AX531" s="5">
        <v>1</v>
      </c>
      <c r="AY531" s="5">
        <v>1</v>
      </c>
      <c r="AZ531" s="5">
        <v>1</v>
      </c>
      <c r="BA531" s="5">
        <v>1</v>
      </c>
      <c r="BB531" s="5">
        <v>1</v>
      </c>
      <c r="BC531" s="5">
        <v>1</v>
      </c>
      <c r="BD531" s="5">
        <v>1</v>
      </c>
      <c r="BE531" s="5">
        <v>1</v>
      </c>
      <c r="BF531" s="5">
        <v>1</v>
      </c>
      <c r="BG531" s="5">
        <v>1</v>
      </c>
      <c r="BH531" s="5">
        <v>1</v>
      </c>
      <c r="BI531" s="5">
        <v>1</v>
      </c>
      <c r="BJ531" s="5">
        <v>1</v>
      </c>
      <c r="BK531" s="5">
        <v>1</v>
      </c>
      <c r="BL531" s="5">
        <v>1</v>
      </c>
      <c r="BM531" s="5">
        <v>1</v>
      </c>
      <c r="BN531" s="5">
        <v>1</v>
      </c>
      <c r="BO531" s="5">
        <v>1</v>
      </c>
      <c r="BP531" s="5">
        <v>1</v>
      </c>
      <c r="BQ531" s="5">
        <v>1</v>
      </c>
      <c r="BR531" s="5">
        <v>1</v>
      </c>
      <c r="BS531" s="5">
        <v>1</v>
      </c>
      <c r="BT531" s="5">
        <v>1</v>
      </c>
      <c r="BU531" s="5">
        <v>1</v>
      </c>
      <c r="BV531" s="5">
        <v>1</v>
      </c>
      <c r="BW531" s="5">
        <v>1</v>
      </c>
      <c r="BX531" s="5">
        <v>1</v>
      </c>
      <c r="BY531" s="5">
        <v>1</v>
      </c>
      <c r="BZ531" s="5">
        <v>1</v>
      </c>
      <c r="CA531" s="5">
        <v>1</v>
      </c>
      <c r="CB531" s="5">
        <v>1</v>
      </c>
      <c r="CC531" s="5">
        <v>1</v>
      </c>
      <c r="CD531" s="5">
        <v>1</v>
      </c>
      <c r="CE531" s="5">
        <v>1</v>
      </c>
      <c r="CF531" s="5">
        <v>1</v>
      </c>
      <c r="CG531" s="5">
        <v>1</v>
      </c>
      <c r="CH531" s="5">
        <v>1</v>
      </c>
      <c r="CI531" s="5">
        <v>1</v>
      </c>
      <c r="CJ531" s="544">
        <v>1</v>
      </c>
    </row>
    <row r="532" spans="1:88" s="160" customFormat="1" ht="23.25" customHeight="1">
      <c r="A532" s="5">
        <v>1</v>
      </c>
      <c r="B532" s="657" t="str">
        <f t="shared" si="201"/>
        <v>►</v>
      </c>
      <c r="C532" s="671"/>
      <c r="D532" s="289" t="str">
        <f t="shared" si="202"/>
        <v/>
      </c>
      <c r="E532" s="141">
        <f t="shared" si="203"/>
        <v>0</v>
      </c>
      <c r="F532" s="141"/>
      <c r="G532" s="141"/>
      <c r="H532" s="141"/>
      <c r="I532" s="141"/>
      <c r="J532" s="141"/>
      <c r="K532" s="141"/>
      <c r="L532" s="141"/>
      <c r="M532" s="141"/>
      <c r="N532" s="141"/>
      <c r="O532" s="141"/>
      <c r="P532" s="830"/>
      <c r="Q532" s="5">
        <v>1</v>
      </c>
      <c r="R532" s="596"/>
      <c r="S532" s="632"/>
      <c r="T532" s="598"/>
      <c r="U532" s="636" t="str">
        <f t="shared" si="198"/>
        <v/>
      </c>
      <c r="V532" s="640"/>
      <c r="W532" s="182" t="str">
        <f t="shared" si="199"/>
        <v/>
      </c>
      <c r="X532" s="639" t="str">
        <f t="shared" si="204"/>
        <v/>
      </c>
      <c r="Y532" s="5">
        <v>1</v>
      </c>
      <c r="Z532" s="314" t="str">
        <f t="shared" si="200"/>
        <v>►</v>
      </c>
      <c r="AA532" s="315" t="str">
        <f>IF(ISBLANK(AB532),"",LARGE(AA517:AA531,1)+1)</f>
        <v/>
      </c>
      <c r="AB532" s="316"/>
      <c r="AC532" s="317"/>
      <c r="AD532" s="317"/>
      <c r="AE532" s="317"/>
      <c r="AF532" s="317"/>
      <c r="AG532" s="317"/>
      <c r="AH532" s="317"/>
      <c r="AI532" s="317"/>
      <c r="AJ532" s="317"/>
      <c r="AK532" s="317"/>
      <c r="AL532" s="317"/>
      <c r="AM532" s="317"/>
      <c r="AN532" s="318"/>
      <c r="AO532" s="3">
        <v>1</v>
      </c>
      <c r="AP532" s="315" t="str">
        <f>IF(ISBLANK(AQ532),"",LARGE(AP528:AP531,1)+1)</f>
        <v/>
      </c>
      <c r="AQ532" s="316"/>
      <c r="AR532" s="317"/>
      <c r="AS532" s="317"/>
      <c r="AT532" s="317"/>
      <c r="AU532" s="317"/>
      <c r="AV532" s="5">
        <v>1</v>
      </c>
      <c r="AW532" s="5">
        <v>1</v>
      </c>
      <c r="AX532" s="5">
        <v>1</v>
      </c>
      <c r="AY532" s="5">
        <v>1</v>
      </c>
      <c r="AZ532" s="5">
        <v>1</v>
      </c>
      <c r="BA532" s="5">
        <v>1</v>
      </c>
      <c r="BB532" s="5">
        <v>1</v>
      </c>
      <c r="BC532" s="5">
        <v>1</v>
      </c>
      <c r="BD532" s="5">
        <v>1</v>
      </c>
      <c r="BE532" s="5">
        <v>1</v>
      </c>
      <c r="BF532" s="5">
        <v>1</v>
      </c>
      <c r="BG532" s="5">
        <v>1</v>
      </c>
      <c r="BH532" s="5">
        <v>1</v>
      </c>
      <c r="BI532" s="5">
        <v>1</v>
      </c>
      <c r="BJ532" s="5">
        <v>1</v>
      </c>
      <c r="BK532" s="5">
        <v>1</v>
      </c>
      <c r="BL532" s="5">
        <v>1</v>
      </c>
      <c r="BM532" s="5">
        <v>1</v>
      </c>
      <c r="BN532" s="5">
        <v>1</v>
      </c>
      <c r="BO532" s="5">
        <v>1</v>
      </c>
      <c r="BP532" s="5">
        <v>1</v>
      </c>
      <c r="BQ532" s="5">
        <v>1</v>
      </c>
      <c r="BR532" s="5">
        <v>1</v>
      </c>
      <c r="BS532" s="5">
        <v>1</v>
      </c>
      <c r="BT532" s="5">
        <v>1</v>
      </c>
      <c r="BU532" s="5">
        <v>1</v>
      </c>
      <c r="BV532" s="5">
        <v>1</v>
      </c>
      <c r="BW532" s="5">
        <v>1</v>
      </c>
      <c r="BX532" s="5">
        <v>1</v>
      </c>
      <c r="BY532" s="5">
        <v>1</v>
      </c>
      <c r="BZ532" s="5">
        <v>1</v>
      </c>
      <c r="CA532" s="5">
        <v>1</v>
      </c>
      <c r="CB532" s="5">
        <v>1</v>
      </c>
      <c r="CC532" s="5">
        <v>1</v>
      </c>
      <c r="CD532" s="5">
        <v>1</v>
      </c>
      <c r="CE532" s="5">
        <v>1</v>
      </c>
      <c r="CF532" s="5">
        <v>1</v>
      </c>
      <c r="CG532" s="5">
        <v>1</v>
      </c>
      <c r="CH532" s="5">
        <v>1</v>
      </c>
      <c r="CI532" s="5">
        <v>1</v>
      </c>
      <c r="CJ532" s="544">
        <v>1</v>
      </c>
    </row>
    <row r="533" spans="1:88" s="160" customFormat="1" ht="23.25" customHeight="1">
      <c r="A533" s="5">
        <v>1</v>
      </c>
      <c r="B533" s="657" t="str">
        <f t="shared" si="201"/>
        <v>►</v>
      </c>
      <c r="C533" s="671"/>
      <c r="D533" s="289" t="str">
        <f t="shared" si="202"/>
        <v/>
      </c>
      <c r="E533" s="141">
        <f t="shared" si="203"/>
        <v>0</v>
      </c>
      <c r="F533" s="141"/>
      <c r="G533" s="141"/>
      <c r="H533" s="141"/>
      <c r="I533" s="141"/>
      <c r="J533" s="141"/>
      <c r="K533" s="141"/>
      <c r="L533" s="141"/>
      <c r="M533" s="141"/>
      <c r="N533" s="141"/>
      <c r="O533" s="141"/>
      <c r="P533" s="830"/>
      <c r="Q533" s="5">
        <v>1</v>
      </c>
      <c r="R533" s="596"/>
      <c r="S533" s="632"/>
      <c r="T533" s="598"/>
      <c r="U533" s="636" t="str">
        <f t="shared" si="198"/>
        <v/>
      </c>
      <c r="V533" s="640"/>
      <c r="W533" s="182" t="str">
        <f t="shared" si="199"/>
        <v/>
      </c>
      <c r="X533" s="639" t="str">
        <f t="shared" si="204"/>
        <v/>
      </c>
      <c r="Y533" s="5">
        <v>1</v>
      </c>
      <c r="Z533" s="314" t="str">
        <f t="shared" si="200"/>
        <v>►</v>
      </c>
      <c r="AA533" s="315" t="str">
        <f>IF(ISBLANK(AB533),"",LARGE(AA517:AA532,1)+1)</f>
        <v/>
      </c>
      <c r="AB533" s="316"/>
      <c r="AC533" s="317"/>
      <c r="AD533" s="317"/>
      <c r="AE533" s="317"/>
      <c r="AF533" s="317"/>
      <c r="AG533" s="317"/>
      <c r="AH533" s="317"/>
      <c r="AI533" s="317"/>
      <c r="AJ533" s="317"/>
      <c r="AK533" s="317"/>
      <c r="AL533" s="317"/>
      <c r="AM533" s="317"/>
      <c r="AN533" s="318"/>
      <c r="AO533" s="3">
        <v>1</v>
      </c>
      <c r="AP533" s="315" t="str">
        <f>IF(ISBLANK(AQ533),"",LARGE(AP528:AP532,1)+1)</f>
        <v/>
      </c>
      <c r="AQ533" s="316"/>
      <c r="AR533" s="317"/>
      <c r="AS533" s="317"/>
      <c r="AT533" s="317"/>
      <c r="AU533" s="317"/>
      <c r="AV533" s="5">
        <v>1</v>
      </c>
      <c r="AW533" s="5">
        <v>1</v>
      </c>
      <c r="AX533" s="5">
        <v>1</v>
      </c>
      <c r="AY533" s="5">
        <v>1</v>
      </c>
      <c r="AZ533" s="5">
        <v>1</v>
      </c>
      <c r="BA533" s="5">
        <v>1</v>
      </c>
      <c r="BB533" s="5">
        <v>1</v>
      </c>
      <c r="BC533" s="5">
        <v>1</v>
      </c>
      <c r="BD533" s="5">
        <v>1</v>
      </c>
      <c r="BE533" s="5">
        <v>1</v>
      </c>
      <c r="BF533" s="5">
        <v>1</v>
      </c>
      <c r="BG533" s="5">
        <v>1</v>
      </c>
      <c r="BH533" s="5">
        <v>1</v>
      </c>
      <c r="BI533" s="5">
        <v>1</v>
      </c>
      <c r="BJ533" s="5">
        <v>1</v>
      </c>
      <c r="BK533" s="5">
        <v>1</v>
      </c>
      <c r="BL533" s="5">
        <v>1</v>
      </c>
      <c r="BM533" s="5">
        <v>1</v>
      </c>
      <c r="BN533" s="5">
        <v>1</v>
      </c>
      <c r="BO533" s="5">
        <v>1</v>
      </c>
      <c r="BP533" s="5">
        <v>1</v>
      </c>
      <c r="BQ533" s="5">
        <v>1</v>
      </c>
      <c r="BR533" s="5">
        <v>1</v>
      </c>
      <c r="BS533" s="5">
        <v>1</v>
      </c>
      <c r="BT533" s="5">
        <v>1</v>
      </c>
      <c r="BU533" s="5">
        <v>1</v>
      </c>
      <c r="BV533" s="5">
        <v>1</v>
      </c>
      <c r="BW533" s="5">
        <v>1</v>
      </c>
      <c r="BX533" s="5">
        <v>1</v>
      </c>
      <c r="BY533" s="5">
        <v>1</v>
      </c>
      <c r="BZ533" s="5">
        <v>1</v>
      </c>
      <c r="CA533" s="5">
        <v>1</v>
      </c>
      <c r="CB533" s="5">
        <v>1</v>
      </c>
      <c r="CC533" s="5">
        <v>1</v>
      </c>
      <c r="CD533" s="5">
        <v>1</v>
      </c>
      <c r="CE533" s="5">
        <v>1</v>
      </c>
      <c r="CF533" s="5">
        <v>1</v>
      </c>
      <c r="CG533" s="5">
        <v>1</v>
      </c>
      <c r="CH533" s="5">
        <v>1</v>
      </c>
      <c r="CI533" s="5">
        <v>1</v>
      </c>
      <c r="CJ533" s="544">
        <v>1</v>
      </c>
    </row>
    <row r="534" spans="1:88" s="160" customFormat="1" ht="23.25" customHeight="1">
      <c r="A534" s="5">
        <v>1</v>
      </c>
      <c r="B534" s="657" t="str">
        <f t="shared" si="201"/>
        <v>►</v>
      </c>
      <c r="C534" s="671"/>
      <c r="D534" s="289" t="str">
        <f t="shared" si="202"/>
        <v/>
      </c>
      <c r="E534" s="141">
        <f t="shared" si="203"/>
        <v>0</v>
      </c>
      <c r="F534" s="141"/>
      <c r="G534" s="141"/>
      <c r="H534" s="141"/>
      <c r="I534" s="141"/>
      <c r="J534" s="141"/>
      <c r="K534" s="141"/>
      <c r="L534" s="141"/>
      <c r="M534" s="141"/>
      <c r="N534" s="141"/>
      <c r="O534" s="141"/>
      <c r="P534" s="830"/>
      <c r="Q534" s="5">
        <v>1</v>
      </c>
      <c r="R534" s="596"/>
      <c r="S534" s="632"/>
      <c r="T534" s="598"/>
      <c r="U534" s="636" t="str">
        <f t="shared" si="198"/>
        <v/>
      </c>
      <c r="V534" s="640"/>
      <c r="W534" s="182" t="str">
        <f t="shared" si="199"/>
        <v/>
      </c>
      <c r="X534" s="639" t="str">
        <f t="shared" si="204"/>
        <v/>
      </c>
      <c r="Y534" s="5">
        <v>1</v>
      </c>
      <c r="Z534" s="314" t="str">
        <f t="shared" si="200"/>
        <v>►</v>
      </c>
      <c r="AA534" s="315" t="str">
        <f>IF(ISBLANK(AB534),"",LARGE(AA517:AA533,1)+1)</f>
        <v/>
      </c>
      <c r="AB534" s="316"/>
      <c r="AC534" s="317"/>
      <c r="AD534" s="317"/>
      <c r="AE534" s="317"/>
      <c r="AF534" s="317"/>
      <c r="AG534" s="317"/>
      <c r="AH534" s="317"/>
      <c r="AI534" s="317"/>
      <c r="AJ534" s="317"/>
      <c r="AK534" s="317"/>
      <c r="AL534" s="317"/>
      <c r="AM534" s="317"/>
      <c r="AN534" s="318"/>
      <c r="AO534" s="3">
        <v>1</v>
      </c>
      <c r="AP534" s="315" t="str">
        <f>IF(ISBLANK(AQ534),"",LARGE(AP528:AP533,1)+1)</f>
        <v/>
      </c>
      <c r="AQ534" s="316"/>
      <c r="AR534" s="317"/>
      <c r="AS534" s="317"/>
      <c r="AT534" s="317"/>
      <c r="AU534" s="317"/>
      <c r="AV534" s="5">
        <v>1</v>
      </c>
      <c r="AW534" s="5">
        <v>1</v>
      </c>
      <c r="AX534" s="5">
        <v>1</v>
      </c>
      <c r="AY534" s="5">
        <v>1</v>
      </c>
      <c r="AZ534" s="5">
        <v>1</v>
      </c>
      <c r="BA534" s="5">
        <v>1</v>
      </c>
      <c r="BB534" s="5">
        <v>1</v>
      </c>
      <c r="BC534" s="5">
        <v>1</v>
      </c>
      <c r="BD534" s="5">
        <v>1</v>
      </c>
      <c r="BE534" s="5">
        <v>1</v>
      </c>
      <c r="BF534" s="5">
        <v>1</v>
      </c>
      <c r="BG534" s="5">
        <v>1</v>
      </c>
      <c r="BH534" s="5">
        <v>1</v>
      </c>
      <c r="BI534" s="5">
        <v>1</v>
      </c>
      <c r="BJ534" s="5">
        <v>1</v>
      </c>
      <c r="BK534" s="5">
        <v>1</v>
      </c>
      <c r="BL534" s="5">
        <v>1</v>
      </c>
      <c r="BM534" s="5">
        <v>1</v>
      </c>
      <c r="BN534" s="5">
        <v>1</v>
      </c>
      <c r="BO534" s="5">
        <v>1</v>
      </c>
      <c r="BP534" s="5">
        <v>1</v>
      </c>
      <c r="BQ534" s="5">
        <v>1</v>
      </c>
      <c r="BR534" s="5">
        <v>1</v>
      </c>
      <c r="BS534" s="5">
        <v>1</v>
      </c>
      <c r="BT534" s="5">
        <v>1</v>
      </c>
      <c r="BU534" s="5">
        <v>1</v>
      </c>
      <c r="BV534" s="5">
        <v>1</v>
      </c>
      <c r="BW534" s="5">
        <v>1</v>
      </c>
      <c r="BX534" s="5">
        <v>1</v>
      </c>
      <c r="BY534" s="5">
        <v>1</v>
      </c>
      <c r="BZ534" s="5">
        <v>1</v>
      </c>
      <c r="CA534" s="5">
        <v>1</v>
      </c>
      <c r="CB534" s="5">
        <v>1</v>
      </c>
      <c r="CC534" s="5">
        <v>1</v>
      </c>
      <c r="CD534" s="5">
        <v>1</v>
      </c>
      <c r="CE534" s="5">
        <v>1</v>
      </c>
      <c r="CF534" s="5">
        <v>1</v>
      </c>
      <c r="CG534" s="5">
        <v>1</v>
      </c>
      <c r="CH534" s="5">
        <v>1</v>
      </c>
      <c r="CI534" s="5">
        <v>1</v>
      </c>
      <c r="CJ534" s="544">
        <v>1</v>
      </c>
    </row>
    <row r="535" spans="1:88" s="160" customFormat="1" ht="23.25" customHeight="1">
      <c r="A535" s="5">
        <v>1</v>
      </c>
      <c r="B535" s="657" t="str">
        <f t="shared" si="201"/>
        <v>►</v>
      </c>
      <c r="C535" s="671"/>
      <c r="D535" s="289" t="str">
        <f t="shared" si="202"/>
        <v/>
      </c>
      <c r="E535" s="141">
        <f t="shared" si="203"/>
        <v>0</v>
      </c>
      <c r="F535" s="141"/>
      <c r="G535" s="141"/>
      <c r="H535" s="141"/>
      <c r="I535" s="141"/>
      <c r="J535" s="141"/>
      <c r="K535" s="141"/>
      <c r="L535" s="141"/>
      <c r="M535" s="141"/>
      <c r="N535" s="141"/>
      <c r="O535" s="141"/>
      <c r="P535" s="830"/>
      <c r="Q535" s="5">
        <v>1</v>
      </c>
      <c r="R535" s="596"/>
      <c r="S535" s="632"/>
      <c r="T535" s="598"/>
      <c r="U535" s="636" t="str">
        <f t="shared" si="198"/>
        <v/>
      </c>
      <c r="V535" s="640"/>
      <c r="W535" s="182" t="str">
        <f t="shared" si="199"/>
        <v/>
      </c>
      <c r="X535" s="639" t="str">
        <f t="shared" si="204"/>
        <v/>
      </c>
      <c r="Y535" s="5">
        <v>1</v>
      </c>
      <c r="Z535" s="314" t="str">
        <f t="shared" si="200"/>
        <v>►</v>
      </c>
      <c r="AA535" s="315" t="str">
        <f>IF(ISBLANK(AB535),"",LARGE(AA517:AA534,1)+1)</f>
        <v/>
      </c>
      <c r="AB535" s="316"/>
      <c r="AC535" s="317"/>
      <c r="AD535" s="317"/>
      <c r="AE535" s="317"/>
      <c r="AF535" s="317"/>
      <c r="AG535" s="317"/>
      <c r="AH535" s="317"/>
      <c r="AI535" s="317"/>
      <c r="AJ535" s="317"/>
      <c r="AK535" s="317"/>
      <c r="AL535" s="317"/>
      <c r="AM535" s="317"/>
      <c r="AN535" s="318"/>
      <c r="AO535" s="3">
        <v>1</v>
      </c>
      <c r="AP535" s="315" t="str">
        <f>IF(ISBLANK(AQ535),"",LARGE(AP528:AP534,1)+1)</f>
        <v/>
      </c>
      <c r="AQ535" s="316"/>
      <c r="AR535" s="317"/>
      <c r="AS535" s="317"/>
      <c r="AT535" s="317"/>
      <c r="AU535" s="317"/>
      <c r="AV535" s="5">
        <v>1</v>
      </c>
      <c r="AW535" s="5">
        <v>1</v>
      </c>
      <c r="AX535" s="5">
        <v>1</v>
      </c>
      <c r="AY535" s="5">
        <v>1</v>
      </c>
      <c r="AZ535" s="5">
        <v>1</v>
      </c>
      <c r="BA535" s="5">
        <v>1</v>
      </c>
      <c r="BB535" s="5">
        <v>1</v>
      </c>
      <c r="BC535" s="5">
        <v>1</v>
      </c>
      <c r="BD535" s="5">
        <v>1</v>
      </c>
      <c r="BE535" s="5">
        <v>1</v>
      </c>
      <c r="BF535" s="5">
        <v>1</v>
      </c>
      <c r="BG535" s="5">
        <v>1</v>
      </c>
      <c r="BH535" s="5">
        <v>1</v>
      </c>
      <c r="BI535" s="5">
        <v>1</v>
      </c>
      <c r="BJ535" s="5">
        <v>1</v>
      </c>
      <c r="BK535" s="5">
        <v>1</v>
      </c>
      <c r="BL535" s="5">
        <v>1</v>
      </c>
      <c r="BM535" s="5">
        <v>1</v>
      </c>
      <c r="BN535" s="5">
        <v>1</v>
      </c>
      <c r="BO535" s="5">
        <v>1</v>
      </c>
      <c r="BP535" s="5">
        <v>1</v>
      </c>
      <c r="BQ535" s="5">
        <v>1</v>
      </c>
      <c r="BR535" s="5">
        <v>1</v>
      </c>
      <c r="BS535" s="5">
        <v>1</v>
      </c>
      <c r="BT535" s="5">
        <v>1</v>
      </c>
      <c r="BU535" s="5">
        <v>1</v>
      </c>
      <c r="BV535" s="5">
        <v>1</v>
      </c>
      <c r="BW535" s="5">
        <v>1</v>
      </c>
      <c r="BX535" s="5">
        <v>1</v>
      </c>
      <c r="BY535" s="5">
        <v>1</v>
      </c>
      <c r="BZ535" s="5">
        <v>1</v>
      </c>
      <c r="CA535" s="5">
        <v>1</v>
      </c>
      <c r="CB535" s="5">
        <v>1</v>
      </c>
      <c r="CC535" s="5">
        <v>1</v>
      </c>
      <c r="CD535" s="5">
        <v>1</v>
      </c>
      <c r="CE535" s="5">
        <v>1</v>
      </c>
      <c r="CF535" s="5">
        <v>1</v>
      </c>
      <c r="CG535" s="5">
        <v>1</v>
      </c>
      <c r="CH535" s="5">
        <v>1</v>
      </c>
      <c r="CI535" s="5">
        <v>1</v>
      </c>
      <c r="CJ535" s="544">
        <v>1</v>
      </c>
    </row>
    <row r="536" spans="1:88" s="160" customFormat="1" ht="23.25" customHeight="1">
      <c r="A536" s="5">
        <v>1</v>
      </c>
      <c r="B536" s="657" t="str">
        <f t="shared" si="201"/>
        <v>►</v>
      </c>
      <c r="C536" s="671"/>
      <c r="D536" s="289" t="str">
        <f t="shared" si="202"/>
        <v/>
      </c>
      <c r="E536" s="141">
        <f t="shared" si="203"/>
        <v>0</v>
      </c>
      <c r="F536" s="141"/>
      <c r="G536" s="141"/>
      <c r="H536" s="141"/>
      <c r="I536" s="141"/>
      <c r="J536" s="141"/>
      <c r="K536" s="141"/>
      <c r="L536" s="141"/>
      <c r="M536" s="141"/>
      <c r="N536" s="141"/>
      <c r="O536" s="141"/>
      <c r="P536" s="830"/>
      <c r="Q536" s="5">
        <v>1</v>
      </c>
      <c r="R536" s="596"/>
      <c r="S536" s="632"/>
      <c r="T536" s="598"/>
      <c r="U536" s="636" t="str">
        <f t="shared" si="198"/>
        <v/>
      </c>
      <c r="V536" s="640"/>
      <c r="W536" s="182" t="str">
        <f t="shared" si="199"/>
        <v/>
      </c>
      <c r="X536" s="639" t="str">
        <f t="shared" si="204"/>
        <v/>
      </c>
      <c r="Y536" s="5">
        <v>1</v>
      </c>
      <c r="Z536" s="314" t="str">
        <f t="shared" si="200"/>
        <v>►</v>
      </c>
      <c r="AA536" s="315" t="str">
        <f>IF(ISBLANK(AB536),"",LARGE(AA517:AA535,1)+1)</f>
        <v/>
      </c>
      <c r="AB536" s="316"/>
      <c r="AC536" s="317"/>
      <c r="AD536" s="317"/>
      <c r="AE536" s="317"/>
      <c r="AF536" s="317"/>
      <c r="AG536" s="317"/>
      <c r="AH536" s="317"/>
      <c r="AI536" s="317"/>
      <c r="AJ536" s="317"/>
      <c r="AK536" s="317"/>
      <c r="AL536" s="317"/>
      <c r="AM536" s="317"/>
      <c r="AN536" s="318"/>
      <c r="AO536" s="3">
        <v>1</v>
      </c>
      <c r="AP536" s="315" t="str">
        <f>IF(ISBLANK(AQ536),"",LARGE(AP528:AP535,1)+1)</f>
        <v/>
      </c>
      <c r="AQ536" s="316"/>
      <c r="AR536" s="317"/>
      <c r="AS536" s="317"/>
      <c r="AT536" s="317"/>
      <c r="AU536" s="317"/>
      <c r="AV536" s="5">
        <v>1</v>
      </c>
      <c r="AW536" s="5">
        <v>1</v>
      </c>
      <c r="AX536" s="5">
        <v>1</v>
      </c>
      <c r="AY536" s="5">
        <v>1</v>
      </c>
      <c r="AZ536" s="5">
        <v>1</v>
      </c>
      <c r="BA536" s="5">
        <v>1</v>
      </c>
      <c r="BB536" s="5">
        <v>1</v>
      </c>
      <c r="BC536" s="5">
        <v>1</v>
      </c>
      <c r="BD536" s="5">
        <v>1</v>
      </c>
      <c r="BE536" s="5">
        <v>1</v>
      </c>
      <c r="BF536" s="5">
        <v>1</v>
      </c>
      <c r="BG536" s="5">
        <v>1</v>
      </c>
      <c r="BH536" s="5">
        <v>1</v>
      </c>
      <c r="BI536" s="5">
        <v>1</v>
      </c>
      <c r="BJ536" s="5">
        <v>1</v>
      </c>
      <c r="BK536" s="5">
        <v>1</v>
      </c>
      <c r="BL536" s="5">
        <v>1</v>
      </c>
      <c r="BM536" s="5">
        <v>1</v>
      </c>
      <c r="BN536" s="5">
        <v>1</v>
      </c>
      <c r="BO536" s="5">
        <v>1</v>
      </c>
      <c r="BP536" s="5">
        <v>1</v>
      </c>
      <c r="BQ536" s="5">
        <v>1</v>
      </c>
      <c r="BR536" s="5">
        <v>1</v>
      </c>
      <c r="BS536" s="5">
        <v>1</v>
      </c>
      <c r="BT536" s="5">
        <v>1</v>
      </c>
      <c r="BU536" s="5">
        <v>1</v>
      </c>
      <c r="BV536" s="5">
        <v>1</v>
      </c>
      <c r="BW536" s="5">
        <v>1</v>
      </c>
      <c r="BX536" s="5">
        <v>1</v>
      </c>
      <c r="BY536" s="5">
        <v>1</v>
      </c>
      <c r="BZ536" s="5">
        <v>1</v>
      </c>
      <c r="CA536" s="5">
        <v>1</v>
      </c>
      <c r="CB536" s="5">
        <v>1</v>
      </c>
      <c r="CC536" s="5">
        <v>1</v>
      </c>
      <c r="CD536" s="5">
        <v>1</v>
      </c>
      <c r="CE536" s="5">
        <v>1</v>
      </c>
      <c r="CF536" s="5">
        <v>1</v>
      </c>
      <c r="CG536" s="5">
        <v>1</v>
      </c>
      <c r="CH536" s="5">
        <v>1</v>
      </c>
      <c r="CI536" s="5">
        <v>1</v>
      </c>
      <c r="CJ536" s="544">
        <v>1</v>
      </c>
    </row>
    <row r="537" spans="1:88" s="160" customFormat="1" ht="23.25" customHeight="1">
      <c r="A537" s="5">
        <v>1</v>
      </c>
      <c r="B537" s="657" t="str">
        <f t="shared" si="201"/>
        <v>►</v>
      </c>
      <c r="C537" s="671"/>
      <c r="D537" s="289" t="str">
        <f t="shared" si="202"/>
        <v/>
      </c>
      <c r="E537" s="141">
        <f t="shared" si="203"/>
        <v>0</v>
      </c>
      <c r="F537" s="141"/>
      <c r="G537" s="141"/>
      <c r="H537" s="141"/>
      <c r="I537" s="141"/>
      <c r="J537" s="141"/>
      <c r="K537" s="141"/>
      <c r="L537" s="141"/>
      <c r="M537" s="141"/>
      <c r="N537" s="141"/>
      <c r="O537" s="141"/>
      <c r="P537" s="830"/>
      <c r="Q537" s="5">
        <v>1</v>
      </c>
      <c r="R537" s="596"/>
      <c r="S537" s="632"/>
      <c r="T537" s="598"/>
      <c r="U537" s="636" t="str">
        <f t="shared" si="198"/>
        <v/>
      </c>
      <c r="V537" s="640"/>
      <c r="W537" s="182" t="str">
        <f t="shared" si="199"/>
        <v/>
      </c>
      <c r="X537" s="639" t="str">
        <f t="shared" si="204"/>
        <v/>
      </c>
      <c r="Y537" s="5">
        <v>1</v>
      </c>
      <c r="Z537" s="314" t="str">
        <f t="shared" si="200"/>
        <v>►</v>
      </c>
      <c r="AA537" s="315" t="str">
        <f>IF(ISBLANK(AB537),"",LARGE(AA517:AA536,1)+1)</f>
        <v/>
      </c>
      <c r="AB537" s="316"/>
      <c r="AC537" s="317"/>
      <c r="AD537" s="317"/>
      <c r="AE537" s="317"/>
      <c r="AF537" s="317"/>
      <c r="AG537" s="317"/>
      <c r="AH537" s="317"/>
      <c r="AI537" s="317"/>
      <c r="AJ537" s="317"/>
      <c r="AK537" s="317"/>
      <c r="AL537" s="317"/>
      <c r="AM537" s="317"/>
      <c r="AN537" s="318"/>
      <c r="AO537" s="5">
        <v>1</v>
      </c>
      <c r="AP537" s="315" t="str">
        <f>IF(ISBLANK(AQ537),"",LARGE(AP528:AP536,1)+1)</f>
        <v/>
      </c>
      <c r="AQ537" s="316"/>
      <c r="AR537" s="317"/>
      <c r="AS537" s="317"/>
      <c r="AT537" s="317"/>
      <c r="AU537" s="317"/>
      <c r="AV537" s="5">
        <v>1</v>
      </c>
      <c r="AW537" s="5">
        <v>1</v>
      </c>
      <c r="AX537" s="5">
        <v>1</v>
      </c>
      <c r="AY537" s="5">
        <v>1</v>
      </c>
      <c r="AZ537" s="5">
        <v>1</v>
      </c>
      <c r="BA537" s="5">
        <v>1</v>
      </c>
      <c r="BB537" s="5">
        <v>1</v>
      </c>
      <c r="BC537" s="5">
        <v>1</v>
      </c>
      <c r="BD537" s="5">
        <v>1</v>
      </c>
      <c r="BE537" s="5">
        <v>1</v>
      </c>
      <c r="BF537" s="5">
        <v>1</v>
      </c>
      <c r="BG537" s="5">
        <v>1</v>
      </c>
      <c r="BH537" s="5">
        <v>1</v>
      </c>
      <c r="BI537" s="5">
        <v>1</v>
      </c>
      <c r="BJ537" s="5">
        <v>1</v>
      </c>
      <c r="BK537" s="5">
        <v>1</v>
      </c>
      <c r="BL537" s="5">
        <v>1</v>
      </c>
      <c r="BM537" s="5">
        <v>1</v>
      </c>
      <c r="BN537" s="5">
        <v>1</v>
      </c>
      <c r="BO537" s="5">
        <v>1</v>
      </c>
      <c r="BP537" s="5">
        <v>1</v>
      </c>
      <c r="BQ537" s="5">
        <v>1</v>
      </c>
      <c r="BR537" s="5">
        <v>1</v>
      </c>
      <c r="BS537" s="5">
        <v>1</v>
      </c>
      <c r="BT537" s="5">
        <v>1</v>
      </c>
      <c r="BU537" s="5">
        <v>1</v>
      </c>
      <c r="BV537" s="5">
        <v>1</v>
      </c>
      <c r="BW537" s="5">
        <v>1</v>
      </c>
      <c r="BX537" s="5">
        <v>1</v>
      </c>
      <c r="BY537" s="5">
        <v>1</v>
      </c>
      <c r="BZ537" s="5">
        <v>1</v>
      </c>
      <c r="CA537" s="5">
        <v>1</v>
      </c>
      <c r="CB537" s="5">
        <v>1</v>
      </c>
      <c r="CC537" s="5">
        <v>1</v>
      </c>
      <c r="CD537" s="5">
        <v>1</v>
      </c>
      <c r="CE537" s="5">
        <v>1</v>
      </c>
      <c r="CF537" s="5">
        <v>1</v>
      </c>
      <c r="CG537" s="5">
        <v>1</v>
      </c>
      <c r="CH537" s="5">
        <v>1</v>
      </c>
      <c r="CI537" s="5">
        <v>1</v>
      </c>
      <c r="CJ537" s="544">
        <v>1</v>
      </c>
    </row>
    <row r="538" spans="1:88" s="160" customFormat="1" ht="23.25" customHeight="1">
      <c r="A538" s="5">
        <v>1</v>
      </c>
      <c r="B538" s="657" t="str">
        <f t="shared" si="201"/>
        <v>►</v>
      </c>
      <c r="C538" s="671"/>
      <c r="D538" s="289" t="str">
        <f t="shared" si="202"/>
        <v/>
      </c>
      <c r="E538" s="141">
        <f t="shared" si="203"/>
        <v>0</v>
      </c>
      <c r="F538" s="141"/>
      <c r="G538" s="141"/>
      <c r="H538" s="141"/>
      <c r="I538" s="141"/>
      <c r="J538" s="141"/>
      <c r="K538" s="141"/>
      <c r="L538" s="141"/>
      <c r="M538" s="141"/>
      <c r="N538" s="141"/>
      <c r="O538" s="141"/>
      <c r="P538" s="830"/>
      <c r="Q538" s="5">
        <v>1</v>
      </c>
      <c r="R538" s="596"/>
      <c r="S538" s="632"/>
      <c r="T538" s="598"/>
      <c r="U538" s="636" t="str">
        <f t="shared" si="198"/>
        <v/>
      </c>
      <c r="V538" s="640"/>
      <c r="W538" s="182" t="str">
        <f t="shared" si="199"/>
        <v/>
      </c>
      <c r="X538" s="639" t="str">
        <f t="shared" si="204"/>
        <v/>
      </c>
      <c r="Y538" s="5">
        <v>1</v>
      </c>
      <c r="Z538" s="314" t="str">
        <f>IF(AB538&lt;&gt;"","A",IF(AC538&lt;&gt;"","A",IF(AD538&lt;&gt;"","A",IF(AE538&lt;&gt;"","A",IF(AF538&lt;&gt;"","A","►")))))</f>
        <v>►</v>
      </c>
      <c r="AA538" s="315" t="str">
        <f>IF(ISBLANK(AB538),"",LARGE(AA517:AA537,1)+1)</f>
        <v/>
      </c>
      <c r="AB538" s="316"/>
      <c r="AC538" s="317"/>
      <c r="AD538" s="317"/>
      <c r="AE538" s="317"/>
      <c r="AF538" s="317"/>
      <c r="AG538" s="317"/>
      <c r="AH538" s="317"/>
      <c r="AI538" s="317"/>
      <c r="AJ538" s="317"/>
      <c r="AK538" s="317"/>
      <c r="AL538" s="317"/>
      <c r="AM538" s="317"/>
      <c r="AN538" s="318"/>
      <c r="AO538" s="5">
        <v>1</v>
      </c>
      <c r="AP538" s="315" t="str">
        <f>IF(ISBLANK(AQ538),"",LARGE(AP528:AP537,1)+1)</f>
        <v/>
      </c>
      <c r="AQ538" s="316"/>
      <c r="AR538" s="317"/>
      <c r="AS538" s="317"/>
      <c r="AT538" s="317"/>
      <c r="AU538" s="317"/>
      <c r="AV538" s="5">
        <v>1</v>
      </c>
      <c r="AW538" s="5">
        <v>1</v>
      </c>
      <c r="AX538" s="5">
        <v>1</v>
      </c>
      <c r="AY538" s="5">
        <v>1</v>
      </c>
      <c r="AZ538" s="5">
        <v>1</v>
      </c>
      <c r="BA538" s="5">
        <v>1</v>
      </c>
      <c r="BB538" s="5">
        <v>1</v>
      </c>
      <c r="BC538" s="5">
        <v>1</v>
      </c>
      <c r="BD538" s="5">
        <v>1</v>
      </c>
      <c r="BE538" s="5">
        <v>1</v>
      </c>
      <c r="BF538" s="5">
        <v>1</v>
      </c>
      <c r="BG538" s="5">
        <v>1</v>
      </c>
      <c r="BH538" s="5">
        <v>1</v>
      </c>
      <c r="BI538" s="5">
        <v>1</v>
      </c>
      <c r="BJ538" s="5">
        <v>1</v>
      </c>
      <c r="BK538" s="5">
        <v>1</v>
      </c>
      <c r="BL538" s="5">
        <v>1</v>
      </c>
      <c r="BM538" s="5">
        <v>1</v>
      </c>
      <c r="BN538" s="5">
        <v>1</v>
      </c>
      <c r="BO538" s="5">
        <v>1</v>
      </c>
      <c r="BP538" s="5">
        <v>1</v>
      </c>
      <c r="BQ538" s="5">
        <v>1</v>
      </c>
      <c r="BR538" s="5">
        <v>1</v>
      </c>
      <c r="BS538" s="5">
        <v>1</v>
      </c>
      <c r="BT538" s="5">
        <v>1</v>
      </c>
      <c r="BU538" s="5">
        <v>1</v>
      </c>
      <c r="BV538" s="5">
        <v>1</v>
      </c>
      <c r="BW538" s="5">
        <v>1</v>
      </c>
      <c r="BX538" s="5">
        <v>1</v>
      </c>
      <c r="BY538" s="5">
        <v>1</v>
      </c>
      <c r="BZ538" s="5">
        <v>1</v>
      </c>
      <c r="CA538" s="5">
        <v>1</v>
      </c>
      <c r="CB538" s="5">
        <v>1</v>
      </c>
      <c r="CC538" s="5">
        <v>1</v>
      </c>
      <c r="CD538" s="5">
        <v>1</v>
      </c>
      <c r="CE538" s="5">
        <v>1</v>
      </c>
      <c r="CF538" s="5">
        <v>1</v>
      </c>
      <c r="CG538" s="5">
        <v>1</v>
      </c>
      <c r="CH538" s="5">
        <v>1</v>
      </c>
      <c r="CI538" s="5">
        <v>1</v>
      </c>
      <c r="CJ538" s="544">
        <v>1</v>
      </c>
    </row>
    <row r="539" spans="1:88" s="160" customFormat="1" ht="23.25" customHeight="1">
      <c r="A539" s="5">
        <v>1</v>
      </c>
      <c r="B539" s="657" t="str">
        <f t="shared" ref="B539:B553" si="205">Z538</f>
        <v>►</v>
      </c>
      <c r="C539" s="671"/>
      <c r="D539" s="289" t="str">
        <f t="shared" ref="D539:D555" si="206">AA538</f>
        <v/>
      </c>
      <c r="E539" s="141">
        <f t="shared" ref="E539:E555" si="207">AB538</f>
        <v>0</v>
      </c>
      <c r="F539" s="141"/>
      <c r="G539" s="141"/>
      <c r="H539" s="141"/>
      <c r="I539" s="141"/>
      <c r="J539" s="141"/>
      <c r="K539" s="141"/>
      <c r="L539" s="141"/>
      <c r="M539" s="141"/>
      <c r="N539" s="141"/>
      <c r="O539" s="141"/>
      <c r="P539" s="830"/>
      <c r="Q539" s="5">
        <v>1</v>
      </c>
      <c r="R539" s="596"/>
      <c r="S539" s="632"/>
      <c r="T539" s="598"/>
      <c r="U539" s="636" t="str">
        <f t="shared" si="198"/>
        <v/>
      </c>
      <c r="V539" s="640"/>
      <c r="W539" s="182" t="str">
        <f t="shared" si="199"/>
        <v/>
      </c>
      <c r="X539" s="639" t="str">
        <f t="shared" si="204"/>
        <v/>
      </c>
      <c r="Y539" s="5"/>
      <c r="Z539" s="314" t="str">
        <f t="shared" ref="Z539:Z555" si="208">IF(AB539&lt;&gt;"","A",IF(AC539&lt;&gt;"","A",IF(AD539&lt;&gt;"","A",IF(AE539&lt;&gt;"","A",IF(AF539&lt;&gt;"","A","►")))))</f>
        <v>►</v>
      </c>
      <c r="AA539" s="315" t="str">
        <f>IF(ISBLANK(AB539),"",LARGE(AA517:AA538,1)+1)</f>
        <v/>
      </c>
      <c r="AB539" s="316"/>
      <c r="AC539" s="317"/>
      <c r="AD539" s="317"/>
      <c r="AE539" s="317"/>
      <c r="AF539" s="317"/>
      <c r="AG539" s="317"/>
      <c r="AH539" s="317"/>
      <c r="AI539" s="317"/>
      <c r="AJ539" s="317"/>
      <c r="AK539" s="317"/>
      <c r="AL539" s="317"/>
      <c r="AM539" s="317"/>
      <c r="AN539" s="318"/>
      <c r="AO539" s="5"/>
      <c r="AP539" s="315" t="str">
        <f>IF(ISBLANK(AQ539),"",LARGE(AP528:AP538,1)+1)</f>
        <v/>
      </c>
      <c r="AQ539" s="316"/>
      <c r="AR539" s="317"/>
      <c r="AS539" s="317"/>
      <c r="AT539" s="317"/>
      <c r="AU539" s="317"/>
      <c r="AV539" s="5">
        <v>1</v>
      </c>
      <c r="AW539" s="5">
        <v>1</v>
      </c>
      <c r="AX539" s="5">
        <v>1</v>
      </c>
      <c r="AY539" s="5">
        <v>1</v>
      </c>
      <c r="AZ539" s="5">
        <v>1</v>
      </c>
      <c r="BA539" s="5">
        <v>1</v>
      </c>
      <c r="BB539" s="5">
        <v>1</v>
      </c>
      <c r="BC539" s="5">
        <v>1</v>
      </c>
      <c r="BD539" s="5">
        <v>1</v>
      </c>
      <c r="BE539" s="5">
        <v>1</v>
      </c>
      <c r="BF539" s="5">
        <v>1</v>
      </c>
      <c r="BG539" s="5">
        <v>1</v>
      </c>
      <c r="BH539" s="5">
        <v>1</v>
      </c>
      <c r="BI539" s="5">
        <v>1</v>
      </c>
      <c r="BJ539" s="5">
        <v>1</v>
      </c>
      <c r="BK539" s="5">
        <v>1</v>
      </c>
      <c r="BL539" s="5">
        <v>1</v>
      </c>
      <c r="BM539" s="5">
        <v>1</v>
      </c>
      <c r="BN539" s="5">
        <v>1</v>
      </c>
      <c r="BO539" s="5">
        <v>1</v>
      </c>
      <c r="BP539" s="5">
        <v>1</v>
      </c>
      <c r="BQ539" s="5">
        <v>1</v>
      </c>
      <c r="BR539" s="5">
        <v>1</v>
      </c>
      <c r="BS539" s="5">
        <v>1</v>
      </c>
      <c r="BT539" s="5">
        <v>1</v>
      </c>
      <c r="BU539" s="5">
        <v>1</v>
      </c>
      <c r="BV539" s="5">
        <v>1</v>
      </c>
      <c r="BW539" s="5">
        <v>1</v>
      </c>
      <c r="BX539" s="5">
        <v>1</v>
      </c>
      <c r="BY539" s="5">
        <v>1</v>
      </c>
      <c r="BZ539" s="5">
        <v>1</v>
      </c>
      <c r="CA539" s="5">
        <v>1</v>
      </c>
      <c r="CB539" s="5">
        <v>1</v>
      </c>
      <c r="CC539" s="5">
        <v>1</v>
      </c>
      <c r="CD539" s="5">
        <v>1</v>
      </c>
      <c r="CE539" s="5">
        <v>1</v>
      </c>
      <c r="CF539" s="5">
        <v>1</v>
      </c>
      <c r="CG539" s="5">
        <v>1</v>
      </c>
      <c r="CH539" s="5">
        <v>1</v>
      </c>
      <c r="CI539" s="5">
        <v>1</v>
      </c>
      <c r="CJ539" s="544">
        <v>1</v>
      </c>
    </row>
    <row r="540" spans="1:88" s="160" customFormat="1" ht="23.25" customHeight="1">
      <c r="A540" s="5">
        <v>1</v>
      </c>
      <c r="B540" s="657" t="str">
        <f t="shared" si="205"/>
        <v>►</v>
      </c>
      <c r="C540" s="671"/>
      <c r="D540" s="289" t="str">
        <f t="shared" si="206"/>
        <v/>
      </c>
      <c r="E540" s="141">
        <f t="shared" si="207"/>
        <v>0</v>
      </c>
      <c r="F540" s="141"/>
      <c r="G540" s="141"/>
      <c r="H540" s="141"/>
      <c r="I540" s="141"/>
      <c r="J540" s="141"/>
      <c r="K540" s="141"/>
      <c r="L540" s="141"/>
      <c r="M540" s="141"/>
      <c r="N540" s="141"/>
      <c r="O540" s="141"/>
      <c r="P540" s="830"/>
      <c r="Q540" s="5">
        <v>1</v>
      </c>
      <c r="R540" s="596"/>
      <c r="S540" s="632"/>
      <c r="T540" s="598"/>
      <c r="U540" s="636" t="str">
        <f t="shared" si="198"/>
        <v/>
      </c>
      <c r="V540" s="640"/>
      <c r="W540" s="182" t="str">
        <f t="shared" si="199"/>
        <v/>
      </c>
      <c r="X540" s="639" t="str">
        <f t="shared" si="204"/>
        <v/>
      </c>
      <c r="Y540" s="5"/>
      <c r="Z540" s="314" t="str">
        <f t="shared" si="208"/>
        <v>►</v>
      </c>
      <c r="AA540" s="315" t="str">
        <f>IF(ISBLANK(AB540),"",LARGE(AA517:AA539,1)+1)</f>
        <v/>
      </c>
      <c r="AB540" s="316"/>
      <c r="AC540" s="317"/>
      <c r="AD540" s="317"/>
      <c r="AE540" s="317"/>
      <c r="AF540" s="317"/>
      <c r="AG540" s="317"/>
      <c r="AH540" s="317"/>
      <c r="AI540" s="317"/>
      <c r="AJ540" s="317"/>
      <c r="AK540" s="317"/>
      <c r="AL540" s="317"/>
      <c r="AM540" s="317"/>
      <c r="AN540" s="318"/>
      <c r="AO540" s="5"/>
      <c r="AP540" s="315" t="str">
        <f>IF(ISBLANK(AQ540),"",LARGE(AP528:AP539,1)+1)</f>
        <v/>
      </c>
      <c r="AQ540" s="316"/>
      <c r="AR540" s="317"/>
      <c r="AS540" s="317"/>
      <c r="AT540" s="317"/>
      <c r="AU540" s="317"/>
      <c r="AV540" s="5">
        <v>1</v>
      </c>
      <c r="AW540" s="5">
        <v>1</v>
      </c>
      <c r="AX540" s="5">
        <v>1</v>
      </c>
      <c r="AY540" s="5">
        <v>1</v>
      </c>
      <c r="AZ540" s="5">
        <v>1</v>
      </c>
      <c r="BA540" s="5">
        <v>1</v>
      </c>
      <c r="BB540" s="5">
        <v>1</v>
      </c>
      <c r="BC540" s="5">
        <v>1</v>
      </c>
      <c r="BD540" s="5">
        <v>1</v>
      </c>
      <c r="BE540" s="5">
        <v>1</v>
      </c>
      <c r="BF540" s="5">
        <v>1</v>
      </c>
      <c r="BG540" s="5">
        <v>1</v>
      </c>
      <c r="BH540" s="5">
        <v>1</v>
      </c>
      <c r="BI540" s="5">
        <v>1</v>
      </c>
      <c r="BJ540" s="5">
        <v>1</v>
      </c>
      <c r="BK540" s="5">
        <v>1</v>
      </c>
      <c r="BL540" s="5">
        <v>1</v>
      </c>
      <c r="BM540" s="5">
        <v>1</v>
      </c>
      <c r="BN540" s="5">
        <v>1</v>
      </c>
      <c r="BO540" s="5">
        <v>1</v>
      </c>
      <c r="BP540" s="5">
        <v>1</v>
      </c>
      <c r="BQ540" s="5">
        <v>1</v>
      </c>
      <c r="BR540" s="5">
        <v>1</v>
      </c>
      <c r="BS540" s="5">
        <v>1</v>
      </c>
      <c r="BT540" s="5">
        <v>1</v>
      </c>
      <c r="BU540" s="5">
        <v>1</v>
      </c>
      <c r="BV540" s="5">
        <v>1</v>
      </c>
      <c r="BW540" s="5">
        <v>1</v>
      </c>
      <c r="BX540" s="5">
        <v>1</v>
      </c>
      <c r="BY540" s="5">
        <v>1</v>
      </c>
      <c r="BZ540" s="5">
        <v>1</v>
      </c>
      <c r="CA540" s="5">
        <v>1</v>
      </c>
      <c r="CB540" s="5">
        <v>1</v>
      </c>
      <c r="CC540" s="5">
        <v>1</v>
      </c>
      <c r="CD540" s="5">
        <v>1</v>
      </c>
      <c r="CE540" s="5">
        <v>1</v>
      </c>
      <c r="CF540" s="5">
        <v>1</v>
      </c>
      <c r="CG540" s="5">
        <v>1</v>
      </c>
      <c r="CH540" s="5">
        <v>1</v>
      </c>
      <c r="CI540" s="5">
        <v>1</v>
      </c>
      <c r="CJ540" s="544">
        <v>1</v>
      </c>
    </row>
    <row r="541" spans="1:88" s="160" customFormat="1" ht="23.25" customHeight="1">
      <c r="A541" s="5">
        <v>1</v>
      </c>
      <c r="B541" s="657" t="str">
        <f t="shared" si="205"/>
        <v>►</v>
      </c>
      <c r="C541" s="671"/>
      <c r="D541" s="289" t="str">
        <f t="shared" si="206"/>
        <v/>
      </c>
      <c r="E541" s="141">
        <f t="shared" si="207"/>
        <v>0</v>
      </c>
      <c r="F541" s="141"/>
      <c r="G541" s="141"/>
      <c r="H541" s="141"/>
      <c r="I541" s="141"/>
      <c r="J541" s="141"/>
      <c r="K541" s="141"/>
      <c r="L541" s="141"/>
      <c r="M541" s="141"/>
      <c r="N541" s="141"/>
      <c r="O541" s="141"/>
      <c r="P541" s="830"/>
      <c r="Q541" s="5">
        <v>1</v>
      </c>
      <c r="R541" s="596"/>
      <c r="S541" s="632"/>
      <c r="T541" s="598"/>
      <c r="U541" s="636" t="str">
        <f t="shared" si="198"/>
        <v/>
      </c>
      <c r="V541" s="640"/>
      <c r="W541" s="182" t="str">
        <f t="shared" si="199"/>
        <v/>
      </c>
      <c r="X541" s="639" t="str">
        <f t="shared" si="204"/>
        <v/>
      </c>
      <c r="Y541" s="5"/>
      <c r="Z541" s="314" t="str">
        <f t="shared" si="208"/>
        <v>►</v>
      </c>
      <c r="AA541" s="315" t="str">
        <f>IF(ISBLANK(AB541),"",LARGE(AA517:AA540,1)+1)</f>
        <v/>
      </c>
      <c r="AB541" s="316"/>
      <c r="AC541" s="317"/>
      <c r="AD541" s="317"/>
      <c r="AE541" s="317"/>
      <c r="AF541" s="317"/>
      <c r="AG541" s="317"/>
      <c r="AH541" s="317"/>
      <c r="AI541" s="317"/>
      <c r="AJ541" s="317"/>
      <c r="AK541" s="317"/>
      <c r="AL541" s="317"/>
      <c r="AM541" s="317"/>
      <c r="AN541" s="318"/>
      <c r="AO541" s="5"/>
      <c r="AP541" s="315" t="str">
        <f>IF(ISBLANK(AQ541),"",LARGE(AP528:AP540,1)+1)</f>
        <v/>
      </c>
      <c r="AQ541" s="316"/>
      <c r="AR541" s="317"/>
      <c r="AS541" s="317"/>
      <c r="AT541" s="317"/>
      <c r="AU541" s="317"/>
      <c r="AV541" s="5">
        <v>1</v>
      </c>
      <c r="AW541" s="5">
        <v>1</v>
      </c>
      <c r="AX541" s="5">
        <v>1</v>
      </c>
      <c r="AY541" s="5">
        <v>1</v>
      </c>
      <c r="AZ541" s="5">
        <v>1</v>
      </c>
      <c r="BA541" s="5">
        <v>1</v>
      </c>
      <c r="BB541" s="5">
        <v>1</v>
      </c>
      <c r="BC541" s="5">
        <v>1</v>
      </c>
      <c r="BD541" s="5">
        <v>1</v>
      </c>
      <c r="BE541" s="5">
        <v>1</v>
      </c>
      <c r="BF541" s="5">
        <v>1</v>
      </c>
      <c r="BG541" s="5">
        <v>1</v>
      </c>
      <c r="BH541" s="5">
        <v>1</v>
      </c>
      <c r="BI541" s="5">
        <v>1</v>
      </c>
      <c r="BJ541" s="5">
        <v>1</v>
      </c>
      <c r="BK541" s="5">
        <v>1</v>
      </c>
      <c r="BL541" s="5">
        <v>1</v>
      </c>
      <c r="BM541" s="5">
        <v>1</v>
      </c>
      <c r="BN541" s="5">
        <v>1</v>
      </c>
      <c r="BO541" s="5">
        <v>1</v>
      </c>
      <c r="BP541" s="5">
        <v>1</v>
      </c>
      <c r="BQ541" s="5">
        <v>1</v>
      </c>
      <c r="BR541" s="5">
        <v>1</v>
      </c>
      <c r="BS541" s="5">
        <v>1</v>
      </c>
      <c r="BT541" s="5">
        <v>1</v>
      </c>
      <c r="BU541" s="5">
        <v>1</v>
      </c>
      <c r="BV541" s="5">
        <v>1</v>
      </c>
      <c r="BW541" s="5">
        <v>1</v>
      </c>
      <c r="BX541" s="5">
        <v>1</v>
      </c>
      <c r="BY541" s="5">
        <v>1</v>
      </c>
      <c r="BZ541" s="5">
        <v>1</v>
      </c>
      <c r="CA541" s="5">
        <v>1</v>
      </c>
      <c r="CB541" s="5">
        <v>1</v>
      </c>
      <c r="CC541" s="5">
        <v>1</v>
      </c>
      <c r="CD541" s="5">
        <v>1</v>
      </c>
      <c r="CE541" s="5">
        <v>1</v>
      </c>
      <c r="CF541" s="5">
        <v>1</v>
      </c>
      <c r="CG541" s="5">
        <v>1</v>
      </c>
      <c r="CH541" s="5">
        <v>1</v>
      </c>
      <c r="CI541" s="5">
        <v>1</v>
      </c>
      <c r="CJ541" s="544">
        <v>1</v>
      </c>
    </row>
    <row r="542" spans="1:88" s="160" customFormat="1" ht="23.25" customHeight="1">
      <c r="A542" s="5">
        <v>1</v>
      </c>
      <c r="B542" s="657" t="str">
        <f t="shared" si="205"/>
        <v>►</v>
      </c>
      <c r="C542" s="671"/>
      <c r="D542" s="289" t="str">
        <f t="shared" si="206"/>
        <v/>
      </c>
      <c r="E542" s="141">
        <f t="shared" si="207"/>
        <v>0</v>
      </c>
      <c r="F542" s="141"/>
      <c r="G542" s="141"/>
      <c r="H542" s="141"/>
      <c r="I542" s="141"/>
      <c r="J542" s="141"/>
      <c r="K542" s="141"/>
      <c r="L542" s="141"/>
      <c r="M542" s="141"/>
      <c r="N542" s="141"/>
      <c r="O542" s="141"/>
      <c r="P542" s="830"/>
      <c r="Q542" s="5">
        <v>1</v>
      </c>
      <c r="R542" s="596"/>
      <c r="S542" s="632"/>
      <c r="T542" s="598"/>
      <c r="U542" s="636" t="str">
        <f t="shared" si="198"/>
        <v/>
      </c>
      <c r="V542" s="640"/>
      <c r="W542" s="182" t="str">
        <f t="shared" si="199"/>
        <v/>
      </c>
      <c r="X542" s="639" t="str">
        <f t="shared" si="204"/>
        <v/>
      </c>
      <c r="Y542" s="5"/>
      <c r="Z542" s="314" t="str">
        <f t="shared" si="208"/>
        <v>►</v>
      </c>
      <c r="AA542" s="315" t="str">
        <f>IF(ISBLANK(AB542),"",LARGE(AA517:AA541,1)+1)</f>
        <v/>
      </c>
      <c r="AB542" s="316"/>
      <c r="AC542" s="317"/>
      <c r="AD542" s="317"/>
      <c r="AE542" s="317"/>
      <c r="AF542" s="317"/>
      <c r="AG542" s="317"/>
      <c r="AH542" s="317"/>
      <c r="AI542" s="317"/>
      <c r="AJ542" s="317"/>
      <c r="AK542" s="317"/>
      <c r="AL542" s="317"/>
      <c r="AM542" s="317"/>
      <c r="AN542" s="318"/>
      <c r="AO542" s="5"/>
      <c r="AP542" s="315" t="str">
        <f>IF(ISBLANK(AQ542),"",LARGE(AP528:AP541,1)+1)</f>
        <v/>
      </c>
      <c r="AQ542" s="316"/>
      <c r="AR542" s="317"/>
      <c r="AS542" s="317"/>
      <c r="AT542" s="317"/>
      <c r="AU542" s="317"/>
      <c r="AV542" s="5">
        <v>1</v>
      </c>
      <c r="AW542" s="5">
        <v>1</v>
      </c>
      <c r="AX542" s="5">
        <v>1</v>
      </c>
      <c r="AY542" s="5">
        <v>1</v>
      </c>
      <c r="AZ542" s="5">
        <v>1</v>
      </c>
      <c r="BA542" s="5">
        <v>1</v>
      </c>
      <c r="BB542" s="5">
        <v>1</v>
      </c>
      <c r="BC542" s="5">
        <v>1</v>
      </c>
      <c r="BD542" s="5">
        <v>1</v>
      </c>
      <c r="BE542" s="5">
        <v>1</v>
      </c>
      <c r="BF542" s="5">
        <v>1</v>
      </c>
      <c r="BG542" s="5">
        <v>1</v>
      </c>
      <c r="BH542" s="5">
        <v>1</v>
      </c>
      <c r="BI542" s="5">
        <v>1</v>
      </c>
      <c r="BJ542" s="5">
        <v>1</v>
      </c>
      <c r="BK542" s="5">
        <v>1</v>
      </c>
      <c r="BL542" s="5">
        <v>1</v>
      </c>
      <c r="BM542" s="5">
        <v>1</v>
      </c>
      <c r="BN542" s="5">
        <v>1</v>
      </c>
      <c r="BO542" s="5">
        <v>1</v>
      </c>
      <c r="BP542" s="5">
        <v>1</v>
      </c>
      <c r="BQ542" s="5">
        <v>1</v>
      </c>
      <c r="BR542" s="5">
        <v>1</v>
      </c>
      <c r="BS542" s="5">
        <v>1</v>
      </c>
      <c r="BT542" s="5">
        <v>1</v>
      </c>
      <c r="BU542" s="5">
        <v>1</v>
      </c>
      <c r="BV542" s="5">
        <v>1</v>
      </c>
      <c r="BW542" s="5">
        <v>1</v>
      </c>
      <c r="BX542" s="5">
        <v>1</v>
      </c>
      <c r="BY542" s="5">
        <v>1</v>
      </c>
      <c r="BZ542" s="5">
        <v>1</v>
      </c>
      <c r="CA542" s="5">
        <v>1</v>
      </c>
      <c r="CB542" s="5">
        <v>1</v>
      </c>
      <c r="CC542" s="5">
        <v>1</v>
      </c>
      <c r="CD542" s="5">
        <v>1</v>
      </c>
      <c r="CE542" s="5">
        <v>1</v>
      </c>
      <c r="CF542" s="5">
        <v>1</v>
      </c>
      <c r="CG542" s="5">
        <v>1</v>
      </c>
      <c r="CH542" s="5">
        <v>1</v>
      </c>
      <c r="CI542" s="5">
        <v>1</v>
      </c>
      <c r="CJ542" s="544">
        <v>1</v>
      </c>
    </row>
    <row r="543" spans="1:88" s="160" customFormat="1" ht="23.25" customHeight="1">
      <c r="A543" s="5">
        <v>1</v>
      </c>
      <c r="B543" s="657" t="str">
        <f t="shared" si="205"/>
        <v>►</v>
      </c>
      <c r="C543" s="671"/>
      <c r="D543" s="289" t="str">
        <f t="shared" si="206"/>
        <v/>
      </c>
      <c r="E543" s="141">
        <f t="shared" si="207"/>
        <v>0</v>
      </c>
      <c r="F543" s="141"/>
      <c r="G543" s="141"/>
      <c r="H543" s="141"/>
      <c r="I543" s="141"/>
      <c r="J543" s="141"/>
      <c r="K543" s="141"/>
      <c r="L543" s="141"/>
      <c r="M543" s="141"/>
      <c r="N543" s="141"/>
      <c r="O543" s="141"/>
      <c r="P543" s="830"/>
      <c r="Q543" s="5">
        <v>1</v>
      </c>
      <c r="R543" s="596"/>
      <c r="S543" s="632"/>
      <c r="T543" s="598"/>
      <c r="U543" s="636" t="str">
        <f t="shared" si="198"/>
        <v/>
      </c>
      <c r="V543" s="640"/>
      <c r="W543" s="182" t="str">
        <f t="shared" si="199"/>
        <v/>
      </c>
      <c r="X543" s="639" t="str">
        <f t="shared" si="204"/>
        <v/>
      </c>
      <c r="Y543" s="5"/>
      <c r="Z543" s="314" t="str">
        <f t="shared" si="208"/>
        <v>►</v>
      </c>
      <c r="AA543" s="315" t="str">
        <f>IF(ISBLANK(AB543),"",LARGE(AA517:AA542,1)+1)</f>
        <v/>
      </c>
      <c r="AB543" s="316"/>
      <c r="AC543" s="317"/>
      <c r="AD543" s="317"/>
      <c r="AE543" s="317"/>
      <c r="AF543" s="317"/>
      <c r="AG543" s="317"/>
      <c r="AH543" s="317"/>
      <c r="AI543" s="317"/>
      <c r="AJ543" s="317"/>
      <c r="AK543" s="317"/>
      <c r="AL543" s="317"/>
      <c r="AM543" s="317"/>
      <c r="AN543" s="318"/>
      <c r="AO543" s="5"/>
      <c r="AP543" s="315" t="str">
        <f>IF(ISBLANK(AQ543),"",LARGE(AP528:AP542,1)+1)</f>
        <v/>
      </c>
      <c r="AQ543" s="316"/>
      <c r="AR543" s="317"/>
      <c r="AS543" s="317"/>
      <c r="AT543" s="317"/>
      <c r="AU543" s="317"/>
      <c r="AV543" s="5">
        <v>1</v>
      </c>
      <c r="AW543" s="5">
        <v>1</v>
      </c>
      <c r="AX543" s="5">
        <v>1</v>
      </c>
      <c r="AY543" s="5">
        <v>1</v>
      </c>
      <c r="AZ543" s="5">
        <v>1</v>
      </c>
      <c r="BA543" s="5">
        <v>1</v>
      </c>
      <c r="BB543" s="5">
        <v>1</v>
      </c>
      <c r="BC543" s="5">
        <v>1</v>
      </c>
      <c r="BD543" s="5">
        <v>1</v>
      </c>
      <c r="BE543" s="5">
        <v>1</v>
      </c>
      <c r="BF543" s="5">
        <v>1</v>
      </c>
      <c r="BG543" s="5">
        <v>1</v>
      </c>
      <c r="BH543" s="5">
        <v>1</v>
      </c>
      <c r="BI543" s="5">
        <v>1</v>
      </c>
      <c r="BJ543" s="5">
        <v>1</v>
      </c>
      <c r="BK543" s="5">
        <v>1</v>
      </c>
      <c r="BL543" s="5">
        <v>1</v>
      </c>
      <c r="BM543" s="5">
        <v>1</v>
      </c>
      <c r="BN543" s="5">
        <v>1</v>
      </c>
      <c r="BO543" s="5">
        <v>1</v>
      </c>
      <c r="BP543" s="5">
        <v>1</v>
      </c>
      <c r="BQ543" s="5">
        <v>1</v>
      </c>
      <c r="BR543" s="5">
        <v>1</v>
      </c>
      <c r="BS543" s="5">
        <v>1</v>
      </c>
      <c r="BT543" s="5">
        <v>1</v>
      </c>
      <c r="BU543" s="5">
        <v>1</v>
      </c>
      <c r="BV543" s="5">
        <v>1</v>
      </c>
      <c r="BW543" s="5">
        <v>1</v>
      </c>
      <c r="BX543" s="5">
        <v>1</v>
      </c>
      <c r="BY543" s="5">
        <v>1</v>
      </c>
      <c r="BZ543" s="5">
        <v>1</v>
      </c>
      <c r="CA543" s="5">
        <v>1</v>
      </c>
      <c r="CB543" s="5">
        <v>1</v>
      </c>
      <c r="CC543" s="5">
        <v>1</v>
      </c>
      <c r="CD543" s="5">
        <v>1</v>
      </c>
      <c r="CE543" s="5">
        <v>1</v>
      </c>
      <c r="CF543" s="5">
        <v>1</v>
      </c>
      <c r="CG543" s="5">
        <v>1</v>
      </c>
      <c r="CH543" s="5">
        <v>1</v>
      </c>
      <c r="CI543" s="5">
        <v>1</v>
      </c>
      <c r="CJ543" s="544">
        <v>1</v>
      </c>
    </row>
    <row r="544" spans="1:88" s="160" customFormat="1" ht="23.25" customHeight="1">
      <c r="A544" s="5">
        <v>1</v>
      </c>
      <c r="B544" s="657" t="str">
        <f t="shared" si="205"/>
        <v>►</v>
      </c>
      <c r="C544" s="671"/>
      <c r="D544" s="289" t="str">
        <f t="shared" si="206"/>
        <v/>
      </c>
      <c r="E544" s="141">
        <f t="shared" si="207"/>
        <v>0</v>
      </c>
      <c r="F544" s="141"/>
      <c r="G544" s="141"/>
      <c r="H544" s="141"/>
      <c r="I544" s="141"/>
      <c r="J544" s="141"/>
      <c r="K544" s="141"/>
      <c r="L544" s="141"/>
      <c r="M544" s="141"/>
      <c r="N544" s="141"/>
      <c r="O544" s="141"/>
      <c r="P544" s="830"/>
      <c r="Q544" s="5">
        <v>1</v>
      </c>
      <c r="R544" s="596"/>
      <c r="S544" s="632"/>
      <c r="T544" s="598"/>
      <c r="U544" s="636" t="str">
        <f t="shared" si="198"/>
        <v/>
      </c>
      <c r="V544" s="640"/>
      <c r="W544" s="182" t="str">
        <f t="shared" si="199"/>
        <v/>
      </c>
      <c r="X544" s="639" t="str">
        <f t="shared" si="204"/>
        <v/>
      </c>
      <c r="Y544" s="5"/>
      <c r="Z544" s="314" t="str">
        <f t="shared" si="208"/>
        <v>►</v>
      </c>
      <c r="AA544" s="315" t="str">
        <f>IF(ISBLANK(AB544),"",LARGE(AA517:AA543,1)+1)</f>
        <v/>
      </c>
      <c r="AB544" s="316"/>
      <c r="AC544" s="317"/>
      <c r="AD544" s="317"/>
      <c r="AE544" s="317"/>
      <c r="AF544" s="317"/>
      <c r="AG544" s="317"/>
      <c r="AH544" s="317"/>
      <c r="AI544" s="317"/>
      <c r="AJ544" s="317"/>
      <c r="AK544" s="317"/>
      <c r="AL544" s="317"/>
      <c r="AM544" s="317"/>
      <c r="AN544" s="318"/>
      <c r="AO544" s="5"/>
      <c r="AP544" s="315" t="str">
        <f>IF(ISBLANK(AQ544),"",LARGE(AP528:AP543,1)+1)</f>
        <v/>
      </c>
      <c r="AQ544" s="316"/>
      <c r="AR544" s="317"/>
      <c r="AS544" s="317"/>
      <c r="AT544" s="317"/>
      <c r="AU544" s="317"/>
      <c r="AV544" s="5">
        <v>1</v>
      </c>
      <c r="AW544" s="5">
        <v>1</v>
      </c>
      <c r="AX544" s="5">
        <v>1</v>
      </c>
      <c r="AY544" s="5">
        <v>1</v>
      </c>
      <c r="AZ544" s="5">
        <v>1</v>
      </c>
      <c r="BA544" s="5">
        <v>1</v>
      </c>
      <c r="BB544" s="5">
        <v>1</v>
      </c>
      <c r="BC544" s="5">
        <v>1</v>
      </c>
      <c r="BD544" s="5">
        <v>1</v>
      </c>
      <c r="BE544" s="5">
        <v>1</v>
      </c>
      <c r="BF544" s="5">
        <v>1</v>
      </c>
      <c r="BG544" s="5">
        <v>1</v>
      </c>
      <c r="BH544" s="5">
        <v>1</v>
      </c>
      <c r="BI544" s="5">
        <v>1</v>
      </c>
      <c r="BJ544" s="5">
        <v>1</v>
      </c>
      <c r="BK544" s="5">
        <v>1</v>
      </c>
      <c r="BL544" s="5">
        <v>1</v>
      </c>
      <c r="BM544" s="5">
        <v>1</v>
      </c>
      <c r="BN544" s="5">
        <v>1</v>
      </c>
      <c r="BO544" s="5">
        <v>1</v>
      </c>
      <c r="BP544" s="5">
        <v>1</v>
      </c>
      <c r="BQ544" s="5">
        <v>1</v>
      </c>
      <c r="BR544" s="5">
        <v>1</v>
      </c>
      <c r="BS544" s="5">
        <v>1</v>
      </c>
      <c r="BT544" s="5">
        <v>1</v>
      </c>
      <c r="BU544" s="5">
        <v>1</v>
      </c>
      <c r="BV544" s="5">
        <v>1</v>
      </c>
      <c r="BW544" s="5">
        <v>1</v>
      </c>
      <c r="BX544" s="5">
        <v>1</v>
      </c>
      <c r="BY544" s="5">
        <v>1</v>
      </c>
      <c r="BZ544" s="5">
        <v>1</v>
      </c>
      <c r="CA544" s="5">
        <v>1</v>
      </c>
      <c r="CB544" s="5">
        <v>1</v>
      </c>
      <c r="CC544" s="5">
        <v>1</v>
      </c>
      <c r="CD544" s="5">
        <v>1</v>
      </c>
      <c r="CE544" s="5">
        <v>1</v>
      </c>
      <c r="CF544" s="5">
        <v>1</v>
      </c>
      <c r="CG544" s="5">
        <v>1</v>
      </c>
      <c r="CH544" s="5">
        <v>1</v>
      </c>
      <c r="CI544" s="5">
        <v>1</v>
      </c>
      <c r="CJ544" s="544">
        <v>1</v>
      </c>
    </row>
    <row r="545" spans="1:88" s="160" customFormat="1" ht="23.25" customHeight="1">
      <c r="A545" s="5">
        <v>1</v>
      </c>
      <c r="B545" s="657" t="str">
        <f t="shared" si="205"/>
        <v>►</v>
      </c>
      <c r="C545" s="671"/>
      <c r="D545" s="289" t="str">
        <f t="shared" si="206"/>
        <v/>
      </c>
      <c r="E545" s="141">
        <f t="shared" si="207"/>
        <v>0</v>
      </c>
      <c r="F545" s="141"/>
      <c r="G545" s="141"/>
      <c r="H545" s="141"/>
      <c r="I545" s="141"/>
      <c r="J545" s="141"/>
      <c r="K545" s="141"/>
      <c r="L545" s="141"/>
      <c r="M545" s="141"/>
      <c r="N545" s="141"/>
      <c r="O545" s="141"/>
      <c r="P545" s="830"/>
      <c r="Q545" s="5">
        <v>1</v>
      </c>
      <c r="R545" s="596"/>
      <c r="S545" s="632"/>
      <c r="T545" s="598"/>
      <c r="U545" s="636" t="str">
        <f t="shared" si="198"/>
        <v/>
      </c>
      <c r="V545" s="640"/>
      <c r="W545" s="182" t="str">
        <f t="shared" si="199"/>
        <v/>
      </c>
      <c r="X545" s="639" t="str">
        <f t="shared" si="204"/>
        <v/>
      </c>
      <c r="Y545" s="5"/>
      <c r="Z545" s="314" t="str">
        <f t="shared" si="208"/>
        <v>►</v>
      </c>
      <c r="AA545" s="315" t="str">
        <f>IF(ISBLANK(AB545),"",LARGE(AA517:AA544,1)+1)</f>
        <v/>
      </c>
      <c r="AB545" s="316"/>
      <c r="AC545" s="317"/>
      <c r="AD545" s="317"/>
      <c r="AE545" s="317"/>
      <c r="AF545" s="317"/>
      <c r="AG545" s="317"/>
      <c r="AH545" s="317"/>
      <c r="AI545" s="317"/>
      <c r="AJ545" s="317"/>
      <c r="AK545" s="317"/>
      <c r="AL545" s="317"/>
      <c r="AM545" s="317"/>
      <c r="AN545" s="318"/>
      <c r="AO545" s="5"/>
      <c r="AP545" s="315" t="str">
        <f>IF(ISBLANK(AQ545),"",LARGE(AP528:AP544,1)+1)</f>
        <v/>
      </c>
      <c r="AQ545" s="316"/>
      <c r="AR545" s="317"/>
      <c r="AS545" s="317"/>
      <c r="AT545" s="317"/>
      <c r="AU545" s="317"/>
      <c r="AV545" s="5">
        <v>1</v>
      </c>
      <c r="AW545" s="5">
        <v>1</v>
      </c>
      <c r="AX545" s="5">
        <v>1</v>
      </c>
      <c r="AY545" s="5">
        <v>1</v>
      </c>
      <c r="AZ545" s="5">
        <v>1</v>
      </c>
      <c r="BA545" s="5">
        <v>1</v>
      </c>
      <c r="BB545" s="5">
        <v>1</v>
      </c>
      <c r="BC545" s="5">
        <v>1</v>
      </c>
      <c r="BD545" s="5">
        <v>1</v>
      </c>
      <c r="BE545" s="5">
        <v>1</v>
      </c>
      <c r="BF545" s="5">
        <v>1</v>
      </c>
      <c r="BG545" s="5">
        <v>1</v>
      </c>
      <c r="BH545" s="5">
        <v>1</v>
      </c>
      <c r="BI545" s="5">
        <v>1</v>
      </c>
      <c r="BJ545" s="5">
        <v>1</v>
      </c>
      <c r="BK545" s="5">
        <v>1</v>
      </c>
      <c r="BL545" s="5">
        <v>1</v>
      </c>
      <c r="BM545" s="5">
        <v>1</v>
      </c>
      <c r="BN545" s="5">
        <v>1</v>
      </c>
      <c r="BO545" s="5">
        <v>1</v>
      </c>
      <c r="BP545" s="5">
        <v>1</v>
      </c>
      <c r="BQ545" s="5">
        <v>1</v>
      </c>
      <c r="BR545" s="5">
        <v>1</v>
      </c>
      <c r="BS545" s="5">
        <v>1</v>
      </c>
      <c r="BT545" s="5">
        <v>1</v>
      </c>
      <c r="BU545" s="5">
        <v>1</v>
      </c>
      <c r="BV545" s="5">
        <v>1</v>
      </c>
      <c r="BW545" s="5">
        <v>1</v>
      </c>
      <c r="BX545" s="5">
        <v>1</v>
      </c>
      <c r="BY545" s="5">
        <v>1</v>
      </c>
      <c r="BZ545" s="5">
        <v>1</v>
      </c>
      <c r="CA545" s="5">
        <v>1</v>
      </c>
      <c r="CB545" s="5">
        <v>1</v>
      </c>
      <c r="CC545" s="5">
        <v>1</v>
      </c>
      <c r="CD545" s="5">
        <v>1</v>
      </c>
      <c r="CE545" s="5">
        <v>1</v>
      </c>
      <c r="CF545" s="5">
        <v>1</v>
      </c>
      <c r="CG545" s="5">
        <v>1</v>
      </c>
      <c r="CH545" s="5">
        <v>1</v>
      </c>
      <c r="CI545" s="5">
        <v>1</v>
      </c>
      <c r="CJ545" s="544">
        <v>1</v>
      </c>
    </row>
    <row r="546" spans="1:88" s="160" customFormat="1" ht="23.25" customHeight="1">
      <c r="A546" s="5">
        <v>1</v>
      </c>
      <c r="B546" s="657" t="str">
        <f t="shared" si="205"/>
        <v>►</v>
      </c>
      <c r="C546" s="671"/>
      <c r="D546" s="289" t="str">
        <f t="shared" si="206"/>
        <v/>
      </c>
      <c r="E546" s="141">
        <f t="shared" si="207"/>
        <v>0</v>
      </c>
      <c r="F546" s="141"/>
      <c r="G546" s="141"/>
      <c r="H546" s="141"/>
      <c r="I546" s="141"/>
      <c r="J546" s="141"/>
      <c r="K546" s="141"/>
      <c r="L546" s="141"/>
      <c r="M546" s="141"/>
      <c r="N546" s="141"/>
      <c r="O546" s="141"/>
      <c r="P546" s="830"/>
      <c r="Q546" s="5">
        <v>1</v>
      </c>
      <c r="R546" s="596"/>
      <c r="S546" s="632"/>
      <c r="T546" s="598"/>
      <c r="U546" s="636" t="str">
        <f t="shared" si="198"/>
        <v/>
      </c>
      <c r="V546" s="640"/>
      <c r="W546" s="182" t="str">
        <f t="shared" si="199"/>
        <v/>
      </c>
      <c r="X546" s="639" t="str">
        <f t="shared" si="204"/>
        <v/>
      </c>
      <c r="Y546" s="5"/>
      <c r="Z546" s="314" t="str">
        <f t="shared" si="208"/>
        <v>►</v>
      </c>
      <c r="AA546" s="315" t="str">
        <f>IF(ISBLANK(AB546),"",LARGE(AA517:AA545,1)+1)</f>
        <v/>
      </c>
      <c r="AB546" s="316"/>
      <c r="AC546" s="317"/>
      <c r="AD546" s="317"/>
      <c r="AE546" s="317"/>
      <c r="AF546" s="317"/>
      <c r="AG546" s="317"/>
      <c r="AH546" s="317"/>
      <c r="AI546" s="317"/>
      <c r="AJ546" s="317"/>
      <c r="AK546" s="317"/>
      <c r="AL546" s="317"/>
      <c r="AM546" s="317"/>
      <c r="AN546" s="318"/>
      <c r="AO546" s="5"/>
      <c r="AP546" s="315" t="str">
        <f>IF(ISBLANK(AQ546),"",LARGE(AP528:AP545,1)+1)</f>
        <v/>
      </c>
      <c r="AQ546" s="316"/>
      <c r="AR546" s="317"/>
      <c r="AS546" s="317"/>
      <c r="AT546" s="317"/>
      <c r="AU546" s="317"/>
      <c r="AV546" s="5">
        <v>1</v>
      </c>
      <c r="AW546" s="5">
        <v>1</v>
      </c>
      <c r="AX546" s="5">
        <v>1</v>
      </c>
      <c r="AY546" s="5">
        <v>1</v>
      </c>
      <c r="AZ546" s="5">
        <v>1</v>
      </c>
      <c r="BA546" s="5">
        <v>1</v>
      </c>
      <c r="BB546" s="5">
        <v>1</v>
      </c>
      <c r="BC546" s="5">
        <v>1</v>
      </c>
      <c r="BD546" s="5">
        <v>1</v>
      </c>
      <c r="BE546" s="5">
        <v>1</v>
      </c>
      <c r="BF546" s="5">
        <v>1</v>
      </c>
      <c r="BG546" s="5">
        <v>1</v>
      </c>
      <c r="BH546" s="5">
        <v>1</v>
      </c>
      <c r="BI546" s="5">
        <v>1</v>
      </c>
      <c r="BJ546" s="5">
        <v>1</v>
      </c>
      <c r="BK546" s="5">
        <v>1</v>
      </c>
      <c r="BL546" s="5">
        <v>1</v>
      </c>
      <c r="BM546" s="5">
        <v>1</v>
      </c>
      <c r="BN546" s="5">
        <v>1</v>
      </c>
      <c r="BO546" s="5">
        <v>1</v>
      </c>
      <c r="BP546" s="5">
        <v>1</v>
      </c>
      <c r="BQ546" s="5">
        <v>1</v>
      </c>
      <c r="BR546" s="5">
        <v>1</v>
      </c>
      <c r="BS546" s="5">
        <v>1</v>
      </c>
      <c r="BT546" s="5">
        <v>1</v>
      </c>
      <c r="BU546" s="5">
        <v>1</v>
      </c>
      <c r="BV546" s="5">
        <v>1</v>
      </c>
      <c r="BW546" s="5">
        <v>1</v>
      </c>
      <c r="BX546" s="5">
        <v>1</v>
      </c>
      <c r="BY546" s="5">
        <v>1</v>
      </c>
      <c r="BZ546" s="5">
        <v>1</v>
      </c>
      <c r="CA546" s="5">
        <v>1</v>
      </c>
      <c r="CB546" s="5">
        <v>1</v>
      </c>
      <c r="CC546" s="5">
        <v>1</v>
      </c>
      <c r="CD546" s="5">
        <v>1</v>
      </c>
      <c r="CE546" s="5">
        <v>1</v>
      </c>
      <c r="CF546" s="5">
        <v>1</v>
      </c>
      <c r="CG546" s="5">
        <v>1</v>
      </c>
      <c r="CH546" s="5">
        <v>1</v>
      </c>
      <c r="CI546" s="5">
        <v>1</v>
      </c>
      <c r="CJ546" s="544">
        <v>1</v>
      </c>
    </row>
    <row r="547" spans="1:88" s="160" customFormat="1" ht="23.25" customHeight="1">
      <c r="A547" s="5">
        <v>1</v>
      </c>
      <c r="B547" s="657" t="str">
        <f t="shared" si="205"/>
        <v>►</v>
      </c>
      <c r="C547" s="671"/>
      <c r="D547" s="289" t="str">
        <f t="shared" si="206"/>
        <v/>
      </c>
      <c r="E547" s="141">
        <f t="shared" si="207"/>
        <v>0</v>
      </c>
      <c r="F547" s="141"/>
      <c r="G547" s="141"/>
      <c r="H547" s="141"/>
      <c r="I547" s="141"/>
      <c r="J547" s="141"/>
      <c r="K547" s="141"/>
      <c r="L547" s="141"/>
      <c r="M547" s="141"/>
      <c r="N547" s="141"/>
      <c r="O547" s="141"/>
      <c r="P547" s="830"/>
      <c r="Q547" s="5">
        <v>1</v>
      </c>
      <c r="R547" s="596"/>
      <c r="S547" s="632"/>
      <c r="T547" s="598"/>
      <c r="U547" s="636" t="str">
        <f t="shared" si="198"/>
        <v/>
      </c>
      <c r="V547" s="640"/>
      <c r="W547" s="182" t="str">
        <f t="shared" si="199"/>
        <v/>
      </c>
      <c r="X547" s="639" t="str">
        <f t="shared" si="204"/>
        <v/>
      </c>
      <c r="Y547" s="5"/>
      <c r="Z547" s="314" t="str">
        <f t="shared" si="208"/>
        <v>►</v>
      </c>
      <c r="AA547" s="315" t="str">
        <f>IF(ISBLANK(AB547),"",LARGE(AA517:AA546,1)+1)</f>
        <v/>
      </c>
      <c r="AB547" s="316"/>
      <c r="AC547" s="317"/>
      <c r="AD547" s="317"/>
      <c r="AE547" s="317"/>
      <c r="AF547" s="317"/>
      <c r="AG547" s="317"/>
      <c r="AH547" s="317"/>
      <c r="AI547" s="317"/>
      <c r="AJ547" s="317"/>
      <c r="AK547" s="317"/>
      <c r="AL547" s="317"/>
      <c r="AM547" s="317"/>
      <c r="AN547" s="318"/>
      <c r="AO547" s="5"/>
      <c r="AP547" s="315" t="str">
        <f>IF(ISBLANK(AQ547),"",LARGE(AP528:AP546,1)+1)</f>
        <v/>
      </c>
      <c r="AQ547" s="316"/>
      <c r="AR547" s="317"/>
      <c r="AS547" s="317"/>
      <c r="AT547" s="317"/>
      <c r="AU547" s="317"/>
      <c r="AV547" s="5">
        <v>1</v>
      </c>
      <c r="AW547" s="5">
        <v>1</v>
      </c>
      <c r="AX547" s="5">
        <v>1</v>
      </c>
      <c r="AY547" s="5">
        <v>1</v>
      </c>
      <c r="AZ547" s="5">
        <v>1</v>
      </c>
      <c r="BA547" s="5">
        <v>1</v>
      </c>
      <c r="BB547" s="5">
        <v>1</v>
      </c>
      <c r="BC547" s="5">
        <v>1</v>
      </c>
      <c r="BD547" s="5">
        <v>1</v>
      </c>
      <c r="BE547" s="5">
        <v>1</v>
      </c>
      <c r="BF547" s="5">
        <v>1</v>
      </c>
      <c r="BG547" s="5">
        <v>1</v>
      </c>
      <c r="BH547" s="5">
        <v>1</v>
      </c>
      <c r="BI547" s="5">
        <v>1</v>
      </c>
      <c r="BJ547" s="5">
        <v>1</v>
      </c>
      <c r="BK547" s="5">
        <v>1</v>
      </c>
      <c r="BL547" s="5">
        <v>1</v>
      </c>
      <c r="BM547" s="5">
        <v>1</v>
      </c>
      <c r="BN547" s="5">
        <v>1</v>
      </c>
      <c r="BO547" s="5">
        <v>1</v>
      </c>
      <c r="BP547" s="5">
        <v>1</v>
      </c>
      <c r="BQ547" s="5">
        <v>1</v>
      </c>
      <c r="BR547" s="5">
        <v>1</v>
      </c>
      <c r="BS547" s="5">
        <v>1</v>
      </c>
      <c r="BT547" s="5">
        <v>1</v>
      </c>
      <c r="BU547" s="5">
        <v>1</v>
      </c>
      <c r="BV547" s="5">
        <v>1</v>
      </c>
      <c r="BW547" s="5">
        <v>1</v>
      </c>
      <c r="BX547" s="5">
        <v>1</v>
      </c>
      <c r="BY547" s="5">
        <v>1</v>
      </c>
      <c r="BZ547" s="5">
        <v>1</v>
      </c>
      <c r="CA547" s="5">
        <v>1</v>
      </c>
      <c r="CB547" s="5">
        <v>1</v>
      </c>
      <c r="CC547" s="5">
        <v>1</v>
      </c>
      <c r="CD547" s="5">
        <v>1</v>
      </c>
      <c r="CE547" s="5">
        <v>1</v>
      </c>
      <c r="CF547" s="5">
        <v>1</v>
      </c>
      <c r="CG547" s="5">
        <v>1</v>
      </c>
      <c r="CH547" s="5">
        <v>1</v>
      </c>
      <c r="CI547" s="5">
        <v>1</v>
      </c>
      <c r="CJ547" s="544">
        <v>1</v>
      </c>
    </row>
    <row r="548" spans="1:88" s="160" customFormat="1" ht="23.25" customHeight="1">
      <c r="A548" s="5">
        <v>1</v>
      </c>
      <c r="B548" s="657" t="str">
        <f t="shared" si="205"/>
        <v>►</v>
      </c>
      <c r="C548" s="671"/>
      <c r="D548" s="289" t="str">
        <f t="shared" si="206"/>
        <v/>
      </c>
      <c r="E548" s="141">
        <f t="shared" si="207"/>
        <v>0</v>
      </c>
      <c r="F548" s="141"/>
      <c r="G548" s="141"/>
      <c r="H548" s="141"/>
      <c r="I548" s="141"/>
      <c r="J548" s="141"/>
      <c r="K548" s="141"/>
      <c r="L548" s="141"/>
      <c r="M548" s="141"/>
      <c r="N548" s="141"/>
      <c r="O548" s="141"/>
      <c r="P548" s="830"/>
      <c r="Q548" s="5">
        <v>1</v>
      </c>
      <c r="R548" s="596"/>
      <c r="S548" s="632"/>
      <c r="T548" s="598"/>
      <c r="U548" s="636" t="str">
        <f t="shared" si="198"/>
        <v/>
      </c>
      <c r="V548" s="640"/>
      <c r="W548" s="182" t="str">
        <f t="shared" si="199"/>
        <v/>
      </c>
      <c r="X548" s="639" t="str">
        <f t="shared" si="204"/>
        <v/>
      </c>
      <c r="Y548" s="5"/>
      <c r="Z548" s="314" t="str">
        <f t="shared" si="208"/>
        <v>►</v>
      </c>
      <c r="AA548" s="315" t="str">
        <f>IF(ISBLANK(AB548),"",LARGE(AA517:AA547,1)+1)</f>
        <v/>
      </c>
      <c r="AB548" s="316"/>
      <c r="AC548" s="317"/>
      <c r="AD548" s="317"/>
      <c r="AE548" s="317"/>
      <c r="AF548" s="317"/>
      <c r="AG548" s="317"/>
      <c r="AH548" s="317"/>
      <c r="AI548" s="317"/>
      <c r="AJ548" s="317"/>
      <c r="AK548" s="317"/>
      <c r="AL548" s="317"/>
      <c r="AM548" s="317"/>
      <c r="AN548" s="318"/>
      <c r="AO548" s="5"/>
      <c r="AP548" s="315" t="str">
        <f>IF(ISBLANK(AQ548),"",LARGE(AP528:AP547,1)+1)</f>
        <v/>
      </c>
      <c r="AQ548" s="316"/>
      <c r="AR548" s="317"/>
      <c r="AS548" s="317"/>
      <c r="AT548" s="317"/>
      <c r="AU548" s="317"/>
      <c r="AV548" s="5">
        <v>1</v>
      </c>
      <c r="AW548" s="5">
        <v>1</v>
      </c>
      <c r="AX548" s="5">
        <v>1</v>
      </c>
      <c r="AY548" s="5">
        <v>1</v>
      </c>
      <c r="AZ548" s="5">
        <v>1</v>
      </c>
      <c r="BA548" s="5">
        <v>1</v>
      </c>
      <c r="BB548" s="5">
        <v>1</v>
      </c>
      <c r="BC548" s="5">
        <v>1</v>
      </c>
      <c r="BD548" s="5">
        <v>1</v>
      </c>
      <c r="BE548" s="5">
        <v>1</v>
      </c>
      <c r="BF548" s="5">
        <v>1</v>
      </c>
      <c r="BG548" s="5">
        <v>1</v>
      </c>
      <c r="BH548" s="5">
        <v>1</v>
      </c>
      <c r="BI548" s="5">
        <v>1</v>
      </c>
      <c r="BJ548" s="5">
        <v>1</v>
      </c>
      <c r="BK548" s="5">
        <v>1</v>
      </c>
      <c r="BL548" s="5">
        <v>1</v>
      </c>
      <c r="BM548" s="5">
        <v>1</v>
      </c>
      <c r="BN548" s="5">
        <v>1</v>
      </c>
      <c r="BO548" s="5">
        <v>1</v>
      </c>
      <c r="BP548" s="5">
        <v>1</v>
      </c>
      <c r="BQ548" s="5">
        <v>1</v>
      </c>
      <c r="BR548" s="5">
        <v>1</v>
      </c>
      <c r="BS548" s="5">
        <v>1</v>
      </c>
      <c r="BT548" s="5">
        <v>1</v>
      </c>
      <c r="BU548" s="5">
        <v>1</v>
      </c>
      <c r="BV548" s="5">
        <v>1</v>
      </c>
      <c r="BW548" s="5">
        <v>1</v>
      </c>
      <c r="BX548" s="5">
        <v>1</v>
      </c>
      <c r="BY548" s="5">
        <v>1</v>
      </c>
      <c r="BZ548" s="5">
        <v>1</v>
      </c>
      <c r="CA548" s="5">
        <v>1</v>
      </c>
      <c r="CB548" s="5">
        <v>1</v>
      </c>
      <c r="CC548" s="5">
        <v>1</v>
      </c>
      <c r="CD548" s="5">
        <v>1</v>
      </c>
      <c r="CE548" s="5">
        <v>1</v>
      </c>
      <c r="CF548" s="5">
        <v>1</v>
      </c>
      <c r="CG548" s="5">
        <v>1</v>
      </c>
      <c r="CH548" s="5">
        <v>1</v>
      </c>
      <c r="CI548" s="5">
        <v>1</v>
      </c>
      <c r="CJ548" s="544">
        <v>1</v>
      </c>
    </row>
    <row r="549" spans="1:88" s="160" customFormat="1" ht="23.25" customHeight="1">
      <c r="A549" s="5">
        <v>1</v>
      </c>
      <c r="B549" s="657" t="str">
        <f t="shared" si="205"/>
        <v>►</v>
      </c>
      <c r="C549" s="671"/>
      <c r="D549" s="289" t="str">
        <f t="shared" si="206"/>
        <v/>
      </c>
      <c r="E549" s="141">
        <f t="shared" si="207"/>
        <v>0</v>
      </c>
      <c r="F549" s="141"/>
      <c r="G549" s="141"/>
      <c r="H549" s="141"/>
      <c r="I549" s="141"/>
      <c r="J549" s="141"/>
      <c r="K549" s="141"/>
      <c r="L549" s="141"/>
      <c r="M549" s="141"/>
      <c r="N549" s="141"/>
      <c r="O549" s="141"/>
      <c r="P549" s="830"/>
      <c r="Q549" s="5">
        <v>1</v>
      </c>
      <c r="R549" s="596"/>
      <c r="S549" s="632"/>
      <c r="T549" s="598"/>
      <c r="U549" s="636" t="str">
        <f t="shared" si="198"/>
        <v/>
      </c>
      <c r="V549" s="640"/>
      <c r="W549" s="182" t="str">
        <f t="shared" si="199"/>
        <v/>
      </c>
      <c r="X549" s="639" t="str">
        <f t="shared" si="204"/>
        <v/>
      </c>
      <c r="Y549" s="5"/>
      <c r="Z549" s="314" t="str">
        <f t="shared" si="208"/>
        <v>►</v>
      </c>
      <c r="AA549" s="315" t="str">
        <f>IF(ISBLANK(AB549),"",LARGE(AA517:AA548,1)+1)</f>
        <v/>
      </c>
      <c r="AB549" s="316"/>
      <c r="AC549" s="317"/>
      <c r="AD549" s="317"/>
      <c r="AE549" s="317"/>
      <c r="AF549" s="317"/>
      <c r="AG549" s="317"/>
      <c r="AH549" s="317"/>
      <c r="AI549" s="317"/>
      <c r="AJ549" s="317"/>
      <c r="AK549" s="317"/>
      <c r="AL549" s="317"/>
      <c r="AM549" s="317"/>
      <c r="AN549" s="318"/>
      <c r="AO549" s="5"/>
      <c r="AP549" s="315" t="str">
        <f>IF(ISBLANK(AQ549),"",LARGE(AP528:AP548,1)+1)</f>
        <v/>
      </c>
      <c r="AQ549" s="316"/>
      <c r="AR549" s="317"/>
      <c r="AS549" s="317"/>
      <c r="AT549" s="317"/>
      <c r="AU549" s="317"/>
      <c r="AV549" s="5">
        <v>1</v>
      </c>
      <c r="AW549" s="5">
        <v>1</v>
      </c>
      <c r="AX549" s="5">
        <v>1</v>
      </c>
      <c r="AY549" s="5">
        <v>1</v>
      </c>
      <c r="AZ549" s="5">
        <v>1</v>
      </c>
      <c r="BA549" s="5">
        <v>1</v>
      </c>
      <c r="BB549" s="5">
        <v>1</v>
      </c>
      <c r="BC549" s="5">
        <v>1</v>
      </c>
      <c r="BD549" s="5">
        <v>1</v>
      </c>
      <c r="BE549" s="5">
        <v>1</v>
      </c>
      <c r="BF549" s="5">
        <v>1</v>
      </c>
      <c r="BG549" s="5">
        <v>1</v>
      </c>
      <c r="BH549" s="5">
        <v>1</v>
      </c>
      <c r="BI549" s="5">
        <v>1</v>
      </c>
      <c r="BJ549" s="5">
        <v>1</v>
      </c>
      <c r="BK549" s="5">
        <v>1</v>
      </c>
      <c r="BL549" s="5">
        <v>1</v>
      </c>
      <c r="BM549" s="5">
        <v>1</v>
      </c>
      <c r="BN549" s="5">
        <v>1</v>
      </c>
      <c r="BO549" s="5">
        <v>1</v>
      </c>
      <c r="BP549" s="5">
        <v>1</v>
      </c>
      <c r="BQ549" s="5">
        <v>1</v>
      </c>
      <c r="BR549" s="5">
        <v>1</v>
      </c>
      <c r="BS549" s="5">
        <v>1</v>
      </c>
      <c r="BT549" s="5">
        <v>1</v>
      </c>
      <c r="BU549" s="5">
        <v>1</v>
      </c>
      <c r="BV549" s="5">
        <v>1</v>
      </c>
      <c r="BW549" s="5">
        <v>1</v>
      </c>
      <c r="BX549" s="5">
        <v>1</v>
      </c>
      <c r="BY549" s="5">
        <v>1</v>
      </c>
      <c r="BZ549" s="5">
        <v>1</v>
      </c>
      <c r="CA549" s="5">
        <v>1</v>
      </c>
      <c r="CB549" s="5">
        <v>1</v>
      </c>
      <c r="CC549" s="5">
        <v>1</v>
      </c>
      <c r="CD549" s="5">
        <v>1</v>
      </c>
      <c r="CE549" s="5">
        <v>1</v>
      </c>
      <c r="CF549" s="5">
        <v>1</v>
      </c>
      <c r="CG549" s="5">
        <v>1</v>
      </c>
      <c r="CH549" s="5">
        <v>1</v>
      </c>
      <c r="CI549" s="5">
        <v>1</v>
      </c>
      <c r="CJ549" s="544">
        <v>1</v>
      </c>
    </row>
    <row r="550" spans="1:88" s="160" customFormat="1" ht="23.25" customHeight="1">
      <c r="A550" s="5">
        <v>1</v>
      </c>
      <c r="B550" s="657" t="str">
        <f t="shared" si="205"/>
        <v>►</v>
      </c>
      <c r="C550" s="671"/>
      <c r="D550" s="289" t="str">
        <f t="shared" si="206"/>
        <v/>
      </c>
      <c r="E550" s="141">
        <f t="shared" si="207"/>
        <v>0</v>
      </c>
      <c r="F550" s="141"/>
      <c r="G550" s="141"/>
      <c r="H550" s="141"/>
      <c r="I550" s="141"/>
      <c r="J550" s="141"/>
      <c r="K550" s="141"/>
      <c r="L550" s="141"/>
      <c r="M550" s="141"/>
      <c r="N550" s="141"/>
      <c r="O550" s="141"/>
      <c r="P550" s="830"/>
      <c r="Q550" s="5">
        <v>1</v>
      </c>
      <c r="R550" s="596"/>
      <c r="S550" s="632"/>
      <c r="T550" s="598"/>
      <c r="U550" s="636" t="str">
        <f t="shared" si="198"/>
        <v/>
      </c>
      <c r="V550" s="640"/>
      <c r="W550" s="182" t="str">
        <f t="shared" si="199"/>
        <v/>
      </c>
      <c r="X550" s="639" t="str">
        <f t="shared" si="204"/>
        <v/>
      </c>
      <c r="Y550" s="5"/>
      <c r="Z550" s="314" t="str">
        <f t="shared" si="208"/>
        <v>►</v>
      </c>
      <c r="AA550" s="315" t="str">
        <f>IF(ISBLANK(AB550),"",LARGE(AA517:AA549,1)+1)</f>
        <v/>
      </c>
      <c r="AB550" s="316"/>
      <c r="AC550" s="317"/>
      <c r="AD550" s="317"/>
      <c r="AE550" s="317"/>
      <c r="AF550" s="317"/>
      <c r="AG550" s="317"/>
      <c r="AH550" s="317"/>
      <c r="AI550" s="317"/>
      <c r="AJ550" s="317"/>
      <c r="AK550" s="317"/>
      <c r="AL550" s="317"/>
      <c r="AM550" s="317"/>
      <c r="AN550" s="318"/>
      <c r="AO550" s="5"/>
      <c r="AP550" s="315" t="str">
        <f>IF(ISBLANK(AQ550),"",LARGE(AP528:AP549,1)+1)</f>
        <v/>
      </c>
      <c r="AQ550" s="316"/>
      <c r="AR550" s="317"/>
      <c r="AS550" s="317"/>
      <c r="AT550" s="317"/>
      <c r="AU550" s="317"/>
      <c r="AV550" s="5">
        <v>1</v>
      </c>
      <c r="AW550" s="5">
        <v>1</v>
      </c>
      <c r="AX550" s="5">
        <v>1</v>
      </c>
      <c r="AY550" s="5">
        <v>1</v>
      </c>
      <c r="AZ550" s="5">
        <v>1</v>
      </c>
      <c r="BA550" s="5">
        <v>1</v>
      </c>
      <c r="BB550" s="5">
        <v>1</v>
      </c>
      <c r="BC550" s="5">
        <v>1</v>
      </c>
      <c r="BD550" s="5">
        <v>1</v>
      </c>
      <c r="BE550" s="5">
        <v>1</v>
      </c>
      <c r="BF550" s="5">
        <v>1</v>
      </c>
      <c r="BG550" s="5">
        <v>1</v>
      </c>
      <c r="BH550" s="5">
        <v>1</v>
      </c>
      <c r="BI550" s="5">
        <v>1</v>
      </c>
      <c r="BJ550" s="5">
        <v>1</v>
      </c>
      <c r="BK550" s="5">
        <v>1</v>
      </c>
      <c r="BL550" s="5">
        <v>1</v>
      </c>
      <c r="BM550" s="5">
        <v>1</v>
      </c>
      <c r="BN550" s="5">
        <v>1</v>
      </c>
      <c r="BO550" s="5">
        <v>1</v>
      </c>
      <c r="BP550" s="5">
        <v>1</v>
      </c>
      <c r="BQ550" s="5">
        <v>1</v>
      </c>
      <c r="BR550" s="5">
        <v>1</v>
      </c>
      <c r="BS550" s="5">
        <v>1</v>
      </c>
      <c r="BT550" s="5">
        <v>1</v>
      </c>
      <c r="BU550" s="5">
        <v>1</v>
      </c>
      <c r="BV550" s="5">
        <v>1</v>
      </c>
      <c r="BW550" s="5">
        <v>1</v>
      </c>
      <c r="BX550" s="5">
        <v>1</v>
      </c>
      <c r="BY550" s="5">
        <v>1</v>
      </c>
      <c r="BZ550" s="5">
        <v>1</v>
      </c>
      <c r="CA550" s="5">
        <v>1</v>
      </c>
      <c r="CB550" s="5">
        <v>1</v>
      </c>
      <c r="CC550" s="5">
        <v>1</v>
      </c>
      <c r="CD550" s="5">
        <v>1</v>
      </c>
      <c r="CE550" s="5">
        <v>1</v>
      </c>
      <c r="CF550" s="5">
        <v>1</v>
      </c>
      <c r="CG550" s="5">
        <v>1</v>
      </c>
      <c r="CH550" s="5">
        <v>1</v>
      </c>
      <c r="CI550" s="5">
        <v>1</v>
      </c>
      <c r="CJ550" s="544">
        <v>1</v>
      </c>
    </row>
    <row r="551" spans="1:88" s="160" customFormat="1" ht="23.25" customHeight="1">
      <c r="A551" s="5">
        <v>1</v>
      </c>
      <c r="B551" s="657" t="str">
        <f t="shared" si="205"/>
        <v>►</v>
      </c>
      <c r="C551" s="671"/>
      <c r="D551" s="289" t="str">
        <f t="shared" si="206"/>
        <v/>
      </c>
      <c r="E551" s="141">
        <f t="shared" si="207"/>
        <v>0</v>
      </c>
      <c r="F551" s="141"/>
      <c r="G551" s="141"/>
      <c r="H551" s="141"/>
      <c r="I551" s="141"/>
      <c r="J551" s="141"/>
      <c r="K551" s="141"/>
      <c r="L551" s="141"/>
      <c r="M551" s="141"/>
      <c r="N551" s="141"/>
      <c r="O551" s="141"/>
      <c r="P551" s="830"/>
      <c r="Q551" s="5">
        <v>1</v>
      </c>
      <c r="R551" s="596"/>
      <c r="S551" s="632"/>
      <c r="T551" s="598"/>
      <c r="U551" s="636" t="str">
        <f t="shared" si="198"/>
        <v/>
      </c>
      <c r="V551" s="640"/>
      <c r="W551" s="182" t="str">
        <f t="shared" si="199"/>
        <v/>
      </c>
      <c r="X551" s="639" t="str">
        <f t="shared" si="204"/>
        <v/>
      </c>
      <c r="Y551" s="5"/>
      <c r="Z551" s="314" t="str">
        <f t="shared" si="208"/>
        <v>►</v>
      </c>
      <c r="AA551" s="315" t="str">
        <f>IF(ISBLANK(AB551),"",LARGE(AA517:AA550,1)+1)</f>
        <v/>
      </c>
      <c r="AB551" s="316"/>
      <c r="AC551" s="317"/>
      <c r="AD551" s="317"/>
      <c r="AE551" s="317"/>
      <c r="AF551" s="317"/>
      <c r="AG551" s="317"/>
      <c r="AH551" s="317"/>
      <c r="AI551" s="317"/>
      <c r="AJ551" s="317"/>
      <c r="AK551" s="317"/>
      <c r="AL551" s="317"/>
      <c r="AM551" s="317"/>
      <c r="AN551" s="318"/>
      <c r="AO551" s="5"/>
      <c r="AP551" s="315" t="str">
        <f>IF(ISBLANK(AQ551),"",LARGE(AP528:AP550,1)+1)</f>
        <v/>
      </c>
      <c r="AQ551" s="316"/>
      <c r="AR551" s="317"/>
      <c r="AS551" s="317"/>
      <c r="AT551" s="317"/>
      <c r="AU551" s="317"/>
      <c r="AV551" s="5">
        <v>1</v>
      </c>
      <c r="AW551" s="5">
        <v>1</v>
      </c>
      <c r="AX551" s="5">
        <v>1</v>
      </c>
      <c r="AY551" s="5">
        <v>1</v>
      </c>
      <c r="AZ551" s="5">
        <v>1</v>
      </c>
      <c r="BA551" s="5">
        <v>1</v>
      </c>
      <c r="BB551" s="5">
        <v>1</v>
      </c>
      <c r="BC551" s="5">
        <v>1</v>
      </c>
      <c r="BD551" s="5">
        <v>1</v>
      </c>
      <c r="BE551" s="5">
        <v>1</v>
      </c>
      <c r="BF551" s="5">
        <v>1</v>
      </c>
      <c r="BG551" s="5">
        <v>1</v>
      </c>
      <c r="BH551" s="5">
        <v>1</v>
      </c>
      <c r="BI551" s="5">
        <v>1</v>
      </c>
      <c r="BJ551" s="5">
        <v>1</v>
      </c>
      <c r="BK551" s="5">
        <v>1</v>
      </c>
      <c r="BL551" s="5">
        <v>1</v>
      </c>
      <c r="BM551" s="5">
        <v>1</v>
      </c>
      <c r="BN551" s="5">
        <v>1</v>
      </c>
      <c r="BO551" s="5">
        <v>1</v>
      </c>
      <c r="BP551" s="5">
        <v>1</v>
      </c>
      <c r="BQ551" s="5">
        <v>1</v>
      </c>
      <c r="BR551" s="5">
        <v>1</v>
      </c>
      <c r="BS551" s="5">
        <v>1</v>
      </c>
      <c r="BT551" s="5">
        <v>1</v>
      </c>
      <c r="BU551" s="5">
        <v>1</v>
      </c>
      <c r="BV551" s="5">
        <v>1</v>
      </c>
      <c r="BW551" s="5">
        <v>1</v>
      </c>
      <c r="BX551" s="5">
        <v>1</v>
      </c>
      <c r="BY551" s="5">
        <v>1</v>
      </c>
      <c r="BZ551" s="5">
        <v>1</v>
      </c>
      <c r="CA551" s="5">
        <v>1</v>
      </c>
      <c r="CB551" s="5">
        <v>1</v>
      </c>
      <c r="CC551" s="5">
        <v>1</v>
      </c>
      <c r="CD551" s="5">
        <v>1</v>
      </c>
      <c r="CE551" s="5">
        <v>1</v>
      </c>
      <c r="CF551" s="5">
        <v>1</v>
      </c>
      <c r="CG551" s="5">
        <v>1</v>
      </c>
      <c r="CH551" s="5">
        <v>1</v>
      </c>
      <c r="CI551" s="5">
        <v>1</v>
      </c>
      <c r="CJ551" s="544">
        <v>1</v>
      </c>
    </row>
    <row r="552" spans="1:88" s="160" customFormat="1" ht="23.25" customHeight="1">
      <c r="A552" s="5">
        <v>1</v>
      </c>
      <c r="B552" s="657" t="str">
        <f t="shared" si="205"/>
        <v>►</v>
      </c>
      <c r="C552" s="671"/>
      <c r="D552" s="289" t="str">
        <f t="shared" si="206"/>
        <v/>
      </c>
      <c r="E552" s="141">
        <f t="shared" si="207"/>
        <v>0</v>
      </c>
      <c r="F552" s="141"/>
      <c r="G552" s="141"/>
      <c r="H552" s="141"/>
      <c r="I552" s="141"/>
      <c r="J552" s="141"/>
      <c r="K552" s="141"/>
      <c r="L552" s="141"/>
      <c r="M552" s="141"/>
      <c r="N552" s="141"/>
      <c r="O552" s="141"/>
      <c r="P552" s="830"/>
      <c r="Q552" s="5">
        <v>1</v>
      </c>
      <c r="R552" s="596"/>
      <c r="S552" s="632"/>
      <c r="T552" s="598"/>
      <c r="U552" s="636" t="str">
        <f t="shared" si="198"/>
        <v/>
      </c>
      <c r="V552" s="640"/>
      <c r="W552" s="182" t="str">
        <f t="shared" si="199"/>
        <v/>
      </c>
      <c r="X552" s="639" t="str">
        <f t="shared" si="204"/>
        <v/>
      </c>
      <c r="Y552" s="5"/>
      <c r="Z552" s="314" t="str">
        <f t="shared" si="208"/>
        <v>►</v>
      </c>
      <c r="AA552" s="315" t="str">
        <f>IF(ISBLANK(AB552),"",LARGE(AA517:AA551,1)+1)</f>
        <v/>
      </c>
      <c r="AB552" s="316"/>
      <c r="AC552" s="317"/>
      <c r="AD552" s="317"/>
      <c r="AE552" s="317"/>
      <c r="AF552" s="317"/>
      <c r="AG552" s="317"/>
      <c r="AH552" s="317"/>
      <c r="AI552" s="317"/>
      <c r="AJ552" s="317"/>
      <c r="AK552" s="317"/>
      <c r="AL552" s="317"/>
      <c r="AM552" s="317"/>
      <c r="AN552" s="318"/>
      <c r="AO552" s="5"/>
      <c r="AP552" s="315" t="str">
        <f>IF(ISBLANK(AQ552),"",LARGE(AP528:AP551,1)+1)</f>
        <v/>
      </c>
      <c r="AQ552" s="316"/>
      <c r="AR552" s="317"/>
      <c r="AS552" s="317"/>
      <c r="AT552" s="317"/>
      <c r="AU552" s="317"/>
      <c r="AV552" s="5">
        <v>1</v>
      </c>
      <c r="AW552" s="5">
        <v>1</v>
      </c>
      <c r="AX552" s="5">
        <v>1</v>
      </c>
      <c r="AY552" s="5">
        <v>1</v>
      </c>
      <c r="AZ552" s="5">
        <v>1</v>
      </c>
      <c r="BA552" s="5">
        <v>1</v>
      </c>
      <c r="BB552" s="5">
        <v>1</v>
      </c>
      <c r="BC552" s="5">
        <v>1</v>
      </c>
      <c r="BD552" s="5">
        <v>1</v>
      </c>
      <c r="BE552" s="5">
        <v>1</v>
      </c>
      <c r="BF552" s="5">
        <v>1</v>
      </c>
      <c r="BG552" s="5">
        <v>1</v>
      </c>
      <c r="BH552" s="5">
        <v>1</v>
      </c>
      <c r="BI552" s="5">
        <v>1</v>
      </c>
      <c r="BJ552" s="5">
        <v>1</v>
      </c>
      <c r="BK552" s="5">
        <v>1</v>
      </c>
      <c r="BL552" s="5">
        <v>1</v>
      </c>
      <c r="BM552" s="5">
        <v>1</v>
      </c>
      <c r="BN552" s="5">
        <v>1</v>
      </c>
      <c r="BO552" s="5">
        <v>1</v>
      </c>
      <c r="BP552" s="5">
        <v>1</v>
      </c>
      <c r="BQ552" s="5">
        <v>1</v>
      </c>
      <c r="BR552" s="5">
        <v>1</v>
      </c>
      <c r="BS552" s="5">
        <v>1</v>
      </c>
      <c r="BT552" s="5">
        <v>1</v>
      </c>
      <c r="BU552" s="5">
        <v>1</v>
      </c>
      <c r="BV552" s="5">
        <v>1</v>
      </c>
      <c r="BW552" s="5">
        <v>1</v>
      </c>
      <c r="BX552" s="5">
        <v>1</v>
      </c>
      <c r="BY552" s="5">
        <v>1</v>
      </c>
      <c r="BZ552" s="5">
        <v>1</v>
      </c>
      <c r="CA552" s="5">
        <v>1</v>
      </c>
      <c r="CB552" s="5">
        <v>1</v>
      </c>
      <c r="CC552" s="5">
        <v>1</v>
      </c>
      <c r="CD552" s="5">
        <v>1</v>
      </c>
      <c r="CE552" s="5">
        <v>1</v>
      </c>
      <c r="CF552" s="5">
        <v>1</v>
      </c>
      <c r="CG552" s="5">
        <v>1</v>
      </c>
      <c r="CH552" s="5">
        <v>1</v>
      </c>
      <c r="CI552" s="5">
        <v>1</v>
      </c>
      <c r="CJ552" s="544">
        <v>1</v>
      </c>
    </row>
    <row r="553" spans="1:88" s="160" customFormat="1" ht="23.25" customHeight="1">
      <c r="A553" s="5">
        <v>1</v>
      </c>
      <c r="B553" s="657" t="str">
        <f t="shared" si="205"/>
        <v>►</v>
      </c>
      <c r="C553" s="671"/>
      <c r="D553" s="289" t="str">
        <f t="shared" si="206"/>
        <v/>
      </c>
      <c r="E553" s="141">
        <f t="shared" si="207"/>
        <v>0</v>
      </c>
      <c r="F553" s="141"/>
      <c r="G553" s="141"/>
      <c r="H553" s="141"/>
      <c r="I553" s="141"/>
      <c r="J553" s="141"/>
      <c r="K553" s="141"/>
      <c r="L553" s="141"/>
      <c r="M553" s="141"/>
      <c r="N553" s="141"/>
      <c r="O553" s="141"/>
      <c r="P553" s="830"/>
      <c r="Q553" s="5">
        <v>1</v>
      </c>
      <c r="R553" s="596"/>
      <c r="S553" s="632"/>
      <c r="T553" s="598"/>
      <c r="U553" s="636" t="str">
        <f t="shared" si="198"/>
        <v/>
      </c>
      <c r="V553" s="640"/>
      <c r="W553" s="182" t="str">
        <f t="shared" si="199"/>
        <v/>
      </c>
      <c r="X553" s="639" t="str">
        <f t="shared" si="204"/>
        <v/>
      </c>
      <c r="Y553" s="5"/>
      <c r="Z553" s="314" t="str">
        <f t="shared" si="208"/>
        <v>►</v>
      </c>
      <c r="AA553" s="315" t="str">
        <f>IF(ISBLANK(AB553),"",LARGE(AA517:AA552,1)+1)</f>
        <v/>
      </c>
      <c r="AB553" s="316"/>
      <c r="AC553" s="317"/>
      <c r="AD553" s="317"/>
      <c r="AE553" s="317"/>
      <c r="AF553" s="317"/>
      <c r="AG553" s="317"/>
      <c r="AH553" s="317"/>
      <c r="AI553" s="317"/>
      <c r="AJ553" s="317"/>
      <c r="AK553" s="317"/>
      <c r="AL553" s="317"/>
      <c r="AM553" s="317"/>
      <c r="AN553" s="318"/>
      <c r="AO553" s="5"/>
      <c r="AP553" s="315" t="str">
        <f>IF(ISBLANK(AQ553),"",LARGE(AP528:AP552,1)+1)</f>
        <v/>
      </c>
      <c r="AQ553" s="316"/>
      <c r="AR553" s="317"/>
      <c r="AS553" s="317"/>
      <c r="AT553" s="317"/>
      <c r="AU553" s="317"/>
      <c r="AV553" s="5">
        <v>1</v>
      </c>
      <c r="AW553" s="5">
        <v>1</v>
      </c>
      <c r="AX553" s="5">
        <v>1</v>
      </c>
      <c r="AY553" s="5">
        <v>1</v>
      </c>
      <c r="AZ553" s="5">
        <v>1</v>
      </c>
      <c r="BA553" s="5">
        <v>1</v>
      </c>
      <c r="BB553" s="5">
        <v>1</v>
      </c>
      <c r="BC553" s="5">
        <v>1</v>
      </c>
      <c r="BD553" s="5">
        <v>1</v>
      </c>
      <c r="BE553" s="5">
        <v>1</v>
      </c>
      <c r="BF553" s="5">
        <v>1</v>
      </c>
      <c r="BG553" s="5">
        <v>1</v>
      </c>
      <c r="BH553" s="5">
        <v>1</v>
      </c>
      <c r="BI553" s="5">
        <v>1</v>
      </c>
      <c r="BJ553" s="5">
        <v>1</v>
      </c>
      <c r="BK553" s="5">
        <v>1</v>
      </c>
      <c r="BL553" s="5">
        <v>1</v>
      </c>
      <c r="BM553" s="5">
        <v>1</v>
      </c>
      <c r="BN553" s="5">
        <v>1</v>
      </c>
      <c r="BO553" s="5">
        <v>1</v>
      </c>
      <c r="BP553" s="5">
        <v>1</v>
      </c>
      <c r="BQ553" s="5">
        <v>1</v>
      </c>
      <c r="BR553" s="5">
        <v>1</v>
      </c>
      <c r="BS553" s="5">
        <v>1</v>
      </c>
      <c r="BT553" s="5">
        <v>1</v>
      </c>
      <c r="BU553" s="5">
        <v>1</v>
      </c>
      <c r="BV553" s="5">
        <v>1</v>
      </c>
      <c r="BW553" s="5">
        <v>1</v>
      </c>
      <c r="BX553" s="5">
        <v>1</v>
      </c>
      <c r="BY553" s="5">
        <v>1</v>
      </c>
      <c r="BZ553" s="5">
        <v>1</v>
      </c>
      <c r="CA553" s="5">
        <v>1</v>
      </c>
      <c r="CB553" s="5">
        <v>1</v>
      </c>
      <c r="CC553" s="5">
        <v>1</v>
      </c>
      <c r="CD553" s="5">
        <v>1</v>
      </c>
      <c r="CE553" s="5">
        <v>1</v>
      </c>
      <c r="CF553" s="5">
        <v>1</v>
      </c>
      <c r="CG553" s="5">
        <v>1</v>
      </c>
      <c r="CH553" s="5">
        <v>1</v>
      </c>
      <c r="CI553" s="5">
        <v>1</v>
      </c>
      <c r="CJ553" s="544">
        <v>1</v>
      </c>
    </row>
    <row r="554" spans="1:88" s="160" customFormat="1" ht="23.25" customHeight="1">
      <c r="A554" s="5">
        <v>1</v>
      </c>
      <c r="B554" s="657" t="str">
        <f>Z538</f>
        <v>►</v>
      </c>
      <c r="C554" s="671"/>
      <c r="D554" s="289" t="str">
        <f t="shared" si="206"/>
        <v/>
      </c>
      <c r="E554" s="141">
        <f t="shared" si="207"/>
        <v>0</v>
      </c>
      <c r="F554" s="141"/>
      <c r="G554" s="141"/>
      <c r="H554" s="141"/>
      <c r="I554" s="141"/>
      <c r="J554" s="141"/>
      <c r="K554" s="141"/>
      <c r="L554" s="141"/>
      <c r="M554" s="141"/>
      <c r="N554" s="141"/>
      <c r="O554" s="141"/>
      <c r="P554" s="830"/>
      <c r="Q554" s="5">
        <v>1</v>
      </c>
      <c r="R554" s="596"/>
      <c r="S554" s="632"/>
      <c r="T554" s="598"/>
      <c r="U554" s="636" t="str">
        <f t="shared" si="198"/>
        <v/>
      </c>
      <c r="V554" s="640"/>
      <c r="W554" s="182" t="str">
        <f t="shared" si="199"/>
        <v/>
      </c>
      <c r="X554" s="639" t="str">
        <f t="shared" si="204"/>
        <v/>
      </c>
      <c r="Y554" s="5">
        <v>1</v>
      </c>
      <c r="Z554" s="314" t="str">
        <f t="shared" si="208"/>
        <v>►</v>
      </c>
      <c r="AA554" s="315" t="str">
        <f>IF(ISBLANK(AB554),"",LARGE(AA517:AA553,1)+1)</f>
        <v/>
      </c>
      <c r="AB554" s="316"/>
      <c r="AC554" s="317"/>
      <c r="AD554" s="317"/>
      <c r="AE554" s="317"/>
      <c r="AF554" s="317"/>
      <c r="AG554" s="317"/>
      <c r="AH554" s="317"/>
      <c r="AI554" s="317"/>
      <c r="AJ554" s="317"/>
      <c r="AK554" s="317"/>
      <c r="AL554" s="317"/>
      <c r="AM554" s="317"/>
      <c r="AN554" s="318"/>
      <c r="AO554" s="5">
        <v>1</v>
      </c>
      <c r="AP554" s="315" t="str">
        <f>IF(ISBLANK(AQ554),"",LARGE(AP528:AP553,1)+1)</f>
        <v/>
      </c>
      <c r="AQ554" s="316"/>
      <c r="AR554" s="317"/>
      <c r="AS554" s="317"/>
      <c r="AT554" s="317"/>
      <c r="AU554" s="317"/>
      <c r="AV554" s="5">
        <v>1</v>
      </c>
      <c r="AW554" s="5">
        <v>1</v>
      </c>
      <c r="AX554" s="5">
        <v>1</v>
      </c>
      <c r="AY554" s="5">
        <v>1</v>
      </c>
      <c r="AZ554" s="5">
        <v>1</v>
      </c>
      <c r="BA554" s="5">
        <v>1</v>
      </c>
      <c r="BB554" s="5">
        <v>1</v>
      </c>
      <c r="BC554" s="5">
        <v>1</v>
      </c>
      <c r="BD554" s="5">
        <v>1</v>
      </c>
      <c r="BE554" s="5">
        <v>1</v>
      </c>
      <c r="BF554" s="5">
        <v>1</v>
      </c>
      <c r="BG554" s="5">
        <v>1</v>
      </c>
      <c r="BH554" s="5">
        <v>1</v>
      </c>
      <c r="BI554" s="5">
        <v>1</v>
      </c>
      <c r="BJ554" s="5">
        <v>1</v>
      </c>
      <c r="BK554" s="5">
        <v>1</v>
      </c>
      <c r="BL554" s="5">
        <v>1</v>
      </c>
      <c r="BM554" s="5">
        <v>1</v>
      </c>
      <c r="BN554" s="5">
        <v>1</v>
      </c>
      <c r="BO554" s="5">
        <v>1</v>
      </c>
      <c r="BP554" s="5">
        <v>1</v>
      </c>
      <c r="BQ554" s="5">
        <v>1</v>
      </c>
      <c r="BR554" s="5">
        <v>1</v>
      </c>
      <c r="BS554" s="5">
        <v>1</v>
      </c>
      <c r="BT554" s="5">
        <v>1</v>
      </c>
      <c r="BU554" s="5">
        <v>1</v>
      </c>
      <c r="BV554" s="5">
        <v>1</v>
      </c>
      <c r="BW554" s="5">
        <v>1</v>
      </c>
      <c r="BX554" s="5">
        <v>1</v>
      </c>
      <c r="BY554" s="5">
        <v>1</v>
      </c>
      <c r="BZ554" s="5">
        <v>1</v>
      </c>
      <c r="CA554" s="5">
        <v>1</v>
      </c>
      <c r="CB554" s="5">
        <v>1</v>
      </c>
      <c r="CC554" s="5">
        <v>1</v>
      </c>
      <c r="CD554" s="5">
        <v>1</v>
      </c>
      <c r="CE554" s="5">
        <v>1</v>
      </c>
      <c r="CF554" s="5">
        <v>1</v>
      </c>
      <c r="CG554" s="5">
        <v>1</v>
      </c>
      <c r="CH554" s="5">
        <v>1</v>
      </c>
      <c r="CI554" s="5">
        <v>1</v>
      </c>
      <c r="CJ554" s="544">
        <v>1</v>
      </c>
    </row>
    <row r="555" spans="1:88" s="160" customFormat="1" ht="23.25" customHeight="1">
      <c r="A555" s="5">
        <v>1</v>
      </c>
      <c r="B555" s="657" t="str">
        <f>Z554</f>
        <v>►</v>
      </c>
      <c r="C555" s="671"/>
      <c r="D555" s="289" t="str">
        <f t="shared" si="206"/>
        <v/>
      </c>
      <c r="E555" s="141">
        <f t="shared" si="207"/>
        <v>0</v>
      </c>
      <c r="F555" s="141"/>
      <c r="G555" s="141"/>
      <c r="H555" s="141"/>
      <c r="I555" s="141"/>
      <c r="J555" s="141"/>
      <c r="K555" s="141"/>
      <c r="L555" s="141"/>
      <c r="M555" s="141"/>
      <c r="N555" s="141"/>
      <c r="O555" s="141"/>
      <c r="P555" s="830"/>
      <c r="Q555" s="5">
        <v>1</v>
      </c>
      <c r="R555" s="596"/>
      <c r="S555" s="632"/>
      <c r="T555" s="598"/>
      <c r="U555" s="636" t="str">
        <f t="shared" si="198"/>
        <v/>
      </c>
      <c r="V555" s="640"/>
      <c r="W555" s="182" t="str">
        <f t="shared" si="199"/>
        <v/>
      </c>
      <c r="X555" s="639" t="str">
        <f t="shared" si="204"/>
        <v/>
      </c>
      <c r="Y555" s="5">
        <v>1</v>
      </c>
      <c r="Z555" s="314" t="str">
        <f t="shared" si="208"/>
        <v>►</v>
      </c>
      <c r="AA555" s="315" t="str">
        <f>IF(ISBLANK(AB555),"",LARGE(AA517:AA554,1)+1)</f>
        <v/>
      </c>
      <c r="AB555" s="316"/>
      <c r="AC555" s="317"/>
      <c r="AD555" s="317"/>
      <c r="AE555" s="317"/>
      <c r="AF555" s="317"/>
      <c r="AG555" s="317"/>
      <c r="AH555" s="317"/>
      <c r="AI555" s="317"/>
      <c r="AJ555" s="317"/>
      <c r="AK555" s="317"/>
      <c r="AL555" s="317"/>
      <c r="AM555" s="317"/>
      <c r="AN555" s="318"/>
      <c r="AO555" s="5">
        <v>1</v>
      </c>
      <c r="AP555" s="315" t="str">
        <f>IF(ISBLANK(AQ555),"",LARGE(AP528:AP554,1)+1)</f>
        <v/>
      </c>
      <c r="AQ555" s="316"/>
      <c r="AR555" s="317"/>
      <c r="AS555" s="317"/>
      <c r="AT555" s="317"/>
      <c r="AU555" s="317"/>
      <c r="AV555" s="5">
        <v>1</v>
      </c>
      <c r="AW555" s="5">
        <v>1</v>
      </c>
      <c r="AX555" s="5">
        <v>1</v>
      </c>
      <c r="AY555" s="5">
        <v>1</v>
      </c>
      <c r="AZ555" s="5">
        <v>1</v>
      </c>
      <c r="BA555" s="5">
        <v>1</v>
      </c>
      <c r="BB555" s="5">
        <v>1</v>
      </c>
      <c r="BC555" s="5">
        <v>1</v>
      </c>
      <c r="BD555" s="5">
        <v>1</v>
      </c>
      <c r="BE555" s="5">
        <v>1</v>
      </c>
      <c r="BF555" s="5">
        <v>1</v>
      </c>
      <c r="BG555" s="5">
        <v>1</v>
      </c>
      <c r="BH555" s="5">
        <v>1</v>
      </c>
      <c r="BI555" s="5">
        <v>1</v>
      </c>
      <c r="BJ555" s="5">
        <v>1</v>
      </c>
      <c r="BK555" s="5">
        <v>1</v>
      </c>
      <c r="BL555" s="5">
        <v>1</v>
      </c>
      <c r="BM555" s="5">
        <v>1</v>
      </c>
      <c r="BN555" s="5">
        <v>1</v>
      </c>
      <c r="BO555" s="5">
        <v>1</v>
      </c>
      <c r="BP555" s="5">
        <v>1</v>
      </c>
      <c r="BQ555" s="5">
        <v>1</v>
      </c>
      <c r="BR555" s="5">
        <v>1</v>
      </c>
      <c r="BS555" s="5">
        <v>1</v>
      </c>
      <c r="BT555" s="5">
        <v>1</v>
      </c>
      <c r="BU555" s="5">
        <v>1</v>
      </c>
      <c r="BV555" s="5">
        <v>1</v>
      </c>
      <c r="BW555" s="5">
        <v>1</v>
      </c>
      <c r="BX555" s="5">
        <v>1</v>
      </c>
      <c r="BY555" s="5">
        <v>1</v>
      </c>
      <c r="BZ555" s="5">
        <v>1</v>
      </c>
      <c r="CA555" s="5">
        <v>1</v>
      </c>
      <c r="CB555" s="5">
        <v>1</v>
      </c>
      <c r="CC555" s="5">
        <v>1</v>
      </c>
      <c r="CD555" s="5">
        <v>1</v>
      </c>
      <c r="CE555" s="5">
        <v>1</v>
      </c>
      <c r="CF555" s="5">
        <v>1</v>
      </c>
      <c r="CG555" s="5">
        <v>1</v>
      </c>
      <c r="CH555" s="5">
        <v>1</v>
      </c>
      <c r="CI555" s="5">
        <v>1</v>
      </c>
      <c r="CJ555" s="544">
        <v>1</v>
      </c>
    </row>
    <row r="556" spans="1:88" s="160" customFormat="1" ht="23.25" customHeight="1">
      <c r="A556" s="5">
        <v>1</v>
      </c>
      <c r="B556" s="657" t="str">
        <f>Z555</f>
        <v>►</v>
      </c>
      <c r="C556" s="671"/>
      <c r="D556" s="289" t="str">
        <f>AA555</f>
        <v/>
      </c>
      <c r="E556" s="141">
        <f>AB555</f>
        <v>0</v>
      </c>
      <c r="F556" s="141"/>
      <c r="G556" s="141"/>
      <c r="H556" s="141"/>
      <c r="I556" s="141"/>
      <c r="J556" s="141"/>
      <c r="K556" s="141"/>
      <c r="L556" s="141"/>
      <c r="M556" s="141"/>
      <c r="N556" s="141"/>
      <c r="O556" s="141"/>
      <c r="P556" s="830"/>
      <c r="Q556" s="5">
        <v>1</v>
      </c>
      <c r="R556" s="596"/>
      <c r="S556" s="632"/>
      <c r="T556" s="598"/>
      <c r="U556" s="636" t="str">
        <f t="shared" si="198"/>
        <v/>
      </c>
      <c r="V556" s="640"/>
      <c r="W556" s="182" t="str">
        <f t="shared" si="199"/>
        <v/>
      </c>
      <c r="X556" s="639" t="str">
        <f t="shared" si="204"/>
        <v/>
      </c>
      <c r="Y556" s="5">
        <v>1</v>
      </c>
      <c r="Z556" s="60" t="s">
        <v>21</v>
      </c>
      <c r="AA556" s="315" t="str">
        <f>IF(ISBLANK(AB556),"",LARGE(AA517:AA555,1)+1)</f>
        <v/>
      </c>
      <c r="AB556" s="316"/>
      <c r="AC556" s="317"/>
      <c r="AD556" s="317"/>
      <c r="AE556" s="317"/>
      <c r="AF556" s="317"/>
      <c r="AG556" s="317"/>
      <c r="AH556" s="317"/>
      <c r="AI556" s="317"/>
      <c r="AJ556" s="317"/>
      <c r="AK556" s="317"/>
      <c r="AL556" s="317"/>
      <c r="AM556" s="317"/>
      <c r="AN556" s="318"/>
      <c r="AO556" s="5">
        <v>1</v>
      </c>
      <c r="AP556" s="315" t="str">
        <f>IF(ISBLANK(AQ556),"",LARGE(AP528:AP555,1)+1)</f>
        <v/>
      </c>
      <c r="AQ556" s="316"/>
      <c r="AR556" s="317"/>
      <c r="AS556" s="317"/>
      <c r="AT556" s="317"/>
      <c r="AU556" s="317"/>
      <c r="AV556" s="5">
        <v>1</v>
      </c>
      <c r="AW556" s="5">
        <v>1</v>
      </c>
      <c r="AX556" s="5">
        <v>1</v>
      </c>
      <c r="AY556" s="5">
        <v>1</v>
      </c>
      <c r="AZ556" s="5">
        <v>1</v>
      </c>
      <c r="BA556" s="5">
        <v>1</v>
      </c>
      <c r="BB556" s="5">
        <v>1</v>
      </c>
      <c r="BC556" s="5">
        <v>1</v>
      </c>
      <c r="BD556" s="5">
        <v>1</v>
      </c>
      <c r="BE556" s="5">
        <v>1</v>
      </c>
      <c r="BF556" s="5">
        <v>1</v>
      </c>
      <c r="BG556" s="5">
        <v>1</v>
      </c>
      <c r="BH556" s="5">
        <v>1</v>
      </c>
      <c r="BI556" s="5">
        <v>1</v>
      </c>
      <c r="BJ556" s="5">
        <v>1</v>
      </c>
      <c r="BK556" s="5">
        <v>1</v>
      </c>
      <c r="BL556" s="5">
        <v>1</v>
      </c>
      <c r="BM556" s="5">
        <v>1</v>
      </c>
      <c r="BN556" s="5">
        <v>1</v>
      </c>
      <c r="BO556" s="5">
        <v>1</v>
      </c>
      <c r="BP556" s="5">
        <v>1</v>
      </c>
      <c r="BQ556" s="5">
        <v>1</v>
      </c>
      <c r="BR556" s="5">
        <v>1</v>
      </c>
      <c r="BS556" s="5">
        <v>1</v>
      </c>
      <c r="BT556" s="5">
        <v>1</v>
      </c>
      <c r="BU556" s="5">
        <v>1</v>
      </c>
      <c r="BV556" s="5">
        <v>1</v>
      </c>
      <c r="BW556" s="5">
        <v>1</v>
      </c>
      <c r="BX556" s="5">
        <v>1</v>
      </c>
      <c r="BY556" s="5">
        <v>1</v>
      </c>
      <c r="BZ556" s="5">
        <v>1</v>
      </c>
      <c r="CA556" s="5">
        <v>1</v>
      </c>
      <c r="CB556" s="5">
        <v>1</v>
      </c>
      <c r="CC556" s="5">
        <v>1</v>
      </c>
      <c r="CD556" s="5">
        <v>1</v>
      </c>
      <c r="CE556" s="5">
        <v>1</v>
      </c>
      <c r="CF556" s="5">
        <v>1</v>
      </c>
      <c r="CG556" s="5">
        <v>1</v>
      </c>
      <c r="CH556" s="5">
        <v>1</v>
      </c>
      <c r="CI556" s="5">
        <v>1</v>
      </c>
      <c r="CJ556" s="544">
        <v>1</v>
      </c>
    </row>
    <row r="557" spans="1:88" s="160" customFormat="1" ht="23.25" customHeight="1">
      <c r="A557" s="5">
        <v>1</v>
      </c>
      <c r="B557" s="60" t="s">
        <v>21</v>
      </c>
      <c r="C557" s="671"/>
      <c r="D557" s="289" t="str">
        <f t="shared" ref="D557" si="209">AA556</f>
        <v/>
      </c>
      <c r="E557" s="141">
        <f t="shared" ref="E557" si="210">AB556</f>
        <v>0</v>
      </c>
      <c r="F557" s="141"/>
      <c r="G557" s="141"/>
      <c r="H557" s="141"/>
      <c r="I557" s="141"/>
      <c r="J557" s="141"/>
      <c r="K557" s="141"/>
      <c r="L557" s="141"/>
      <c r="M557" s="141"/>
      <c r="N557" s="141"/>
      <c r="O557" s="141"/>
      <c r="P557" s="830"/>
      <c r="Q557" s="5">
        <v>1</v>
      </c>
      <c r="R557" s="596"/>
      <c r="S557" s="632"/>
      <c r="T557" s="598"/>
      <c r="U557" s="636" t="str">
        <f t="shared" si="198"/>
        <v/>
      </c>
      <c r="V557" s="640"/>
      <c r="W557" s="182" t="str">
        <f t="shared" si="199"/>
        <v/>
      </c>
      <c r="X557" s="639" t="str">
        <f t="shared" si="204"/>
        <v/>
      </c>
      <c r="Y557" s="5">
        <v>1</v>
      </c>
      <c r="Z557" s="60" t="s">
        <v>21</v>
      </c>
      <c r="AA557" s="406"/>
      <c r="AB557" s="406"/>
      <c r="AC557" s="406"/>
      <c r="AD557" s="406"/>
      <c r="AE557" s="406"/>
      <c r="AF557" s="406"/>
      <c r="AG557" s="406"/>
      <c r="AH557" s="406"/>
      <c r="AI557" s="406"/>
      <c r="AJ557" s="406"/>
      <c r="AK557" s="406"/>
      <c r="AL557" s="890">
        <f ca="1">COUNTIF(Z482:Z569,AN557)</f>
        <v>68</v>
      </c>
      <c r="AM557" s="890"/>
      <c r="AN557" s="407" t="s">
        <v>22</v>
      </c>
      <c r="AO557" s="5">
        <v>1</v>
      </c>
      <c r="AP557" s="315" t="str">
        <f>IF(ISBLANK(AQ557),"",LARGE(AP528:AP556,1)+1)</f>
        <v/>
      </c>
      <c r="AQ557" s="316"/>
      <c r="AR557" s="317"/>
      <c r="AS557" s="317"/>
      <c r="AT557" s="317"/>
      <c r="AU557" s="317"/>
      <c r="AV557" s="5">
        <v>1</v>
      </c>
      <c r="AW557" s="5">
        <v>1</v>
      </c>
      <c r="AX557" s="5">
        <v>1</v>
      </c>
      <c r="AY557" s="5">
        <v>1</v>
      </c>
      <c r="AZ557" s="5">
        <v>1</v>
      </c>
      <c r="BA557" s="5">
        <v>1</v>
      </c>
      <c r="BB557" s="5">
        <v>1</v>
      </c>
      <c r="BC557" s="5">
        <v>1</v>
      </c>
      <c r="BD557" s="5">
        <v>1</v>
      </c>
      <c r="BE557" s="5">
        <v>1</v>
      </c>
      <c r="BF557" s="5">
        <v>1</v>
      </c>
      <c r="BG557" s="5">
        <v>1</v>
      </c>
      <c r="BH557" s="5">
        <v>1</v>
      </c>
      <c r="BI557" s="5">
        <v>1</v>
      </c>
      <c r="BJ557" s="5">
        <v>1</v>
      </c>
      <c r="BK557" s="5">
        <v>1</v>
      </c>
      <c r="BL557" s="5">
        <v>1</v>
      </c>
      <c r="BM557" s="5">
        <v>1</v>
      </c>
      <c r="BN557" s="5">
        <v>1</v>
      </c>
      <c r="BO557" s="5">
        <v>1</v>
      </c>
      <c r="BP557" s="5">
        <v>1</v>
      </c>
      <c r="BQ557" s="5">
        <v>1</v>
      </c>
      <c r="BR557" s="5">
        <v>1</v>
      </c>
      <c r="BS557" s="5">
        <v>1</v>
      </c>
      <c r="BT557" s="5">
        <v>1</v>
      </c>
      <c r="BU557" s="5">
        <v>1</v>
      </c>
      <c r="BV557" s="5">
        <v>1</v>
      </c>
      <c r="BW557" s="5">
        <v>1</v>
      </c>
      <c r="BX557" s="5">
        <v>1</v>
      </c>
      <c r="BY557" s="5">
        <v>1</v>
      </c>
      <c r="BZ557" s="5">
        <v>1</v>
      </c>
      <c r="CA557" s="5">
        <v>1</v>
      </c>
      <c r="CB557" s="5">
        <v>1</v>
      </c>
      <c r="CC557" s="5">
        <v>1</v>
      </c>
      <c r="CD557" s="5">
        <v>1</v>
      </c>
      <c r="CE557" s="5">
        <v>1</v>
      </c>
      <c r="CF557" s="5">
        <v>1</v>
      </c>
      <c r="CG557" s="5">
        <v>1</v>
      </c>
      <c r="CH557" s="5">
        <v>1</v>
      </c>
      <c r="CI557" s="5">
        <v>1</v>
      </c>
      <c r="CJ557" s="544">
        <v>1</v>
      </c>
    </row>
    <row r="558" spans="1:88" s="160" customFormat="1" ht="23.25" customHeight="1">
      <c r="A558" s="5">
        <v>1</v>
      </c>
      <c r="B558" s="60" t="s">
        <v>21</v>
      </c>
      <c r="C558" s="2">
        <v>3</v>
      </c>
      <c r="D558" s="2">
        <v>9</v>
      </c>
      <c r="E558" s="2">
        <v>14</v>
      </c>
      <c r="F558" s="2">
        <v>14</v>
      </c>
      <c r="G558" s="2">
        <v>14</v>
      </c>
      <c r="H558" s="2">
        <v>14</v>
      </c>
      <c r="I558" s="2">
        <v>14</v>
      </c>
      <c r="J558" s="2">
        <v>10</v>
      </c>
      <c r="K558" s="2">
        <v>10</v>
      </c>
      <c r="L558" s="2">
        <v>10</v>
      </c>
      <c r="M558" s="2">
        <v>12</v>
      </c>
      <c r="N558" s="2">
        <v>12</v>
      </c>
      <c r="O558" s="2">
        <v>12</v>
      </c>
      <c r="P558" s="2">
        <v>10</v>
      </c>
      <c r="Q558" s="5">
        <v>1</v>
      </c>
      <c r="R558" s="596"/>
      <c r="S558" s="632"/>
      <c r="T558" s="598"/>
      <c r="U558" s="636" t="str">
        <f t="shared" si="198"/>
        <v/>
      </c>
      <c r="V558" s="640"/>
      <c r="W558" s="182" t="str">
        <f t="shared" si="199"/>
        <v/>
      </c>
      <c r="X558" s="639" t="str">
        <f t="shared" si="204"/>
        <v/>
      </c>
      <c r="Y558" s="5">
        <v>1</v>
      </c>
      <c r="Z558" s="408" t="s">
        <v>22</v>
      </c>
      <c r="AA558" s="409" t="s">
        <v>4</v>
      </c>
      <c r="AB558" s="332" t="s">
        <v>10</v>
      </c>
      <c r="AC558" s="332" t="s">
        <v>16</v>
      </c>
      <c r="AD558" s="332" t="s">
        <v>5</v>
      </c>
      <c r="AE558" s="332" t="s">
        <v>17</v>
      </c>
      <c r="AF558" s="410" t="s">
        <v>37</v>
      </c>
      <c r="AG558" s="411" t="s">
        <v>230</v>
      </c>
      <c r="AH558" s="412"/>
      <c r="AI558" s="412"/>
      <c r="AJ558" s="412"/>
      <c r="AK558" s="412"/>
      <c r="AL558" s="412"/>
      <c r="AM558" s="412"/>
      <c r="AN558" s="413"/>
      <c r="AO558" s="5">
        <v>1</v>
      </c>
      <c r="AP558" s="315" t="str">
        <f>IF(ISBLANK(AQ558),"",LARGE(AP528:AP557,1)+1)</f>
        <v/>
      </c>
      <c r="AQ558" s="316"/>
      <c r="AR558" s="317"/>
      <c r="AS558" s="317"/>
      <c r="AT558" s="317"/>
      <c r="AU558" s="317"/>
      <c r="AV558" s="5">
        <v>1</v>
      </c>
      <c r="AW558" s="5">
        <v>1</v>
      </c>
      <c r="AX558" s="5">
        <v>1</v>
      </c>
      <c r="AY558" s="5">
        <v>1</v>
      </c>
      <c r="AZ558" s="5">
        <v>1</v>
      </c>
      <c r="BA558" s="5">
        <v>1</v>
      </c>
      <c r="BB558" s="5">
        <v>1</v>
      </c>
      <c r="BC558" s="5">
        <v>1</v>
      </c>
      <c r="BD558" s="5">
        <v>1</v>
      </c>
      <c r="BE558" s="5">
        <v>1</v>
      </c>
      <c r="BF558" s="5">
        <v>1</v>
      </c>
      <c r="BG558" s="5">
        <v>1</v>
      </c>
      <c r="BH558" s="5">
        <v>1</v>
      </c>
      <c r="BI558" s="5">
        <v>1</v>
      </c>
      <c r="BJ558" s="5">
        <v>1</v>
      </c>
      <c r="BK558" s="5">
        <v>1</v>
      </c>
      <c r="BL558" s="5">
        <v>1</v>
      </c>
      <c r="BM558" s="5">
        <v>1</v>
      </c>
      <c r="BN558" s="5">
        <v>1</v>
      </c>
      <c r="BO558" s="5">
        <v>1</v>
      </c>
      <c r="BP558" s="5">
        <v>1</v>
      </c>
      <c r="BQ558" s="5">
        <v>1</v>
      </c>
      <c r="BR558" s="5">
        <v>1</v>
      </c>
      <c r="BS558" s="5">
        <v>1</v>
      </c>
      <c r="BT558" s="5">
        <v>1</v>
      </c>
      <c r="BU558" s="5">
        <v>1</v>
      </c>
      <c r="BV558" s="5">
        <v>1</v>
      </c>
      <c r="BW558" s="5">
        <v>1</v>
      </c>
      <c r="BX558" s="5">
        <v>1</v>
      </c>
      <c r="BY558" s="5">
        <v>1</v>
      </c>
      <c r="BZ558" s="5">
        <v>1</v>
      </c>
      <c r="CA558" s="5">
        <v>1</v>
      </c>
      <c r="CB558" s="5">
        <v>1</v>
      </c>
      <c r="CC558" s="5">
        <v>1</v>
      </c>
      <c r="CD558" s="5">
        <v>1</v>
      </c>
      <c r="CE558" s="5">
        <v>1</v>
      </c>
      <c r="CF558" s="5">
        <v>1</v>
      </c>
      <c r="CG558" s="5">
        <v>1</v>
      </c>
      <c r="CH558" s="5">
        <v>1</v>
      </c>
      <c r="CI558" s="5">
        <v>1</v>
      </c>
      <c r="CJ558" s="544">
        <v>1</v>
      </c>
    </row>
    <row r="559" spans="1:88" s="160" customFormat="1" ht="23.25" customHeight="1">
      <c r="A559" s="5">
        <v>1</v>
      </c>
      <c r="B559" s="533" t="s">
        <v>22</v>
      </c>
      <c r="C559" s="297">
        <f t="shared" ref="C559:P559" ca="1" si="211">CELL("largeur",C559)</f>
        <v>3</v>
      </c>
      <c r="D559" s="297">
        <f t="shared" ca="1" si="211"/>
        <v>9</v>
      </c>
      <c r="E559" s="297">
        <f t="shared" ca="1" si="211"/>
        <v>14</v>
      </c>
      <c r="F559" s="297">
        <f t="shared" ca="1" si="211"/>
        <v>14</v>
      </c>
      <c r="G559" s="297">
        <f t="shared" ca="1" si="211"/>
        <v>14</v>
      </c>
      <c r="H559" s="297">
        <f t="shared" ca="1" si="211"/>
        <v>14</v>
      </c>
      <c r="I559" s="297">
        <f t="shared" ca="1" si="211"/>
        <v>14</v>
      </c>
      <c r="J559" s="297">
        <f t="shared" ca="1" si="211"/>
        <v>10</v>
      </c>
      <c r="K559" s="297">
        <f t="shared" ca="1" si="211"/>
        <v>10</v>
      </c>
      <c r="L559" s="297">
        <f t="shared" ca="1" si="211"/>
        <v>10</v>
      </c>
      <c r="M559" s="297">
        <f t="shared" ca="1" si="211"/>
        <v>12</v>
      </c>
      <c r="N559" s="297">
        <f t="shared" ca="1" si="211"/>
        <v>12</v>
      </c>
      <c r="O559" s="297">
        <f t="shared" ca="1" si="211"/>
        <v>12</v>
      </c>
      <c r="P559" s="297">
        <f t="shared" ca="1" si="211"/>
        <v>10</v>
      </c>
      <c r="Q559" s="5">
        <v>1</v>
      </c>
      <c r="R559" s="596"/>
      <c r="S559" s="606"/>
      <c r="T559" s="598"/>
      <c r="U559" s="636" t="str">
        <f t="shared" si="198"/>
        <v/>
      </c>
      <c r="V559" s="640"/>
      <c r="W559" s="182" t="str">
        <f t="shared" si="199"/>
        <v/>
      </c>
      <c r="X559" s="639" t="str">
        <f>IF(OR(ISBLANK(V559), ISTEXT(V559)), "", "0  "&amp;V489)</f>
        <v/>
      </c>
      <c r="Y559" s="5">
        <v>1</v>
      </c>
      <c r="Z559" s="408" t="s">
        <v>22</v>
      </c>
      <c r="AA559" s="417">
        <v>1</v>
      </c>
      <c r="AB559" s="326">
        <v>0.1</v>
      </c>
      <c r="AC559" s="418">
        <v>0.01</v>
      </c>
      <c r="AD559" s="326">
        <v>1E-3</v>
      </c>
      <c r="AE559" s="326">
        <v>1E-3</v>
      </c>
      <c r="AF559" s="327">
        <v>1</v>
      </c>
      <c r="AG559" s="419" t="s">
        <v>232</v>
      </c>
      <c r="AH559" s="420"/>
      <c r="AI559" s="420"/>
      <c r="AJ559" s="420"/>
      <c r="AK559" s="420"/>
      <c r="AL559" s="420"/>
      <c r="AM559" s="420"/>
      <c r="AN559" s="421"/>
      <c r="AO559" s="5">
        <v>1</v>
      </c>
      <c r="AP559" s="315" t="str">
        <f>IF(ISBLANK(AQ559),"",LARGE(AP528:AP558,1)+1)</f>
        <v/>
      </c>
      <c r="AQ559" s="316"/>
      <c r="AR559" s="317"/>
      <c r="AS559" s="317"/>
      <c r="AT559" s="317"/>
      <c r="AU559" s="317"/>
      <c r="AV559" s="5">
        <v>1</v>
      </c>
      <c r="AW559" s="5">
        <v>1</v>
      </c>
      <c r="AX559" s="5">
        <v>1</v>
      </c>
      <c r="AY559" s="5">
        <v>1</v>
      </c>
      <c r="AZ559" s="5">
        <v>1</v>
      </c>
      <c r="BA559" s="5">
        <v>1</v>
      </c>
      <c r="BB559" s="5">
        <v>1</v>
      </c>
      <c r="BC559" s="5">
        <v>1</v>
      </c>
      <c r="BD559" s="5">
        <v>1</v>
      </c>
      <c r="BE559" s="5">
        <v>1</v>
      </c>
      <c r="BF559" s="5">
        <v>1</v>
      </c>
      <c r="BG559" s="5">
        <v>1</v>
      </c>
      <c r="BH559" s="5">
        <v>1</v>
      </c>
      <c r="BI559" s="5">
        <v>1</v>
      </c>
      <c r="BJ559" s="5">
        <v>1</v>
      </c>
      <c r="BK559" s="5">
        <v>1</v>
      </c>
      <c r="BL559" s="5">
        <v>1</v>
      </c>
      <c r="BM559" s="5">
        <v>1</v>
      </c>
      <c r="BN559" s="5">
        <v>1</v>
      </c>
      <c r="BO559" s="5">
        <v>1</v>
      </c>
      <c r="BP559" s="5">
        <v>1</v>
      </c>
      <c r="BQ559" s="5">
        <v>1</v>
      </c>
      <c r="BR559" s="5">
        <v>1</v>
      </c>
      <c r="BS559" s="5">
        <v>1</v>
      </c>
      <c r="BT559" s="5">
        <v>1</v>
      </c>
      <c r="BU559" s="5">
        <v>1</v>
      </c>
      <c r="BV559" s="5">
        <v>1</v>
      </c>
      <c r="BW559" s="5">
        <v>1</v>
      </c>
      <c r="BX559" s="5">
        <v>1</v>
      </c>
      <c r="BY559" s="5">
        <v>1</v>
      </c>
      <c r="BZ559" s="5">
        <v>1</v>
      </c>
      <c r="CA559" s="5">
        <v>1</v>
      </c>
      <c r="CB559" s="5">
        <v>1</v>
      </c>
      <c r="CC559" s="5">
        <v>1</v>
      </c>
      <c r="CD559" s="5">
        <v>1</v>
      </c>
      <c r="CE559" s="5">
        <v>1</v>
      </c>
      <c r="CF559" s="5">
        <v>1</v>
      </c>
      <c r="CG559" s="5">
        <v>1</v>
      </c>
      <c r="CH559" s="5">
        <v>1</v>
      </c>
      <c r="CI559" s="5">
        <v>1</v>
      </c>
      <c r="CJ559" s="544">
        <v>1</v>
      </c>
    </row>
    <row r="560" spans="1:88" s="160" customFormat="1" ht="23.25" customHeight="1">
      <c r="A560" s="5">
        <v>1</v>
      </c>
      <c r="B560" s="533" t="s">
        <v>22</v>
      </c>
      <c r="C560" s="406"/>
      <c r="D560" s="406"/>
      <c r="E560" s="406"/>
      <c r="F560" s="406"/>
      <c r="G560" s="406"/>
      <c r="H560" s="406"/>
      <c r="I560" s="406"/>
      <c r="J560" s="406"/>
      <c r="K560" s="406"/>
      <c r="L560" s="406"/>
      <c r="M560" s="406"/>
      <c r="N560" s="406"/>
      <c r="O560" s="406"/>
      <c r="P560" s="406"/>
      <c r="Q560" s="5">
        <v>1</v>
      </c>
      <c r="R560" s="620"/>
      <c r="S560" s="406"/>
      <c r="T560" s="406"/>
      <c r="U560" s="406"/>
      <c r="V560" s="406"/>
      <c r="W560" s="406"/>
      <c r="X560" s="652"/>
      <c r="Y560" s="5">
        <v>1</v>
      </c>
      <c r="Z560" s="408" t="s">
        <v>22</v>
      </c>
      <c r="AA560" s="422" t="s">
        <v>6</v>
      </c>
      <c r="AB560" s="331" t="s">
        <v>12</v>
      </c>
      <c r="AC560" s="331" t="s">
        <v>18</v>
      </c>
      <c r="AD560" s="332" t="s">
        <v>7</v>
      </c>
      <c r="AE560" s="331" t="s">
        <v>13</v>
      </c>
      <c r="AF560" s="333" t="s">
        <v>19</v>
      </c>
      <c r="AG560" s="419" t="s">
        <v>233</v>
      </c>
      <c r="AH560" s="420"/>
      <c r="AI560" s="420"/>
      <c r="AJ560" s="420"/>
      <c r="AK560" s="420"/>
      <c r="AL560" s="420"/>
      <c r="AM560" s="423" t="s">
        <v>234</v>
      </c>
      <c r="AN560" s="424" t="s">
        <v>235</v>
      </c>
      <c r="AO560" s="5">
        <v>1</v>
      </c>
      <c r="AP560" s="315" t="str">
        <f>IF(ISBLANK(AQ560),"",LARGE(AP528:AP559,1)+1)</f>
        <v/>
      </c>
      <c r="AQ560" s="316"/>
      <c r="AR560" s="317"/>
      <c r="AS560" s="317"/>
      <c r="AT560" s="317"/>
      <c r="AU560" s="317"/>
      <c r="AV560" s="5">
        <v>1</v>
      </c>
      <c r="AW560" s="5">
        <v>1</v>
      </c>
      <c r="AX560" s="5">
        <v>1</v>
      </c>
      <c r="AY560" s="5">
        <v>1</v>
      </c>
      <c r="AZ560" s="5">
        <v>1</v>
      </c>
      <c r="BA560" s="5">
        <v>1</v>
      </c>
      <c r="BB560" s="5">
        <v>1</v>
      </c>
      <c r="BC560" s="5">
        <v>1</v>
      </c>
      <c r="BD560" s="5">
        <v>1</v>
      </c>
      <c r="BE560" s="5">
        <v>1</v>
      </c>
      <c r="BF560" s="5">
        <v>1</v>
      </c>
      <c r="BG560" s="5">
        <v>1</v>
      </c>
      <c r="BH560" s="5">
        <v>1</v>
      </c>
      <c r="BI560" s="5">
        <v>1</v>
      </c>
      <c r="BJ560" s="5">
        <v>1</v>
      </c>
      <c r="BK560" s="5">
        <v>1</v>
      </c>
      <c r="BL560" s="5">
        <v>1</v>
      </c>
      <c r="BM560" s="5">
        <v>1</v>
      </c>
      <c r="BN560" s="5">
        <v>1</v>
      </c>
      <c r="BO560" s="5">
        <v>1</v>
      </c>
      <c r="BP560" s="5">
        <v>1</v>
      </c>
      <c r="BQ560" s="5">
        <v>1</v>
      </c>
      <c r="BR560" s="5">
        <v>1</v>
      </c>
      <c r="BS560" s="5">
        <v>1</v>
      </c>
      <c r="BT560" s="5">
        <v>1</v>
      </c>
      <c r="BU560" s="5">
        <v>1</v>
      </c>
      <c r="BV560" s="5">
        <v>1</v>
      </c>
      <c r="BW560" s="5">
        <v>1</v>
      </c>
      <c r="BX560" s="5">
        <v>1</v>
      </c>
      <c r="BY560" s="5">
        <v>1</v>
      </c>
      <c r="BZ560" s="5">
        <v>1</v>
      </c>
      <c r="CA560" s="5">
        <v>1</v>
      </c>
      <c r="CB560" s="5">
        <v>1</v>
      </c>
      <c r="CC560" s="5">
        <v>1</v>
      </c>
      <c r="CD560" s="5">
        <v>1</v>
      </c>
      <c r="CE560" s="5">
        <v>1</v>
      </c>
      <c r="CF560" s="5">
        <v>1</v>
      </c>
      <c r="CG560" s="5">
        <v>1</v>
      </c>
      <c r="CH560" s="5">
        <v>1</v>
      </c>
      <c r="CI560" s="5">
        <v>1</v>
      </c>
      <c r="CJ560" s="544">
        <v>1</v>
      </c>
    </row>
    <row r="561" spans="1:88" s="160" customFormat="1" ht="23.25" customHeight="1">
      <c r="A561" s="5">
        <v>1</v>
      </c>
      <c r="B561" s="533" t="s">
        <v>22</v>
      </c>
      <c r="C561" s="297"/>
      <c r="D561" s="297"/>
      <c r="E561" s="297"/>
      <c r="F561" s="297"/>
      <c r="G561" s="297"/>
      <c r="H561" s="297"/>
      <c r="I561" s="297"/>
      <c r="J561" s="297"/>
      <c r="K561" s="297"/>
      <c r="L561" s="297"/>
      <c r="M561" s="297"/>
      <c r="N561" s="297"/>
      <c r="O561" s="297"/>
      <c r="P561" s="297"/>
      <c r="Q561" s="5">
        <v>1</v>
      </c>
      <c r="R561" s="621"/>
      <c r="S561" s="297"/>
      <c r="T561" s="297"/>
      <c r="U561" s="297"/>
      <c r="V561" s="297"/>
      <c r="W561" s="297"/>
      <c r="X561" s="653"/>
      <c r="Y561" s="5">
        <v>1</v>
      </c>
      <c r="Z561" s="408" t="s">
        <v>22</v>
      </c>
      <c r="AA561" s="429">
        <v>0.5</v>
      </c>
      <c r="AB561" s="338">
        <v>0.25</v>
      </c>
      <c r="AC561" s="338">
        <v>0.1</v>
      </c>
      <c r="AD561" s="338">
        <v>0.01</v>
      </c>
      <c r="AE561" s="338">
        <v>0.22500000000000001</v>
      </c>
      <c r="AF561" s="339">
        <v>0.35</v>
      </c>
      <c r="AG561" s="419" t="s">
        <v>238</v>
      </c>
      <c r="AH561" s="420"/>
      <c r="AI561" s="420"/>
      <c r="AJ561" s="420"/>
      <c r="AK561" s="420"/>
      <c r="AL561" s="420"/>
      <c r="AM561" s="430" t="s">
        <v>239</v>
      </c>
      <c r="AN561" s="431" t="s">
        <v>235</v>
      </c>
      <c r="AO561" s="5">
        <v>1</v>
      </c>
      <c r="AP561" s="315" t="str">
        <f>IF(ISBLANK(AQ561),"",LARGE(AP528:AP560,1)+1)</f>
        <v/>
      </c>
      <c r="AQ561" s="316"/>
      <c r="AR561" s="317"/>
      <c r="AS561" s="317"/>
      <c r="AT561" s="317"/>
      <c r="AU561" s="317"/>
      <c r="AV561" s="5">
        <v>1</v>
      </c>
      <c r="AW561" s="5">
        <v>1</v>
      </c>
      <c r="AX561" s="5">
        <v>1</v>
      </c>
      <c r="AY561" s="5">
        <v>1</v>
      </c>
      <c r="AZ561" s="5">
        <v>1</v>
      </c>
      <c r="BA561" s="5">
        <v>1</v>
      </c>
      <c r="BB561" s="5">
        <v>1</v>
      </c>
      <c r="BC561" s="5">
        <v>1</v>
      </c>
      <c r="BD561" s="5">
        <v>1</v>
      </c>
      <c r="BE561" s="5">
        <v>1</v>
      </c>
      <c r="BF561" s="5">
        <v>1</v>
      </c>
      <c r="BG561" s="5">
        <v>1</v>
      </c>
      <c r="BH561" s="5">
        <v>1</v>
      </c>
      <c r="BI561" s="5">
        <v>1</v>
      </c>
      <c r="BJ561" s="5">
        <v>1</v>
      </c>
      <c r="BK561" s="5">
        <v>1</v>
      </c>
      <c r="BL561" s="5">
        <v>1</v>
      </c>
      <c r="BM561" s="5">
        <v>1</v>
      </c>
      <c r="BN561" s="5">
        <v>1</v>
      </c>
      <c r="BO561" s="5">
        <v>1</v>
      </c>
      <c r="BP561" s="5">
        <v>1</v>
      </c>
      <c r="BQ561" s="5">
        <v>1</v>
      </c>
      <c r="BR561" s="5">
        <v>1</v>
      </c>
      <c r="BS561" s="5">
        <v>1</v>
      </c>
      <c r="BT561" s="5">
        <v>1</v>
      </c>
      <c r="BU561" s="5">
        <v>1</v>
      </c>
      <c r="BV561" s="5">
        <v>1</v>
      </c>
      <c r="BW561" s="5">
        <v>1</v>
      </c>
      <c r="BX561" s="5">
        <v>1</v>
      </c>
      <c r="BY561" s="5">
        <v>1</v>
      </c>
      <c r="BZ561" s="5">
        <v>1</v>
      </c>
      <c r="CA561" s="5">
        <v>1</v>
      </c>
      <c r="CB561" s="5">
        <v>1</v>
      </c>
      <c r="CC561" s="5">
        <v>1</v>
      </c>
      <c r="CD561" s="5">
        <v>1</v>
      </c>
      <c r="CE561" s="5">
        <v>1</v>
      </c>
      <c r="CF561" s="5">
        <v>1</v>
      </c>
      <c r="CG561" s="5">
        <v>1</v>
      </c>
      <c r="CH561" s="5">
        <v>1</v>
      </c>
      <c r="CI561" s="5">
        <v>1</v>
      </c>
      <c r="CJ561" s="544">
        <v>1</v>
      </c>
    </row>
    <row r="562" spans="1:88" s="160" customFormat="1" ht="23.25" customHeight="1">
      <c r="A562" s="5">
        <v>1</v>
      </c>
      <c r="B562" s="533" t="s">
        <v>22</v>
      </c>
      <c r="C562" s="618"/>
      <c r="D562" s="618"/>
      <c r="E562" s="618"/>
      <c r="F562" s="618"/>
      <c r="G562" s="618"/>
      <c r="H562" s="618"/>
      <c r="I562" s="618"/>
      <c r="J562" s="618"/>
      <c r="K562" s="618"/>
      <c r="L562" s="618"/>
      <c r="M562" s="618"/>
      <c r="N562" s="618"/>
      <c r="O562" s="618"/>
      <c r="P562" s="618"/>
      <c r="Q562" s="5">
        <v>1</v>
      </c>
      <c r="R562" s="622"/>
      <c r="S562" s="619"/>
      <c r="T562" s="618"/>
      <c r="U562" s="619"/>
      <c r="V562" s="619"/>
      <c r="W562" s="619"/>
      <c r="X562" s="654"/>
      <c r="Y562" s="5">
        <v>1</v>
      </c>
      <c r="Z562" s="60" t="s">
        <v>21</v>
      </c>
      <c r="AA562" s="435" t="s">
        <v>155</v>
      </c>
      <c r="AB562" s="436"/>
      <c r="AC562" s="436"/>
      <c r="AD562" s="436"/>
      <c r="AE562" s="436"/>
      <c r="AF562" s="437"/>
      <c r="AG562" s="438"/>
      <c r="AH562" s="437" t="s">
        <v>240</v>
      </c>
      <c r="AI562" s="439"/>
      <c r="AJ562" s="440">
        <v>3.472222222222222E-3</v>
      </c>
      <c r="AK562" s="439"/>
      <c r="AL562" s="441"/>
      <c r="AM562" s="437" t="s">
        <v>241</v>
      </c>
      <c r="AN562" s="442">
        <v>2.0833333333333332E-2</v>
      </c>
      <c r="AO562" s="5">
        <v>1</v>
      </c>
      <c r="AP562" s="315" t="str">
        <f>IF(ISBLANK(AQ562),"",LARGE(AP528:AP561,1)+1)</f>
        <v/>
      </c>
      <c r="AQ562" s="316"/>
      <c r="AR562" s="317"/>
      <c r="AS562" s="317"/>
      <c r="AT562" s="317"/>
      <c r="AU562" s="317"/>
      <c r="AV562" s="5">
        <v>1</v>
      </c>
      <c r="AW562" s="5">
        <v>1</v>
      </c>
      <c r="AX562" s="5">
        <v>1</v>
      </c>
      <c r="AY562" s="5">
        <v>1</v>
      </c>
      <c r="AZ562" s="5">
        <v>1</v>
      </c>
      <c r="BA562" s="5">
        <v>1</v>
      </c>
      <c r="BB562" s="5">
        <v>1</v>
      </c>
      <c r="BC562" s="5">
        <v>1</v>
      </c>
      <c r="BD562" s="5">
        <v>1</v>
      </c>
      <c r="BE562" s="5">
        <v>1</v>
      </c>
      <c r="BF562" s="5">
        <v>1</v>
      </c>
      <c r="BG562" s="5">
        <v>1</v>
      </c>
      <c r="BH562" s="5">
        <v>1</v>
      </c>
      <c r="BI562" s="5">
        <v>1</v>
      </c>
      <c r="BJ562" s="5">
        <v>1</v>
      </c>
      <c r="BK562" s="5">
        <v>1</v>
      </c>
      <c r="BL562" s="5">
        <v>1</v>
      </c>
      <c r="BM562" s="5">
        <v>1</v>
      </c>
      <c r="BN562" s="5">
        <v>1</v>
      </c>
      <c r="BO562" s="5">
        <v>1</v>
      </c>
      <c r="BP562" s="5">
        <v>1</v>
      </c>
      <c r="BQ562" s="5">
        <v>1</v>
      </c>
      <c r="BR562" s="5">
        <v>1</v>
      </c>
      <c r="BS562" s="5">
        <v>1</v>
      </c>
      <c r="BT562" s="5">
        <v>1</v>
      </c>
      <c r="BU562" s="5">
        <v>1</v>
      </c>
      <c r="BV562" s="5">
        <v>1</v>
      </c>
      <c r="BW562" s="5">
        <v>1</v>
      </c>
      <c r="BX562" s="5">
        <v>1</v>
      </c>
      <c r="BY562" s="5">
        <v>1</v>
      </c>
      <c r="BZ562" s="5">
        <v>1</v>
      </c>
      <c r="CA562" s="5">
        <v>1</v>
      </c>
      <c r="CB562" s="5">
        <v>1</v>
      </c>
      <c r="CC562" s="5">
        <v>1</v>
      </c>
      <c r="CD562" s="5">
        <v>1</v>
      </c>
      <c r="CE562" s="5">
        <v>1</v>
      </c>
      <c r="CF562" s="5">
        <v>1</v>
      </c>
      <c r="CG562" s="5">
        <v>1</v>
      </c>
      <c r="CH562" s="5">
        <v>1</v>
      </c>
      <c r="CI562" s="5">
        <v>1</v>
      </c>
      <c r="CJ562" s="544">
        <v>1</v>
      </c>
    </row>
    <row r="563" spans="1:88" s="160" customFormat="1" ht="23.25" customHeight="1">
      <c r="A563" s="5">
        <v>1</v>
      </c>
      <c r="B563" s="533" t="s">
        <v>22</v>
      </c>
      <c r="C563" s="618"/>
      <c r="D563" s="618"/>
      <c r="E563" s="618"/>
      <c r="F563" s="618"/>
      <c r="G563" s="618"/>
      <c r="H563" s="618"/>
      <c r="I563" s="618"/>
      <c r="J563" s="618"/>
      <c r="K563" s="618"/>
      <c r="L563" s="618"/>
      <c r="M563" s="618"/>
      <c r="N563" s="618"/>
      <c r="O563" s="618"/>
      <c r="P563" s="618"/>
      <c r="Q563" s="5">
        <v>1</v>
      </c>
      <c r="R563" s="622"/>
      <c r="S563" s="619"/>
      <c r="T563" s="618"/>
      <c r="U563" s="619"/>
      <c r="V563" s="619"/>
      <c r="W563" s="619"/>
      <c r="X563" s="654"/>
      <c r="Y563" s="5">
        <v>1</v>
      </c>
      <c r="Z563" s="60" t="s">
        <v>21</v>
      </c>
      <c r="AA563" s="447" t="s">
        <v>156</v>
      </c>
      <c r="AB563" s="436"/>
      <c r="AC563" s="436"/>
      <c r="AD563" s="436"/>
      <c r="AE563" s="436"/>
      <c r="AF563" s="448"/>
      <c r="AG563" s="449"/>
      <c r="AH563" s="448" t="s">
        <v>244</v>
      </c>
      <c r="AI563" s="36"/>
      <c r="AJ563" s="450">
        <v>1.0416666666666666E-2</v>
      </c>
      <c r="AK563" s="36"/>
      <c r="AL563" s="451"/>
      <c r="AM563" s="452" t="s">
        <v>245</v>
      </c>
      <c r="AN563" s="453">
        <f>AJ562+AJ563+AN562</f>
        <v>3.4722222222222224E-2</v>
      </c>
      <c r="AO563" s="5">
        <v>1</v>
      </c>
      <c r="AP563" s="315" t="str">
        <f>IF(ISBLANK(AQ563),"",LARGE(AP528:AP562,1)+1)</f>
        <v/>
      </c>
      <c r="AQ563" s="316"/>
      <c r="AR563" s="317"/>
      <c r="AS563" s="317"/>
      <c r="AT563" s="317"/>
      <c r="AU563" s="317"/>
      <c r="AV563" s="5">
        <v>1</v>
      </c>
      <c r="AW563" s="5">
        <v>1</v>
      </c>
      <c r="AX563" s="5">
        <v>1</v>
      </c>
      <c r="AY563" s="5">
        <v>1</v>
      </c>
      <c r="AZ563" s="5">
        <v>1</v>
      </c>
      <c r="BA563" s="5">
        <v>1</v>
      </c>
      <c r="BB563" s="5">
        <v>1</v>
      </c>
      <c r="BC563" s="5">
        <v>1</v>
      </c>
      <c r="BD563" s="5">
        <v>1</v>
      </c>
      <c r="BE563" s="5">
        <v>1</v>
      </c>
      <c r="BF563" s="5">
        <v>1</v>
      </c>
      <c r="BG563" s="5">
        <v>1</v>
      </c>
      <c r="BH563" s="5">
        <v>1</v>
      </c>
      <c r="BI563" s="5">
        <v>1</v>
      </c>
      <c r="BJ563" s="5">
        <v>1</v>
      </c>
      <c r="BK563" s="5">
        <v>1</v>
      </c>
      <c r="BL563" s="5">
        <v>1</v>
      </c>
      <c r="BM563" s="5">
        <v>1</v>
      </c>
      <c r="BN563" s="5">
        <v>1</v>
      </c>
      <c r="BO563" s="5">
        <v>1</v>
      </c>
      <c r="BP563" s="5">
        <v>1</v>
      </c>
      <c r="BQ563" s="5">
        <v>1</v>
      </c>
      <c r="BR563" s="5">
        <v>1</v>
      </c>
      <c r="BS563" s="5">
        <v>1</v>
      </c>
      <c r="BT563" s="5">
        <v>1</v>
      </c>
      <c r="BU563" s="5">
        <v>1</v>
      </c>
      <c r="BV563" s="5">
        <v>1</v>
      </c>
      <c r="BW563" s="5">
        <v>1</v>
      </c>
      <c r="BX563" s="5">
        <v>1</v>
      </c>
      <c r="BY563" s="5">
        <v>1</v>
      </c>
      <c r="BZ563" s="5">
        <v>1</v>
      </c>
      <c r="CA563" s="5">
        <v>1</v>
      </c>
      <c r="CB563" s="5">
        <v>1</v>
      </c>
      <c r="CC563" s="5">
        <v>1</v>
      </c>
      <c r="CD563" s="5">
        <v>1</v>
      </c>
      <c r="CE563" s="5">
        <v>1</v>
      </c>
      <c r="CF563" s="5">
        <v>1</v>
      </c>
      <c r="CG563" s="5">
        <v>1</v>
      </c>
      <c r="CH563" s="5">
        <v>1</v>
      </c>
      <c r="CI563" s="5">
        <v>1</v>
      </c>
      <c r="CJ563" s="544">
        <v>1</v>
      </c>
    </row>
    <row r="564" spans="1:88" s="160" customFormat="1" ht="23.25" customHeight="1">
      <c r="A564" s="5">
        <v>1</v>
      </c>
      <c r="B564" s="533" t="s">
        <v>22</v>
      </c>
      <c r="C564" s="618"/>
      <c r="D564" s="618"/>
      <c r="E564" s="618"/>
      <c r="F564" s="618"/>
      <c r="G564" s="618"/>
      <c r="H564" s="618"/>
      <c r="I564" s="618"/>
      <c r="J564" s="618"/>
      <c r="K564" s="618"/>
      <c r="L564" s="618"/>
      <c r="M564" s="618"/>
      <c r="N564" s="618"/>
      <c r="O564" s="618"/>
      <c r="P564" s="618"/>
      <c r="Q564" s="5">
        <v>1</v>
      </c>
      <c r="R564" s="622"/>
      <c r="S564" s="619"/>
      <c r="T564" s="618"/>
      <c r="U564" s="619"/>
      <c r="V564" s="619"/>
      <c r="W564" s="619"/>
      <c r="X564" s="654"/>
      <c r="Y564" s="5">
        <v>1</v>
      </c>
      <c r="Z564" s="60" t="s">
        <v>21</v>
      </c>
      <c r="AA564" s="456"/>
      <c r="AB564" s="456" t="s">
        <v>249</v>
      </c>
      <c r="AC564" s="458"/>
      <c r="AD564" s="458"/>
      <c r="AE564" s="458"/>
      <c r="AF564" s="458"/>
      <c r="AG564" s="458"/>
      <c r="AH564" s="458"/>
      <c r="AI564" s="458"/>
      <c r="AJ564" s="458"/>
      <c r="AK564" s="458"/>
      <c r="AL564" s="458"/>
      <c r="AM564" s="458"/>
      <c r="AN564" s="459"/>
      <c r="AO564" s="5">
        <v>1</v>
      </c>
      <c r="AP564" s="315" t="str">
        <f>IF(ISBLANK(AQ564),"",LARGE(AP528:AP563,1)+1)</f>
        <v/>
      </c>
      <c r="AQ564" s="316"/>
      <c r="AR564" s="317"/>
      <c r="AS564" s="317"/>
      <c r="AT564" s="317"/>
      <c r="AU564" s="317"/>
      <c r="AV564" s="5">
        <v>1</v>
      </c>
      <c r="AW564" s="5">
        <v>1</v>
      </c>
      <c r="AX564" s="5">
        <v>1</v>
      </c>
      <c r="AY564" s="5">
        <v>1</v>
      </c>
      <c r="AZ564" s="5">
        <v>1</v>
      </c>
      <c r="BA564" s="5">
        <v>1</v>
      </c>
      <c r="BB564" s="5">
        <v>1</v>
      </c>
      <c r="BC564" s="5">
        <v>1</v>
      </c>
      <c r="BD564" s="5">
        <v>1</v>
      </c>
      <c r="BE564" s="5">
        <v>1</v>
      </c>
      <c r="BF564" s="5">
        <v>1</v>
      </c>
      <c r="BG564" s="5">
        <v>1</v>
      </c>
      <c r="BH564" s="5">
        <v>1</v>
      </c>
      <c r="BI564" s="5">
        <v>1</v>
      </c>
      <c r="BJ564" s="5">
        <v>1</v>
      </c>
      <c r="BK564" s="5">
        <v>1</v>
      </c>
      <c r="BL564" s="5">
        <v>1</v>
      </c>
      <c r="BM564" s="5">
        <v>1</v>
      </c>
      <c r="BN564" s="5">
        <v>1</v>
      </c>
      <c r="BO564" s="5">
        <v>1</v>
      </c>
      <c r="BP564" s="5">
        <v>1</v>
      </c>
      <c r="BQ564" s="5">
        <v>1</v>
      </c>
      <c r="BR564" s="5">
        <v>1</v>
      </c>
      <c r="BS564" s="5">
        <v>1</v>
      </c>
      <c r="BT564" s="5">
        <v>1</v>
      </c>
      <c r="BU564" s="5">
        <v>1</v>
      </c>
      <c r="BV564" s="5">
        <v>1</v>
      </c>
      <c r="BW564" s="5">
        <v>1</v>
      </c>
      <c r="BX564" s="5">
        <v>1</v>
      </c>
      <c r="BY564" s="5">
        <v>1</v>
      </c>
      <c r="BZ564" s="5">
        <v>1</v>
      </c>
      <c r="CA564" s="5">
        <v>1</v>
      </c>
      <c r="CB564" s="5">
        <v>1</v>
      </c>
      <c r="CC564" s="5">
        <v>1</v>
      </c>
      <c r="CD564" s="5">
        <v>1</v>
      </c>
      <c r="CE564" s="5">
        <v>1</v>
      </c>
      <c r="CF564" s="5">
        <v>1</v>
      </c>
      <c r="CG564" s="5">
        <v>1</v>
      </c>
      <c r="CH564" s="5">
        <v>1</v>
      </c>
      <c r="CI564" s="5">
        <v>1</v>
      </c>
      <c r="CJ564" s="544">
        <v>1</v>
      </c>
    </row>
    <row r="565" spans="1:88" s="160" customFormat="1" ht="23.25" customHeight="1">
      <c r="A565" s="5">
        <v>1</v>
      </c>
      <c r="B565" s="533" t="s">
        <v>22</v>
      </c>
      <c r="C565" s="618"/>
      <c r="D565" s="618"/>
      <c r="E565" s="618"/>
      <c r="F565" s="618"/>
      <c r="G565" s="618"/>
      <c r="H565" s="618"/>
      <c r="I565" s="618"/>
      <c r="J565" s="618"/>
      <c r="K565" s="618"/>
      <c r="L565" s="618"/>
      <c r="M565" s="618"/>
      <c r="N565" s="618"/>
      <c r="O565" s="618"/>
      <c r="P565" s="618"/>
      <c r="Q565" s="5">
        <v>1</v>
      </c>
      <c r="R565" s="622"/>
      <c r="S565" s="619"/>
      <c r="T565" s="618"/>
      <c r="U565" s="619"/>
      <c r="V565" s="619"/>
      <c r="W565" s="619"/>
      <c r="X565" s="654"/>
      <c r="Y565" s="5">
        <v>1</v>
      </c>
      <c r="Z565" s="60" t="s">
        <v>21</v>
      </c>
      <c r="AA565" s="460" t="s">
        <v>253</v>
      </c>
      <c r="AB565" s="460" t="str">
        <f ca="1">CELL("nomfichier")</f>
        <v>D:\Données\1.UPRT\0-UPRT.fait\1-UPRT.FR-SITE-WEB\ff-fiches-fabrications\ff.fiches.fabrication.2023\UPRT.23.aout\[P_Paella.Vegetarienne.version.2.xlsx]Paella.Végétarienne.de.Sand</v>
      </c>
      <c r="AC565" s="460"/>
      <c r="AD565" s="460"/>
      <c r="AE565" s="460"/>
      <c r="AF565" s="460"/>
      <c r="AG565" s="460"/>
      <c r="AH565" s="460"/>
      <c r="AI565" s="460"/>
      <c r="AJ565" s="460"/>
      <c r="AK565" s="460"/>
      <c r="AL565" s="460"/>
      <c r="AM565" s="460"/>
      <c r="AN565" s="461"/>
      <c r="AO565" s="5">
        <v>1</v>
      </c>
      <c r="AP565" s="315" t="str">
        <f>IF(ISBLANK(AQ565),"",LARGE(AP528:AP564,1)+1)</f>
        <v/>
      </c>
      <c r="AQ565" s="316"/>
      <c r="AR565" s="317"/>
      <c r="AS565" s="317"/>
      <c r="AT565" s="317"/>
      <c r="AU565" s="317"/>
      <c r="AV565" s="5">
        <v>1</v>
      </c>
      <c r="AW565" s="5">
        <v>1</v>
      </c>
      <c r="AX565" s="5">
        <v>1</v>
      </c>
      <c r="AY565" s="5">
        <v>1</v>
      </c>
      <c r="AZ565" s="5">
        <v>1</v>
      </c>
      <c r="BA565" s="5">
        <v>1</v>
      </c>
      <c r="BB565" s="5">
        <v>1</v>
      </c>
      <c r="BC565" s="5">
        <v>1</v>
      </c>
      <c r="BD565" s="5">
        <v>1</v>
      </c>
      <c r="BE565" s="5">
        <v>1</v>
      </c>
      <c r="BF565" s="5">
        <v>1</v>
      </c>
      <c r="BG565" s="5">
        <v>1</v>
      </c>
      <c r="BH565" s="5">
        <v>1</v>
      </c>
      <c r="BI565" s="5">
        <v>1</v>
      </c>
      <c r="BJ565" s="5">
        <v>1</v>
      </c>
      <c r="BK565" s="5">
        <v>1</v>
      </c>
      <c r="BL565" s="5">
        <v>1</v>
      </c>
      <c r="BM565" s="5">
        <v>1</v>
      </c>
      <c r="BN565" s="5">
        <v>1</v>
      </c>
      <c r="BO565" s="5">
        <v>1</v>
      </c>
      <c r="BP565" s="5">
        <v>1</v>
      </c>
      <c r="BQ565" s="5">
        <v>1</v>
      </c>
      <c r="BR565" s="5">
        <v>1</v>
      </c>
      <c r="BS565" s="5">
        <v>1</v>
      </c>
      <c r="BT565" s="5">
        <v>1</v>
      </c>
      <c r="BU565" s="5">
        <v>1</v>
      </c>
      <c r="BV565" s="5">
        <v>1</v>
      </c>
      <c r="BW565" s="5">
        <v>1</v>
      </c>
      <c r="BX565" s="5">
        <v>1</v>
      </c>
      <c r="BY565" s="5">
        <v>1</v>
      </c>
      <c r="BZ565" s="5">
        <v>1</v>
      </c>
      <c r="CA565" s="5">
        <v>1</v>
      </c>
      <c r="CB565" s="5">
        <v>1</v>
      </c>
      <c r="CC565" s="5">
        <v>1</v>
      </c>
      <c r="CD565" s="5">
        <v>1</v>
      </c>
      <c r="CE565" s="5">
        <v>1</v>
      </c>
      <c r="CF565" s="5">
        <v>1</v>
      </c>
      <c r="CG565" s="5">
        <v>1</v>
      </c>
      <c r="CH565" s="5">
        <v>1</v>
      </c>
      <c r="CI565" s="5">
        <v>1</v>
      </c>
      <c r="CJ565" s="544">
        <v>1</v>
      </c>
    </row>
    <row r="566" spans="1:88" s="160" customFormat="1" ht="23.25" customHeight="1">
      <c r="A566" s="5">
        <v>1</v>
      </c>
      <c r="B566" s="533" t="s">
        <v>22</v>
      </c>
      <c r="C566" s="618"/>
      <c r="D566" s="618"/>
      <c r="E566" s="618"/>
      <c r="F566" s="618"/>
      <c r="G566" s="618"/>
      <c r="H566" s="618"/>
      <c r="I566" s="618"/>
      <c r="J566" s="618"/>
      <c r="K566" s="618"/>
      <c r="L566" s="618"/>
      <c r="M566" s="618"/>
      <c r="N566" s="618"/>
      <c r="O566" s="618"/>
      <c r="P566" s="618"/>
      <c r="Q566" s="5">
        <v>1</v>
      </c>
      <c r="R566" s="622"/>
      <c r="S566" s="619"/>
      <c r="T566" s="618"/>
      <c r="U566" s="619"/>
      <c r="V566" s="619"/>
      <c r="W566" s="619"/>
      <c r="X566" s="654"/>
      <c r="Y566" s="5">
        <v>1</v>
      </c>
      <c r="Z566" s="60" t="s">
        <v>21</v>
      </c>
      <c r="AA566" s="463"/>
      <c r="AB566" s="656" t="s">
        <v>714</v>
      </c>
      <c r="AC566" s="463"/>
      <c r="AD566" s="463"/>
      <c r="AE566" s="463"/>
      <c r="AF566" s="460"/>
      <c r="AG566" s="460"/>
      <c r="AH566" s="460"/>
      <c r="AI566" s="460"/>
      <c r="AJ566" s="460"/>
      <c r="AK566" s="460"/>
      <c r="AL566" s="460"/>
      <c r="AM566" s="460"/>
      <c r="AN566" s="461"/>
      <c r="AO566" s="3">
        <v>1</v>
      </c>
      <c r="AP566" s="315" t="str">
        <f>IF(ISBLANK(AQ566),"",LARGE(AP528:AP565,1)+1)</f>
        <v/>
      </c>
      <c r="AQ566" s="316"/>
      <c r="AR566" s="317"/>
      <c r="AS566" s="317"/>
      <c r="AT566" s="317"/>
      <c r="AU566" s="317"/>
      <c r="AV566" s="5">
        <v>1</v>
      </c>
      <c r="AW566" s="5">
        <v>1</v>
      </c>
      <c r="AX566" s="5">
        <v>1</v>
      </c>
      <c r="AY566" s="5">
        <v>1</v>
      </c>
      <c r="AZ566" s="5">
        <v>1</v>
      </c>
      <c r="BA566" s="5">
        <v>1</v>
      </c>
      <c r="BB566" s="5">
        <v>1</v>
      </c>
      <c r="BC566" s="5">
        <v>1</v>
      </c>
      <c r="BD566" s="5">
        <v>1</v>
      </c>
      <c r="BE566" s="5">
        <v>1</v>
      </c>
      <c r="BF566" s="5">
        <v>1</v>
      </c>
      <c r="BG566" s="5">
        <v>1</v>
      </c>
      <c r="BH566" s="5">
        <v>1</v>
      </c>
      <c r="BI566" s="5">
        <v>1</v>
      </c>
      <c r="BJ566" s="5">
        <v>1</v>
      </c>
      <c r="BK566" s="5">
        <v>1</v>
      </c>
      <c r="BL566" s="5">
        <v>1</v>
      </c>
      <c r="BM566" s="5">
        <v>1</v>
      </c>
      <c r="BN566" s="5">
        <v>1</v>
      </c>
      <c r="BO566" s="5">
        <v>1</v>
      </c>
      <c r="BP566" s="5">
        <v>1</v>
      </c>
      <c r="BQ566" s="5">
        <v>1</v>
      </c>
      <c r="BR566" s="5">
        <v>1</v>
      </c>
      <c r="BS566" s="5">
        <v>1</v>
      </c>
      <c r="BT566" s="5">
        <v>1</v>
      </c>
      <c r="BU566" s="5">
        <v>1</v>
      </c>
      <c r="BV566" s="5">
        <v>1</v>
      </c>
      <c r="BW566" s="5">
        <v>1</v>
      </c>
      <c r="BX566" s="5">
        <v>1</v>
      </c>
      <c r="BY566" s="5">
        <v>1</v>
      </c>
      <c r="BZ566" s="5">
        <v>1</v>
      </c>
      <c r="CA566" s="5">
        <v>1</v>
      </c>
      <c r="CB566" s="5">
        <v>1</v>
      </c>
      <c r="CC566" s="5">
        <v>1</v>
      </c>
      <c r="CD566" s="5">
        <v>1</v>
      </c>
      <c r="CE566" s="5">
        <v>1</v>
      </c>
      <c r="CF566" s="5">
        <v>1</v>
      </c>
      <c r="CG566" s="5">
        <v>1</v>
      </c>
      <c r="CH566" s="5">
        <v>1</v>
      </c>
      <c r="CI566" s="5">
        <v>1</v>
      </c>
      <c r="CJ566" s="544">
        <v>1</v>
      </c>
    </row>
    <row r="567" spans="1:88" s="160" customFormat="1" ht="23.25" customHeight="1">
      <c r="A567" s="5">
        <v>1</v>
      </c>
      <c r="B567" s="533" t="s">
        <v>22</v>
      </c>
      <c r="C567" s="618"/>
      <c r="D567" s="618"/>
      <c r="E567" s="618"/>
      <c r="F567" s="618"/>
      <c r="G567" s="618"/>
      <c r="H567" s="618"/>
      <c r="I567" s="618"/>
      <c r="J567" s="618"/>
      <c r="K567" s="618"/>
      <c r="L567" s="618"/>
      <c r="M567" s="618"/>
      <c r="N567" s="618"/>
      <c r="O567" s="618"/>
      <c r="P567" s="618"/>
      <c r="Q567" s="5">
        <v>1</v>
      </c>
      <c r="R567" s="622"/>
      <c r="S567" s="619"/>
      <c r="T567" s="618"/>
      <c r="U567" s="619"/>
      <c r="V567" s="619"/>
      <c r="W567" s="619"/>
      <c r="X567" s="654"/>
      <c r="Y567" s="5">
        <v>1</v>
      </c>
      <c r="Z567" s="60" t="s">
        <v>21</v>
      </c>
      <c r="AA567" s="464" t="s">
        <v>260</v>
      </c>
      <c r="AB567" s="464"/>
      <c r="AC567" s="464"/>
      <c r="AD567" s="464"/>
      <c r="AE567" s="464"/>
      <c r="AF567" s="464"/>
      <c r="AG567" s="464"/>
      <c r="AH567" s="464"/>
      <c r="AI567" s="464"/>
      <c r="AJ567" s="464"/>
      <c r="AK567" s="464"/>
      <c r="AL567" s="464"/>
      <c r="AM567" s="464"/>
      <c r="AN567" s="465"/>
      <c r="AO567" s="3">
        <v>1</v>
      </c>
      <c r="AP567" s="315" t="str">
        <f>IF(ISBLANK(AQ567),"",LARGE(AP528:AP566,1)+1)</f>
        <v/>
      </c>
      <c r="AQ567" s="316"/>
      <c r="AR567" s="317"/>
      <c r="AS567" s="317"/>
      <c r="AT567" s="317"/>
      <c r="AU567" s="317"/>
      <c r="AV567" s="5">
        <v>1</v>
      </c>
      <c r="AW567" s="5">
        <v>1</v>
      </c>
      <c r="AX567" s="5">
        <v>1</v>
      </c>
      <c r="AY567" s="5">
        <v>1</v>
      </c>
      <c r="AZ567" s="5">
        <v>1</v>
      </c>
      <c r="BA567" s="5">
        <v>1</v>
      </c>
      <c r="BB567" s="5">
        <v>1</v>
      </c>
      <c r="BC567" s="5">
        <v>1</v>
      </c>
      <c r="BD567" s="5">
        <v>1</v>
      </c>
      <c r="BE567" s="5">
        <v>1</v>
      </c>
      <c r="BF567" s="5">
        <v>1</v>
      </c>
      <c r="BG567" s="5">
        <v>1</v>
      </c>
      <c r="BH567" s="5">
        <v>1</v>
      </c>
      <c r="BI567" s="5">
        <v>1</v>
      </c>
      <c r="BJ567" s="5">
        <v>1</v>
      </c>
      <c r="BK567" s="5">
        <v>1</v>
      </c>
      <c r="BL567" s="5">
        <v>1</v>
      </c>
      <c r="BM567" s="5">
        <v>1</v>
      </c>
      <c r="BN567" s="5">
        <v>1</v>
      </c>
      <c r="BO567" s="5">
        <v>1</v>
      </c>
      <c r="BP567" s="5">
        <v>1</v>
      </c>
      <c r="BQ567" s="5">
        <v>1</v>
      </c>
      <c r="BR567" s="5">
        <v>1</v>
      </c>
      <c r="BS567" s="5">
        <v>1</v>
      </c>
      <c r="BT567" s="5">
        <v>1</v>
      </c>
      <c r="BU567" s="5">
        <v>1</v>
      </c>
      <c r="BV567" s="5">
        <v>1</v>
      </c>
      <c r="BW567" s="5">
        <v>1</v>
      </c>
      <c r="BX567" s="5">
        <v>1</v>
      </c>
      <c r="BY567" s="5">
        <v>1</v>
      </c>
      <c r="BZ567" s="5">
        <v>1</v>
      </c>
      <c r="CA567" s="5">
        <v>1</v>
      </c>
      <c r="CB567" s="5">
        <v>1</v>
      </c>
      <c r="CC567" s="5">
        <v>1</v>
      </c>
      <c r="CD567" s="5">
        <v>1</v>
      </c>
      <c r="CE567" s="5">
        <v>1</v>
      </c>
      <c r="CF567" s="5">
        <v>1</v>
      </c>
      <c r="CG567" s="5">
        <v>1</v>
      </c>
      <c r="CH567" s="5">
        <v>1</v>
      </c>
      <c r="CI567" s="5">
        <v>1</v>
      </c>
      <c r="CJ567" s="544">
        <v>1</v>
      </c>
    </row>
    <row r="568" spans="1:88" s="160" customFormat="1" ht="19.5" customHeight="1" thickBot="1">
      <c r="A568" s="5">
        <v>1</v>
      </c>
      <c r="B568" s="533" t="s">
        <v>22</v>
      </c>
      <c r="C568" s="603">
        <v>3</v>
      </c>
      <c r="D568" s="603">
        <v>9</v>
      </c>
      <c r="E568" s="603">
        <v>14</v>
      </c>
      <c r="F568" s="603">
        <v>14</v>
      </c>
      <c r="G568" s="603">
        <v>14</v>
      </c>
      <c r="H568" s="603">
        <v>14</v>
      </c>
      <c r="I568" s="603">
        <v>14</v>
      </c>
      <c r="J568" s="603">
        <v>10</v>
      </c>
      <c r="K568" s="603">
        <v>10</v>
      </c>
      <c r="L568" s="603">
        <v>10</v>
      </c>
      <c r="M568" s="603">
        <v>12</v>
      </c>
      <c r="N568" s="603">
        <v>12</v>
      </c>
      <c r="O568" s="603">
        <v>12</v>
      </c>
      <c r="P568" s="603">
        <v>10</v>
      </c>
      <c r="Q568" s="5">
        <v>1</v>
      </c>
      <c r="R568" s="602">
        <v>5</v>
      </c>
      <c r="S568" s="603">
        <v>70</v>
      </c>
      <c r="T568" s="604">
        <v>5</v>
      </c>
      <c r="U568" s="602">
        <v>76</v>
      </c>
      <c r="V568" s="603">
        <v>35</v>
      </c>
      <c r="W568" s="623">
        <v>40</v>
      </c>
      <c r="X568" s="604">
        <v>14</v>
      </c>
      <c r="Y568" s="5">
        <v>1</v>
      </c>
      <c r="Z568" s="473" t="s">
        <v>21</v>
      </c>
      <c r="AA568" s="399">
        <v>9</v>
      </c>
      <c r="AB568" s="399">
        <v>12</v>
      </c>
      <c r="AC568" s="399">
        <v>4</v>
      </c>
      <c r="AD568" s="399">
        <v>11</v>
      </c>
      <c r="AE568" s="399">
        <v>10</v>
      </c>
      <c r="AF568" s="399">
        <v>40</v>
      </c>
      <c r="AG568" s="399">
        <v>12</v>
      </c>
      <c r="AH568" s="399">
        <v>10</v>
      </c>
      <c r="AI568" s="399">
        <v>0.2</v>
      </c>
      <c r="AJ568" s="399">
        <v>12</v>
      </c>
      <c r="AK568" s="399">
        <v>9</v>
      </c>
      <c r="AL568" s="399">
        <v>10</v>
      </c>
      <c r="AM568" s="399">
        <v>16</v>
      </c>
      <c r="AN568" s="474">
        <v>16</v>
      </c>
      <c r="AO568" s="5">
        <v>1</v>
      </c>
      <c r="AP568" s="399">
        <v>9</v>
      </c>
      <c r="AQ568" s="399">
        <v>12</v>
      </c>
      <c r="AR568" s="399">
        <v>3</v>
      </c>
      <c r="AS568" s="399">
        <v>11</v>
      </c>
      <c r="AT568" s="399">
        <v>9</v>
      </c>
      <c r="AU568" s="399">
        <v>40</v>
      </c>
      <c r="AV568" s="5">
        <v>1</v>
      </c>
      <c r="AW568" s="5">
        <v>1</v>
      </c>
      <c r="AX568" s="5">
        <v>1</v>
      </c>
      <c r="AY568" s="5">
        <v>1</v>
      </c>
      <c r="AZ568" s="5">
        <v>1</v>
      </c>
      <c r="BA568" s="5">
        <v>1</v>
      </c>
      <c r="BB568" s="5">
        <v>1</v>
      </c>
      <c r="BC568" s="5">
        <v>1</v>
      </c>
      <c r="BD568" s="5">
        <v>1</v>
      </c>
      <c r="BE568" s="5">
        <v>1</v>
      </c>
      <c r="BF568" s="5">
        <v>1</v>
      </c>
      <c r="BG568" s="5">
        <v>1</v>
      </c>
      <c r="BH568" s="5">
        <v>1</v>
      </c>
      <c r="BI568" s="5">
        <v>1</v>
      </c>
      <c r="BJ568" s="5">
        <v>1</v>
      </c>
      <c r="BK568" s="5">
        <v>1</v>
      </c>
      <c r="BL568" s="5">
        <v>1</v>
      </c>
      <c r="BM568" s="5">
        <v>1</v>
      </c>
      <c r="BN568" s="5">
        <v>1</v>
      </c>
      <c r="BO568" s="5">
        <v>1</v>
      </c>
      <c r="BP568" s="5">
        <v>1</v>
      </c>
      <c r="BQ568" s="5">
        <v>1</v>
      </c>
      <c r="BR568" s="5">
        <v>1</v>
      </c>
      <c r="BS568" s="5">
        <v>1</v>
      </c>
      <c r="BT568" s="5">
        <v>1</v>
      </c>
      <c r="BU568" s="5">
        <v>1</v>
      </c>
      <c r="BV568" s="5">
        <v>1</v>
      </c>
      <c r="BW568" s="5">
        <v>1</v>
      </c>
      <c r="BX568" s="5">
        <v>1</v>
      </c>
      <c r="BY568" s="5">
        <v>1</v>
      </c>
      <c r="BZ568" s="5">
        <v>1</v>
      </c>
      <c r="CA568" s="5">
        <v>1</v>
      </c>
      <c r="CB568" s="5">
        <v>1</v>
      </c>
      <c r="CC568" s="5">
        <v>1</v>
      </c>
      <c r="CD568" s="5">
        <v>1</v>
      </c>
      <c r="CE568" s="5">
        <v>1</v>
      </c>
      <c r="CF568" s="5">
        <v>1</v>
      </c>
      <c r="CG568" s="5">
        <v>1</v>
      </c>
      <c r="CH568" s="5">
        <v>1</v>
      </c>
      <c r="CI568" s="5">
        <v>1</v>
      </c>
      <c r="CJ568" s="544">
        <v>1</v>
      </c>
    </row>
    <row r="569" spans="1:88" s="160" customFormat="1" ht="23.25" customHeight="1" thickBot="1">
      <c r="A569" s="611">
        <f t="shared" ref="A569:Q569" ca="1" si="212">CELL("largeur",A569)</f>
        <v>4</v>
      </c>
      <c r="B569" s="611" t="s">
        <v>21</v>
      </c>
      <c r="C569" s="611">
        <f t="shared" ref="C569:P569" ca="1" si="213">CELL("largeur",C569)</f>
        <v>3</v>
      </c>
      <c r="D569" s="611">
        <f t="shared" ca="1" si="213"/>
        <v>9</v>
      </c>
      <c r="E569" s="611">
        <f t="shared" ca="1" si="213"/>
        <v>14</v>
      </c>
      <c r="F569" s="611">
        <f t="shared" ca="1" si="213"/>
        <v>14</v>
      </c>
      <c r="G569" s="611">
        <f t="shared" ca="1" si="213"/>
        <v>14</v>
      </c>
      <c r="H569" s="611">
        <f t="shared" ca="1" si="213"/>
        <v>14</v>
      </c>
      <c r="I569" s="611">
        <f t="shared" ca="1" si="213"/>
        <v>14</v>
      </c>
      <c r="J569" s="611">
        <f t="shared" ca="1" si="213"/>
        <v>10</v>
      </c>
      <c r="K569" s="611">
        <f t="shared" ca="1" si="213"/>
        <v>10</v>
      </c>
      <c r="L569" s="611">
        <f t="shared" ca="1" si="213"/>
        <v>10</v>
      </c>
      <c r="M569" s="611">
        <f t="shared" ca="1" si="213"/>
        <v>12</v>
      </c>
      <c r="N569" s="611">
        <f t="shared" ca="1" si="213"/>
        <v>12</v>
      </c>
      <c r="O569" s="611">
        <f t="shared" ca="1" si="213"/>
        <v>12</v>
      </c>
      <c r="P569" s="611">
        <f t="shared" ca="1" si="213"/>
        <v>10</v>
      </c>
      <c r="Q569" s="611">
        <f t="shared" ca="1" si="212"/>
        <v>5</v>
      </c>
      <c r="R569" s="611">
        <f ca="1">CELL("largeur",R569)</f>
        <v>5</v>
      </c>
      <c r="S569" s="611">
        <f ca="1">CELL("largeur",S569)</f>
        <v>70</v>
      </c>
      <c r="T569" s="611">
        <f ca="1">CELL("largeur",T569)</f>
        <v>12</v>
      </c>
      <c r="U569" s="611">
        <f t="shared" ref="U569:X569" ca="1" si="214">CELL("largeur",U569)</f>
        <v>76</v>
      </c>
      <c r="V569" s="611">
        <f t="shared" ca="1" si="214"/>
        <v>35</v>
      </c>
      <c r="W569" s="611">
        <f t="shared" ca="1" si="214"/>
        <v>55</v>
      </c>
      <c r="X569" s="611">
        <f t="shared" ca="1" si="214"/>
        <v>14</v>
      </c>
      <c r="Y569" s="5">
        <v>1</v>
      </c>
      <c r="Z569" s="287">
        <f t="shared" ref="Z569:AU569" ca="1" si="215">CELL("largeur",Z569)</f>
        <v>5</v>
      </c>
      <c r="AA569" s="287">
        <f t="shared" ca="1" si="215"/>
        <v>9</v>
      </c>
      <c r="AB569" s="287">
        <f t="shared" ca="1" si="215"/>
        <v>12</v>
      </c>
      <c r="AC569" s="287">
        <f t="shared" ca="1" si="215"/>
        <v>4</v>
      </c>
      <c r="AD569" s="287">
        <f t="shared" ca="1" si="215"/>
        <v>11</v>
      </c>
      <c r="AE569" s="287">
        <f t="shared" ca="1" si="215"/>
        <v>10</v>
      </c>
      <c r="AF569" s="287">
        <f t="shared" ca="1" si="215"/>
        <v>40</v>
      </c>
      <c r="AG569" s="287">
        <f t="shared" ca="1" si="215"/>
        <v>12</v>
      </c>
      <c r="AH569" s="287">
        <f t="shared" ca="1" si="215"/>
        <v>12</v>
      </c>
      <c r="AI569" s="287">
        <f t="shared" ca="1" si="215"/>
        <v>0</v>
      </c>
      <c r="AJ569" s="287">
        <f t="shared" ca="1" si="215"/>
        <v>12</v>
      </c>
      <c r="AK569" s="287">
        <f t="shared" ca="1" si="215"/>
        <v>9</v>
      </c>
      <c r="AL569" s="287">
        <f t="shared" ca="1" si="215"/>
        <v>10</v>
      </c>
      <c r="AM569" s="287">
        <f t="shared" ca="1" si="215"/>
        <v>16</v>
      </c>
      <c r="AN569" s="287">
        <f t="shared" ca="1" si="215"/>
        <v>16</v>
      </c>
      <c r="AO569" s="5">
        <v>1</v>
      </c>
      <c r="AP569" s="287">
        <f t="shared" ca="1" si="215"/>
        <v>9</v>
      </c>
      <c r="AQ569" s="287">
        <f t="shared" ca="1" si="215"/>
        <v>12</v>
      </c>
      <c r="AR569" s="287">
        <f t="shared" ca="1" si="215"/>
        <v>3</v>
      </c>
      <c r="AS569" s="287">
        <f t="shared" ca="1" si="215"/>
        <v>11</v>
      </c>
      <c r="AT569" s="287">
        <f t="shared" ca="1" si="215"/>
        <v>9</v>
      </c>
      <c r="AU569" s="287">
        <f t="shared" ca="1" si="215"/>
        <v>40</v>
      </c>
      <c r="AV569" s="544">
        <v>1</v>
      </c>
      <c r="AW569" s="544">
        <v>1</v>
      </c>
      <c r="AX569" s="544">
        <v>1</v>
      </c>
      <c r="AY569" s="544">
        <v>1</v>
      </c>
      <c r="AZ569" s="544">
        <v>1</v>
      </c>
      <c r="BA569" s="544">
        <v>1</v>
      </c>
      <c r="BB569" s="544">
        <v>1</v>
      </c>
      <c r="BC569" s="544">
        <v>1</v>
      </c>
      <c r="BD569" s="544">
        <v>1</v>
      </c>
      <c r="BE569" s="544">
        <v>1</v>
      </c>
      <c r="BF569" s="544">
        <v>1</v>
      </c>
      <c r="BG569" s="544">
        <v>1</v>
      </c>
      <c r="BH569" s="544">
        <v>1</v>
      </c>
      <c r="BI569" s="544">
        <v>1</v>
      </c>
      <c r="BJ569" s="544">
        <v>1</v>
      </c>
      <c r="BK569" s="544">
        <v>1</v>
      </c>
      <c r="BL569" s="544">
        <v>1</v>
      </c>
      <c r="BM569" s="544">
        <v>1</v>
      </c>
      <c r="BN569" s="544">
        <v>1</v>
      </c>
      <c r="BO569" s="544">
        <v>1</v>
      </c>
      <c r="BP569" s="544">
        <v>1</v>
      </c>
      <c r="BQ569" s="544">
        <v>1</v>
      </c>
      <c r="BR569" s="544">
        <v>1</v>
      </c>
      <c r="BS569" s="544">
        <v>1</v>
      </c>
      <c r="BT569" s="544">
        <v>1</v>
      </c>
      <c r="BU569" s="544">
        <v>1</v>
      </c>
      <c r="BV569" s="544">
        <v>1</v>
      </c>
      <c r="BW569" s="544">
        <v>1</v>
      </c>
      <c r="BX569" s="544">
        <v>1</v>
      </c>
      <c r="BY569" s="544">
        <v>1</v>
      </c>
      <c r="BZ569" s="544">
        <v>1</v>
      </c>
      <c r="CA569" s="544">
        <v>1</v>
      </c>
      <c r="CB569" s="544">
        <v>1</v>
      </c>
      <c r="CC569" s="544">
        <v>1</v>
      </c>
      <c r="CD569" s="544">
        <v>1</v>
      </c>
      <c r="CE569" s="544">
        <v>1</v>
      </c>
      <c r="CF569" s="544">
        <v>1</v>
      </c>
      <c r="CG569" s="544">
        <v>1</v>
      </c>
      <c r="CH569" s="544">
        <v>1</v>
      </c>
      <c r="CI569" s="544">
        <v>1</v>
      </c>
      <c r="CJ569" s="544">
        <v>1</v>
      </c>
    </row>
    <row r="570" spans="1:88" ht="15.75">
      <c r="A570" s="5">
        <v>1</v>
      </c>
      <c r="B570" s="5">
        <v>1</v>
      </c>
      <c r="C570" s="5">
        <v>1</v>
      </c>
      <c r="D570" s="5">
        <v>1</v>
      </c>
      <c r="E570" s="5">
        <v>1</v>
      </c>
      <c r="F570" s="5">
        <v>1</v>
      </c>
      <c r="G570" s="5">
        <v>1</v>
      </c>
      <c r="H570" s="5">
        <v>1</v>
      </c>
      <c r="I570" s="5">
        <v>1</v>
      </c>
      <c r="J570" s="5">
        <v>1</v>
      </c>
      <c r="K570" s="5">
        <v>1</v>
      </c>
      <c r="L570" s="5">
        <v>1</v>
      </c>
      <c r="M570" s="5">
        <v>1</v>
      </c>
      <c r="N570" s="5">
        <v>1</v>
      </c>
      <c r="O570" s="5">
        <v>1</v>
      </c>
      <c r="P570" s="5">
        <v>1</v>
      </c>
      <c r="Q570" s="5">
        <v>1</v>
      </c>
      <c r="R570" s="5">
        <v>1</v>
      </c>
      <c r="S570" s="5">
        <v>1</v>
      </c>
      <c r="T570" s="5">
        <v>1</v>
      </c>
      <c r="U570" s="5">
        <v>1</v>
      </c>
      <c r="V570" s="5">
        <v>1</v>
      </c>
      <c r="W570" s="5">
        <v>1</v>
      </c>
      <c r="X570" s="5">
        <v>1</v>
      </c>
      <c r="Y570" s="5">
        <v>1</v>
      </c>
      <c r="Z570" s="891" t="s">
        <v>291</v>
      </c>
      <c r="AA570" s="892"/>
      <c r="AB570" s="892"/>
      <c r="AC570" s="892"/>
      <c r="AD570" s="892"/>
      <c r="AE570" s="892"/>
      <c r="AF570" s="892"/>
      <c r="AG570" s="893"/>
      <c r="AH570" s="487" t="s">
        <v>262</v>
      </c>
      <c r="AI570" s="476"/>
      <c r="AJ570" s="477" t="s">
        <v>263</v>
      </c>
      <c r="AN570" s="5">
        <v>1</v>
      </c>
      <c r="AO570" s="5">
        <v>1</v>
      </c>
      <c r="AP570" s="5">
        <v>1</v>
      </c>
      <c r="AQ570" s="5">
        <v>1</v>
      </c>
      <c r="AR570" s="5">
        <v>1</v>
      </c>
      <c r="AS570" s="5">
        <v>1</v>
      </c>
      <c r="AT570" s="5">
        <v>1</v>
      </c>
      <c r="AU570" s="5">
        <v>1</v>
      </c>
      <c r="AV570" s="5">
        <v>1</v>
      </c>
      <c r="AW570" s="5">
        <v>1</v>
      </c>
      <c r="AX570" s="5">
        <v>1</v>
      </c>
      <c r="AY570" s="5">
        <v>1</v>
      </c>
      <c r="AZ570" s="5">
        <v>1</v>
      </c>
      <c r="BA570" s="5">
        <v>1</v>
      </c>
      <c r="BB570" s="5">
        <v>1</v>
      </c>
      <c r="BC570" s="5">
        <v>1</v>
      </c>
      <c r="BD570" s="5">
        <v>1</v>
      </c>
      <c r="BE570" s="5">
        <v>1</v>
      </c>
      <c r="BF570" s="5">
        <v>1</v>
      </c>
      <c r="BG570" s="5">
        <v>1</v>
      </c>
      <c r="BH570" s="5">
        <v>1</v>
      </c>
      <c r="BI570" s="5">
        <v>1</v>
      </c>
      <c r="BJ570" s="5">
        <v>1</v>
      </c>
      <c r="BK570" s="5">
        <v>1</v>
      </c>
      <c r="BL570" s="5">
        <v>1</v>
      </c>
      <c r="BM570" s="5">
        <v>1</v>
      </c>
      <c r="BN570" s="5">
        <v>1</v>
      </c>
      <c r="BO570" s="5">
        <v>1</v>
      </c>
      <c r="BP570" s="5">
        <v>1</v>
      </c>
      <c r="BQ570" s="5">
        <v>1</v>
      </c>
      <c r="BR570" s="5">
        <v>1</v>
      </c>
      <c r="BS570" s="5">
        <v>1</v>
      </c>
      <c r="BT570" s="5">
        <v>1</v>
      </c>
      <c r="BU570" s="5">
        <v>1</v>
      </c>
      <c r="BV570" s="5">
        <v>1</v>
      </c>
      <c r="BW570" s="5">
        <v>1</v>
      </c>
      <c r="BX570" s="5">
        <v>1</v>
      </c>
      <c r="BY570" s="5">
        <v>1</v>
      </c>
      <c r="BZ570" s="5">
        <v>1</v>
      </c>
      <c r="CA570" s="5">
        <v>1</v>
      </c>
      <c r="CB570" s="5">
        <v>1</v>
      </c>
      <c r="CC570" s="5">
        <v>1</v>
      </c>
      <c r="CD570" s="5">
        <v>1</v>
      </c>
      <c r="CE570" s="5">
        <v>1</v>
      </c>
      <c r="CF570" s="5">
        <v>1</v>
      </c>
      <c r="CG570" s="5">
        <v>1</v>
      </c>
      <c r="CH570" s="5">
        <v>1</v>
      </c>
      <c r="CI570" s="5">
        <v>1</v>
      </c>
      <c r="CJ570" s="544">
        <v>1</v>
      </c>
    </row>
    <row r="571" spans="1:88">
      <c r="A571" s="5">
        <v>1</v>
      </c>
      <c r="B571" s="5">
        <v>1</v>
      </c>
      <c r="C571" s="5">
        <v>1</v>
      </c>
      <c r="D571" s="5">
        <v>1</v>
      </c>
      <c r="E571" s="5">
        <v>1</v>
      </c>
      <c r="F571" s="5">
        <v>1</v>
      </c>
      <c r="G571" s="5">
        <v>1</v>
      </c>
      <c r="H571" s="5">
        <v>1</v>
      </c>
      <c r="I571" s="5">
        <v>1</v>
      </c>
      <c r="J571" s="5">
        <v>1</v>
      </c>
      <c r="K571" s="5">
        <v>1</v>
      </c>
      <c r="L571" s="5">
        <v>1</v>
      </c>
      <c r="M571" s="5">
        <v>1</v>
      </c>
      <c r="N571" s="5">
        <v>1</v>
      </c>
      <c r="O571" s="5">
        <v>1</v>
      </c>
      <c r="P571" s="5">
        <v>1</v>
      </c>
      <c r="Q571" s="5">
        <v>1</v>
      </c>
      <c r="R571" s="5">
        <v>1</v>
      </c>
      <c r="S571" s="5">
        <v>1</v>
      </c>
      <c r="T571" s="5">
        <v>1</v>
      </c>
      <c r="U571" s="5">
        <v>1</v>
      </c>
      <c r="V571" s="5">
        <v>1</v>
      </c>
      <c r="W571" s="5">
        <v>1</v>
      </c>
      <c r="X571" s="5">
        <v>1</v>
      </c>
      <c r="Y571" s="5">
        <v>1</v>
      </c>
      <c r="Z571" s="891"/>
      <c r="AA571" s="892"/>
      <c r="AB571" s="892"/>
      <c r="AC571" s="892"/>
      <c r="AD571" s="892"/>
      <c r="AE571" s="892"/>
      <c r="AF571" s="892"/>
      <c r="AG571" s="893"/>
      <c r="AH571" s="5">
        <v>1</v>
      </c>
      <c r="AI571" s="5">
        <v>1</v>
      </c>
      <c r="AJ571" s="5">
        <v>1</v>
      </c>
      <c r="AK571" s="5">
        <v>1</v>
      </c>
      <c r="AL571" s="5">
        <v>1</v>
      </c>
      <c r="AM571" s="5">
        <v>1</v>
      </c>
      <c r="AN571" s="5">
        <v>1</v>
      </c>
      <c r="AO571" s="5">
        <v>1</v>
      </c>
      <c r="AP571" s="5">
        <v>1</v>
      </c>
      <c r="AQ571" s="5">
        <v>1</v>
      </c>
      <c r="AR571" s="5">
        <v>1</v>
      </c>
      <c r="AS571" s="5">
        <v>1</v>
      </c>
      <c r="AT571" s="5">
        <v>1</v>
      </c>
      <c r="AU571" s="5">
        <v>1</v>
      </c>
      <c r="AV571" s="5">
        <v>1</v>
      </c>
      <c r="AW571" s="5">
        <v>1</v>
      </c>
      <c r="AX571" s="5">
        <v>1</v>
      </c>
      <c r="AY571" s="5">
        <v>1</v>
      </c>
      <c r="AZ571" s="5">
        <v>1</v>
      </c>
      <c r="BA571" s="5">
        <v>1</v>
      </c>
      <c r="BB571" s="5">
        <v>1</v>
      </c>
      <c r="BC571" s="5">
        <v>1</v>
      </c>
      <c r="BD571" s="5">
        <v>1</v>
      </c>
      <c r="BE571" s="5">
        <v>1</v>
      </c>
      <c r="BF571" s="5">
        <v>1</v>
      </c>
      <c r="BG571" s="5">
        <v>1</v>
      </c>
      <c r="BH571" s="5">
        <v>1</v>
      </c>
      <c r="BI571" s="5">
        <v>1</v>
      </c>
      <c r="BJ571" s="5">
        <v>1</v>
      </c>
      <c r="BK571" s="5">
        <v>1</v>
      </c>
      <c r="BL571" s="5">
        <v>1</v>
      </c>
      <c r="BM571" s="5">
        <v>1</v>
      </c>
      <c r="BN571" s="5">
        <v>1</v>
      </c>
      <c r="BO571" s="5">
        <v>1</v>
      </c>
      <c r="BP571" s="5">
        <v>1</v>
      </c>
      <c r="BQ571" s="5">
        <v>1</v>
      </c>
      <c r="BR571" s="5">
        <v>1</v>
      </c>
      <c r="BS571" s="5">
        <v>1</v>
      </c>
      <c r="BT571" s="5">
        <v>1</v>
      </c>
      <c r="BU571" s="5">
        <v>1</v>
      </c>
      <c r="BV571" s="5">
        <v>1</v>
      </c>
      <c r="BW571" s="5">
        <v>1</v>
      </c>
      <c r="BX571" s="5">
        <v>1</v>
      </c>
      <c r="BY571" s="5">
        <v>1</v>
      </c>
      <c r="BZ571" s="5">
        <v>1</v>
      </c>
      <c r="CA571" s="5">
        <v>1</v>
      </c>
      <c r="CB571" s="5">
        <v>1</v>
      </c>
      <c r="CC571" s="5">
        <v>1</v>
      </c>
      <c r="CD571" s="5">
        <v>1</v>
      </c>
      <c r="CE571" s="5">
        <v>1</v>
      </c>
      <c r="CF571" s="5">
        <v>1</v>
      </c>
      <c r="CG571" s="5">
        <v>1</v>
      </c>
      <c r="CH571" s="5">
        <v>1</v>
      </c>
      <c r="CI571" s="5">
        <v>1</v>
      </c>
      <c r="CJ571" s="544">
        <v>1</v>
      </c>
    </row>
    <row r="572" spans="1:88">
      <c r="A572" s="5">
        <v>1</v>
      </c>
      <c r="B572" s="5">
        <v>1</v>
      </c>
      <c r="C572" s="5">
        <v>1</v>
      </c>
      <c r="D572" s="5">
        <v>1</v>
      </c>
      <c r="E572" s="5">
        <v>1</v>
      </c>
      <c r="F572" s="5">
        <v>1</v>
      </c>
      <c r="G572" s="5">
        <v>1</v>
      </c>
      <c r="H572" s="5">
        <v>1</v>
      </c>
      <c r="I572" s="5">
        <v>1</v>
      </c>
      <c r="J572" s="5">
        <v>1</v>
      </c>
      <c r="K572" s="5">
        <v>1</v>
      </c>
      <c r="L572" s="5">
        <v>1</v>
      </c>
      <c r="M572" s="5">
        <v>1</v>
      </c>
      <c r="N572" s="5">
        <v>1</v>
      </c>
      <c r="O572" s="5">
        <v>1</v>
      </c>
      <c r="P572" s="5">
        <v>1</v>
      </c>
      <c r="Q572" s="5">
        <v>1</v>
      </c>
      <c r="R572" s="5">
        <v>1</v>
      </c>
      <c r="S572" s="5">
        <v>1</v>
      </c>
      <c r="T572" s="5">
        <v>1</v>
      </c>
      <c r="U572" s="5">
        <v>1</v>
      </c>
      <c r="V572" s="5">
        <v>1</v>
      </c>
      <c r="W572" s="5">
        <v>1</v>
      </c>
      <c r="X572" s="5">
        <v>1</v>
      </c>
      <c r="Y572" s="5">
        <v>1</v>
      </c>
      <c r="Z572" s="894" t="s">
        <v>264</v>
      </c>
      <c r="AA572" s="895"/>
      <c r="AB572" s="895"/>
      <c r="AC572" s="895"/>
      <c r="AD572" s="895"/>
      <c r="AE572" s="895"/>
      <c r="AF572" s="895"/>
      <c r="AG572" s="896"/>
      <c r="AH572" s="5">
        <v>1</v>
      </c>
      <c r="AI572" s="5">
        <v>1</v>
      </c>
      <c r="AJ572" s="5">
        <v>1</v>
      </c>
      <c r="AK572" s="5">
        <v>1</v>
      </c>
      <c r="AL572" s="5">
        <v>1</v>
      </c>
      <c r="AM572" s="5">
        <v>1</v>
      </c>
      <c r="AN572" s="5">
        <v>1</v>
      </c>
      <c r="AO572" s="5">
        <v>1</v>
      </c>
      <c r="AP572" s="5">
        <v>1</v>
      </c>
      <c r="AQ572" s="5">
        <v>1</v>
      </c>
      <c r="AR572" s="5">
        <v>1</v>
      </c>
      <c r="AS572" s="5">
        <v>1</v>
      </c>
      <c r="AT572" s="5">
        <v>1</v>
      </c>
      <c r="AU572" s="5">
        <v>1</v>
      </c>
      <c r="AV572" s="5">
        <v>1</v>
      </c>
      <c r="AW572" s="5">
        <v>1</v>
      </c>
      <c r="AX572" s="5">
        <v>1</v>
      </c>
      <c r="AY572" s="5">
        <v>1</v>
      </c>
      <c r="AZ572" s="5">
        <v>1</v>
      </c>
      <c r="BA572" s="5">
        <v>1</v>
      </c>
      <c r="BB572" s="5">
        <v>1</v>
      </c>
      <c r="BC572" s="5">
        <v>1</v>
      </c>
      <c r="BD572" s="5">
        <v>1</v>
      </c>
      <c r="BE572" s="5">
        <v>1</v>
      </c>
      <c r="BF572" s="5">
        <v>1</v>
      </c>
      <c r="BG572" s="5">
        <v>1</v>
      </c>
      <c r="BH572" s="5">
        <v>1</v>
      </c>
      <c r="BI572" s="5">
        <v>1</v>
      </c>
      <c r="BJ572" s="5">
        <v>1</v>
      </c>
      <c r="BK572" s="5">
        <v>1</v>
      </c>
      <c r="BL572" s="5">
        <v>1</v>
      </c>
      <c r="BM572" s="5">
        <v>1</v>
      </c>
      <c r="BN572" s="5">
        <v>1</v>
      </c>
      <c r="BO572" s="5">
        <v>1</v>
      </c>
      <c r="BP572" s="5">
        <v>1</v>
      </c>
      <c r="BQ572" s="5">
        <v>1</v>
      </c>
      <c r="BR572" s="5">
        <v>1</v>
      </c>
      <c r="BS572" s="5">
        <v>1</v>
      </c>
      <c r="BT572" s="5">
        <v>1</v>
      </c>
      <c r="BU572" s="5">
        <v>1</v>
      </c>
      <c r="BV572" s="5">
        <v>1</v>
      </c>
      <c r="BW572" s="5">
        <v>1</v>
      </c>
      <c r="BX572" s="5">
        <v>1</v>
      </c>
      <c r="BY572" s="5">
        <v>1</v>
      </c>
      <c r="BZ572" s="5">
        <v>1</v>
      </c>
      <c r="CA572" s="5">
        <v>1</v>
      </c>
      <c r="CB572" s="5">
        <v>1</v>
      </c>
      <c r="CC572" s="5">
        <v>1</v>
      </c>
      <c r="CD572" s="5">
        <v>1</v>
      </c>
      <c r="CE572" s="5">
        <v>1</v>
      </c>
      <c r="CF572" s="5">
        <v>1</v>
      </c>
      <c r="CG572" s="5">
        <v>1</v>
      </c>
      <c r="CH572" s="5">
        <v>1</v>
      </c>
      <c r="CI572" s="5">
        <v>1</v>
      </c>
      <c r="CJ572" s="544">
        <v>1</v>
      </c>
    </row>
    <row r="573" spans="1:88">
      <c r="A573" s="5">
        <v>1</v>
      </c>
      <c r="B573" s="5">
        <v>1</v>
      </c>
      <c r="C573" s="5">
        <v>1</v>
      </c>
      <c r="D573" s="5">
        <v>1</v>
      </c>
      <c r="E573" s="5">
        <v>1</v>
      </c>
      <c r="F573" s="5">
        <v>1</v>
      </c>
      <c r="G573" s="5">
        <v>1</v>
      </c>
      <c r="H573" s="5">
        <v>1</v>
      </c>
      <c r="I573" s="5">
        <v>1</v>
      </c>
      <c r="J573" s="5">
        <v>1</v>
      </c>
      <c r="K573" s="5">
        <v>1</v>
      </c>
      <c r="L573" s="5">
        <v>1</v>
      </c>
      <c r="M573" s="5">
        <v>1</v>
      </c>
      <c r="N573" s="5">
        <v>1</v>
      </c>
      <c r="O573" s="5">
        <v>1</v>
      </c>
      <c r="P573" s="5">
        <v>1</v>
      </c>
      <c r="Q573" s="5">
        <v>1</v>
      </c>
      <c r="R573" s="5">
        <v>1</v>
      </c>
      <c r="S573" s="5">
        <v>1</v>
      </c>
      <c r="T573" s="5">
        <v>1</v>
      </c>
      <c r="U573" s="5">
        <v>1</v>
      </c>
      <c r="V573" s="5">
        <v>1</v>
      </c>
      <c r="W573" s="5">
        <v>1</v>
      </c>
      <c r="X573" s="5">
        <v>1</v>
      </c>
      <c r="Y573" s="5">
        <v>1</v>
      </c>
      <c r="Z573" s="488" t="s">
        <v>292</v>
      </c>
      <c r="AA573" s="489"/>
      <c r="AB573" s="489"/>
      <c r="AC573" s="489"/>
      <c r="AD573" s="489"/>
      <c r="AE573" s="489"/>
      <c r="AF573" s="489"/>
      <c r="AG573" s="490"/>
      <c r="AH573" s="5">
        <v>1</v>
      </c>
      <c r="AI573" s="5">
        <v>1</v>
      </c>
      <c r="AJ573" s="5">
        <v>1</v>
      </c>
      <c r="AK573" s="5">
        <v>1</v>
      </c>
      <c r="AL573" s="5">
        <v>1</v>
      </c>
      <c r="AM573" s="5">
        <v>1</v>
      </c>
      <c r="AN573" s="5">
        <v>1</v>
      </c>
      <c r="AO573" s="5">
        <v>1</v>
      </c>
      <c r="AP573" s="5">
        <v>1</v>
      </c>
      <c r="AQ573" s="5">
        <v>1</v>
      </c>
      <c r="AR573" s="5">
        <v>1</v>
      </c>
      <c r="AS573" s="5">
        <v>1</v>
      </c>
      <c r="AT573" s="5">
        <v>1</v>
      </c>
      <c r="AU573" s="5">
        <v>1</v>
      </c>
      <c r="AV573" s="5">
        <v>1</v>
      </c>
      <c r="AW573" s="5">
        <v>1</v>
      </c>
      <c r="AX573" s="5">
        <v>1</v>
      </c>
      <c r="AY573" s="5">
        <v>1</v>
      </c>
      <c r="AZ573" s="5">
        <v>1</v>
      </c>
      <c r="BA573" s="5">
        <v>1</v>
      </c>
      <c r="BB573" s="5">
        <v>1</v>
      </c>
      <c r="BC573" s="5">
        <v>1</v>
      </c>
      <c r="BD573" s="5">
        <v>1</v>
      </c>
      <c r="BE573" s="5">
        <v>1</v>
      </c>
      <c r="BF573" s="5">
        <v>1</v>
      </c>
      <c r="BG573" s="5">
        <v>1</v>
      </c>
      <c r="BH573" s="5">
        <v>1</v>
      </c>
      <c r="BI573" s="5">
        <v>1</v>
      </c>
      <c r="BJ573" s="5">
        <v>1</v>
      </c>
      <c r="BK573" s="5">
        <v>1</v>
      </c>
      <c r="BL573" s="5">
        <v>1</v>
      </c>
      <c r="BM573" s="5">
        <v>1</v>
      </c>
      <c r="BN573" s="5">
        <v>1</v>
      </c>
      <c r="BO573" s="5">
        <v>1</v>
      </c>
      <c r="BP573" s="5">
        <v>1</v>
      </c>
      <c r="BQ573" s="5">
        <v>1</v>
      </c>
      <c r="BR573" s="5">
        <v>1</v>
      </c>
      <c r="BS573" s="5">
        <v>1</v>
      </c>
      <c r="BT573" s="5">
        <v>1</v>
      </c>
      <c r="BU573" s="5">
        <v>1</v>
      </c>
      <c r="BV573" s="5">
        <v>1</v>
      </c>
      <c r="BW573" s="5">
        <v>1</v>
      </c>
      <c r="BX573" s="5">
        <v>1</v>
      </c>
      <c r="BY573" s="5">
        <v>1</v>
      </c>
      <c r="BZ573" s="5">
        <v>1</v>
      </c>
      <c r="CA573" s="5">
        <v>1</v>
      </c>
      <c r="CB573" s="5">
        <v>1</v>
      </c>
      <c r="CC573" s="5">
        <v>1</v>
      </c>
      <c r="CD573" s="5">
        <v>1</v>
      </c>
      <c r="CE573" s="5">
        <v>1</v>
      </c>
      <c r="CF573" s="5">
        <v>1</v>
      </c>
      <c r="CG573" s="5">
        <v>1</v>
      </c>
      <c r="CH573" s="5">
        <v>1</v>
      </c>
      <c r="CI573" s="5">
        <v>1</v>
      </c>
      <c r="CJ573" s="544">
        <v>1</v>
      </c>
    </row>
    <row r="574" spans="1:88" ht="15.75" thickBot="1">
      <c r="A574" s="5">
        <v>1</v>
      </c>
      <c r="B574" s="5">
        <v>1</v>
      </c>
      <c r="C574" s="5">
        <v>1</v>
      </c>
      <c r="D574" s="5">
        <v>1</v>
      </c>
      <c r="E574" s="5">
        <v>1</v>
      </c>
      <c r="F574" s="5">
        <v>1</v>
      </c>
      <c r="G574" s="5">
        <v>1</v>
      </c>
      <c r="H574" s="5">
        <v>1</v>
      </c>
      <c r="I574" s="5">
        <v>1</v>
      </c>
      <c r="J574" s="5">
        <v>1</v>
      </c>
      <c r="K574" s="5">
        <v>1</v>
      </c>
      <c r="L574" s="5">
        <v>1</v>
      </c>
      <c r="M574" s="5">
        <v>1</v>
      </c>
      <c r="N574" s="5">
        <v>1</v>
      </c>
      <c r="O574" s="5">
        <v>1</v>
      </c>
      <c r="P574" s="5">
        <v>1</v>
      </c>
      <c r="Q574" s="5">
        <v>1</v>
      </c>
      <c r="R574" s="5">
        <v>1</v>
      </c>
      <c r="S574" s="5">
        <v>1</v>
      </c>
      <c r="T574" s="5">
        <v>1</v>
      </c>
      <c r="U574" s="5">
        <v>1</v>
      </c>
      <c r="V574" s="5">
        <v>1</v>
      </c>
      <c r="W574" s="5">
        <v>1</v>
      </c>
      <c r="X574" s="5">
        <v>1</v>
      </c>
      <c r="Y574" s="5">
        <v>1</v>
      </c>
      <c r="Z574" s="5">
        <v>1</v>
      </c>
      <c r="AA574" s="5">
        <v>1</v>
      </c>
      <c r="AB574" s="5">
        <v>1</v>
      </c>
      <c r="AC574" s="5">
        <v>1</v>
      </c>
      <c r="AD574" s="5">
        <v>1</v>
      </c>
      <c r="AE574" s="5">
        <v>1</v>
      </c>
      <c r="AF574" s="5">
        <v>1</v>
      </c>
      <c r="AG574" s="5">
        <v>1</v>
      </c>
      <c r="AH574" s="5">
        <v>1</v>
      </c>
      <c r="AI574" s="5">
        <v>1</v>
      </c>
      <c r="AJ574" s="5">
        <v>1</v>
      </c>
      <c r="AK574" s="5">
        <v>1</v>
      </c>
      <c r="AL574" s="5">
        <v>1</v>
      </c>
      <c r="AM574" s="5">
        <v>1</v>
      </c>
      <c r="AN574" s="5">
        <v>1</v>
      </c>
      <c r="AO574" s="5">
        <v>1</v>
      </c>
      <c r="AP574" s="5">
        <v>1</v>
      </c>
      <c r="AQ574" s="5">
        <v>1</v>
      </c>
      <c r="AR574" s="5">
        <v>1</v>
      </c>
      <c r="AS574" s="5">
        <v>1</v>
      </c>
      <c r="AT574" s="5">
        <v>1</v>
      </c>
      <c r="AU574" s="5">
        <v>1</v>
      </c>
      <c r="AV574" s="5">
        <v>1</v>
      </c>
      <c r="AW574" s="5">
        <v>1</v>
      </c>
      <c r="AX574" s="5">
        <v>1</v>
      </c>
      <c r="AY574" s="5">
        <v>1</v>
      </c>
      <c r="AZ574" s="5">
        <v>1</v>
      </c>
      <c r="BA574" s="5">
        <v>1</v>
      </c>
      <c r="BB574" s="5">
        <v>1</v>
      </c>
      <c r="BC574" s="5">
        <v>1</v>
      </c>
      <c r="BD574" s="5">
        <v>1</v>
      </c>
      <c r="BE574" s="5">
        <v>1</v>
      </c>
      <c r="BF574" s="5">
        <v>1</v>
      </c>
      <c r="BG574" s="5">
        <v>1</v>
      </c>
      <c r="BH574" s="5">
        <v>1</v>
      </c>
      <c r="BI574" s="5">
        <v>1</v>
      </c>
      <c r="BJ574" s="5">
        <v>1</v>
      </c>
      <c r="BK574" s="5">
        <v>1</v>
      </c>
      <c r="BL574" s="5">
        <v>1</v>
      </c>
      <c r="BM574" s="5">
        <v>1</v>
      </c>
      <c r="BN574" s="5">
        <v>1</v>
      </c>
      <c r="BO574" s="5">
        <v>1</v>
      </c>
      <c r="BP574" s="5">
        <v>1</v>
      </c>
      <c r="BQ574" s="5">
        <v>1</v>
      </c>
      <c r="BR574" s="5">
        <v>1</v>
      </c>
      <c r="BS574" s="5">
        <v>1</v>
      </c>
      <c r="BT574" s="5">
        <v>1</v>
      </c>
      <c r="BU574" s="5">
        <v>1</v>
      </c>
      <c r="BV574" s="5">
        <v>1</v>
      </c>
      <c r="BW574" s="5">
        <v>1</v>
      </c>
      <c r="BX574" s="5">
        <v>1</v>
      </c>
      <c r="BY574" s="5">
        <v>1</v>
      </c>
      <c r="BZ574" s="5">
        <v>1</v>
      </c>
      <c r="CA574" s="5">
        <v>1</v>
      </c>
      <c r="CB574" s="5">
        <v>1</v>
      </c>
      <c r="CC574" s="5">
        <v>1</v>
      </c>
      <c r="CD574" s="5">
        <v>1</v>
      </c>
      <c r="CE574" s="5">
        <v>1</v>
      </c>
      <c r="CF574" s="5">
        <v>1</v>
      </c>
      <c r="CG574" s="5">
        <v>1</v>
      </c>
      <c r="CH574" s="5">
        <v>1</v>
      </c>
      <c r="CI574" s="5">
        <v>1</v>
      </c>
      <c r="CJ574" s="544">
        <v>1</v>
      </c>
    </row>
    <row r="575" spans="1:88" ht="18.75">
      <c r="A575" s="5">
        <v>1</v>
      </c>
      <c r="B575" s="5">
        <v>1</v>
      </c>
      <c r="C575" s="5">
        <v>1</v>
      </c>
      <c r="D575" s="5">
        <v>1</v>
      </c>
      <c r="E575" s="5">
        <v>1</v>
      </c>
      <c r="F575" s="5">
        <v>1</v>
      </c>
      <c r="G575" s="5">
        <v>1</v>
      </c>
      <c r="H575" s="5">
        <v>1</v>
      </c>
      <c r="I575" s="5">
        <v>1</v>
      </c>
      <c r="J575" s="5">
        <v>1</v>
      </c>
      <c r="K575" s="5">
        <v>1</v>
      </c>
      <c r="L575" s="5">
        <v>1</v>
      </c>
      <c r="M575" s="5">
        <v>1</v>
      </c>
      <c r="N575" s="5">
        <v>1</v>
      </c>
      <c r="O575" s="5">
        <v>1</v>
      </c>
      <c r="P575" s="5">
        <v>1</v>
      </c>
      <c r="Q575" s="5">
        <v>1</v>
      </c>
      <c r="R575" s="5">
        <v>1</v>
      </c>
      <c r="S575" s="5">
        <v>1</v>
      </c>
      <c r="T575" s="5">
        <v>1</v>
      </c>
      <c r="U575" s="5">
        <v>1</v>
      </c>
      <c r="V575" s="5">
        <v>1</v>
      </c>
      <c r="W575" s="5">
        <v>1</v>
      </c>
      <c r="X575" s="5">
        <v>1</v>
      </c>
      <c r="Y575" s="5">
        <v>1</v>
      </c>
      <c r="Z575" s="5">
        <v>1</v>
      </c>
      <c r="AA575" s="5">
        <v>1</v>
      </c>
      <c r="AB575" s="5">
        <v>1</v>
      </c>
      <c r="AC575" s="5">
        <v>1</v>
      </c>
      <c r="AD575" s="5">
        <v>1</v>
      </c>
      <c r="AE575" s="5">
        <v>1</v>
      </c>
      <c r="AF575" s="426" t="s">
        <v>237</v>
      </c>
      <c r="AG575" s="427"/>
      <c r="AH575" s="428"/>
      <c r="AI575" s="5">
        <v>1</v>
      </c>
      <c r="AJ575" s="5">
        <v>1</v>
      </c>
      <c r="AK575" s="5">
        <v>1</v>
      </c>
      <c r="AL575" s="5">
        <v>1</v>
      </c>
      <c r="AM575" s="5">
        <v>1</v>
      </c>
      <c r="AN575" s="5">
        <v>1</v>
      </c>
      <c r="AO575" s="5">
        <v>1</v>
      </c>
      <c r="AP575" s="5">
        <v>1</v>
      </c>
      <c r="AQ575" s="5">
        <v>1</v>
      </c>
      <c r="AR575" s="5">
        <v>1</v>
      </c>
      <c r="AS575" s="5">
        <v>1</v>
      </c>
      <c r="AT575" s="5">
        <v>1</v>
      </c>
      <c r="AU575" s="5">
        <v>1</v>
      </c>
      <c r="AV575" s="5">
        <v>1</v>
      </c>
      <c r="AW575" s="5">
        <v>1</v>
      </c>
      <c r="AX575" s="5">
        <v>1</v>
      </c>
      <c r="AY575" s="5">
        <v>1</v>
      </c>
      <c r="AZ575" s="5">
        <v>1</v>
      </c>
      <c r="BA575" s="5">
        <v>1</v>
      </c>
      <c r="BB575" s="5">
        <v>1</v>
      </c>
      <c r="BC575" s="5">
        <v>1</v>
      </c>
      <c r="BD575" s="5">
        <v>1</v>
      </c>
      <c r="BE575" s="5">
        <v>1</v>
      </c>
      <c r="BF575" s="5">
        <v>1</v>
      </c>
      <c r="BG575" s="5">
        <v>1</v>
      </c>
      <c r="BH575" s="5">
        <v>1</v>
      </c>
      <c r="BI575" s="5">
        <v>1</v>
      </c>
      <c r="BJ575" s="5">
        <v>1</v>
      </c>
      <c r="BK575" s="5">
        <v>1</v>
      </c>
      <c r="BL575" s="5">
        <v>1</v>
      </c>
      <c r="BM575" s="5">
        <v>1</v>
      </c>
      <c r="BN575" s="5">
        <v>1</v>
      </c>
      <c r="BO575" s="5">
        <v>1</v>
      </c>
      <c r="BP575" s="5">
        <v>1</v>
      </c>
      <c r="BQ575" s="5">
        <v>1</v>
      </c>
      <c r="BR575" s="5">
        <v>1</v>
      </c>
      <c r="BS575" s="5">
        <v>1</v>
      </c>
      <c r="BT575" s="5">
        <v>1</v>
      </c>
      <c r="BU575" s="5">
        <v>1</v>
      </c>
      <c r="BV575" s="5">
        <v>1</v>
      </c>
      <c r="BW575" s="5">
        <v>1</v>
      </c>
      <c r="BX575" s="5">
        <v>1</v>
      </c>
      <c r="BY575" s="5">
        <v>1</v>
      </c>
      <c r="BZ575" s="5">
        <v>1</v>
      </c>
      <c r="CA575" s="5">
        <v>1</v>
      </c>
      <c r="CB575" s="5">
        <v>1</v>
      </c>
      <c r="CC575" s="5">
        <v>1</v>
      </c>
      <c r="CD575" s="5">
        <v>1</v>
      </c>
      <c r="CE575" s="5">
        <v>1</v>
      </c>
      <c r="CF575" s="5">
        <v>1</v>
      </c>
      <c r="CG575" s="5">
        <v>1</v>
      </c>
      <c r="CH575" s="5">
        <v>1</v>
      </c>
      <c r="CI575" s="5">
        <v>1</v>
      </c>
      <c r="CJ575" s="544">
        <v>1</v>
      </c>
    </row>
    <row r="576" spans="1:88" ht="15.75">
      <c r="A576" s="5">
        <v>1</v>
      </c>
      <c r="B576" s="5">
        <v>1</v>
      </c>
      <c r="C576" s="5">
        <v>1</v>
      </c>
      <c r="D576" s="5">
        <v>1</v>
      </c>
      <c r="E576" s="5">
        <v>1</v>
      </c>
      <c r="F576" s="5">
        <v>1</v>
      </c>
      <c r="G576" s="5">
        <v>1</v>
      </c>
      <c r="H576" s="5">
        <v>1</v>
      </c>
      <c r="I576" s="5">
        <v>1</v>
      </c>
      <c r="J576" s="5">
        <v>1</v>
      </c>
      <c r="K576" s="5">
        <v>1</v>
      </c>
      <c r="L576" s="5">
        <v>1</v>
      </c>
      <c r="M576" s="5">
        <v>1</v>
      </c>
      <c r="N576" s="5">
        <v>1</v>
      </c>
      <c r="O576" s="5">
        <v>1</v>
      </c>
      <c r="P576" s="5">
        <v>1</v>
      </c>
      <c r="Q576" s="5">
        <v>1</v>
      </c>
      <c r="R576" s="5">
        <v>1</v>
      </c>
      <c r="S576" s="5">
        <v>1</v>
      </c>
      <c r="T576" s="5">
        <v>1</v>
      </c>
      <c r="U576" s="5">
        <v>1</v>
      </c>
      <c r="V576" s="5">
        <v>1</v>
      </c>
      <c r="W576" s="5">
        <v>1</v>
      </c>
      <c r="X576" s="5">
        <v>1</v>
      </c>
      <c r="Y576" s="5">
        <v>1</v>
      </c>
      <c r="Z576" s="5">
        <v>1</v>
      </c>
      <c r="AA576" s="5">
        <v>1</v>
      </c>
      <c r="AB576" s="5">
        <v>1</v>
      </c>
      <c r="AC576" s="5">
        <v>1</v>
      </c>
      <c r="AD576" s="5">
        <v>1</v>
      </c>
      <c r="AE576" s="5">
        <v>1</v>
      </c>
      <c r="AF576" s="432"/>
      <c r="AG576" s="433"/>
      <c r="AH576" s="434"/>
      <c r="AI576" s="5">
        <v>1</v>
      </c>
      <c r="AJ576" s="5">
        <v>1</v>
      </c>
      <c r="AK576" s="5">
        <v>1</v>
      </c>
      <c r="AL576" s="5">
        <v>1</v>
      </c>
      <c r="AM576" s="5">
        <v>1</v>
      </c>
      <c r="AN576" s="5">
        <v>1</v>
      </c>
      <c r="AO576" s="5">
        <v>1</v>
      </c>
      <c r="AP576" s="5">
        <v>1</v>
      </c>
      <c r="AQ576" s="5">
        <v>1</v>
      </c>
      <c r="AR576" s="5">
        <v>1</v>
      </c>
      <c r="AS576" s="5">
        <v>1</v>
      </c>
      <c r="AT576" s="5">
        <v>1</v>
      </c>
      <c r="AU576" s="5">
        <v>1</v>
      </c>
      <c r="AV576" s="5">
        <v>1</v>
      </c>
      <c r="AW576" s="5">
        <v>1</v>
      </c>
      <c r="AX576" s="5">
        <v>1</v>
      </c>
      <c r="AY576" s="5">
        <v>1</v>
      </c>
      <c r="AZ576" s="5">
        <v>1</v>
      </c>
      <c r="BA576" s="5">
        <v>1</v>
      </c>
      <c r="BB576" s="5">
        <v>1</v>
      </c>
      <c r="BC576" s="5">
        <v>1</v>
      </c>
      <c r="BD576" s="5">
        <v>1</v>
      </c>
      <c r="BE576" s="5">
        <v>1</v>
      </c>
      <c r="BF576" s="5">
        <v>1</v>
      </c>
      <c r="BG576" s="5">
        <v>1</v>
      </c>
      <c r="BH576" s="5">
        <v>1</v>
      </c>
      <c r="BI576" s="5">
        <v>1</v>
      </c>
      <c r="BJ576" s="5">
        <v>1</v>
      </c>
      <c r="BK576" s="5">
        <v>1</v>
      </c>
      <c r="BL576" s="5">
        <v>1</v>
      </c>
      <c r="BM576" s="5">
        <v>1</v>
      </c>
      <c r="BN576" s="5">
        <v>1</v>
      </c>
      <c r="BO576" s="5">
        <v>1</v>
      </c>
      <c r="BP576" s="5">
        <v>1</v>
      </c>
      <c r="BQ576" s="5">
        <v>1</v>
      </c>
      <c r="BR576" s="5">
        <v>1</v>
      </c>
      <c r="BS576" s="5">
        <v>1</v>
      </c>
      <c r="BT576" s="5">
        <v>1</v>
      </c>
      <c r="BU576" s="5">
        <v>1</v>
      </c>
      <c r="BV576" s="5">
        <v>1</v>
      </c>
      <c r="BW576" s="5">
        <v>1</v>
      </c>
      <c r="BX576" s="5">
        <v>1</v>
      </c>
      <c r="BY576" s="5">
        <v>1</v>
      </c>
      <c r="BZ576" s="5">
        <v>1</v>
      </c>
      <c r="CA576" s="5">
        <v>1</v>
      </c>
      <c r="CB576" s="5">
        <v>1</v>
      </c>
      <c r="CC576" s="5">
        <v>1</v>
      </c>
      <c r="CD576" s="5">
        <v>1</v>
      </c>
      <c r="CE576" s="5">
        <v>1</v>
      </c>
      <c r="CF576" s="5">
        <v>1</v>
      </c>
      <c r="CG576" s="5">
        <v>1</v>
      </c>
      <c r="CH576" s="5">
        <v>1</v>
      </c>
      <c r="CI576" s="5">
        <v>1</v>
      </c>
      <c r="CJ576" s="544">
        <v>1</v>
      </c>
    </row>
    <row r="577" spans="1:88" ht="15.75">
      <c r="A577" s="5">
        <v>1</v>
      </c>
      <c r="B577" s="5">
        <v>1</v>
      </c>
      <c r="C577" s="5">
        <v>1</v>
      </c>
      <c r="D577" s="5">
        <v>1</v>
      </c>
      <c r="E577" s="5">
        <v>1</v>
      </c>
      <c r="F577" s="5">
        <v>1</v>
      </c>
      <c r="G577" s="5">
        <v>1</v>
      </c>
      <c r="H577" s="5">
        <v>1</v>
      </c>
      <c r="I577" s="5">
        <v>1</v>
      </c>
      <c r="J577" s="5">
        <v>1</v>
      </c>
      <c r="K577" s="5">
        <v>1</v>
      </c>
      <c r="L577" s="5">
        <v>1</v>
      </c>
      <c r="M577" s="5">
        <v>1</v>
      </c>
      <c r="N577" s="5">
        <v>1</v>
      </c>
      <c r="O577" s="5">
        <v>1</v>
      </c>
      <c r="P577" s="5">
        <v>1</v>
      </c>
      <c r="Q577" s="5">
        <v>1</v>
      </c>
      <c r="R577" s="5">
        <v>1</v>
      </c>
      <c r="S577" s="5">
        <v>1</v>
      </c>
      <c r="T577" s="5">
        <v>1</v>
      </c>
      <c r="U577" s="5">
        <v>1</v>
      </c>
      <c r="V577" s="5">
        <v>1</v>
      </c>
      <c r="W577" s="5">
        <v>1</v>
      </c>
      <c r="X577" s="5">
        <v>1</v>
      </c>
      <c r="Y577" s="5">
        <v>1</v>
      </c>
      <c r="Z577" s="5">
        <v>1</v>
      </c>
      <c r="AA577" s="5">
        <v>1</v>
      </c>
      <c r="AB577" s="5">
        <v>1</v>
      </c>
      <c r="AC577" s="5">
        <v>1</v>
      </c>
      <c r="AD577" s="5">
        <v>1</v>
      </c>
      <c r="AE577" s="5">
        <v>1</v>
      </c>
      <c r="AF577" s="443" t="s">
        <v>242</v>
      </c>
      <c r="AG577" s="444"/>
      <c r="AH577" s="446" t="s">
        <v>243</v>
      </c>
      <c r="AI577" s="5">
        <v>1</v>
      </c>
      <c r="AJ577" s="5">
        <v>1</v>
      </c>
      <c r="AK577" s="5">
        <v>1</v>
      </c>
      <c r="AL577" s="5">
        <v>1</v>
      </c>
      <c r="AM577" s="5">
        <v>1</v>
      </c>
      <c r="AN577" s="5">
        <v>1</v>
      </c>
      <c r="AO577" s="5">
        <v>1</v>
      </c>
      <c r="AP577" s="5">
        <v>1</v>
      </c>
      <c r="AQ577" s="5">
        <v>1</v>
      </c>
      <c r="AR577" s="5">
        <v>1</v>
      </c>
      <c r="AS577" s="5">
        <v>1</v>
      </c>
      <c r="AT577" s="5">
        <v>1</v>
      </c>
      <c r="AU577" s="5">
        <v>1</v>
      </c>
      <c r="AV577" s="5">
        <v>1</v>
      </c>
      <c r="AW577" s="5">
        <v>1</v>
      </c>
      <c r="AX577" s="5">
        <v>1</v>
      </c>
      <c r="AY577" s="5">
        <v>1</v>
      </c>
      <c r="AZ577" s="5">
        <v>1</v>
      </c>
      <c r="BA577" s="5">
        <v>1</v>
      </c>
      <c r="BB577" s="5">
        <v>1</v>
      </c>
      <c r="BC577" s="5">
        <v>1</v>
      </c>
      <c r="BD577" s="5">
        <v>1</v>
      </c>
      <c r="BE577" s="5">
        <v>1</v>
      </c>
      <c r="BF577" s="5">
        <v>1</v>
      </c>
      <c r="BG577" s="5">
        <v>1</v>
      </c>
      <c r="BH577" s="5">
        <v>1</v>
      </c>
      <c r="BI577" s="5">
        <v>1</v>
      </c>
      <c r="BJ577" s="5">
        <v>1</v>
      </c>
      <c r="BK577" s="5">
        <v>1</v>
      </c>
      <c r="BL577" s="5">
        <v>1</v>
      </c>
      <c r="BM577" s="5">
        <v>1</v>
      </c>
      <c r="BN577" s="5">
        <v>1</v>
      </c>
      <c r="BO577" s="5">
        <v>1</v>
      </c>
      <c r="BP577" s="5">
        <v>1</v>
      </c>
      <c r="BQ577" s="5">
        <v>1</v>
      </c>
      <c r="BR577" s="5">
        <v>1</v>
      </c>
      <c r="BS577" s="5">
        <v>1</v>
      </c>
      <c r="BT577" s="5">
        <v>1</v>
      </c>
      <c r="BU577" s="5">
        <v>1</v>
      </c>
      <c r="BV577" s="5">
        <v>1</v>
      </c>
      <c r="BW577" s="5">
        <v>1</v>
      </c>
      <c r="BX577" s="5">
        <v>1</v>
      </c>
      <c r="BY577" s="5">
        <v>1</v>
      </c>
      <c r="BZ577" s="5">
        <v>1</v>
      </c>
      <c r="CA577" s="5">
        <v>1</v>
      </c>
      <c r="CB577" s="5">
        <v>1</v>
      </c>
      <c r="CC577" s="5">
        <v>1</v>
      </c>
      <c r="CD577" s="5">
        <v>1</v>
      </c>
      <c r="CE577" s="5">
        <v>1</v>
      </c>
      <c r="CF577" s="5">
        <v>1</v>
      </c>
      <c r="CG577" s="5">
        <v>1</v>
      </c>
      <c r="CH577" s="5">
        <v>1</v>
      </c>
      <c r="CI577" s="5">
        <v>1</v>
      </c>
      <c r="CJ577" s="544">
        <v>1</v>
      </c>
    </row>
    <row r="578" spans="1:88" ht="15.75">
      <c r="A578" s="5">
        <v>1</v>
      </c>
      <c r="B578" s="5">
        <v>1</v>
      </c>
      <c r="C578" s="5">
        <v>1</v>
      </c>
      <c r="D578" s="5">
        <v>1</v>
      </c>
      <c r="E578" s="5">
        <v>1</v>
      </c>
      <c r="F578" s="5">
        <v>1</v>
      </c>
      <c r="G578" s="5">
        <v>1</v>
      </c>
      <c r="H578" s="5">
        <v>1</v>
      </c>
      <c r="I578" s="5">
        <v>1</v>
      </c>
      <c r="J578" s="5">
        <v>1</v>
      </c>
      <c r="K578" s="5">
        <v>1</v>
      </c>
      <c r="L578" s="5">
        <v>1</v>
      </c>
      <c r="M578" s="5">
        <v>1</v>
      </c>
      <c r="N578" s="5">
        <v>1</v>
      </c>
      <c r="O578" s="5">
        <v>1</v>
      </c>
      <c r="P578" s="5">
        <v>1</v>
      </c>
      <c r="Q578" s="5">
        <v>1</v>
      </c>
      <c r="R578" s="5">
        <v>1</v>
      </c>
      <c r="S578" s="5">
        <v>1</v>
      </c>
      <c r="T578" s="5">
        <v>1</v>
      </c>
      <c r="U578" s="5">
        <v>1</v>
      </c>
      <c r="V578" s="5">
        <v>1</v>
      </c>
      <c r="W578" s="5">
        <v>1</v>
      </c>
      <c r="X578" s="5">
        <v>1</v>
      </c>
      <c r="Y578" s="5">
        <v>1</v>
      </c>
      <c r="Z578" s="5">
        <v>1</v>
      </c>
      <c r="AA578" s="5">
        <v>1</v>
      </c>
      <c r="AB578" s="5">
        <v>1</v>
      </c>
      <c r="AC578" s="5">
        <v>1</v>
      </c>
      <c r="AD578" s="5">
        <v>1</v>
      </c>
      <c r="AE578" s="5">
        <v>1</v>
      </c>
      <c r="AF578" s="455" t="s">
        <v>247</v>
      </c>
      <c r="AG578" s="444"/>
      <c r="AH578" s="446" t="s">
        <v>248</v>
      </c>
      <c r="AI578" s="5">
        <v>1</v>
      </c>
      <c r="AJ578" s="5">
        <v>1</v>
      </c>
      <c r="AK578" s="5">
        <v>1</v>
      </c>
      <c r="AL578" s="5">
        <v>1</v>
      </c>
      <c r="AM578" s="5">
        <v>1</v>
      </c>
      <c r="AN578" s="5">
        <v>1</v>
      </c>
      <c r="AO578" s="5">
        <v>1</v>
      </c>
      <c r="AP578" s="5">
        <v>1</v>
      </c>
      <c r="AQ578" s="5">
        <v>1</v>
      </c>
      <c r="AR578" s="5">
        <v>1</v>
      </c>
      <c r="AS578" s="5">
        <v>1</v>
      </c>
      <c r="AT578" s="5">
        <v>1</v>
      </c>
      <c r="AU578" s="5">
        <v>1</v>
      </c>
      <c r="AV578" s="5">
        <v>1</v>
      </c>
      <c r="AW578" s="5">
        <v>1</v>
      </c>
      <c r="AX578" s="5">
        <v>1</v>
      </c>
      <c r="AY578" s="5">
        <v>1</v>
      </c>
      <c r="AZ578" s="5">
        <v>1</v>
      </c>
      <c r="BA578" s="5">
        <v>1</v>
      </c>
      <c r="BB578" s="5">
        <v>1</v>
      </c>
      <c r="BC578" s="5">
        <v>1</v>
      </c>
      <c r="BD578" s="5">
        <v>1</v>
      </c>
      <c r="BE578" s="5">
        <v>1</v>
      </c>
      <c r="BF578" s="5">
        <v>1</v>
      </c>
      <c r="BG578" s="5">
        <v>1</v>
      </c>
      <c r="BH578" s="5">
        <v>1</v>
      </c>
      <c r="BI578" s="5">
        <v>1</v>
      </c>
      <c r="BJ578" s="5">
        <v>1</v>
      </c>
      <c r="BK578" s="5">
        <v>1</v>
      </c>
      <c r="BL578" s="5">
        <v>1</v>
      </c>
      <c r="BM578" s="5">
        <v>1</v>
      </c>
      <c r="BN578" s="5">
        <v>1</v>
      </c>
      <c r="BO578" s="5">
        <v>1</v>
      </c>
      <c r="BP578" s="5">
        <v>1</v>
      </c>
      <c r="BQ578" s="5">
        <v>1</v>
      </c>
      <c r="BR578" s="5">
        <v>1</v>
      </c>
      <c r="BS578" s="5">
        <v>1</v>
      </c>
      <c r="BT578" s="5">
        <v>1</v>
      </c>
      <c r="BU578" s="5">
        <v>1</v>
      </c>
      <c r="BV578" s="5">
        <v>1</v>
      </c>
      <c r="BW578" s="5">
        <v>1</v>
      </c>
      <c r="BX578" s="5">
        <v>1</v>
      </c>
      <c r="BY578" s="5">
        <v>1</v>
      </c>
      <c r="BZ578" s="5">
        <v>1</v>
      </c>
      <c r="CA578" s="5">
        <v>1</v>
      </c>
      <c r="CB578" s="5">
        <v>1</v>
      </c>
      <c r="CC578" s="5">
        <v>1</v>
      </c>
      <c r="CD578" s="5">
        <v>1</v>
      </c>
      <c r="CE578" s="5">
        <v>1</v>
      </c>
      <c r="CF578" s="5">
        <v>1</v>
      </c>
      <c r="CG578" s="5">
        <v>1</v>
      </c>
      <c r="CH578" s="5">
        <v>1</v>
      </c>
      <c r="CI578" s="5">
        <v>1</v>
      </c>
      <c r="CJ578" s="544">
        <v>1</v>
      </c>
    </row>
    <row r="579" spans="1:88" ht="15.75">
      <c r="A579" s="5">
        <v>1</v>
      </c>
      <c r="B579" s="5">
        <v>1</v>
      </c>
      <c r="C579" s="5">
        <v>1</v>
      </c>
      <c r="D579" s="5">
        <v>1</v>
      </c>
      <c r="E579" s="5">
        <v>1</v>
      </c>
      <c r="F579" s="5">
        <v>1</v>
      </c>
      <c r="G579" s="5">
        <v>1</v>
      </c>
      <c r="H579" s="5">
        <v>1</v>
      </c>
      <c r="I579" s="5">
        <v>1</v>
      </c>
      <c r="J579" s="5">
        <v>1</v>
      </c>
      <c r="K579" s="5">
        <v>1</v>
      </c>
      <c r="L579" s="5">
        <v>1</v>
      </c>
      <c r="M579" s="5">
        <v>1</v>
      </c>
      <c r="N579" s="5">
        <v>1</v>
      </c>
      <c r="O579" s="5">
        <v>1</v>
      </c>
      <c r="P579" s="5">
        <v>1</v>
      </c>
      <c r="Q579" s="5">
        <v>1</v>
      </c>
      <c r="R579" s="5">
        <v>1</v>
      </c>
      <c r="S579" s="5">
        <v>1</v>
      </c>
      <c r="T579" s="5">
        <v>1</v>
      </c>
      <c r="U579" s="5">
        <v>1</v>
      </c>
      <c r="V579" s="5">
        <v>1</v>
      </c>
      <c r="W579" s="5">
        <v>1</v>
      </c>
      <c r="X579" s="5">
        <v>1</v>
      </c>
      <c r="Y579" s="5">
        <v>1</v>
      </c>
      <c r="Z579" s="5">
        <v>1</v>
      </c>
      <c r="AA579" s="5">
        <v>1</v>
      </c>
      <c r="AB579" s="5">
        <v>1</v>
      </c>
      <c r="AC579" s="5">
        <v>1</v>
      </c>
      <c r="AD579" s="5">
        <v>1</v>
      </c>
      <c r="AE579" s="5">
        <v>1</v>
      </c>
      <c r="AF579" s="455" t="s">
        <v>251</v>
      </c>
      <c r="AG579" s="444"/>
      <c r="AH579" s="446" t="s">
        <v>252</v>
      </c>
      <c r="AI579" s="5">
        <v>1</v>
      </c>
      <c r="AJ579" s="5">
        <v>1</v>
      </c>
      <c r="AK579" s="5">
        <v>1</v>
      </c>
      <c r="AL579" s="5">
        <v>1</v>
      </c>
      <c r="AM579" s="5">
        <v>1</v>
      </c>
      <c r="AN579" s="5">
        <v>1</v>
      </c>
      <c r="AO579" s="5">
        <v>1</v>
      </c>
      <c r="AP579" s="5">
        <v>1</v>
      </c>
      <c r="AQ579" s="5">
        <v>1</v>
      </c>
      <c r="AR579" s="5">
        <v>1</v>
      </c>
      <c r="AS579" s="5">
        <v>1</v>
      </c>
      <c r="AT579" s="5">
        <v>1</v>
      </c>
      <c r="AU579" s="5">
        <v>1</v>
      </c>
      <c r="AV579" s="5">
        <v>1</v>
      </c>
      <c r="AW579" s="5">
        <v>1</v>
      </c>
      <c r="AX579" s="5">
        <v>1</v>
      </c>
      <c r="AY579" s="5">
        <v>1</v>
      </c>
      <c r="AZ579" s="5">
        <v>1</v>
      </c>
      <c r="BA579" s="5">
        <v>1</v>
      </c>
      <c r="BB579" s="5">
        <v>1</v>
      </c>
      <c r="BC579" s="5">
        <v>1</v>
      </c>
      <c r="BD579" s="5">
        <v>1</v>
      </c>
      <c r="BE579" s="5">
        <v>1</v>
      </c>
      <c r="BF579" s="5">
        <v>1</v>
      </c>
      <c r="BG579" s="5">
        <v>1</v>
      </c>
      <c r="BH579" s="5">
        <v>1</v>
      </c>
      <c r="BI579" s="5">
        <v>1</v>
      </c>
      <c r="BJ579" s="5">
        <v>1</v>
      </c>
      <c r="BK579" s="5">
        <v>1</v>
      </c>
      <c r="BL579" s="5">
        <v>1</v>
      </c>
      <c r="BM579" s="5">
        <v>1</v>
      </c>
      <c r="BN579" s="5">
        <v>1</v>
      </c>
      <c r="BO579" s="5">
        <v>1</v>
      </c>
      <c r="BP579" s="5">
        <v>1</v>
      </c>
      <c r="BQ579" s="5">
        <v>1</v>
      </c>
      <c r="BR579" s="5">
        <v>1</v>
      </c>
      <c r="BS579" s="5">
        <v>1</v>
      </c>
      <c r="BT579" s="5">
        <v>1</v>
      </c>
      <c r="BU579" s="5">
        <v>1</v>
      </c>
      <c r="BV579" s="5">
        <v>1</v>
      </c>
      <c r="BW579" s="5">
        <v>1</v>
      </c>
      <c r="BX579" s="5">
        <v>1</v>
      </c>
      <c r="BY579" s="5">
        <v>1</v>
      </c>
      <c r="BZ579" s="5">
        <v>1</v>
      </c>
      <c r="CA579" s="5">
        <v>1</v>
      </c>
      <c r="CB579" s="5">
        <v>1</v>
      </c>
      <c r="CC579" s="5">
        <v>1</v>
      </c>
      <c r="CD579" s="5">
        <v>1</v>
      </c>
      <c r="CE579" s="5">
        <v>1</v>
      </c>
      <c r="CF579" s="5">
        <v>1</v>
      </c>
      <c r="CG579" s="5">
        <v>1</v>
      </c>
      <c r="CH579" s="5">
        <v>1</v>
      </c>
      <c r="CI579" s="5">
        <v>1</v>
      </c>
      <c r="CJ579" s="544">
        <v>1</v>
      </c>
    </row>
    <row r="580" spans="1:88" ht="15.75">
      <c r="A580" s="5">
        <v>1</v>
      </c>
      <c r="B580" s="5">
        <v>1</v>
      </c>
      <c r="C580" s="5">
        <v>1</v>
      </c>
      <c r="D580" s="5">
        <v>1</v>
      </c>
      <c r="E580" s="5">
        <v>1</v>
      </c>
      <c r="F580" s="5">
        <v>1</v>
      </c>
      <c r="G580" s="5">
        <v>1</v>
      </c>
      <c r="H580" s="5">
        <v>1</v>
      </c>
      <c r="I580" s="5">
        <v>1</v>
      </c>
      <c r="J580" s="5">
        <v>1</v>
      </c>
      <c r="K580" s="5">
        <v>1</v>
      </c>
      <c r="L580" s="5">
        <v>1</v>
      </c>
      <c r="M580" s="5">
        <v>1</v>
      </c>
      <c r="N580" s="5">
        <v>1</v>
      </c>
      <c r="O580" s="5">
        <v>1</v>
      </c>
      <c r="P580" s="5">
        <v>1</v>
      </c>
      <c r="Q580" s="5">
        <v>1</v>
      </c>
      <c r="R580" s="5">
        <v>1</v>
      </c>
      <c r="S580" s="5">
        <v>1</v>
      </c>
      <c r="T580" s="5">
        <v>1</v>
      </c>
      <c r="U580" s="5">
        <v>1</v>
      </c>
      <c r="V580" s="5">
        <v>1</v>
      </c>
      <c r="W580" s="5">
        <v>1</v>
      </c>
      <c r="X580" s="5">
        <v>1</v>
      </c>
      <c r="Y580" s="5">
        <v>1</v>
      </c>
      <c r="Z580" s="5">
        <v>1</v>
      </c>
      <c r="AA580" s="5">
        <v>1</v>
      </c>
      <c r="AB580" s="5">
        <v>1</v>
      </c>
      <c r="AC580" s="5">
        <v>1</v>
      </c>
      <c r="AD580" s="5">
        <v>1</v>
      </c>
      <c r="AE580" s="5">
        <v>1</v>
      </c>
      <c r="AF580" s="455" t="s">
        <v>255</v>
      </c>
      <c r="AG580" s="444"/>
      <c r="AH580" s="446" t="s">
        <v>256</v>
      </c>
      <c r="AI580" s="5">
        <v>1</v>
      </c>
      <c r="AJ580" s="5">
        <v>1</v>
      </c>
      <c r="AK580" s="5">
        <v>1</v>
      </c>
      <c r="AL580" s="5">
        <v>1</v>
      </c>
      <c r="AM580" s="5">
        <v>1</v>
      </c>
      <c r="AN580" s="5">
        <v>1</v>
      </c>
      <c r="AO580" s="5">
        <v>1</v>
      </c>
      <c r="AP580" s="5">
        <v>1</v>
      </c>
      <c r="AQ580" s="5">
        <v>1</v>
      </c>
      <c r="AR580" s="5">
        <v>1</v>
      </c>
      <c r="AS580" s="5">
        <v>1</v>
      </c>
      <c r="AT580" s="5">
        <v>1</v>
      </c>
      <c r="AU580" s="5">
        <v>1</v>
      </c>
      <c r="AV580" s="5">
        <v>1</v>
      </c>
      <c r="AW580" s="5">
        <v>1</v>
      </c>
      <c r="AX580" s="5">
        <v>1</v>
      </c>
      <c r="AY580" s="5">
        <v>1</v>
      </c>
      <c r="AZ580" s="5">
        <v>1</v>
      </c>
      <c r="BA580" s="5">
        <v>1</v>
      </c>
      <c r="BB580" s="5">
        <v>1</v>
      </c>
      <c r="BC580" s="5">
        <v>1</v>
      </c>
      <c r="BD580" s="5">
        <v>1</v>
      </c>
      <c r="BE580" s="5">
        <v>1</v>
      </c>
      <c r="BF580" s="5">
        <v>1</v>
      </c>
      <c r="BG580" s="5">
        <v>1</v>
      </c>
      <c r="BH580" s="5">
        <v>1</v>
      </c>
      <c r="BI580" s="5">
        <v>1</v>
      </c>
      <c r="BJ580" s="5">
        <v>1</v>
      </c>
      <c r="BK580" s="5">
        <v>1</v>
      </c>
      <c r="BL580" s="5">
        <v>1</v>
      </c>
      <c r="BM580" s="5">
        <v>1</v>
      </c>
      <c r="BN580" s="5">
        <v>1</v>
      </c>
      <c r="BO580" s="5">
        <v>1</v>
      </c>
      <c r="BP580" s="5">
        <v>1</v>
      </c>
      <c r="BQ580" s="5">
        <v>1</v>
      </c>
      <c r="BR580" s="5">
        <v>1</v>
      </c>
      <c r="BS580" s="5">
        <v>1</v>
      </c>
      <c r="BT580" s="5">
        <v>1</v>
      </c>
      <c r="BU580" s="5">
        <v>1</v>
      </c>
      <c r="BV580" s="5">
        <v>1</v>
      </c>
      <c r="BW580" s="5">
        <v>1</v>
      </c>
      <c r="BX580" s="5">
        <v>1</v>
      </c>
      <c r="BY580" s="5">
        <v>1</v>
      </c>
      <c r="BZ580" s="5">
        <v>1</v>
      </c>
      <c r="CA580" s="5">
        <v>1</v>
      </c>
      <c r="CB580" s="5">
        <v>1</v>
      </c>
      <c r="CC580" s="5">
        <v>1</v>
      </c>
      <c r="CD580" s="5">
        <v>1</v>
      </c>
      <c r="CE580" s="5">
        <v>1</v>
      </c>
      <c r="CF580" s="5">
        <v>1</v>
      </c>
      <c r="CG580" s="5">
        <v>1</v>
      </c>
      <c r="CH580" s="5">
        <v>1</v>
      </c>
      <c r="CI580" s="5">
        <v>1</v>
      </c>
      <c r="CJ580" s="544">
        <v>1</v>
      </c>
    </row>
    <row r="581" spans="1:88" ht="15.75">
      <c r="A581" s="5">
        <v>1</v>
      </c>
      <c r="B581" s="5">
        <v>1</v>
      </c>
      <c r="C581" s="5">
        <v>1</v>
      </c>
      <c r="D581" s="5">
        <v>1</v>
      </c>
      <c r="E581" s="5">
        <v>1</v>
      </c>
      <c r="F581" s="5">
        <v>1</v>
      </c>
      <c r="G581" s="5">
        <v>1</v>
      </c>
      <c r="H581" s="5">
        <v>1</v>
      </c>
      <c r="I581" s="5">
        <v>1</v>
      </c>
      <c r="J581" s="5">
        <v>1</v>
      </c>
      <c r="K581" s="5">
        <v>1</v>
      </c>
      <c r="L581" s="5">
        <v>1</v>
      </c>
      <c r="M581" s="5">
        <v>1</v>
      </c>
      <c r="N581" s="5">
        <v>1</v>
      </c>
      <c r="O581" s="5">
        <v>1</v>
      </c>
      <c r="P581" s="5">
        <v>1</v>
      </c>
      <c r="Q581" s="5">
        <v>1</v>
      </c>
      <c r="R581" s="5">
        <v>1</v>
      </c>
      <c r="S581" s="5">
        <v>1</v>
      </c>
      <c r="T581" s="5">
        <v>1</v>
      </c>
      <c r="U581" s="5">
        <v>1</v>
      </c>
      <c r="V581" s="5">
        <v>1</v>
      </c>
      <c r="W581" s="5">
        <v>1</v>
      </c>
      <c r="X581" s="5">
        <v>1</v>
      </c>
      <c r="Y581" s="5">
        <v>1</v>
      </c>
      <c r="Z581" s="5">
        <v>1</v>
      </c>
      <c r="AA581" s="5">
        <v>1</v>
      </c>
      <c r="AB581" s="5">
        <v>1</v>
      </c>
      <c r="AC581" s="5">
        <v>1</v>
      </c>
      <c r="AD581" s="5">
        <v>1</v>
      </c>
      <c r="AE581" s="5">
        <v>1</v>
      </c>
      <c r="AF581" s="455" t="s">
        <v>258</v>
      </c>
      <c r="AG581" s="444"/>
      <c r="AH581" s="446" t="s">
        <v>259</v>
      </c>
      <c r="AI581" s="5">
        <v>1</v>
      </c>
      <c r="AJ581" s="5">
        <v>1</v>
      </c>
      <c r="AK581" s="5">
        <v>1</v>
      </c>
      <c r="AL581" s="5">
        <v>1</v>
      </c>
      <c r="AM581" s="5">
        <v>1</v>
      </c>
      <c r="AN581" s="5">
        <v>1</v>
      </c>
      <c r="AO581" s="5">
        <v>1</v>
      </c>
      <c r="AP581" s="5">
        <v>1</v>
      </c>
      <c r="AQ581" s="5">
        <v>1</v>
      </c>
      <c r="AR581" s="5">
        <v>1</v>
      </c>
      <c r="AS581" s="5">
        <v>1</v>
      </c>
      <c r="AT581" s="5">
        <v>1</v>
      </c>
      <c r="AU581" s="5">
        <v>1</v>
      </c>
      <c r="AV581" s="5">
        <v>1</v>
      </c>
      <c r="AW581" s="5">
        <v>1</v>
      </c>
      <c r="AX581" s="5">
        <v>1</v>
      </c>
      <c r="AY581" s="5">
        <v>1</v>
      </c>
      <c r="AZ581" s="5">
        <v>1</v>
      </c>
      <c r="BA581" s="5">
        <v>1</v>
      </c>
      <c r="BB581" s="5">
        <v>1</v>
      </c>
      <c r="BC581" s="5">
        <v>1</v>
      </c>
      <c r="BD581" s="5">
        <v>1</v>
      </c>
      <c r="BE581" s="5">
        <v>1</v>
      </c>
      <c r="BF581" s="5">
        <v>1</v>
      </c>
      <c r="BG581" s="5">
        <v>1</v>
      </c>
      <c r="BH581" s="5">
        <v>1</v>
      </c>
      <c r="BI581" s="5">
        <v>1</v>
      </c>
      <c r="BJ581" s="5">
        <v>1</v>
      </c>
      <c r="BK581" s="5">
        <v>1</v>
      </c>
      <c r="BL581" s="5">
        <v>1</v>
      </c>
      <c r="BM581" s="5">
        <v>1</v>
      </c>
      <c r="BN581" s="5">
        <v>1</v>
      </c>
      <c r="BO581" s="5">
        <v>1</v>
      </c>
      <c r="BP581" s="5">
        <v>1</v>
      </c>
      <c r="BQ581" s="5">
        <v>1</v>
      </c>
      <c r="BR581" s="5">
        <v>1</v>
      </c>
      <c r="BS581" s="5">
        <v>1</v>
      </c>
      <c r="BT581" s="5">
        <v>1</v>
      </c>
      <c r="BU581" s="5">
        <v>1</v>
      </c>
      <c r="BV581" s="5">
        <v>1</v>
      </c>
      <c r="BW581" s="5">
        <v>1</v>
      </c>
      <c r="BX581" s="5">
        <v>1</v>
      </c>
      <c r="BY581" s="5">
        <v>1</v>
      </c>
      <c r="BZ581" s="5">
        <v>1</v>
      </c>
      <c r="CA581" s="5">
        <v>1</v>
      </c>
      <c r="CB581" s="5">
        <v>1</v>
      </c>
      <c r="CC581" s="5">
        <v>1</v>
      </c>
      <c r="CD581" s="5">
        <v>1</v>
      </c>
      <c r="CE581" s="5">
        <v>1</v>
      </c>
      <c r="CF581" s="5">
        <v>1</v>
      </c>
      <c r="CG581" s="5">
        <v>1</v>
      </c>
      <c r="CH581" s="5">
        <v>1</v>
      </c>
      <c r="CI581" s="5">
        <v>1</v>
      </c>
      <c r="CJ581" s="544">
        <v>1</v>
      </c>
    </row>
    <row r="582" spans="1:88" ht="16.5" thickBot="1">
      <c r="A582" s="5">
        <v>1</v>
      </c>
      <c r="B582" s="5">
        <v>1</v>
      </c>
      <c r="C582" s="5">
        <v>1</v>
      </c>
      <c r="D582" s="5">
        <v>1</v>
      </c>
      <c r="E582" s="5">
        <v>1</v>
      </c>
      <c r="F582" s="5">
        <v>1</v>
      </c>
      <c r="G582" s="5">
        <v>1</v>
      </c>
      <c r="H582" s="5">
        <v>1</v>
      </c>
      <c r="I582" s="5">
        <v>1</v>
      </c>
      <c r="J582" s="5">
        <v>1</v>
      </c>
      <c r="K582" s="5">
        <v>1</v>
      </c>
      <c r="L582" s="5">
        <v>1</v>
      </c>
      <c r="M582" s="5">
        <v>1</v>
      </c>
      <c r="N582" s="5">
        <v>1</v>
      </c>
      <c r="O582" s="5">
        <v>1</v>
      </c>
      <c r="P582" s="5">
        <v>1</v>
      </c>
      <c r="Q582" s="5">
        <v>1</v>
      </c>
      <c r="R582" s="5">
        <v>1</v>
      </c>
      <c r="S582" s="5">
        <v>1</v>
      </c>
      <c r="T582" s="5">
        <v>1</v>
      </c>
      <c r="U582" s="5">
        <v>1</v>
      </c>
      <c r="V582" s="5">
        <v>1</v>
      </c>
      <c r="W582" s="5">
        <v>1</v>
      </c>
      <c r="X582" s="5">
        <v>1</v>
      </c>
      <c r="Y582" s="5">
        <v>1</v>
      </c>
      <c r="Z582" s="5">
        <v>1</v>
      </c>
      <c r="AA582" s="5">
        <v>1</v>
      </c>
      <c r="AB582" s="5">
        <v>1</v>
      </c>
      <c r="AC582" s="5">
        <v>1</v>
      </c>
      <c r="AD582" s="5">
        <v>1</v>
      </c>
      <c r="AE582" s="5">
        <v>1</v>
      </c>
      <c r="AF582" s="469"/>
      <c r="AG582" s="470"/>
      <c r="AH582" s="472"/>
      <c r="AI582" s="5">
        <v>1</v>
      </c>
      <c r="AJ582" s="5">
        <v>1</v>
      </c>
      <c r="AK582" s="5">
        <v>1</v>
      </c>
      <c r="AL582" s="5">
        <v>1</v>
      </c>
      <c r="AM582" s="5">
        <v>1</v>
      </c>
      <c r="AN582" s="5">
        <v>1</v>
      </c>
      <c r="AO582" s="5">
        <v>1</v>
      </c>
      <c r="AP582" s="5">
        <v>1</v>
      </c>
      <c r="AQ582" s="5">
        <v>1</v>
      </c>
      <c r="AR582" s="5">
        <v>1</v>
      </c>
      <c r="AS582" s="5">
        <v>1</v>
      </c>
      <c r="AT582" s="5">
        <v>1</v>
      </c>
      <c r="AU582" s="5">
        <v>1</v>
      </c>
      <c r="AV582" s="5">
        <v>1</v>
      </c>
      <c r="AW582" s="5">
        <v>1</v>
      </c>
      <c r="AX582" s="5">
        <v>1</v>
      </c>
      <c r="AY582" s="5">
        <v>1</v>
      </c>
      <c r="AZ582" s="5">
        <v>1</v>
      </c>
      <c r="BA582" s="5">
        <v>1</v>
      </c>
      <c r="BB582" s="5">
        <v>1</v>
      </c>
      <c r="BC582" s="5">
        <v>1</v>
      </c>
      <c r="BD582" s="5">
        <v>1</v>
      </c>
      <c r="BE582" s="5">
        <v>1</v>
      </c>
      <c r="BF582" s="5">
        <v>1</v>
      </c>
      <c r="BG582" s="5">
        <v>1</v>
      </c>
      <c r="BH582" s="5">
        <v>1</v>
      </c>
      <c r="BI582" s="5">
        <v>1</v>
      </c>
      <c r="BJ582" s="5">
        <v>1</v>
      </c>
      <c r="BK582" s="5">
        <v>1</v>
      </c>
      <c r="BL582" s="5">
        <v>1</v>
      </c>
      <c r="BM582" s="5">
        <v>1</v>
      </c>
      <c r="BN582" s="5">
        <v>1</v>
      </c>
      <c r="BO582" s="5">
        <v>1</v>
      </c>
      <c r="BP582" s="5">
        <v>1</v>
      </c>
      <c r="BQ582" s="5">
        <v>1</v>
      </c>
      <c r="BR582" s="5">
        <v>1</v>
      </c>
      <c r="BS582" s="5">
        <v>1</v>
      </c>
      <c r="BT582" s="5">
        <v>1</v>
      </c>
      <c r="BU582" s="5">
        <v>1</v>
      </c>
      <c r="BV582" s="5">
        <v>1</v>
      </c>
      <c r="BW582" s="5">
        <v>1</v>
      </c>
      <c r="BX582" s="5">
        <v>1</v>
      </c>
      <c r="BY582" s="5">
        <v>1</v>
      </c>
      <c r="BZ582" s="5">
        <v>1</v>
      </c>
      <c r="CA582" s="5">
        <v>1</v>
      </c>
      <c r="CB582" s="5">
        <v>1</v>
      </c>
      <c r="CC582" s="5">
        <v>1</v>
      </c>
      <c r="CD582" s="5">
        <v>1</v>
      </c>
      <c r="CE582" s="5">
        <v>1</v>
      </c>
      <c r="CF582" s="5">
        <v>1</v>
      </c>
      <c r="CG582" s="5">
        <v>1</v>
      </c>
      <c r="CH582" s="5">
        <v>1</v>
      </c>
      <c r="CI582" s="5">
        <v>1</v>
      </c>
      <c r="CJ582" s="531" t="s">
        <v>265</v>
      </c>
    </row>
    <row r="583" spans="1:88">
      <c r="A583" s="544">
        <v>1</v>
      </c>
      <c r="B583" s="544">
        <v>1</v>
      </c>
      <c r="C583" s="544">
        <v>1</v>
      </c>
      <c r="D583" s="544">
        <v>1</v>
      </c>
      <c r="E583" s="544">
        <v>1</v>
      </c>
      <c r="F583" s="544">
        <v>1</v>
      </c>
      <c r="G583" s="544">
        <v>1</v>
      </c>
      <c r="H583" s="544">
        <v>1</v>
      </c>
      <c r="I583" s="544">
        <v>1</v>
      </c>
      <c r="J583" s="544">
        <v>1</v>
      </c>
      <c r="K583" s="544">
        <v>1</v>
      </c>
      <c r="L583" s="544">
        <v>1</v>
      </c>
      <c r="M583" s="544">
        <v>1</v>
      </c>
      <c r="N583" s="544">
        <v>1</v>
      </c>
      <c r="O583" s="544">
        <v>1</v>
      </c>
      <c r="P583" s="544">
        <v>1</v>
      </c>
      <c r="Q583" s="544">
        <v>1</v>
      </c>
      <c r="R583" s="544">
        <v>1</v>
      </c>
      <c r="S583" s="544">
        <v>1</v>
      </c>
      <c r="T583" s="544">
        <v>1</v>
      </c>
      <c r="U583" s="544">
        <v>1</v>
      </c>
      <c r="V583" s="544">
        <v>1</v>
      </c>
      <c r="W583" s="544">
        <v>1</v>
      </c>
      <c r="X583" s="544">
        <v>1</v>
      </c>
      <c r="Y583" s="544">
        <v>1</v>
      </c>
      <c r="Z583" s="544">
        <v>1</v>
      </c>
      <c r="AA583" s="544">
        <v>1</v>
      </c>
      <c r="AB583" s="544">
        <v>1</v>
      </c>
      <c r="AC583" s="544">
        <v>1</v>
      </c>
      <c r="AD583" s="544">
        <v>1</v>
      </c>
      <c r="AE583" s="544">
        <v>1</v>
      </c>
      <c r="AF583" s="544">
        <v>1</v>
      </c>
      <c r="AG583" s="544">
        <v>1</v>
      </c>
      <c r="AH583" s="544">
        <v>1</v>
      </c>
      <c r="AI583" s="544">
        <v>1</v>
      </c>
      <c r="AJ583" s="544">
        <v>1</v>
      </c>
      <c r="AK583" s="544">
        <v>1</v>
      </c>
      <c r="AL583" s="544">
        <v>1</v>
      </c>
      <c r="AM583" s="544">
        <v>1</v>
      </c>
      <c r="AN583" s="544">
        <v>1</v>
      </c>
      <c r="AO583" s="544">
        <v>1</v>
      </c>
      <c r="AP583" s="544">
        <v>1</v>
      </c>
      <c r="AQ583" s="544">
        <v>1</v>
      </c>
      <c r="AR583" s="544">
        <v>1</v>
      </c>
      <c r="AS583" s="544">
        <v>1</v>
      </c>
      <c r="AT583" s="544">
        <v>1</v>
      </c>
      <c r="AU583" s="544">
        <v>1</v>
      </c>
      <c r="AV583" s="544">
        <v>1</v>
      </c>
      <c r="AW583" s="544">
        <v>1</v>
      </c>
      <c r="AX583" s="544">
        <v>1</v>
      </c>
      <c r="AY583" s="544">
        <v>1</v>
      </c>
      <c r="AZ583" s="544">
        <v>1</v>
      </c>
      <c r="BA583" s="544">
        <v>1</v>
      </c>
      <c r="BB583" s="544">
        <v>1</v>
      </c>
      <c r="BC583" s="544">
        <v>1</v>
      </c>
      <c r="BD583" s="544">
        <v>1</v>
      </c>
      <c r="BE583" s="544">
        <v>1</v>
      </c>
      <c r="BF583" s="544">
        <v>1</v>
      </c>
      <c r="BG583" s="544">
        <v>1</v>
      </c>
      <c r="BH583" s="544">
        <v>1</v>
      </c>
      <c r="BI583" s="544">
        <v>1</v>
      </c>
      <c r="BJ583" s="544">
        <v>1</v>
      </c>
      <c r="BK583" s="544">
        <v>1</v>
      </c>
      <c r="BL583" s="544">
        <v>1</v>
      </c>
      <c r="BM583" s="544">
        <v>1</v>
      </c>
      <c r="BN583" s="544">
        <v>1</v>
      </c>
      <c r="BO583" s="544">
        <v>1</v>
      </c>
      <c r="BP583" s="544">
        <v>1</v>
      </c>
      <c r="BQ583" s="544">
        <v>1</v>
      </c>
      <c r="BR583" s="544">
        <v>1</v>
      </c>
      <c r="BS583" s="544">
        <v>1</v>
      </c>
      <c r="BT583" s="544">
        <v>1</v>
      </c>
      <c r="BU583" s="544">
        <v>1</v>
      </c>
      <c r="BV583" s="544">
        <v>1</v>
      </c>
      <c r="BW583" s="544">
        <v>1</v>
      </c>
      <c r="BX583" s="544">
        <v>1</v>
      </c>
      <c r="BY583" s="544">
        <v>1</v>
      </c>
      <c r="BZ583" s="544">
        <v>1</v>
      </c>
      <c r="CA583" s="544">
        <v>1</v>
      </c>
      <c r="CB583" s="544">
        <v>1</v>
      </c>
      <c r="CC583" s="544">
        <v>1</v>
      </c>
      <c r="CD583" s="544">
        <v>1</v>
      </c>
      <c r="CE583" s="544">
        <v>1</v>
      </c>
      <c r="CF583" s="544">
        <v>1</v>
      </c>
      <c r="CG583" s="544">
        <v>1</v>
      </c>
      <c r="CH583" s="544">
        <v>1</v>
      </c>
      <c r="CI583" s="544">
        <v>1</v>
      </c>
      <c r="CJ583" s="484" t="str">
        <f>ADDRESS(ROW(),COLUMN(),4)</f>
        <v>CJ583</v>
      </c>
    </row>
  </sheetData>
  <autoFilter ref="B11:C569" xr:uid="{7623024C-7B9E-469F-95B1-2680333E6B61}"/>
  <mergeCells count="597">
    <mergeCell ref="BG5:BL5"/>
    <mergeCell ref="BU5:BV6"/>
    <mergeCell ref="BR6:BS6"/>
    <mergeCell ref="AW7:AX8"/>
    <mergeCell ref="BU8:BV9"/>
    <mergeCell ref="Z2:Z5"/>
    <mergeCell ref="AN2:AO2"/>
    <mergeCell ref="BR2:BS2"/>
    <mergeCell ref="AN3:AO4"/>
    <mergeCell ref="BR3:BS5"/>
    <mergeCell ref="AN5:AO5"/>
    <mergeCell ref="C13:C92"/>
    <mergeCell ref="D13:H15"/>
    <mergeCell ref="I13:O15"/>
    <mergeCell ref="P13:P14"/>
    <mergeCell ref="AW11:AX11"/>
    <mergeCell ref="BX8:BY9"/>
    <mergeCell ref="CA8:CB9"/>
    <mergeCell ref="CD8:CE9"/>
    <mergeCell ref="AW9:AX10"/>
    <mergeCell ref="AZ9:BA10"/>
    <mergeCell ref="BC9:BJ10"/>
    <mergeCell ref="BL9:BS10"/>
    <mergeCell ref="CA11:CB12"/>
    <mergeCell ref="CD11:CE12"/>
    <mergeCell ref="AA12:AA13"/>
    <mergeCell ref="AB12:AK13"/>
    <mergeCell ref="AL12:AM13"/>
    <mergeCell ref="AN12:AN13"/>
    <mergeCell ref="BU17:BV18"/>
    <mergeCell ref="BX17:BY18"/>
    <mergeCell ref="CA17:CB18"/>
    <mergeCell ref="CD17:CE18"/>
    <mergeCell ref="M21:N21"/>
    <mergeCell ref="AD19:AD20"/>
    <mergeCell ref="CG9:CH10"/>
    <mergeCell ref="D12:P12"/>
    <mergeCell ref="AP10:AU11"/>
    <mergeCell ref="D16:H17"/>
    <mergeCell ref="I16:O17"/>
    <mergeCell ref="BU14:BV15"/>
    <mergeCell ref="BX14:BY15"/>
    <mergeCell ref="U16:X16"/>
    <mergeCell ref="AP12:AU14"/>
    <mergeCell ref="AW12:AX12"/>
    <mergeCell ref="P15:P51"/>
    <mergeCell ref="AW13:AX14"/>
    <mergeCell ref="M22:N22"/>
    <mergeCell ref="BU11:BV12"/>
    <mergeCell ref="BX11:BY12"/>
    <mergeCell ref="CA14:CB15"/>
    <mergeCell ref="CD14:CE15"/>
    <mergeCell ref="AP15:AU15"/>
    <mergeCell ref="AL16:AL17"/>
    <mergeCell ref="AM16:AN17"/>
    <mergeCell ref="AP16:AU16"/>
    <mergeCell ref="AW17:AX19"/>
    <mergeCell ref="BI17:BJ19"/>
    <mergeCell ref="BC13:BJ15"/>
    <mergeCell ref="AI19:AI20"/>
    <mergeCell ref="CD26:CE27"/>
    <mergeCell ref="M29:N29"/>
    <mergeCell ref="AP27:AQ27"/>
    <mergeCell ref="M30:N30"/>
    <mergeCell ref="AP28:AQ28"/>
    <mergeCell ref="CA23:CB24"/>
    <mergeCell ref="CD23:CE24"/>
    <mergeCell ref="M26:N26"/>
    <mergeCell ref="AP24:AP25"/>
    <mergeCell ref="M27:N27"/>
    <mergeCell ref="AW25:AX28"/>
    <mergeCell ref="BS25:BS26"/>
    <mergeCell ref="M28:N28"/>
    <mergeCell ref="BU26:BV27"/>
    <mergeCell ref="BX26:BY27"/>
    <mergeCell ref="M24:N24"/>
    <mergeCell ref="AW22:AX24"/>
    <mergeCell ref="BS22:BS23"/>
    <mergeCell ref="M25:N25"/>
    <mergeCell ref="BC23:BG24"/>
    <mergeCell ref="BH23:BI24"/>
    <mergeCell ref="BJ23:BJ24"/>
    <mergeCell ref="M23:N23"/>
    <mergeCell ref="CD29:CE30"/>
    <mergeCell ref="M32:N32"/>
    <mergeCell ref="AP30:AP31"/>
    <mergeCell ref="AQ30:AQ31"/>
    <mergeCell ref="AR30:AR31"/>
    <mergeCell ref="AS30:AS31"/>
    <mergeCell ref="AT30:AT31"/>
    <mergeCell ref="U20:U23"/>
    <mergeCell ref="X20:X23"/>
    <mergeCell ref="W21:W23"/>
    <mergeCell ref="R22:R23"/>
    <mergeCell ref="CD20:CE21"/>
    <mergeCell ref="BU20:BV21"/>
    <mergeCell ref="BX20:BY21"/>
    <mergeCell ref="CA20:CB21"/>
    <mergeCell ref="BU23:BV24"/>
    <mergeCell ref="BX23:BY24"/>
    <mergeCell ref="BF29:BF30"/>
    <mergeCell ref="AE19:AE20"/>
    <mergeCell ref="AG19:AG20"/>
    <mergeCell ref="AH19:AH20"/>
    <mergeCell ref="BG29:BG30"/>
    <mergeCell ref="M31:N31"/>
    <mergeCell ref="O52:P52"/>
    <mergeCell ref="P53:P92"/>
    <mergeCell ref="M50:N50"/>
    <mergeCell ref="M51:N51"/>
    <mergeCell ref="CD33:CE34"/>
    <mergeCell ref="M36:N36"/>
    <mergeCell ref="M37:N37"/>
    <mergeCell ref="M38:N38"/>
    <mergeCell ref="M49:N49"/>
    <mergeCell ref="M39:N39"/>
    <mergeCell ref="M34:N34"/>
    <mergeCell ref="M35:N35"/>
    <mergeCell ref="AW33:AX35"/>
    <mergeCell ref="CD36:CE37"/>
    <mergeCell ref="AW39:AX41"/>
    <mergeCell ref="BU39:BV40"/>
    <mergeCell ref="BX39:BY40"/>
    <mergeCell ref="CA39:CB40"/>
    <mergeCell ref="CD39:CE40"/>
    <mergeCell ref="M46:N46"/>
    <mergeCell ref="M47:N47"/>
    <mergeCell ref="D295:H296"/>
    <mergeCell ref="AP202:AU202"/>
    <mergeCell ref="M207:N207"/>
    <mergeCell ref="AL92:AM92"/>
    <mergeCell ref="BM74:BP74"/>
    <mergeCell ref="BL75:BL82"/>
    <mergeCell ref="BM70:BQ71"/>
    <mergeCell ref="AP62:AU62"/>
    <mergeCell ref="BL55:BL62"/>
    <mergeCell ref="M119:N119"/>
    <mergeCell ref="AH112:AH113"/>
    <mergeCell ref="AI112:AI113"/>
    <mergeCell ref="AA105:AA106"/>
    <mergeCell ref="AB105:AK106"/>
    <mergeCell ref="AL105:AM106"/>
    <mergeCell ref="AN105:AN106"/>
    <mergeCell ref="AP105:AU107"/>
    <mergeCell ref="M126:N126"/>
    <mergeCell ref="M127:N127"/>
    <mergeCell ref="M128:N128"/>
    <mergeCell ref="M129:N129"/>
    <mergeCell ref="M130:N130"/>
    <mergeCell ref="AP117:AP118"/>
    <mergeCell ref="AP120:AQ120"/>
    <mergeCell ref="CD51:CE52"/>
    <mergeCell ref="BM54:BP54"/>
    <mergeCell ref="BU54:BV55"/>
    <mergeCell ref="BX54:BY55"/>
    <mergeCell ref="CA54:CB55"/>
    <mergeCell ref="CD54:CE55"/>
    <mergeCell ref="M48:N48"/>
    <mergeCell ref="M40:N40"/>
    <mergeCell ref="M41:N41"/>
    <mergeCell ref="M42:N42"/>
    <mergeCell ref="M43:N43"/>
    <mergeCell ref="M44:N44"/>
    <mergeCell ref="M45:N45"/>
    <mergeCell ref="CD42:CE43"/>
    <mergeCell ref="BL44:BN45"/>
    <mergeCell ref="BO44:BO45"/>
    <mergeCell ref="BP44:BP45"/>
    <mergeCell ref="BQ44:BQ45"/>
    <mergeCell ref="BS44:BS45"/>
    <mergeCell ref="BU45:BV46"/>
    <mergeCell ref="BX45:BY46"/>
    <mergeCell ref="CA45:CB46"/>
    <mergeCell ref="CD45:CE46"/>
    <mergeCell ref="CD48:CE49"/>
    <mergeCell ref="BU66:BV67"/>
    <mergeCell ref="BX66:BY67"/>
    <mergeCell ref="BU57:BV58"/>
    <mergeCell ref="BX57:BY58"/>
    <mergeCell ref="CA57:CB58"/>
    <mergeCell ref="CD57:CE58"/>
    <mergeCell ref="BM60:BQ61"/>
    <mergeCell ref="BU60:BV61"/>
    <mergeCell ref="BX60:BY61"/>
    <mergeCell ref="CA60:CB61"/>
    <mergeCell ref="CD60:CE61"/>
    <mergeCell ref="U17:X18"/>
    <mergeCell ref="R2:T2"/>
    <mergeCell ref="R3:T5"/>
    <mergeCell ref="R6:T8"/>
    <mergeCell ref="R12:T12"/>
    <mergeCell ref="R13:T13"/>
    <mergeCell ref="M116:N116"/>
    <mergeCell ref="M117:N117"/>
    <mergeCell ref="M118:N118"/>
    <mergeCell ref="U113:U116"/>
    <mergeCell ref="X113:X116"/>
    <mergeCell ref="M114:N114"/>
    <mergeCell ref="W114:W116"/>
    <mergeCell ref="D105:P105"/>
    <mergeCell ref="R105:T105"/>
    <mergeCell ref="U105:X106"/>
    <mergeCell ref="R115:R116"/>
    <mergeCell ref="P106:P107"/>
    <mergeCell ref="R106:T106"/>
    <mergeCell ref="U107:X107"/>
    <mergeCell ref="M33:N33"/>
    <mergeCell ref="AP121:AQ121"/>
    <mergeCell ref="D109:H110"/>
    <mergeCell ref="I109:O110"/>
    <mergeCell ref="AL109:AL110"/>
    <mergeCell ref="AM109:AN110"/>
    <mergeCell ref="AP109:AU109"/>
    <mergeCell ref="U111:X112"/>
    <mergeCell ref="AD112:AD113"/>
    <mergeCell ref="AE112:AE113"/>
    <mergeCell ref="AG112:AG113"/>
    <mergeCell ref="P108:P144"/>
    <mergeCell ref="U108:X110"/>
    <mergeCell ref="AP108:AU108"/>
    <mergeCell ref="M131:N131"/>
    <mergeCell ref="M132:N132"/>
    <mergeCell ref="M138:N138"/>
    <mergeCell ref="M120:N120"/>
    <mergeCell ref="M121:N121"/>
    <mergeCell ref="M122:N122"/>
    <mergeCell ref="M123:N123"/>
    <mergeCell ref="M124:N124"/>
    <mergeCell ref="M139:N139"/>
    <mergeCell ref="M140:N140"/>
    <mergeCell ref="M141:N141"/>
    <mergeCell ref="M142:N142"/>
    <mergeCell ref="M143:N143"/>
    <mergeCell ref="M144:N144"/>
    <mergeCell ref="M133:N133"/>
    <mergeCell ref="M134:N134"/>
    <mergeCell ref="M135:N135"/>
    <mergeCell ref="M136:N136"/>
    <mergeCell ref="M137:N137"/>
    <mergeCell ref="C199:C278"/>
    <mergeCell ref="D199:H201"/>
    <mergeCell ref="I199:O201"/>
    <mergeCell ref="C106:C185"/>
    <mergeCell ref="D106:H108"/>
    <mergeCell ref="I106:O108"/>
    <mergeCell ref="M125:N125"/>
    <mergeCell ref="M115:N115"/>
    <mergeCell ref="D202:H203"/>
    <mergeCell ref="I202:O203"/>
    <mergeCell ref="M219:N219"/>
    <mergeCell ref="M220:N220"/>
    <mergeCell ref="M221:N221"/>
    <mergeCell ref="M222:N222"/>
    <mergeCell ref="M223:N223"/>
    <mergeCell ref="M232:N232"/>
    <mergeCell ref="O145:P145"/>
    <mergeCell ref="P146:P185"/>
    <mergeCell ref="AP155:AU155"/>
    <mergeCell ref="AL185:AM185"/>
    <mergeCell ref="D198:P198"/>
    <mergeCell ref="R198:T198"/>
    <mergeCell ref="U198:X199"/>
    <mergeCell ref="AA198:AA199"/>
    <mergeCell ref="AB198:AK199"/>
    <mergeCell ref="AL198:AM199"/>
    <mergeCell ref="AN198:AN199"/>
    <mergeCell ref="AP198:AU200"/>
    <mergeCell ref="M212:N212"/>
    <mergeCell ref="M213:N213"/>
    <mergeCell ref="AP213:AQ213"/>
    <mergeCell ref="M214:N214"/>
    <mergeCell ref="AP214:AQ214"/>
    <mergeCell ref="W207:W209"/>
    <mergeCell ref="M208:N208"/>
    <mergeCell ref="R208:R209"/>
    <mergeCell ref="M209:N209"/>
    <mergeCell ref="M210:N210"/>
    <mergeCell ref="AP210:AP211"/>
    <mergeCell ref="M211:N211"/>
    <mergeCell ref="U206:U209"/>
    <mergeCell ref="X206:X209"/>
    <mergeCell ref="P201:P237"/>
    <mergeCell ref="U201:X203"/>
    <mergeCell ref="AP201:AU201"/>
    <mergeCell ref="P199:P200"/>
    <mergeCell ref="R199:T199"/>
    <mergeCell ref="U200:X200"/>
    <mergeCell ref="AS216:AS217"/>
    <mergeCell ref="AT216:AT217"/>
    <mergeCell ref="M217:N217"/>
    <mergeCell ref="M218:N218"/>
    <mergeCell ref="M229:N229"/>
    <mergeCell ref="M230:N230"/>
    <mergeCell ref="M231:N231"/>
    <mergeCell ref="AL202:AL203"/>
    <mergeCell ref="AM202:AN203"/>
    <mergeCell ref="M215:N215"/>
    <mergeCell ref="M216:N216"/>
    <mergeCell ref="AP216:AP217"/>
    <mergeCell ref="M224:N224"/>
    <mergeCell ref="M225:N225"/>
    <mergeCell ref="M226:N226"/>
    <mergeCell ref="M227:N227"/>
    <mergeCell ref="M228:N228"/>
    <mergeCell ref="D291:P291"/>
    <mergeCell ref="R291:T291"/>
    <mergeCell ref="AQ216:AQ217"/>
    <mergeCell ref="AR216:AR217"/>
    <mergeCell ref="AL291:AM292"/>
    <mergeCell ref="M235:N235"/>
    <mergeCell ref="M236:N236"/>
    <mergeCell ref="M237:N237"/>
    <mergeCell ref="O238:P238"/>
    <mergeCell ref="P239:P278"/>
    <mergeCell ref="AL278:AM278"/>
    <mergeCell ref="M233:N233"/>
    <mergeCell ref="M234:N234"/>
    <mergeCell ref="I295:O296"/>
    <mergeCell ref="AL295:AL296"/>
    <mergeCell ref="AM295:AN296"/>
    <mergeCell ref="AP295:AU295"/>
    <mergeCell ref="U297:X298"/>
    <mergeCell ref="AD298:AD299"/>
    <mergeCell ref="AE298:AE299"/>
    <mergeCell ref="AG298:AG299"/>
    <mergeCell ref="AH298:AH299"/>
    <mergeCell ref="P294:P330"/>
    <mergeCell ref="U294:X296"/>
    <mergeCell ref="AP294:AU294"/>
    <mergeCell ref="M308:N308"/>
    <mergeCell ref="M309:N309"/>
    <mergeCell ref="AP309:AP310"/>
    <mergeCell ref="AQ309:AQ310"/>
    <mergeCell ref="AR309:AR310"/>
    <mergeCell ref="M302:N302"/>
    <mergeCell ref="M303:N303"/>
    <mergeCell ref="AP303:AP304"/>
    <mergeCell ref="M304:N304"/>
    <mergeCell ref="M305:N305"/>
    <mergeCell ref="M306:N306"/>
    <mergeCell ref="AP306:AQ306"/>
    <mergeCell ref="M307:N307"/>
    <mergeCell ref="U299:U302"/>
    <mergeCell ref="X299:X302"/>
    <mergeCell ref="M300:N300"/>
    <mergeCell ref="W300:W302"/>
    <mergeCell ref="M301:N301"/>
    <mergeCell ref="R301:R302"/>
    <mergeCell ref="M315:N315"/>
    <mergeCell ref="M316:N316"/>
    <mergeCell ref="M317:N317"/>
    <mergeCell ref="M318:N318"/>
    <mergeCell ref="M319:N319"/>
    <mergeCell ref="M320:N320"/>
    <mergeCell ref="AS309:AS310"/>
    <mergeCell ref="AT309:AT310"/>
    <mergeCell ref="M310:N310"/>
    <mergeCell ref="M311:N311"/>
    <mergeCell ref="M312:N312"/>
    <mergeCell ref="M313:N313"/>
    <mergeCell ref="M314:N314"/>
    <mergeCell ref="M327:N327"/>
    <mergeCell ref="M328:N328"/>
    <mergeCell ref="M329:N329"/>
    <mergeCell ref="M330:N330"/>
    <mergeCell ref="O331:P331"/>
    <mergeCell ref="P332:P371"/>
    <mergeCell ref="M321:N321"/>
    <mergeCell ref="M322:N322"/>
    <mergeCell ref="M323:N323"/>
    <mergeCell ref="M324:N324"/>
    <mergeCell ref="M325:N325"/>
    <mergeCell ref="M326:N326"/>
    <mergeCell ref="C385:C464"/>
    <mergeCell ref="D385:H387"/>
    <mergeCell ref="I385:O387"/>
    <mergeCell ref="P385:P386"/>
    <mergeCell ref="R385:T385"/>
    <mergeCell ref="U386:X386"/>
    <mergeCell ref="P387:P423"/>
    <mergeCell ref="U387:X389"/>
    <mergeCell ref="AL371:AM371"/>
    <mergeCell ref="D384:P384"/>
    <mergeCell ref="R384:T384"/>
    <mergeCell ref="U384:X385"/>
    <mergeCell ref="AA384:AA385"/>
    <mergeCell ref="AB384:AK385"/>
    <mergeCell ref="AL384:AM385"/>
    <mergeCell ref="C292:C371"/>
    <mergeCell ref="D292:H294"/>
    <mergeCell ref="I292:O294"/>
    <mergeCell ref="P292:P293"/>
    <mergeCell ref="R292:T292"/>
    <mergeCell ref="U293:X293"/>
    <mergeCell ref="M422:N422"/>
    <mergeCell ref="M423:N423"/>
    <mergeCell ref="U392:U395"/>
    <mergeCell ref="M393:N393"/>
    <mergeCell ref="W393:W395"/>
    <mergeCell ref="M394:N394"/>
    <mergeCell ref="R394:R395"/>
    <mergeCell ref="M395:N395"/>
    <mergeCell ref="M396:N396"/>
    <mergeCell ref="AP396:AP397"/>
    <mergeCell ref="D388:H389"/>
    <mergeCell ref="I388:O389"/>
    <mergeCell ref="AL388:AL389"/>
    <mergeCell ref="AM388:AN389"/>
    <mergeCell ref="AP388:AU388"/>
    <mergeCell ref="U390:X391"/>
    <mergeCell ref="AD391:AD392"/>
    <mergeCell ref="AE391:AE392"/>
    <mergeCell ref="AG391:AG392"/>
    <mergeCell ref="AH391:AH392"/>
    <mergeCell ref="AI391:AI392"/>
    <mergeCell ref="X392:X395"/>
    <mergeCell ref="M401:N401"/>
    <mergeCell ref="M402:N402"/>
    <mergeCell ref="AP402:AP403"/>
    <mergeCell ref="AQ402:AQ403"/>
    <mergeCell ref="AR402:AR403"/>
    <mergeCell ref="AS402:AS403"/>
    <mergeCell ref="M397:N397"/>
    <mergeCell ref="M398:N398"/>
    <mergeCell ref="M399:N399"/>
    <mergeCell ref="AP399:AQ399"/>
    <mergeCell ref="M400:N400"/>
    <mergeCell ref="AP400:AQ400"/>
    <mergeCell ref="M408:N408"/>
    <mergeCell ref="M409:N409"/>
    <mergeCell ref="M410:N410"/>
    <mergeCell ref="O424:P424"/>
    <mergeCell ref="P425:P464"/>
    <mergeCell ref="AP434:AU434"/>
    <mergeCell ref="AL464:AM464"/>
    <mergeCell ref="AT402:AT403"/>
    <mergeCell ref="M403:N403"/>
    <mergeCell ref="M404:N404"/>
    <mergeCell ref="M405:N405"/>
    <mergeCell ref="M406:N406"/>
    <mergeCell ref="M407:N407"/>
    <mergeCell ref="M421:N421"/>
    <mergeCell ref="M419:N419"/>
    <mergeCell ref="M420:N420"/>
    <mergeCell ref="M414:N414"/>
    <mergeCell ref="M415:N415"/>
    <mergeCell ref="M416:N416"/>
    <mergeCell ref="M417:N417"/>
    <mergeCell ref="M418:N418"/>
    <mergeCell ref="M411:N411"/>
    <mergeCell ref="M412:N412"/>
    <mergeCell ref="M413:N413"/>
    <mergeCell ref="C478:C557"/>
    <mergeCell ref="D478:H480"/>
    <mergeCell ref="I478:O480"/>
    <mergeCell ref="P478:P479"/>
    <mergeCell ref="R478:T478"/>
    <mergeCell ref="U479:X479"/>
    <mergeCell ref="D477:P477"/>
    <mergeCell ref="R477:T477"/>
    <mergeCell ref="U477:X478"/>
    <mergeCell ref="D481:H482"/>
    <mergeCell ref="I481:O482"/>
    <mergeCell ref="X485:X488"/>
    <mergeCell ref="P480:P516"/>
    <mergeCell ref="U480:X482"/>
    <mergeCell ref="M502:N502"/>
    <mergeCell ref="M503:N503"/>
    <mergeCell ref="M504:N504"/>
    <mergeCell ref="M505:N505"/>
    <mergeCell ref="M506:N506"/>
    <mergeCell ref="M497:N497"/>
    <mergeCell ref="M498:N498"/>
    <mergeCell ref="M499:N499"/>
    <mergeCell ref="M500:N500"/>
    <mergeCell ref="M501:N501"/>
    <mergeCell ref="AN477:AN478"/>
    <mergeCell ref="AP477:AU479"/>
    <mergeCell ref="AA477:AA478"/>
    <mergeCell ref="AB477:AK478"/>
    <mergeCell ref="AL477:AM478"/>
    <mergeCell ref="M486:N486"/>
    <mergeCell ref="W486:W488"/>
    <mergeCell ref="M487:N487"/>
    <mergeCell ref="R487:R488"/>
    <mergeCell ref="M488:N488"/>
    <mergeCell ref="U483:X484"/>
    <mergeCell ref="AD484:AD485"/>
    <mergeCell ref="AE484:AE485"/>
    <mergeCell ref="AG484:AG485"/>
    <mergeCell ref="AH484:AH485"/>
    <mergeCell ref="AI484:AI485"/>
    <mergeCell ref="U485:U488"/>
    <mergeCell ref="AP480:AU480"/>
    <mergeCell ref="M495:N495"/>
    <mergeCell ref="AP495:AP496"/>
    <mergeCell ref="AQ495:AQ496"/>
    <mergeCell ref="AR495:AR496"/>
    <mergeCell ref="AS495:AS496"/>
    <mergeCell ref="AT495:AT496"/>
    <mergeCell ref="M496:N496"/>
    <mergeCell ref="M491:N491"/>
    <mergeCell ref="M492:N492"/>
    <mergeCell ref="AP492:AQ492"/>
    <mergeCell ref="M493:N493"/>
    <mergeCell ref="AP493:AQ493"/>
    <mergeCell ref="AL481:AL482"/>
    <mergeCell ref="AM481:AN482"/>
    <mergeCell ref="AP481:AU481"/>
    <mergeCell ref="M490:N490"/>
    <mergeCell ref="M494:N494"/>
    <mergeCell ref="M489:N489"/>
    <mergeCell ref="AP489:AP490"/>
    <mergeCell ref="M513:N513"/>
    <mergeCell ref="M514:N514"/>
    <mergeCell ref="M515:N515"/>
    <mergeCell ref="M516:N516"/>
    <mergeCell ref="O517:P517"/>
    <mergeCell ref="P518:P557"/>
    <mergeCell ref="M507:N507"/>
    <mergeCell ref="M508:N508"/>
    <mergeCell ref="M509:N509"/>
    <mergeCell ref="M510:N510"/>
    <mergeCell ref="M511:N511"/>
    <mergeCell ref="M512:N512"/>
    <mergeCell ref="U2:X3"/>
    <mergeCell ref="U5:X7"/>
    <mergeCell ref="U8:X9"/>
    <mergeCell ref="U10:X10"/>
    <mergeCell ref="U11:X11"/>
    <mergeCell ref="U12:X12"/>
    <mergeCell ref="U13:X13"/>
    <mergeCell ref="U14:X15"/>
    <mergeCell ref="AP307:AQ307"/>
    <mergeCell ref="AI298:AI299"/>
    <mergeCell ref="AN291:AN292"/>
    <mergeCell ref="AP291:AU293"/>
    <mergeCell ref="AP248:AU248"/>
    <mergeCell ref="U204:X205"/>
    <mergeCell ref="AD205:AD206"/>
    <mergeCell ref="AE205:AE206"/>
    <mergeCell ref="AG205:AG206"/>
    <mergeCell ref="AH205:AH206"/>
    <mergeCell ref="AI205:AI206"/>
    <mergeCell ref="AP123:AP124"/>
    <mergeCell ref="AQ123:AQ124"/>
    <mergeCell ref="U291:X292"/>
    <mergeCell ref="AA291:AA292"/>
    <mergeCell ref="AB291:AK292"/>
    <mergeCell ref="BU36:BV37"/>
    <mergeCell ref="BX36:BY37"/>
    <mergeCell ref="BM64:BP64"/>
    <mergeCell ref="CA36:CB37"/>
    <mergeCell ref="BU63:BV64"/>
    <mergeCell ref="BX63:BY64"/>
    <mergeCell ref="CA63:CB64"/>
    <mergeCell ref="CA26:CB27"/>
    <mergeCell ref="BU42:BV43"/>
    <mergeCell ref="BX42:BY43"/>
    <mergeCell ref="CA42:CB43"/>
    <mergeCell ref="BL48:BS49"/>
    <mergeCell ref="BU48:BV49"/>
    <mergeCell ref="BX48:BY49"/>
    <mergeCell ref="CA48:CB49"/>
    <mergeCell ref="BU29:BV30"/>
    <mergeCell ref="BX29:BY30"/>
    <mergeCell ref="CA29:CB30"/>
    <mergeCell ref="BU33:BV34"/>
    <mergeCell ref="BX33:BY34"/>
    <mergeCell ref="CA33:CB34"/>
    <mergeCell ref="BU51:BV52"/>
    <mergeCell ref="BX51:BY52"/>
    <mergeCell ref="CA51:CB52"/>
    <mergeCell ref="Z572:AG572"/>
    <mergeCell ref="V20:V22"/>
    <mergeCell ref="V113:V115"/>
    <mergeCell ref="V206:V208"/>
    <mergeCell ref="V299:V301"/>
    <mergeCell ref="V392:V394"/>
    <mergeCell ref="V485:V487"/>
    <mergeCell ref="BL65:BL72"/>
    <mergeCell ref="BM80:BQ81"/>
    <mergeCell ref="BM84:BP84"/>
    <mergeCell ref="BL85:BL92"/>
    <mergeCell ref="BM90:BQ91"/>
    <mergeCell ref="Z570:AG571"/>
    <mergeCell ref="AR123:AR124"/>
    <mergeCell ref="AS123:AS124"/>
    <mergeCell ref="AT123:AT124"/>
    <mergeCell ref="AP384:AU386"/>
    <mergeCell ref="AP387:AU387"/>
    <mergeCell ref="AN384:AN385"/>
    <mergeCell ref="AP341:AU341"/>
    <mergeCell ref="AW20:AX20"/>
    <mergeCell ref="AW21:AX21"/>
    <mergeCell ref="AP527:AU527"/>
    <mergeCell ref="AL557:AM557"/>
  </mergeCells>
  <hyperlinks>
    <hyperlink ref="AQ24" r:id="rId1" xr:uid="{AB6417A2-2C76-49CC-B636-D9C36A66BD0A}"/>
    <hyperlink ref="AQ25" r:id="rId2" xr:uid="{5D732B42-CB12-4D85-B05C-D69F04555DC6}"/>
    <hyperlink ref="S22" r:id="rId3" xr:uid="{BEFB0AD4-9B50-468C-AC5C-49DB12647F7D}"/>
    <hyperlink ref="S23" r:id="rId4" xr:uid="{35C71D47-2FB7-49D4-A08F-A49BF7895E9A}"/>
    <hyperlink ref="AQ117" r:id="rId5" xr:uid="{490804BD-C2EF-41EA-9C10-F87F5FBAE5DD}"/>
    <hyperlink ref="AQ118" r:id="rId6" xr:uid="{95899D78-B636-424E-B2FC-6896100C4CEB}"/>
    <hyperlink ref="S115" r:id="rId7" xr:uid="{9C227D39-4D25-4CDD-951C-365BA0F25954}"/>
    <hyperlink ref="S116" r:id="rId8" xr:uid="{79A80216-000D-4C5D-9A52-E26B081D4160}"/>
    <hyperlink ref="AQ210" r:id="rId9" xr:uid="{7B0DC05E-0613-49ED-B548-8312827A811B}"/>
    <hyperlink ref="AQ211" r:id="rId10" xr:uid="{D3F02DFF-714F-4008-83E1-F0C05B2C3015}"/>
    <hyperlink ref="S208" r:id="rId11" xr:uid="{6137C53F-AF27-4C69-947A-34C29BF6F5F3}"/>
    <hyperlink ref="S209" r:id="rId12" xr:uid="{B0385AF8-E49E-4B36-A905-56D4731D8F87}"/>
    <hyperlink ref="AQ303" r:id="rId13" xr:uid="{6A362097-DF90-43D4-9E78-DD3708852ADE}"/>
    <hyperlink ref="AQ304" r:id="rId14" xr:uid="{7553CB59-A0D7-491C-8312-0C5C773E68B0}"/>
    <hyperlink ref="S301" r:id="rId15" xr:uid="{90C421B4-DA4B-4895-98E3-D03E62B0B3C9}"/>
    <hyperlink ref="S302" r:id="rId16" xr:uid="{F6E474DC-E2E2-4379-81DE-B8EFC007E984}"/>
    <hyperlink ref="AQ396" r:id="rId17" xr:uid="{86098F0D-9CD7-444C-8BAD-97CC19B5A6DF}"/>
    <hyperlink ref="AQ397" r:id="rId18" xr:uid="{ACFC696A-012E-4C76-8823-D7FA8C9F8B95}"/>
    <hyperlink ref="S394" r:id="rId19" xr:uid="{CD892781-977C-4C0E-95F5-076EA04DAF55}"/>
    <hyperlink ref="S395" r:id="rId20" xr:uid="{39C4C37F-E743-44D1-A358-88E2EE96B8A6}"/>
    <hyperlink ref="AQ489" r:id="rId21" xr:uid="{A3D00124-C7EA-4429-924E-AD6EFA67AC35}"/>
    <hyperlink ref="AQ490" r:id="rId22" xr:uid="{749415A7-ED77-4BD6-832F-F623C445428F}"/>
    <hyperlink ref="S487" r:id="rId23" xr:uid="{977C6EB6-4B8F-4D52-8F43-A631D2B4B0B3}"/>
    <hyperlink ref="S488" r:id="rId24" xr:uid="{6029A1E8-0BF7-4AAB-9CFB-C3748574015F}"/>
  </hyperlinks>
  <pageMargins left="0.19685039370078741" right="0.19685039370078741" top="0.15748031496062992" bottom="0.15748031496062992" header="0.11811023622047245" footer="0.11811023622047245"/>
  <pageSetup paperSize="9" scale="44" orientation="portrait" horizontalDpi="300" verticalDpi="300" r:id="rId25"/>
  <drawing r:id="rId2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B055F-E1E1-4727-BED2-0C49ADED7EEB}">
  <sheetPr>
    <pageSetUpPr fitToPage="1"/>
  </sheetPr>
  <dimension ref="A1:BU493"/>
  <sheetViews>
    <sheetView showZeros="0" topLeftCell="H1" zoomScaleNormal="100" workbookViewId="0">
      <selection activeCell="K18" sqref="K18:L18"/>
    </sheetView>
  </sheetViews>
  <sheetFormatPr baseColWidth="10" defaultRowHeight="15"/>
  <cols>
    <col min="1" max="1" width="5.28515625" style="605" customWidth="1"/>
    <col min="2" max="2" width="5.7109375" style="605" customWidth="1"/>
    <col min="3" max="3" width="70.7109375" style="605" customWidth="1"/>
    <col min="4" max="4" width="5.7109375" style="605" customWidth="1"/>
    <col min="5" max="5" width="76.7109375" style="58" customWidth="1"/>
    <col min="6" max="6" width="35.7109375" style="58" customWidth="1"/>
    <col min="7" max="7" width="55.7109375" style="58" customWidth="1"/>
    <col min="8" max="8" width="14.5703125" style="58" customWidth="1"/>
    <col min="9" max="9" width="4.42578125" style="58" customWidth="1"/>
    <col min="10" max="10" width="5.7109375" style="58" customWidth="1"/>
    <col min="11" max="11" width="9.7109375" style="58" customWidth="1"/>
    <col min="12" max="12" width="12.7109375" style="58" customWidth="1"/>
    <col min="13" max="13" width="4.7109375" style="58" customWidth="1"/>
    <col min="14" max="14" width="11.7109375" style="58" customWidth="1"/>
    <col min="15" max="15" width="10.7109375" style="58" customWidth="1"/>
    <col min="16" max="16" width="40.7109375" style="58" customWidth="1"/>
    <col min="17" max="18" width="12.7109375" style="58" customWidth="1"/>
    <col min="19" max="19" width="0.28515625" style="58" customWidth="1"/>
    <col min="20" max="20" width="12.7109375" style="58" customWidth="1"/>
    <col min="21" max="21" width="9.7109375" style="58" customWidth="1"/>
    <col min="22" max="22" width="10.7109375" style="58" customWidth="1"/>
    <col min="23" max="24" width="16.7109375" style="58" customWidth="1"/>
    <col min="25" max="25" width="11.140625" style="58" customWidth="1"/>
    <col min="26" max="26" width="6.85546875" style="58" customWidth="1"/>
    <col min="27" max="27" width="9.28515625" style="11" customWidth="1"/>
    <col min="28" max="28" width="9.5703125" style="11" customWidth="1"/>
    <col min="29" max="29" width="8.28515625" style="11" customWidth="1"/>
    <col min="30" max="30" width="11.7109375" style="11" customWidth="1"/>
    <col min="31" max="31" width="9.7109375" style="11" customWidth="1"/>
    <col min="32" max="32" width="40.7109375" style="11" customWidth="1"/>
    <col min="33" max="33" width="6.85546875" style="58" customWidth="1"/>
    <col min="34" max="34" width="34.42578125" style="405" customWidth="1"/>
    <col min="35" max="35" width="13.42578125" style="405" customWidth="1"/>
    <col min="36" max="36" width="6.85546875" style="58" customWidth="1"/>
    <col min="37" max="37" width="17.85546875" style="58" customWidth="1"/>
    <col min="38" max="38" width="47.7109375" style="58" customWidth="1"/>
    <col min="39" max="39" width="5.42578125" style="58" customWidth="1"/>
    <col min="40" max="40" width="19.28515625" style="58" customWidth="1"/>
    <col min="41" max="44" width="13.7109375" style="58" customWidth="1"/>
    <col min="45" max="45" width="20.7109375" style="58" customWidth="1"/>
    <col min="46" max="47" width="13.7109375" style="58" customWidth="1"/>
    <col min="48" max="48" width="4.140625" style="58" customWidth="1"/>
    <col min="49" max="53" width="13.7109375" style="58" customWidth="1"/>
    <col min="54" max="54" width="20.7109375" style="58" customWidth="1"/>
    <col min="55" max="56" width="13.7109375" style="58" customWidth="1"/>
    <col min="57" max="57" width="5.28515625" style="58" customWidth="1"/>
    <col min="58" max="58" width="10.7109375" style="492" customWidth="1"/>
    <col min="59" max="59" width="16.7109375" style="492" customWidth="1"/>
    <col min="60" max="60" width="4" style="492" customWidth="1"/>
    <col min="61" max="61" width="10.7109375" style="492" customWidth="1"/>
    <col min="62" max="62" width="16.7109375" style="492" customWidth="1"/>
    <col min="63" max="63" width="5.140625" style="492" customWidth="1"/>
    <col min="64" max="64" width="10.7109375" style="492" customWidth="1"/>
    <col min="65" max="65" width="16.7109375" style="492" customWidth="1"/>
    <col min="66" max="66" width="4.85546875" style="492" customWidth="1"/>
    <col min="67" max="67" width="10.7109375" style="492" customWidth="1"/>
    <col min="68" max="68" width="16.7109375" style="492" customWidth="1"/>
    <col min="69" max="69" width="4.5703125" style="11" customWidth="1"/>
    <col min="70" max="70" width="13.7109375" style="58" customWidth="1"/>
    <col min="71" max="71" width="16.7109375" style="58" customWidth="1"/>
    <col min="72" max="72" width="5.140625" customWidth="1"/>
    <col min="73" max="16384" width="11.42578125" style="11"/>
  </cols>
  <sheetData>
    <row r="1" spans="1:73" ht="15" customHeight="1" thickBot="1">
      <c r="A1" s="5">
        <v>1</v>
      </c>
      <c r="B1" s="5">
        <v>1</v>
      </c>
      <c r="C1" s="5">
        <v>1</v>
      </c>
      <c r="D1" s="5">
        <v>1</v>
      </c>
      <c r="E1" s="504">
        <f t="shared" ref="E1:H1" ca="1" si="0">CELL("largeur",E1)</f>
        <v>76</v>
      </c>
      <c r="F1" s="504">
        <f t="shared" ca="1" si="0"/>
        <v>35</v>
      </c>
      <c r="G1" s="504">
        <f t="shared" ca="1" si="0"/>
        <v>55</v>
      </c>
      <c r="H1" s="504">
        <f t="shared" ca="1" si="0"/>
        <v>14</v>
      </c>
      <c r="I1" s="495"/>
      <c r="J1" s="503">
        <v>5</v>
      </c>
      <c r="K1" s="504">
        <v>7</v>
      </c>
      <c r="L1" s="504">
        <v>10</v>
      </c>
      <c r="M1" s="504">
        <v>3</v>
      </c>
      <c r="N1" s="504">
        <v>9</v>
      </c>
      <c r="O1" s="504">
        <v>10</v>
      </c>
      <c r="P1" s="504">
        <v>28</v>
      </c>
      <c r="Q1" s="504">
        <v>12</v>
      </c>
      <c r="R1" s="504">
        <v>12</v>
      </c>
      <c r="S1" s="504">
        <v>0.2</v>
      </c>
      <c r="T1" s="504">
        <v>12</v>
      </c>
      <c r="U1" s="504">
        <v>12</v>
      </c>
      <c r="V1" s="504">
        <v>12</v>
      </c>
      <c r="W1" s="504">
        <v>12</v>
      </c>
      <c r="X1" s="504">
        <v>12</v>
      </c>
      <c r="Y1" s="504">
        <v>12</v>
      </c>
      <c r="Z1" s="495">
        <v>1</v>
      </c>
      <c r="AA1" s="504">
        <v>12</v>
      </c>
      <c r="AB1" s="504">
        <v>10</v>
      </c>
      <c r="AC1" s="504">
        <v>5</v>
      </c>
      <c r="AD1" s="504">
        <v>12</v>
      </c>
      <c r="AE1" s="504">
        <v>30</v>
      </c>
      <c r="AF1" s="504">
        <v>30</v>
      </c>
      <c r="AG1" s="495">
        <v>1</v>
      </c>
      <c r="AH1" s="495">
        <v>1</v>
      </c>
      <c r="AI1" s="495">
        <v>1</v>
      </c>
      <c r="AJ1" s="495">
        <v>1</v>
      </c>
      <c r="AK1" s="495">
        <v>1</v>
      </c>
      <c r="AL1" s="495">
        <v>1</v>
      </c>
      <c r="AM1" s="495">
        <v>1</v>
      </c>
      <c r="AN1" s="495">
        <v>1</v>
      </c>
      <c r="AO1" s="495">
        <v>1</v>
      </c>
      <c r="AP1" s="495">
        <v>1</v>
      </c>
      <c r="AQ1" s="495">
        <v>1</v>
      </c>
      <c r="AR1" s="495">
        <v>1</v>
      </c>
      <c r="AS1" s="495">
        <v>1</v>
      </c>
      <c r="AT1" s="495">
        <v>1</v>
      </c>
      <c r="AU1" s="495">
        <v>1</v>
      </c>
      <c r="AV1" s="495">
        <v>1</v>
      </c>
      <c r="AW1" s="495">
        <v>1</v>
      </c>
      <c r="AX1" s="495">
        <v>1</v>
      </c>
      <c r="AY1" s="495">
        <v>1</v>
      </c>
      <c r="AZ1" s="495">
        <v>1</v>
      </c>
      <c r="BA1" s="495">
        <v>1</v>
      </c>
      <c r="BB1" s="495">
        <v>1</v>
      </c>
      <c r="BC1" s="495">
        <v>1</v>
      </c>
      <c r="BD1" s="495">
        <v>1</v>
      </c>
      <c r="BE1" s="495">
        <v>1</v>
      </c>
      <c r="BF1" s="495">
        <v>1</v>
      </c>
      <c r="BG1" s="495">
        <v>1</v>
      </c>
      <c r="BH1" s="495">
        <v>1</v>
      </c>
      <c r="BI1" s="495">
        <v>1</v>
      </c>
      <c r="BJ1" s="495">
        <v>1</v>
      </c>
      <c r="BK1" s="495">
        <v>1</v>
      </c>
      <c r="BL1" s="495">
        <v>1</v>
      </c>
      <c r="BM1" s="495">
        <v>1</v>
      </c>
      <c r="BN1" s="495">
        <v>1</v>
      </c>
      <c r="BO1" s="495">
        <v>1</v>
      </c>
      <c r="BP1" s="495">
        <v>1</v>
      </c>
      <c r="BQ1" s="495">
        <v>1</v>
      </c>
      <c r="BR1" s="495">
        <v>1</v>
      </c>
      <c r="BS1" s="495">
        <v>1</v>
      </c>
      <c r="BT1" s="5">
        <v>1</v>
      </c>
      <c r="BU1" s="244">
        <v>1</v>
      </c>
    </row>
    <row r="2" spans="1:73" ht="23.1" customHeight="1">
      <c r="A2" s="5">
        <v>1</v>
      </c>
      <c r="B2" s="703" t="s">
        <v>593</v>
      </c>
      <c r="C2" s="704"/>
      <c r="D2" s="705"/>
      <c r="E2" s="872" t="s">
        <v>680</v>
      </c>
      <c r="F2" s="873"/>
      <c r="G2" s="873"/>
      <c r="H2" s="874"/>
      <c r="I2" s="495">
        <v>1</v>
      </c>
      <c r="J2" s="925" t="s">
        <v>26</v>
      </c>
      <c r="K2" s="939" t="s">
        <v>374</v>
      </c>
      <c r="L2" s="940"/>
      <c r="M2" s="940"/>
      <c r="N2" s="940"/>
      <c r="O2" s="940"/>
      <c r="P2" s="940"/>
      <c r="Q2" s="940"/>
      <c r="R2" s="940"/>
      <c r="S2" s="940"/>
      <c r="T2" s="940"/>
      <c r="U2" s="940"/>
      <c r="V2" s="940"/>
      <c r="W2" s="940"/>
      <c r="X2" s="927" t="s">
        <v>294</v>
      </c>
      <c r="Y2" s="928"/>
      <c r="Z2" s="495">
        <v>1</v>
      </c>
      <c r="AA2" s="495">
        <v>1</v>
      </c>
      <c r="AB2" s="495">
        <v>1</v>
      </c>
      <c r="AC2" s="495">
        <v>1</v>
      </c>
      <c r="AD2" s="495">
        <v>1</v>
      </c>
      <c r="AE2" s="495">
        <v>1</v>
      </c>
      <c r="AF2" s="495">
        <v>1</v>
      </c>
      <c r="AG2" s="495">
        <v>1</v>
      </c>
      <c r="AH2" s="495">
        <v>1</v>
      </c>
      <c r="AI2" s="495">
        <v>1</v>
      </c>
      <c r="AJ2" s="495">
        <v>1</v>
      </c>
      <c r="AK2" s="495">
        <v>1</v>
      </c>
      <c r="AL2" s="495">
        <v>1</v>
      </c>
      <c r="AM2" s="495">
        <v>1</v>
      </c>
      <c r="AN2" s="495">
        <v>1</v>
      </c>
      <c r="AO2" s="495">
        <v>1</v>
      </c>
      <c r="AP2" s="495">
        <v>1</v>
      </c>
      <c r="AQ2" s="495">
        <v>1</v>
      </c>
      <c r="AR2" s="495">
        <v>1</v>
      </c>
      <c r="AS2" s="495">
        <v>1</v>
      </c>
      <c r="AT2" s="495">
        <v>1</v>
      </c>
      <c r="AU2" s="495">
        <v>1</v>
      </c>
      <c r="AV2" s="495">
        <v>1</v>
      </c>
      <c r="AW2" s="495">
        <v>1</v>
      </c>
      <c r="AX2" s="495">
        <v>1</v>
      </c>
      <c r="AY2" s="495">
        <v>1</v>
      </c>
      <c r="AZ2" s="495">
        <v>1</v>
      </c>
      <c r="BA2" s="495">
        <v>1</v>
      </c>
      <c r="BB2" s="495">
        <v>1</v>
      </c>
      <c r="BC2" s="495">
        <v>1</v>
      </c>
      <c r="BD2" s="495">
        <v>1</v>
      </c>
      <c r="BE2" s="495">
        <v>1</v>
      </c>
      <c r="BF2" s="495">
        <v>1</v>
      </c>
      <c r="BG2" s="495">
        <v>1</v>
      </c>
      <c r="BH2" s="495">
        <v>1</v>
      </c>
      <c r="BI2" s="495">
        <v>1</v>
      </c>
      <c r="BJ2" s="495">
        <v>1</v>
      </c>
      <c r="BK2" s="495">
        <v>1</v>
      </c>
      <c r="BL2" s="495">
        <v>1</v>
      </c>
      <c r="BM2" s="495">
        <v>1</v>
      </c>
      <c r="BN2" s="495">
        <v>1</v>
      </c>
      <c r="BO2" s="495">
        <v>1</v>
      </c>
      <c r="BP2" s="495">
        <v>1</v>
      </c>
      <c r="BQ2" s="495">
        <v>1</v>
      </c>
      <c r="BR2" s="495">
        <v>1</v>
      </c>
      <c r="BS2" s="495">
        <v>1</v>
      </c>
      <c r="BT2" s="5">
        <v>1</v>
      </c>
      <c r="BU2" s="244">
        <v>1</v>
      </c>
    </row>
    <row r="3" spans="1:73" ht="23.1" customHeight="1">
      <c r="A3" s="5">
        <v>1</v>
      </c>
      <c r="B3" s="706" t="s">
        <v>594</v>
      </c>
      <c r="C3" s="707"/>
      <c r="D3" s="708"/>
      <c r="E3" s="875"/>
      <c r="F3" s="876"/>
      <c r="G3" s="876"/>
      <c r="H3" s="877"/>
      <c r="I3" s="495">
        <v>1</v>
      </c>
      <c r="J3" s="925"/>
      <c r="K3" s="506"/>
      <c r="L3" s="507"/>
      <c r="M3" s="508" t="s">
        <v>375</v>
      </c>
      <c r="N3" s="509" t="str">
        <f>L12</f>
        <v>NOM DE LA RECETTE 1</v>
      </c>
      <c r="O3" s="510"/>
      <c r="P3" s="510"/>
      <c r="Q3" s="508" t="s">
        <v>376</v>
      </c>
      <c r="R3" s="509" t="str">
        <f>L246</f>
        <v>NOM DE LA RECETTE 4</v>
      </c>
      <c r="S3" s="507"/>
      <c r="T3" s="507"/>
      <c r="U3" s="507"/>
      <c r="V3" s="507"/>
      <c r="W3" s="507"/>
      <c r="X3" s="730" t="s">
        <v>367</v>
      </c>
      <c r="Y3" s="731"/>
      <c r="Z3" s="495">
        <v>1</v>
      </c>
      <c r="AA3" s="670" t="s">
        <v>27</v>
      </c>
      <c r="AB3" s="670"/>
      <c r="AC3" s="670"/>
      <c r="AD3" s="670"/>
      <c r="AE3" s="670"/>
      <c r="AF3" s="670"/>
      <c r="AG3" s="495">
        <v>1</v>
      </c>
      <c r="AH3" s="495">
        <v>1</v>
      </c>
      <c r="AI3" s="495">
        <v>1</v>
      </c>
      <c r="AJ3" s="495">
        <v>1</v>
      </c>
      <c r="AK3" s="495">
        <v>1</v>
      </c>
      <c r="AL3" s="495">
        <v>1</v>
      </c>
      <c r="AM3" s="495">
        <v>1</v>
      </c>
      <c r="AN3" s="495">
        <v>1</v>
      </c>
      <c r="AO3" s="495">
        <v>1</v>
      </c>
      <c r="AP3" s="495">
        <v>1</v>
      </c>
      <c r="AQ3" s="495">
        <v>1</v>
      </c>
      <c r="AR3" s="495">
        <v>1</v>
      </c>
      <c r="AS3" s="495">
        <v>1</v>
      </c>
      <c r="AT3" s="495">
        <v>1</v>
      </c>
      <c r="AU3" s="495">
        <v>1</v>
      </c>
      <c r="AV3" s="495">
        <v>1</v>
      </c>
      <c r="AW3" s="495">
        <v>1</v>
      </c>
      <c r="AX3" s="495">
        <v>1</v>
      </c>
      <c r="AY3" s="495">
        <v>1</v>
      </c>
      <c r="AZ3" s="495">
        <v>1</v>
      </c>
      <c r="BA3" s="495">
        <v>1</v>
      </c>
      <c r="BB3" s="495">
        <v>1</v>
      </c>
      <c r="BC3" s="495">
        <v>1</v>
      </c>
      <c r="BD3" s="495">
        <v>1</v>
      </c>
      <c r="BE3" s="495">
        <v>1</v>
      </c>
      <c r="BF3" s="495">
        <v>1</v>
      </c>
      <c r="BG3" s="495">
        <v>1</v>
      </c>
      <c r="BH3" s="495">
        <v>1</v>
      </c>
      <c r="BI3" s="495">
        <v>1</v>
      </c>
      <c r="BJ3" s="495">
        <v>1</v>
      </c>
      <c r="BK3" s="495">
        <v>1</v>
      </c>
      <c r="BL3" s="495">
        <v>1</v>
      </c>
      <c r="BM3" s="495">
        <v>1</v>
      </c>
      <c r="BN3" s="495">
        <v>1</v>
      </c>
      <c r="BO3" s="495">
        <v>1</v>
      </c>
      <c r="BP3" s="495">
        <v>1</v>
      </c>
      <c r="BQ3" s="495">
        <v>1</v>
      </c>
      <c r="BR3" s="495">
        <v>1</v>
      </c>
      <c r="BS3" s="495">
        <v>1</v>
      </c>
      <c r="BT3" s="5">
        <v>1</v>
      </c>
      <c r="BU3" s="244">
        <v>1</v>
      </c>
    </row>
    <row r="4" spans="1:73" ht="23.1" customHeight="1">
      <c r="A4" s="5">
        <v>1</v>
      </c>
      <c r="B4" s="706"/>
      <c r="C4" s="707"/>
      <c r="D4" s="708"/>
      <c r="E4" s="625"/>
      <c r="F4" s="495"/>
      <c r="G4" s="495"/>
      <c r="H4" s="617"/>
      <c r="I4" s="495">
        <v>1</v>
      </c>
      <c r="J4" s="925"/>
      <c r="K4" s="506"/>
      <c r="L4" s="507"/>
      <c r="M4" s="508" t="s">
        <v>377</v>
      </c>
      <c r="N4" s="509" t="str">
        <f>L90</f>
        <v>NOM DE LA RECETTE 2</v>
      </c>
      <c r="O4" s="510"/>
      <c r="P4" s="510"/>
      <c r="Q4" s="508" t="s">
        <v>378</v>
      </c>
      <c r="R4" s="509" t="str">
        <f>L324</f>
        <v>NOM DE LA RECETTE 5</v>
      </c>
      <c r="S4" s="507"/>
      <c r="T4" s="507"/>
      <c r="U4" s="507"/>
      <c r="V4" s="507"/>
      <c r="W4" s="507"/>
      <c r="X4" s="730"/>
      <c r="Y4" s="731"/>
      <c r="Z4" s="495">
        <v>1</v>
      </c>
      <c r="AA4" s="670"/>
      <c r="AB4" s="670"/>
      <c r="AC4" s="670"/>
      <c r="AD4" s="670"/>
      <c r="AE4" s="670"/>
      <c r="AF4" s="670"/>
      <c r="AG4" s="495">
        <v>1</v>
      </c>
      <c r="AH4" s="495">
        <v>1</v>
      </c>
      <c r="AI4" s="495">
        <v>1</v>
      </c>
      <c r="AJ4" s="495">
        <v>1</v>
      </c>
      <c r="AK4" s="495">
        <v>1</v>
      </c>
      <c r="AL4" s="495">
        <v>1</v>
      </c>
      <c r="AM4" s="495">
        <v>1</v>
      </c>
      <c r="AN4" s="495">
        <v>1</v>
      </c>
      <c r="AO4" s="495">
        <v>1</v>
      </c>
      <c r="AP4" s="495">
        <v>1</v>
      </c>
      <c r="AQ4" s="495">
        <v>1</v>
      </c>
      <c r="AR4" s="495">
        <v>1</v>
      </c>
      <c r="AS4" s="495">
        <v>1</v>
      </c>
      <c r="AT4" s="495">
        <v>1</v>
      </c>
      <c r="AU4" s="495">
        <v>1</v>
      </c>
      <c r="AV4" s="495">
        <v>1</v>
      </c>
      <c r="AW4" s="495">
        <v>1</v>
      </c>
      <c r="AX4" s="495">
        <v>1</v>
      </c>
      <c r="AY4" s="495">
        <v>1</v>
      </c>
      <c r="AZ4" s="495">
        <v>1</v>
      </c>
      <c r="BA4" s="495">
        <v>1</v>
      </c>
      <c r="BB4" s="495">
        <v>1</v>
      </c>
      <c r="BC4" s="495">
        <v>1</v>
      </c>
      <c r="BD4" s="495">
        <v>1</v>
      </c>
      <c r="BE4" s="495">
        <v>1</v>
      </c>
      <c r="BF4" s="495">
        <v>1</v>
      </c>
      <c r="BG4" s="495">
        <v>1</v>
      </c>
      <c r="BH4" s="495">
        <v>1</v>
      </c>
      <c r="BI4" s="495">
        <v>1</v>
      </c>
      <c r="BJ4" s="495">
        <v>1</v>
      </c>
      <c r="BK4" s="495">
        <v>1</v>
      </c>
      <c r="BL4" s="495">
        <v>1</v>
      </c>
      <c r="BM4" s="495">
        <v>1</v>
      </c>
      <c r="BN4" s="495">
        <v>1</v>
      </c>
      <c r="BO4" s="495">
        <v>1</v>
      </c>
      <c r="BP4" s="495">
        <v>1</v>
      </c>
      <c r="BQ4" s="495">
        <v>1</v>
      </c>
      <c r="BR4" s="495">
        <v>1</v>
      </c>
      <c r="BS4" s="495">
        <v>1</v>
      </c>
      <c r="BT4" s="5">
        <v>1</v>
      </c>
      <c r="BU4" s="244">
        <v>1</v>
      </c>
    </row>
    <row r="5" spans="1:73" ht="23.1" customHeight="1" thickBot="1">
      <c r="A5" s="5">
        <v>1</v>
      </c>
      <c r="B5" s="706"/>
      <c r="C5" s="707"/>
      <c r="D5" s="708"/>
      <c r="E5" s="878" t="s">
        <v>509</v>
      </c>
      <c r="F5" s="879"/>
      <c r="G5" s="879"/>
      <c r="H5" s="880"/>
      <c r="I5" s="495">
        <v>1</v>
      </c>
      <c r="J5" s="926"/>
      <c r="K5" s="511"/>
      <c r="L5" s="512"/>
      <c r="M5" s="513" t="s">
        <v>379</v>
      </c>
      <c r="N5" s="514" t="str">
        <f>L168</f>
        <v>NOM DE LA RECETTE 3</v>
      </c>
      <c r="O5" s="515"/>
      <c r="P5" s="515"/>
      <c r="Q5" s="513" t="s">
        <v>380</v>
      </c>
      <c r="R5" s="514" t="str">
        <f>L402</f>
        <v>NOM DE LA RECETTE 6</v>
      </c>
      <c r="S5" s="512"/>
      <c r="T5" s="512"/>
      <c r="U5" s="512"/>
      <c r="V5" s="512"/>
      <c r="W5" s="512"/>
      <c r="X5" s="929" t="str">
        <f>COLUMNS(J1:X1)&amp;" COLONNES"</f>
        <v>15 COLONNES</v>
      </c>
      <c r="Y5" s="930"/>
      <c r="Z5" s="495">
        <v>1</v>
      </c>
      <c r="AA5" s="495">
        <v>1</v>
      </c>
      <c r="AB5" s="495">
        <v>1</v>
      </c>
      <c r="AC5" s="495">
        <v>1</v>
      </c>
      <c r="AD5" s="495">
        <v>1</v>
      </c>
      <c r="AE5" s="495">
        <v>1</v>
      </c>
      <c r="AF5" s="495">
        <v>1</v>
      </c>
      <c r="AG5" s="495">
        <v>1</v>
      </c>
      <c r="AH5" s="495">
        <v>1</v>
      </c>
      <c r="AI5" s="495">
        <v>1</v>
      </c>
      <c r="AJ5" s="495">
        <v>1</v>
      </c>
      <c r="AK5" s="495">
        <v>1</v>
      </c>
      <c r="AL5" s="495">
        <v>1</v>
      </c>
      <c r="AM5" s="495">
        <v>1</v>
      </c>
      <c r="AN5" s="495">
        <v>1</v>
      </c>
      <c r="AO5" s="495">
        <v>1</v>
      </c>
      <c r="AP5" s="495">
        <v>1</v>
      </c>
      <c r="AQ5" s="495">
        <v>1</v>
      </c>
      <c r="AR5" s="495">
        <v>1</v>
      </c>
      <c r="AS5" s="495">
        <v>1</v>
      </c>
      <c r="AT5" s="495">
        <v>1</v>
      </c>
      <c r="AU5" s="495">
        <v>1</v>
      </c>
      <c r="AV5" s="495">
        <v>1</v>
      </c>
      <c r="AW5" s="495">
        <v>1</v>
      </c>
      <c r="AX5" s="495">
        <v>1</v>
      </c>
      <c r="AY5" s="495">
        <v>1</v>
      </c>
      <c r="AZ5" s="495">
        <v>1</v>
      </c>
      <c r="BA5" s="495">
        <v>1</v>
      </c>
      <c r="BB5" s="495">
        <v>1</v>
      </c>
      <c r="BC5" s="495">
        <v>1</v>
      </c>
      <c r="BD5" s="495">
        <v>1</v>
      </c>
      <c r="BE5" s="495">
        <v>1</v>
      </c>
      <c r="BF5" s="495">
        <v>1</v>
      </c>
      <c r="BG5" s="495">
        <v>1</v>
      </c>
      <c r="BH5" s="495">
        <v>1</v>
      </c>
      <c r="BI5" s="495">
        <v>1</v>
      </c>
      <c r="BJ5" s="495">
        <v>1</v>
      </c>
      <c r="BK5" s="495">
        <v>1</v>
      </c>
      <c r="BL5" s="495">
        <v>1</v>
      </c>
      <c r="BM5" s="495">
        <v>1</v>
      </c>
      <c r="BN5" s="495">
        <v>1</v>
      </c>
      <c r="BO5" s="495">
        <v>1</v>
      </c>
      <c r="BP5" s="495">
        <v>1</v>
      </c>
      <c r="BQ5" s="495">
        <v>1</v>
      </c>
      <c r="BR5" s="495">
        <v>1</v>
      </c>
      <c r="BS5" s="495">
        <v>1</v>
      </c>
      <c r="BT5" s="5">
        <v>1</v>
      </c>
      <c r="BU5" s="244">
        <v>1</v>
      </c>
    </row>
    <row r="6" spans="1:73" ht="20.100000000000001" customHeight="1" thickBot="1">
      <c r="A6" s="5">
        <v>1</v>
      </c>
      <c r="B6" s="709" t="s">
        <v>56</v>
      </c>
      <c r="C6" s="710"/>
      <c r="D6" s="711"/>
      <c r="E6" s="878"/>
      <c r="F6" s="879"/>
      <c r="G6" s="879"/>
      <c r="H6" s="880"/>
      <c r="I6" s="495">
        <v>1</v>
      </c>
      <c r="J6" s="516" t="s">
        <v>0</v>
      </c>
      <c r="K6" s="5"/>
      <c r="L6" s="517"/>
      <c r="M6" s="518"/>
      <c r="N6" s="518"/>
      <c r="O6" s="495"/>
      <c r="P6" s="519"/>
      <c r="Q6" s="520"/>
      <c r="R6" s="520" t="s">
        <v>381</v>
      </c>
      <c r="S6" s="529"/>
      <c r="T6" s="478" t="s">
        <v>382</v>
      </c>
      <c r="U6" s="519"/>
      <c r="V6" s="519"/>
      <c r="W6" s="495"/>
      <c r="X6" s="495"/>
      <c r="Y6" s="495"/>
      <c r="Z6" s="495">
        <v>1</v>
      </c>
      <c r="AA6" s="495">
        <v>1</v>
      </c>
      <c r="AB6" s="495">
        <v>1</v>
      </c>
      <c r="AC6" s="495">
        <v>1</v>
      </c>
      <c r="AD6" s="495"/>
      <c r="AE6" s="495"/>
      <c r="AF6" s="521" t="s">
        <v>383</v>
      </c>
      <c r="AG6" s="484" t="str">
        <f>$BU$493</f>
        <v>BU493</v>
      </c>
      <c r="AH6" s="495">
        <v>1</v>
      </c>
      <c r="AI6" s="495">
        <v>1</v>
      </c>
      <c r="AJ6" s="495">
        <v>1</v>
      </c>
      <c r="AK6" s="495">
        <v>1</v>
      </c>
      <c r="AL6" s="495">
        <v>1</v>
      </c>
      <c r="AM6" s="495">
        <v>1</v>
      </c>
      <c r="AN6" s="495">
        <v>1</v>
      </c>
      <c r="AO6" s="495">
        <v>1</v>
      </c>
      <c r="AP6" s="495">
        <v>1</v>
      </c>
      <c r="AQ6" s="495">
        <v>1</v>
      </c>
      <c r="AR6" s="495">
        <v>1</v>
      </c>
      <c r="AS6" s="495">
        <v>1</v>
      </c>
      <c r="AT6" s="495">
        <v>1</v>
      </c>
      <c r="AU6" s="495">
        <v>1</v>
      </c>
      <c r="AV6" s="495">
        <v>1</v>
      </c>
      <c r="AW6" s="495">
        <v>1</v>
      </c>
      <c r="AX6" s="495">
        <v>1</v>
      </c>
      <c r="AY6" s="495">
        <v>1</v>
      </c>
      <c r="AZ6" s="495">
        <v>1</v>
      </c>
      <c r="BA6" s="495">
        <v>1</v>
      </c>
      <c r="BB6" s="495">
        <v>1</v>
      </c>
      <c r="BC6" s="495">
        <v>1</v>
      </c>
      <c r="BD6" s="495">
        <v>1</v>
      </c>
      <c r="BE6" s="495">
        <v>1</v>
      </c>
      <c r="BF6" s="495">
        <v>1</v>
      </c>
      <c r="BG6" s="495">
        <v>1</v>
      </c>
      <c r="BH6" s="495">
        <v>1</v>
      </c>
      <c r="BI6" s="495">
        <v>1</v>
      </c>
      <c r="BJ6" s="495">
        <v>1</v>
      </c>
      <c r="BK6" s="495">
        <v>1</v>
      </c>
      <c r="BL6" s="495">
        <v>1</v>
      </c>
      <c r="BM6" s="495">
        <v>1</v>
      </c>
      <c r="BN6" s="495">
        <v>1</v>
      </c>
      <c r="BO6" s="495">
        <v>1</v>
      </c>
      <c r="BP6" s="495">
        <v>1</v>
      </c>
      <c r="BQ6" s="495">
        <v>1</v>
      </c>
      <c r="BR6" s="495">
        <v>1</v>
      </c>
      <c r="BS6" s="495">
        <v>1</v>
      </c>
      <c r="BT6" s="5">
        <v>1</v>
      </c>
      <c r="BU6" s="244">
        <v>1</v>
      </c>
    </row>
    <row r="7" spans="1:73" ht="20.100000000000001" customHeight="1">
      <c r="A7" s="5">
        <v>1</v>
      </c>
      <c r="B7" s="709"/>
      <c r="C7" s="710"/>
      <c r="D7" s="711"/>
      <c r="E7" s="878"/>
      <c r="F7" s="879"/>
      <c r="G7" s="879"/>
      <c r="H7" s="880"/>
      <c r="I7" s="495">
        <v>1</v>
      </c>
      <c r="J7" s="522" t="s">
        <v>384</v>
      </c>
      <c r="K7" s="523"/>
      <c r="L7" s="524" t="s">
        <v>385</v>
      </c>
      <c r="M7" s="524"/>
      <c r="N7" s="524"/>
      <c r="O7" s="524"/>
      <c r="P7" s="523"/>
      <c r="Q7" s="523"/>
      <c r="R7" s="523"/>
      <c r="S7" s="523"/>
      <c r="T7" s="523"/>
      <c r="U7" s="523"/>
      <c r="V7" s="523"/>
      <c r="W7" s="523"/>
      <c r="X7" s="523"/>
      <c r="Y7" s="522" t="s">
        <v>384</v>
      </c>
      <c r="Z7" s="495">
        <v>1</v>
      </c>
      <c r="AA7" s="773" t="s">
        <v>31</v>
      </c>
      <c r="AB7" s="773"/>
      <c r="AC7" s="773"/>
      <c r="AD7" s="773"/>
      <c r="AE7" s="773"/>
      <c r="AF7" s="773"/>
      <c r="AG7" s="495">
        <v>1</v>
      </c>
      <c r="AH7" s="495">
        <v>1</v>
      </c>
      <c r="AI7" s="495">
        <v>1</v>
      </c>
      <c r="AJ7" s="495">
        <v>1</v>
      </c>
      <c r="AK7" s="495">
        <v>1</v>
      </c>
      <c r="AL7" s="495">
        <v>1</v>
      </c>
      <c r="AM7" s="495">
        <v>1</v>
      </c>
      <c r="AN7" s="495">
        <v>1</v>
      </c>
      <c r="AO7" s="495">
        <v>1</v>
      </c>
      <c r="AP7" s="495">
        <v>1</v>
      </c>
      <c r="AQ7" s="495">
        <v>1</v>
      </c>
      <c r="AR7" s="495">
        <v>1</v>
      </c>
      <c r="AS7" s="495">
        <v>1</v>
      </c>
      <c r="AT7" s="495">
        <v>1</v>
      </c>
      <c r="AU7" s="495">
        <v>1</v>
      </c>
      <c r="AV7" s="495">
        <v>1</v>
      </c>
      <c r="AW7" s="495">
        <v>1</v>
      </c>
      <c r="AX7" s="495">
        <v>1</v>
      </c>
      <c r="AY7" s="495">
        <v>1</v>
      </c>
      <c r="AZ7" s="495">
        <v>1</v>
      </c>
      <c r="BA7" s="495">
        <v>1</v>
      </c>
      <c r="BB7" s="495">
        <v>1</v>
      </c>
      <c r="BC7" s="495">
        <v>1</v>
      </c>
      <c r="BD7" s="495">
        <v>1</v>
      </c>
      <c r="BE7" s="495">
        <v>1</v>
      </c>
      <c r="BF7" s="495">
        <v>1</v>
      </c>
      <c r="BG7" s="495">
        <v>1</v>
      </c>
      <c r="BH7" s="495">
        <v>1</v>
      </c>
      <c r="BI7" s="495">
        <v>1</v>
      </c>
      <c r="BJ7" s="495">
        <v>1</v>
      </c>
      <c r="BK7" s="495">
        <v>1</v>
      </c>
      <c r="BL7" s="495">
        <v>1</v>
      </c>
      <c r="BM7" s="495">
        <v>1</v>
      </c>
      <c r="BN7" s="495">
        <v>1</v>
      </c>
      <c r="BO7" s="495">
        <v>1</v>
      </c>
      <c r="BP7" s="495">
        <v>1</v>
      </c>
      <c r="BQ7" s="495">
        <v>1</v>
      </c>
      <c r="BR7" s="495">
        <v>1</v>
      </c>
      <c r="BS7" s="495">
        <v>1</v>
      </c>
      <c r="BT7" s="5">
        <v>1</v>
      </c>
      <c r="BU7" s="244">
        <v>1</v>
      </c>
    </row>
    <row r="8" spans="1:73" ht="20.100000000000001" customHeight="1">
      <c r="A8" s="5">
        <v>1</v>
      </c>
      <c r="B8" s="709"/>
      <c r="C8" s="710"/>
      <c r="D8" s="711"/>
      <c r="E8" s="881" t="s">
        <v>687</v>
      </c>
      <c r="F8" s="882"/>
      <c r="G8" s="882"/>
      <c r="H8" s="883"/>
      <c r="I8" s="495">
        <v>1</v>
      </c>
      <c r="J8" s="18" t="s">
        <v>3</v>
      </c>
      <c r="K8" s="19"/>
      <c r="L8" s="19"/>
      <c r="M8" s="19"/>
      <c r="N8" s="19"/>
      <c r="O8" s="19"/>
      <c r="P8" s="19"/>
      <c r="Q8" s="525"/>
      <c r="R8" s="525"/>
      <c r="S8" s="525"/>
      <c r="T8" s="525"/>
      <c r="U8" s="525"/>
      <c r="V8" s="526" t="s">
        <v>362</v>
      </c>
      <c r="W8" s="525"/>
      <c r="X8" s="525"/>
      <c r="Y8" s="525"/>
      <c r="Z8" s="495">
        <v>1</v>
      </c>
      <c r="AA8" s="773"/>
      <c r="AB8" s="773"/>
      <c r="AC8" s="773"/>
      <c r="AD8" s="773"/>
      <c r="AE8" s="773"/>
      <c r="AF8" s="773"/>
      <c r="AG8" s="525"/>
      <c r="AH8" s="495">
        <v>1</v>
      </c>
      <c r="AI8" s="495">
        <v>1</v>
      </c>
      <c r="AJ8" s="495">
        <v>1</v>
      </c>
      <c r="AK8" s="495">
        <v>1</v>
      </c>
      <c r="AL8" s="495">
        <v>1</v>
      </c>
      <c r="AM8" s="495">
        <v>1</v>
      </c>
      <c r="AN8" s="495">
        <v>1</v>
      </c>
      <c r="AO8" s="495">
        <v>1</v>
      </c>
      <c r="AP8" s="495">
        <v>1</v>
      </c>
      <c r="AQ8" s="495">
        <v>1</v>
      </c>
      <c r="AR8" s="495">
        <v>1</v>
      </c>
      <c r="AS8" s="495">
        <v>1</v>
      </c>
      <c r="AT8" s="495">
        <v>1</v>
      </c>
      <c r="AU8" s="495">
        <v>1</v>
      </c>
      <c r="AV8" s="495">
        <v>1</v>
      </c>
      <c r="AW8" s="495">
        <v>1</v>
      </c>
      <c r="AX8" s="495">
        <v>1</v>
      </c>
      <c r="AY8" s="495">
        <v>1</v>
      </c>
      <c r="AZ8" s="495">
        <v>1</v>
      </c>
      <c r="BA8" s="495">
        <v>1</v>
      </c>
      <c r="BB8" s="495">
        <v>1</v>
      </c>
      <c r="BC8" s="495">
        <v>1</v>
      </c>
      <c r="BD8" s="495">
        <v>1</v>
      </c>
      <c r="BE8" s="495">
        <v>1</v>
      </c>
      <c r="BF8" s="495">
        <v>1</v>
      </c>
      <c r="BG8" s="495">
        <v>1</v>
      </c>
      <c r="BH8" s="495">
        <v>1</v>
      </c>
      <c r="BI8" s="495">
        <v>1</v>
      </c>
      <c r="BJ8" s="495">
        <v>1</v>
      </c>
      <c r="BK8" s="495">
        <v>1</v>
      </c>
      <c r="BL8" s="495">
        <v>1</v>
      </c>
      <c r="BM8" s="495">
        <v>1</v>
      </c>
      <c r="BN8" s="495">
        <v>1</v>
      </c>
      <c r="BO8" s="495">
        <v>1</v>
      </c>
      <c r="BP8" s="495">
        <v>1</v>
      </c>
      <c r="BQ8" s="495">
        <v>1</v>
      </c>
      <c r="BR8" s="495">
        <v>1</v>
      </c>
      <c r="BS8" s="495">
        <v>1</v>
      </c>
      <c r="BT8" s="5">
        <v>1</v>
      </c>
      <c r="BU8" s="244">
        <v>1</v>
      </c>
    </row>
    <row r="9" spans="1:73" ht="20.100000000000001" customHeight="1">
      <c r="A9" s="5">
        <v>1</v>
      </c>
      <c r="B9" s="596"/>
      <c r="C9" s="597" t="s">
        <v>673</v>
      </c>
      <c r="D9" s="598"/>
      <c r="E9" s="881"/>
      <c r="F9" s="882"/>
      <c r="G9" s="882"/>
      <c r="H9" s="883"/>
      <c r="I9" s="495">
        <v>1</v>
      </c>
      <c r="J9" s="27" t="s">
        <v>8</v>
      </c>
      <c r="K9" s="19"/>
      <c r="L9" s="19"/>
      <c r="M9" s="19"/>
      <c r="N9" s="19"/>
      <c r="O9" s="19"/>
      <c r="P9" s="19"/>
      <c r="Q9" s="22" t="s">
        <v>4</v>
      </c>
      <c r="R9" s="22" t="s">
        <v>16</v>
      </c>
      <c r="S9" s="525"/>
      <c r="T9" s="32" t="s">
        <v>11</v>
      </c>
      <c r="U9" s="23" t="s">
        <v>6</v>
      </c>
      <c r="V9" s="41" t="s">
        <v>18</v>
      </c>
      <c r="W9" s="24" t="s">
        <v>13</v>
      </c>
      <c r="X9" s="495">
        <v>1</v>
      </c>
      <c r="Y9" s="495">
        <v>1</v>
      </c>
      <c r="Z9" s="495">
        <v>1</v>
      </c>
      <c r="AA9" s="773"/>
      <c r="AB9" s="773"/>
      <c r="AC9" s="773"/>
      <c r="AD9" s="773"/>
      <c r="AE9" s="773"/>
      <c r="AF9" s="773"/>
      <c r="AG9" s="525"/>
      <c r="AH9" s="495">
        <v>1</v>
      </c>
      <c r="AI9" s="495">
        <v>1</v>
      </c>
      <c r="AJ9" s="495">
        <v>1</v>
      </c>
      <c r="AK9" s="495">
        <v>1</v>
      </c>
      <c r="AL9" s="495">
        <v>1</v>
      </c>
      <c r="AM9" s="495">
        <v>1</v>
      </c>
      <c r="AN9" s="495">
        <v>1</v>
      </c>
      <c r="AO9" s="495">
        <v>1</v>
      </c>
      <c r="AP9" s="495">
        <v>1</v>
      </c>
      <c r="AQ9" s="495">
        <v>1</v>
      </c>
      <c r="AR9" s="495">
        <v>1</v>
      </c>
      <c r="AS9" s="495">
        <v>1</v>
      </c>
      <c r="AT9" s="495">
        <v>1</v>
      </c>
      <c r="AU9" s="495">
        <v>1</v>
      </c>
      <c r="AV9" s="495">
        <v>1</v>
      </c>
      <c r="AW9" s="495">
        <v>1</v>
      </c>
      <c r="AX9" s="495">
        <v>1</v>
      </c>
      <c r="AY9" s="495">
        <v>1</v>
      </c>
      <c r="AZ9" s="495">
        <v>1</v>
      </c>
      <c r="BA9" s="495">
        <v>1</v>
      </c>
      <c r="BB9" s="495">
        <v>1</v>
      </c>
      <c r="BC9" s="495">
        <v>1</v>
      </c>
      <c r="BD9" s="495">
        <v>1</v>
      </c>
      <c r="BE9" s="495">
        <v>1</v>
      </c>
      <c r="BF9" s="495">
        <v>1</v>
      </c>
      <c r="BG9" s="495">
        <v>1</v>
      </c>
      <c r="BH9" s="495">
        <v>1</v>
      </c>
      <c r="BI9" s="495">
        <v>1</v>
      </c>
      <c r="BJ9" s="495">
        <v>1</v>
      </c>
      <c r="BK9" s="495">
        <v>1</v>
      </c>
      <c r="BL9" s="495">
        <v>1</v>
      </c>
      <c r="BM9" s="495">
        <v>1</v>
      </c>
      <c r="BN9" s="495">
        <v>1</v>
      </c>
      <c r="BO9" s="495">
        <v>1</v>
      </c>
      <c r="BP9" s="495">
        <v>1</v>
      </c>
      <c r="BQ9" s="495">
        <v>1</v>
      </c>
      <c r="BR9" s="495">
        <v>1</v>
      </c>
      <c r="BS9" s="495">
        <v>1</v>
      </c>
      <c r="BT9" s="5">
        <v>1</v>
      </c>
      <c r="BU9" s="244">
        <v>1</v>
      </c>
    </row>
    <row r="10" spans="1:73" ht="20.100000000000001" customHeight="1">
      <c r="A10" s="5">
        <v>1</v>
      </c>
      <c r="B10" s="596"/>
      <c r="C10" s="597"/>
      <c r="D10" s="598"/>
      <c r="E10" s="878" t="s">
        <v>683</v>
      </c>
      <c r="F10" s="879"/>
      <c r="G10" s="879"/>
      <c r="H10" s="880"/>
      <c r="I10" s="495">
        <v>1</v>
      </c>
      <c r="J10" s="27" t="s">
        <v>387</v>
      </c>
      <c r="K10" s="19"/>
      <c r="L10" s="19"/>
      <c r="M10" s="19"/>
      <c r="N10" s="19"/>
      <c r="O10" s="19"/>
      <c r="P10" s="19"/>
      <c r="Q10" s="22" t="s">
        <v>10</v>
      </c>
      <c r="R10" s="22" t="s">
        <v>5</v>
      </c>
      <c r="S10" s="525"/>
      <c r="T10" s="32" t="s">
        <v>17</v>
      </c>
      <c r="U10" s="23" t="s">
        <v>12</v>
      </c>
      <c r="V10" s="24" t="s">
        <v>7</v>
      </c>
      <c r="W10" s="24" t="s">
        <v>19</v>
      </c>
      <c r="X10" s="495">
        <v>1</v>
      </c>
      <c r="Y10" s="495">
        <v>1</v>
      </c>
      <c r="Z10" s="495">
        <v>1</v>
      </c>
      <c r="AA10" s="495">
        <v>1</v>
      </c>
      <c r="AB10" s="495">
        <v>1</v>
      </c>
      <c r="AC10" s="495">
        <v>1</v>
      </c>
      <c r="AD10" s="495">
        <v>1</v>
      </c>
      <c r="AE10" s="495">
        <v>1</v>
      </c>
      <c r="AF10" s="495">
        <v>1</v>
      </c>
      <c r="AG10" s="495">
        <v>1</v>
      </c>
      <c r="AH10" s="495">
        <v>1</v>
      </c>
      <c r="AI10" s="495">
        <v>1</v>
      </c>
      <c r="AJ10" s="495">
        <v>1</v>
      </c>
      <c r="AK10" s="495">
        <v>1</v>
      </c>
      <c r="AL10" s="495">
        <v>1</v>
      </c>
      <c r="AM10" s="495">
        <v>1</v>
      </c>
      <c r="AN10" s="495">
        <v>1</v>
      </c>
      <c r="AO10" s="495">
        <v>1</v>
      </c>
      <c r="AP10" s="495">
        <v>1</v>
      </c>
      <c r="AQ10" s="495">
        <v>1</v>
      </c>
      <c r="AR10" s="495">
        <v>1</v>
      </c>
      <c r="AS10" s="495">
        <v>1</v>
      </c>
      <c r="AT10" s="495">
        <v>1</v>
      </c>
      <c r="AU10" s="495">
        <v>1</v>
      </c>
      <c r="AV10" s="495">
        <v>1</v>
      </c>
      <c r="AW10" s="495">
        <v>1</v>
      </c>
      <c r="AX10" s="495">
        <v>1</v>
      </c>
      <c r="AY10" s="495">
        <v>1</v>
      </c>
      <c r="AZ10" s="495">
        <v>1</v>
      </c>
      <c r="BA10" s="495">
        <v>1</v>
      </c>
      <c r="BB10" s="495">
        <v>1</v>
      </c>
      <c r="BC10" s="495">
        <v>1</v>
      </c>
      <c r="BD10" s="495">
        <v>1</v>
      </c>
      <c r="BE10" s="495">
        <v>1</v>
      </c>
      <c r="BF10" s="495">
        <v>1</v>
      </c>
      <c r="BG10" s="495">
        <v>1</v>
      </c>
      <c r="BH10" s="495">
        <v>1</v>
      </c>
      <c r="BI10" s="495">
        <v>1</v>
      </c>
      <c r="BJ10" s="495">
        <v>1</v>
      </c>
      <c r="BK10" s="495">
        <v>1</v>
      </c>
      <c r="BL10" s="495">
        <v>1</v>
      </c>
      <c r="BM10" s="495">
        <v>1</v>
      </c>
      <c r="BN10" s="495">
        <v>1</v>
      </c>
      <c r="BO10" s="495">
        <v>1</v>
      </c>
      <c r="BP10" s="495">
        <v>1</v>
      </c>
      <c r="BQ10" s="495">
        <v>1</v>
      </c>
      <c r="BR10" s="495">
        <v>1</v>
      </c>
      <c r="BS10" s="495">
        <v>1</v>
      </c>
      <c r="BT10" s="5">
        <v>1</v>
      </c>
      <c r="BU10" s="244">
        <v>1</v>
      </c>
    </row>
    <row r="11" spans="1:73" ht="20.100000000000001" customHeight="1" thickBot="1">
      <c r="A11" s="5">
        <v>1</v>
      </c>
      <c r="B11" s="596"/>
      <c r="C11" s="597"/>
      <c r="D11" s="598"/>
      <c r="E11" s="884"/>
      <c r="F11" s="885"/>
      <c r="G11" s="885"/>
      <c r="H11" s="886"/>
      <c r="I11" s="495">
        <v>1</v>
      </c>
      <c r="J11" s="44" t="s">
        <v>21</v>
      </c>
      <c r="K11" s="45" t="s">
        <v>22</v>
      </c>
      <c r="L11" s="495">
        <v>1</v>
      </c>
      <c r="M11" s="495">
        <v>1</v>
      </c>
      <c r="N11" s="495">
        <v>1</v>
      </c>
      <c r="O11" s="495">
        <v>1</v>
      </c>
      <c r="P11" s="495"/>
      <c r="Q11" s="525"/>
      <c r="R11" s="525"/>
      <c r="S11" s="525"/>
      <c r="T11" s="495"/>
      <c r="U11" s="495"/>
      <c r="V11" s="527" t="s">
        <v>386</v>
      </c>
      <c r="W11" s="495"/>
      <c r="X11" s="495">
        <v>1</v>
      </c>
      <c r="Y11" s="495">
        <v>1</v>
      </c>
      <c r="Z11" s="495">
        <v>1</v>
      </c>
      <c r="AA11" s="495">
        <v>1</v>
      </c>
      <c r="AB11" s="495">
        <v>1</v>
      </c>
      <c r="AC11" s="495">
        <v>1</v>
      </c>
      <c r="AD11" s="495">
        <v>1</v>
      </c>
      <c r="AE11" s="495">
        <v>1</v>
      </c>
      <c r="AF11" s="495">
        <v>1</v>
      </c>
      <c r="AG11" s="495">
        <v>1</v>
      </c>
      <c r="AH11" s="495">
        <v>1</v>
      </c>
      <c r="AI11" s="495">
        <v>1</v>
      </c>
      <c r="AJ11" s="495">
        <v>1</v>
      </c>
      <c r="AK11" s="495">
        <v>1</v>
      </c>
      <c r="AL11" s="495">
        <v>1</v>
      </c>
      <c r="AM11" s="495">
        <v>1</v>
      </c>
      <c r="AN11" s="495">
        <v>1</v>
      </c>
      <c r="AO11" s="495">
        <v>1</v>
      </c>
      <c r="AP11" s="495">
        <v>1</v>
      </c>
      <c r="AQ11" s="495">
        <v>1</v>
      </c>
      <c r="AR11" s="495">
        <v>1</v>
      </c>
      <c r="AS11" s="495">
        <v>1</v>
      </c>
      <c r="AT11" s="495">
        <v>1</v>
      </c>
      <c r="AU11" s="495">
        <v>1</v>
      </c>
      <c r="AV11" s="495">
        <v>1</v>
      </c>
      <c r="AW11" s="495">
        <v>1</v>
      </c>
      <c r="AX11" s="495">
        <v>1</v>
      </c>
      <c r="AY11" s="495">
        <v>1</v>
      </c>
      <c r="AZ11" s="495">
        <v>1</v>
      </c>
      <c r="BA11" s="495">
        <v>1</v>
      </c>
      <c r="BB11" s="495">
        <v>1</v>
      </c>
      <c r="BC11" s="495">
        <v>1</v>
      </c>
      <c r="BD11" s="495">
        <v>1</v>
      </c>
      <c r="BE11" s="495">
        <v>1</v>
      </c>
      <c r="BF11" s="495">
        <v>1</v>
      </c>
      <c r="BG11" s="495">
        <v>1</v>
      </c>
      <c r="BH11" s="495">
        <v>1</v>
      </c>
      <c r="BI11" s="495">
        <v>1</v>
      </c>
      <c r="BJ11" s="495">
        <v>1</v>
      </c>
      <c r="BK11" s="495">
        <v>1</v>
      </c>
      <c r="BL11" s="495">
        <v>1</v>
      </c>
      <c r="BM11" s="495">
        <v>1</v>
      </c>
      <c r="BN11" s="495">
        <v>1</v>
      </c>
      <c r="BO11" s="495">
        <v>1</v>
      </c>
      <c r="BP11" s="495">
        <v>1</v>
      </c>
      <c r="BQ11" s="495">
        <v>1</v>
      </c>
      <c r="BR11" s="495">
        <v>1</v>
      </c>
      <c r="BS11" s="495">
        <v>1</v>
      </c>
      <c r="BT11" s="5">
        <v>1</v>
      </c>
      <c r="BU11" s="244">
        <v>1</v>
      </c>
    </row>
    <row r="12" spans="1:73" ht="23.25" customHeight="1">
      <c r="A12" s="5">
        <v>1</v>
      </c>
      <c r="B12" s="712" t="s">
        <v>46</v>
      </c>
      <c r="C12" s="713"/>
      <c r="D12" s="714"/>
      <c r="E12" s="648"/>
      <c r="F12" s="659" t="s">
        <v>718</v>
      </c>
      <c r="G12" s="658" t="str">
        <f>F24</f>
        <v>colonne.F</v>
      </c>
      <c r="H12" s="649"/>
      <c r="I12" s="5">
        <v>1</v>
      </c>
      <c r="J12" s="54" t="s">
        <v>21</v>
      </c>
      <c r="K12" s="765" t="s">
        <v>29</v>
      </c>
      <c r="L12" s="767" t="s">
        <v>368</v>
      </c>
      <c r="M12" s="767"/>
      <c r="N12" s="767"/>
      <c r="O12" s="767"/>
      <c r="P12" s="767"/>
      <c r="Q12" s="767"/>
      <c r="R12" s="767"/>
      <c r="S12" s="767"/>
      <c r="T12" s="767"/>
      <c r="U12" s="767"/>
      <c r="V12" s="737" t="s">
        <v>35</v>
      </c>
      <c r="W12" s="737"/>
      <c r="X12" s="771" t="str">
        <f>LEFT(L12,1)</f>
        <v>N</v>
      </c>
      <c r="Y12" s="495">
        <v>1</v>
      </c>
      <c r="Z12" s="5">
        <v>1</v>
      </c>
      <c r="AA12" s="780" t="s">
        <v>46</v>
      </c>
      <c r="AB12" s="781"/>
      <c r="AC12" s="781"/>
      <c r="AD12" s="781"/>
      <c r="AE12" s="781"/>
      <c r="AF12" s="782"/>
      <c r="AG12" s="5">
        <v>1</v>
      </c>
      <c r="AH12" s="922">
        <f>ROWS(J12:J478)</f>
        <v>467</v>
      </c>
      <c r="AI12" s="923"/>
      <c r="AJ12" s="5">
        <v>1</v>
      </c>
      <c r="AK12" s="774" t="s">
        <v>32</v>
      </c>
      <c r="AL12" s="775"/>
      <c r="AM12" s="5">
        <v>1</v>
      </c>
      <c r="AN12" s="774" t="s">
        <v>33</v>
      </c>
      <c r="AO12" s="786"/>
      <c r="AP12" s="786"/>
      <c r="AQ12" s="786"/>
      <c r="AR12" s="786"/>
      <c r="AS12" s="786"/>
      <c r="AT12" s="786"/>
      <c r="AU12" s="775"/>
      <c r="AV12" s="5">
        <v>1</v>
      </c>
      <c r="AW12" s="788" t="s">
        <v>34</v>
      </c>
      <c r="AX12" s="789"/>
      <c r="AY12" s="789"/>
      <c r="AZ12" s="789"/>
      <c r="BA12" s="789"/>
      <c r="BB12" s="789"/>
      <c r="BC12" s="789"/>
      <c r="BD12" s="790"/>
      <c r="BE12" s="5">
        <v>1</v>
      </c>
      <c r="BF12" s="737" t="s">
        <v>35</v>
      </c>
      <c r="BG12" s="737"/>
      <c r="BH12" s="495">
        <v>1</v>
      </c>
      <c r="BI12" s="495">
        <v>1</v>
      </c>
      <c r="BJ12" s="495">
        <v>1</v>
      </c>
      <c r="BK12" s="495">
        <v>1</v>
      </c>
      <c r="BL12" s="495">
        <v>1</v>
      </c>
      <c r="BM12" s="495">
        <v>1</v>
      </c>
      <c r="BN12" s="495">
        <v>1</v>
      </c>
      <c r="BO12" s="495">
        <v>1</v>
      </c>
      <c r="BP12" s="495">
        <v>1</v>
      </c>
      <c r="BQ12" s="495">
        <v>1</v>
      </c>
      <c r="BR12" s="495">
        <v>1</v>
      </c>
      <c r="BS12" s="495">
        <v>1</v>
      </c>
      <c r="BT12" s="5">
        <v>1</v>
      </c>
      <c r="BU12" s="244">
        <v>1</v>
      </c>
    </row>
    <row r="13" spans="1:73" ht="23.25" customHeight="1">
      <c r="A13" s="5">
        <v>1</v>
      </c>
      <c r="B13" s="715" t="s">
        <v>54</v>
      </c>
      <c r="C13" s="677"/>
      <c r="D13" s="716"/>
      <c r="E13" s="645"/>
      <c r="F13" s="660" t="s">
        <v>719</v>
      </c>
      <c r="G13" s="646" t="str">
        <f>C24</f>
        <v>colonne.C</v>
      </c>
      <c r="H13" s="647"/>
      <c r="I13" s="5">
        <v>1</v>
      </c>
      <c r="J13" s="56" t="s">
        <v>21</v>
      </c>
      <c r="K13" s="766"/>
      <c r="L13" s="768"/>
      <c r="M13" s="768"/>
      <c r="N13" s="768"/>
      <c r="O13" s="768"/>
      <c r="P13" s="768"/>
      <c r="Q13" s="768"/>
      <c r="R13" s="768"/>
      <c r="S13" s="768"/>
      <c r="T13" s="768"/>
      <c r="U13" s="768"/>
      <c r="V13" s="738"/>
      <c r="W13" s="738"/>
      <c r="X13" s="772"/>
      <c r="Y13" s="495">
        <v>1</v>
      </c>
      <c r="Z13" s="5">
        <v>1</v>
      </c>
      <c r="AA13" s="676" t="s">
        <v>54</v>
      </c>
      <c r="AB13" s="677"/>
      <c r="AC13" s="677"/>
      <c r="AD13" s="677"/>
      <c r="AE13" s="677"/>
      <c r="AF13" s="678"/>
      <c r="AG13" s="5">
        <v>1</v>
      </c>
      <c r="AH13" s="924"/>
      <c r="AI13" s="669"/>
      <c r="AJ13" s="5">
        <v>1</v>
      </c>
      <c r="AK13" s="776"/>
      <c r="AL13" s="777"/>
      <c r="AM13" s="5">
        <v>1</v>
      </c>
      <c r="AN13" s="776"/>
      <c r="AO13" s="787"/>
      <c r="AP13" s="787"/>
      <c r="AQ13" s="787"/>
      <c r="AR13" s="787"/>
      <c r="AS13" s="787"/>
      <c r="AT13" s="787"/>
      <c r="AU13" s="777"/>
      <c r="AV13" s="5">
        <v>1</v>
      </c>
      <c r="AW13" s="791"/>
      <c r="AX13" s="792"/>
      <c r="AY13" s="792"/>
      <c r="AZ13" s="792"/>
      <c r="BA13" s="792"/>
      <c r="BB13" s="792"/>
      <c r="BC13" s="792"/>
      <c r="BD13" s="793"/>
      <c r="BE13" s="5">
        <v>1</v>
      </c>
      <c r="BF13" s="738"/>
      <c r="BG13" s="738"/>
      <c r="BH13" s="495">
        <v>1</v>
      </c>
      <c r="BI13" s="495">
        <v>1</v>
      </c>
      <c r="BJ13" s="495">
        <v>1</v>
      </c>
      <c r="BK13" s="495">
        <v>1</v>
      </c>
      <c r="BL13" s="495">
        <v>1</v>
      </c>
      <c r="BM13" s="495">
        <v>1</v>
      </c>
      <c r="BN13" s="495">
        <v>1</v>
      </c>
      <c r="BO13" s="495">
        <v>1</v>
      </c>
      <c r="BP13" s="495">
        <v>1</v>
      </c>
      <c r="BQ13" s="495">
        <v>1</v>
      </c>
      <c r="BR13" s="495">
        <v>1</v>
      </c>
      <c r="BS13" s="495">
        <v>1</v>
      </c>
      <c r="BT13" s="5">
        <v>1</v>
      </c>
      <c r="BU13" s="244">
        <v>1</v>
      </c>
    </row>
    <row r="14" spans="1:73" ht="23.25" customHeight="1" thickBot="1">
      <c r="A14" s="5">
        <v>1</v>
      </c>
      <c r="B14" s="599"/>
      <c r="C14" s="1"/>
      <c r="D14" s="600"/>
      <c r="E14" s="887" t="s">
        <v>704</v>
      </c>
      <c r="F14" s="888"/>
      <c r="G14" s="888"/>
      <c r="H14" s="889"/>
      <c r="I14" s="5">
        <v>1</v>
      </c>
      <c r="J14" s="62" t="s">
        <v>21</v>
      </c>
      <c r="K14" s="63"/>
      <c r="L14" s="63" t="s">
        <v>40</v>
      </c>
      <c r="M14" s="64" t="s">
        <v>266</v>
      </c>
      <c r="N14" s="64"/>
      <c r="O14" s="64"/>
      <c r="P14" s="64"/>
      <c r="Q14" s="64"/>
      <c r="R14" s="64"/>
      <c r="S14" s="64"/>
      <c r="T14" s="64"/>
      <c r="U14" s="64"/>
      <c r="V14" s="64"/>
      <c r="W14" s="64"/>
      <c r="X14" s="65"/>
      <c r="Y14" s="495">
        <v>1</v>
      </c>
      <c r="Z14" s="5">
        <v>1</v>
      </c>
      <c r="AA14" s="100"/>
      <c r="AB14" s="1"/>
      <c r="AC14" s="1"/>
      <c r="AD14" s="1"/>
      <c r="AE14" s="1"/>
      <c r="AF14" s="101"/>
      <c r="AG14" s="5">
        <v>1</v>
      </c>
      <c r="AH14" s="921">
        <f>SUBTOTAL(103,J12:J478)</f>
        <v>467</v>
      </c>
      <c r="AI14" s="764"/>
      <c r="AJ14" s="5">
        <v>1</v>
      </c>
      <c r="AK14" s="66" t="s">
        <v>41</v>
      </c>
      <c r="AL14" s="67"/>
      <c r="AM14" s="5">
        <v>1</v>
      </c>
      <c r="AN14" s="68"/>
      <c r="AO14" s="36"/>
      <c r="AP14" s="36"/>
      <c r="AQ14" s="36"/>
      <c r="AR14" s="36"/>
      <c r="AS14" s="36"/>
      <c r="AT14" s="36"/>
      <c r="AU14" s="69"/>
      <c r="AV14" s="5">
        <v>1</v>
      </c>
      <c r="AW14" s="68"/>
      <c r="AX14" s="36"/>
      <c r="AY14" s="36"/>
      <c r="AZ14" s="36"/>
      <c r="BA14" s="36"/>
      <c r="BB14" s="36"/>
      <c r="BC14" s="36"/>
      <c r="BD14" s="69"/>
      <c r="BE14" s="5">
        <v>1</v>
      </c>
      <c r="BF14" s="495">
        <v>1</v>
      </c>
      <c r="BG14" s="495">
        <v>1</v>
      </c>
      <c r="BH14" s="495">
        <v>1</v>
      </c>
      <c r="BI14" s="495">
        <v>1</v>
      </c>
      <c r="BJ14" s="495">
        <v>1</v>
      </c>
      <c r="BK14" s="495">
        <v>1</v>
      </c>
      <c r="BL14" s="495">
        <v>1</v>
      </c>
      <c r="BM14" s="495">
        <v>1</v>
      </c>
      <c r="BN14" s="495">
        <v>1</v>
      </c>
      <c r="BO14" s="495">
        <v>1</v>
      </c>
      <c r="BP14" s="495">
        <v>1</v>
      </c>
      <c r="BQ14" s="495">
        <v>1</v>
      </c>
      <c r="BR14" s="495">
        <v>1</v>
      </c>
      <c r="BS14" s="495">
        <v>1</v>
      </c>
      <c r="BT14" s="5">
        <v>1</v>
      </c>
      <c r="BU14" s="244">
        <v>1</v>
      </c>
    </row>
    <row r="15" spans="1:73" ht="23.25" customHeight="1">
      <c r="A15" s="5">
        <v>1</v>
      </c>
      <c r="B15" s="599"/>
      <c r="C15" s="1"/>
      <c r="D15" s="600"/>
      <c r="E15" s="887"/>
      <c r="F15" s="888"/>
      <c r="G15" s="888"/>
      <c r="H15" s="889"/>
      <c r="I15" s="5">
        <v>1</v>
      </c>
      <c r="J15" s="62" t="s">
        <v>21</v>
      </c>
      <c r="K15" s="71">
        <v>100</v>
      </c>
      <c r="L15" s="72" t="s">
        <v>43</v>
      </c>
      <c r="M15" s="73" t="s">
        <v>44</v>
      </c>
      <c r="N15" s="74"/>
      <c r="O15" s="74"/>
      <c r="P15" s="75"/>
      <c r="Q15" s="76"/>
      <c r="R15" s="75"/>
      <c r="S15" s="75"/>
      <c r="T15" s="75"/>
      <c r="U15" s="75"/>
      <c r="V15" s="77" t="s">
        <v>45</v>
      </c>
      <c r="W15" s="78"/>
      <c r="X15" s="79"/>
      <c r="Y15" s="495">
        <v>1</v>
      </c>
      <c r="Z15" s="5">
        <v>1</v>
      </c>
      <c r="AA15" s="100"/>
      <c r="AB15" s="1"/>
      <c r="AC15" s="1"/>
      <c r="AD15" s="1"/>
      <c r="AE15" s="1"/>
      <c r="AF15" s="101"/>
      <c r="AG15" s="5">
        <v>1</v>
      </c>
      <c r="AH15" s="921"/>
      <c r="AI15" s="764"/>
      <c r="AJ15" s="5">
        <v>1</v>
      </c>
      <c r="AK15" s="66" t="s">
        <v>47</v>
      </c>
      <c r="AL15" s="67"/>
      <c r="AM15" s="5">
        <v>1</v>
      </c>
      <c r="AN15" s="80" t="s">
        <v>48</v>
      </c>
      <c r="AO15" s="81"/>
      <c r="AP15" s="82"/>
      <c r="AQ15" s="82"/>
      <c r="AR15" s="82"/>
      <c r="AS15" s="82"/>
      <c r="AT15" s="82"/>
      <c r="AU15" s="83"/>
      <c r="AV15" s="5">
        <v>1</v>
      </c>
      <c r="AW15" s="68"/>
      <c r="AX15" s="36"/>
      <c r="AY15" s="36"/>
      <c r="AZ15" s="36"/>
      <c r="BA15" s="84"/>
      <c r="BB15" s="84"/>
      <c r="BC15" s="84"/>
      <c r="BD15" s="85"/>
      <c r="BE15" s="5">
        <v>1</v>
      </c>
      <c r="BF15" s="784" t="s">
        <v>296</v>
      </c>
      <c r="BG15" s="784"/>
      <c r="BH15" s="496">
        <v>1</v>
      </c>
      <c r="BI15" s="721" t="s">
        <v>297</v>
      </c>
      <c r="BJ15" s="721"/>
      <c r="BK15" s="496">
        <v>1</v>
      </c>
      <c r="BL15" s="723" t="s">
        <v>298</v>
      </c>
      <c r="BM15" s="723"/>
      <c r="BN15" s="496">
        <v>1</v>
      </c>
      <c r="BO15" s="699" t="s">
        <v>299</v>
      </c>
      <c r="BP15" s="699"/>
      <c r="BQ15" s="493">
        <v>1</v>
      </c>
      <c r="BR15" s="5">
        <v>1</v>
      </c>
      <c r="BS15" s="5">
        <v>1</v>
      </c>
      <c r="BT15" s="5">
        <v>1</v>
      </c>
      <c r="BU15" s="244">
        <v>1</v>
      </c>
    </row>
    <row r="16" spans="1:73" ht="23.25" customHeight="1">
      <c r="A16" s="5">
        <v>1</v>
      </c>
      <c r="B16" s="599"/>
      <c r="C16" s="1"/>
      <c r="D16" s="600"/>
      <c r="E16" s="643"/>
      <c r="F16" s="661"/>
      <c r="G16" s="661" t="s">
        <v>720</v>
      </c>
      <c r="H16" s="644" t="str">
        <f>F24</f>
        <v>colonne.F</v>
      </c>
      <c r="I16" s="5">
        <v>1</v>
      </c>
      <c r="J16" s="62" t="s">
        <v>21</v>
      </c>
      <c r="K16" s="89">
        <v>100</v>
      </c>
      <c r="L16" s="90" t="s">
        <v>52</v>
      </c>
      <c r="M16" s="91" t="s">
        <v>53</v>
      </c>
      <c r="N16" s="92"/>
      <c r="P16" s="76"/>
      <c r="Q16" s="76"/>
      <c r="R16" s="76"/>
      <c r="S16" s="76"/>
      <c r="T16" s="76"/>
      <c r="U16" s="76"/>
      <c r="V16" s="753">
        <v>10</v>
      </c>
      <c r="W16" s="754" t="str">
        <f>L15</f>
        <v>couverts</v>
      </c>
      <c r="X16" s="755"/>
      <c r="Y16" s="495">
        <v>1</v>
      </c>
      <c r="Z16" s="5">
        <v>1</v>
      </c>
      <c r="AA16" s="100"/>
      <c r="AB16" s="1"/>
      <c r="AC16" s="1"/>
      <c r="AD16" s="1"/>
      <c r="AE16" s="1"/>
      <c r="AF16" s="101"/>
      <c r="AG16" s="5">
        <v>1</v>
      </c>
      <c r="AH16" s="920" t="s">
        <v>39</v>
      </c>
      <c r="AI16" s="762"/>
      <c r="AJ16" s="5">
        <v>1</v>
      </c>
      <c r="AK16" s="93" t="s">
        <v>55</v>
      </c>
      <c r="AL16" s="67"/>
      <c r="AM16" s="5">
        <v>1</v>
      </c>
      <c r="AN16" s="679" t="s">
        <v>56</v>
      </c>
      <c r="AO16" s="680"/>
      <c r="AP16" s="680"/>
      <c r="AQ16" s="680"/>
      <c r="AR16" s="680"/>
      <c r="AS16" s="680"/>
      <c r="AT16" s="680"/>
      <c r="AU16" s="681"/>
      <c r="AV16" s="5">
        <v>1</v>
      </c>
      <c r="AW16" s="68"/>
      <c r="AX16" s="36"/>
      <c r="AY16" s="36"/>
      <c r="AZ16" s="36"/>
      <c r="BA16" s="84"/>
      <c r="BB16" s="84"/>
      <c r="BC16" s="84"/>
      <c r="BD16" s="85"/>
      <c r="BE16" s="5">
        <v>1</v>
      </c>
      <c r="BF16" s="785"/>
      <c r="BG16" s="785"/>
      <c r="BH16" s="496">
        <v>1</v>
      </c>
      <c r="BI16" s="722"/>
      <c r="BJ16" s="722"/>
      <c r="BK16" s="496">
        <v>1</v>
      </c>
      <c r="BL16" s="724"/>
      <c r="BM16" s="724"/>
      <c r="BN16" s="496">
        <v>1</v>
      </c>
      <c r="BO16" s="700"/>
      <c r="BP16" s="700"/>
      <c r="BQ16" s="493">
        <v>1</v>
      </c>
      <c r="BR16" s="746" t="s">
        <v>36</v>
      </c>
      <c r="BS16" s="746"/>
      <c r="BT16" s="5">
        <v>1</v>
      </c>
      <c r="BU16" s="244">
        <v>1</v>
      </c>
    </row>
    <row r="17" spans="1:73" ht="23.25" customHeight="1" thickBot="1">
      <c r="A17" s="5">
        <v>1</v>
      </c>
      <c r="B17" s="599"/>
      <c r="C17" s="1"/>
      <c r="D17" s="600"/>
      <c r="E17" s="662" t="s">
        <v>722</v>
      </c>
      <c r="F17" s="650" t="str">
        <f>E24</f>
        <v>colonne.E</v>
      </c>
      <c r="G17" s="650"/>
      <c r="H17" s="651"/>
      <c r="I17" s="5">
        <v>1</v>
      </c>
      <c r="J17" s="62" t="s">
        <v>21</v>
      </c>
      <c r="K17" s="98" t="s">
        <v>59</v>
      </c>
      <c r="O17" s="92"/>
      <c r="P17" s="36"/>
      <c r="Q17" s="36"/>
      <c r="R17" s="76"/>
      <c r="S17" s="76"/>
      <c r="T17" s="76"/>
      <c r="U17" s="99" t="str">
        <f>M14</f>
        <v>Sand</v>
      </c>
      <c r="V17" s="936"/>
      <c r="W17" s="937"/>
      <c r="X17" s="938"/>
      <c r="Y17" s="495">
        <v>1</v>
      </c>
      <c r="Z17" s="5">
        <v>1</v>
      </c>
      <c r="AA17" s="100"/>
      <c r="AB17" s="1"/>
      <c r="AC17" s="1"/>
      <c r="AD17" s="1"/>
      <c r="AE17" s="1"/>
      <c r="AF17" s="101"/>
      <c r="AG17" s="5">
        <v>1</v>
      </c>
      <c r="AH17" s="916" t="str">
        <f>IF(AH12=AH14,"Aucunes",AH12-AH14)</f>
        <v>Aucunes</v>
      </c>
      <c r="AI17" s="779"/>
      <c r="AJ17" s="5">
        <v>1</v>
      </c>
      <c r="AK17" s="102" t="s">
        <v>60</v>
      </c>
      <c r="AL17" s="67"/>
      <c r="AM17" s="5">
        <v>1</v>
      </c>
      <c r="AN17" s="679"/>
      <c r="AO17" s="680"/>
      <c r="AP17" s="680"/>
      <c r="AQ17" s="680"/>
      <c r="AR17" s="680"/>
      <c r="AS17" s="680"/>
      <c r="AT17" s="680"/>
      <c r="AU17" s="681"/>
      <c r="AV17" s="5">
        <v>1</v>
      </c>
      <c r="AW17" s="103">
        <v>0</v>
      </c>
      <c r="AX17" s="104" t="s">
        <v>61</v>
      </c>
      <c r="AY17" s="105"/>
      <c r="AZ17" s="106"/>
      <c r="BA17" s="106"/>
      <c r="BB17" s="106"/>
      <c r="BC17" s="106"/>
      <c r="BD17" s="107"/>
      <c r="BE17" s="5">
        <v>1</v>
      </c>
      <c r="BF17" s="495">
        <v>1</v>
      </c>
      <c r="BG17" s="495">
        <v>1</v>
      </c>
      <c r="BH17" s="5">
        <v>1</v>
      </c>
      <c r="BI17" s="495">
        <v>1</v>
      </c>
      <c r="BJ17" s="495">
        <v>1</v>
      </c>
      <c r="BK17" s="5">
        <v>1</v>
      </c>
      <c r="BL17" s="495">
        <v>1</v>
      </c>
      <c r="BM17" s="495">
        <v>1</v>
      </c>
      <c r="BN17" s="5">
        <v>1</v>
      </c>
      <c r="BO17" s="495">
        <v>1</v>
      </c>
      <c r="BP17" s="495">
        <v>1</v>
      </c>
      <c r="BQ17" s="493">
        <v>1</v>
      </c>
      <c r="BR17" s="746"/>
      <c r="BS17" s="746"/>
      <c r="BT17" s="5">
        <v>1</v>
      </c>
      <c r="BU17" s="244">
        <v>1</v>
      </c>
    </row>
    <row r="18" spans="1:73" ht="23.25" customHeight="1" thickTop="1" thickBot="1">
      <c r="A18" s="5">
        <v>1</v>
      </c>
      <c r="B18" s="599"/>
      <c r="C18" s="1"/>
      <c r="D18" s="600"/>
      <c r="E18" s="662" t="s">
        <v>721</v>
      </c>
      <c r="F18" s="650" t="str">
        <f>F24</f>
        <v>colonne.F</v>
      </c>
      <c r="G18" s="650"/>
      <c r="H18" s="651"/>
      <c r="I18" s="5">
        <v>1</v>
      </c>
      <c r="J18" s="62" t="s">
        <v>21</v>
      </c>
      <c r="K18" s="112" t="s">
        <v>63</v>
      </c>
      <c r="L18" s="113" t="s">
        <v>64</v>
      </c>
      <c r="M18" s="112" t="s">
        <v>65</v>
      </c>
      <c r="N18" s="113" t="s">
        <v>66</v>
      </c>
      <c r="O18" s="112" t="s">
        <v>67</v>
      </c>
      <c r="P18" s="113" t="s">
        <v>68</v>
      </c>
      <c r="Q18" s="112" t="s">
        <v>69</v>
      </c>
      <c r="R18" s="113" t="s">
        <v>70</v>
      </c>
      <c r="S18" s="112" t="s">
        <v>71</v>
      </c>
      <c r="T18" s="113" t="s">
        <v>72</v>
      </c>
      <c r="U18" s="112" t="s">
        <v>73</v>
      </c>
      <c r="V18" s="113" t="s">
        <v>74</v>
      </c>
      <c r="W18" s="112" t="s">
        <v>75</v>
      </c>
      <c r="X18" s="114" t="s">
        <v>76</v>
      </c>
      <c r="Y18" s="495">
        <v>1</v>
      </c>
      <c r="Z18" s="5">
        <v>1</v>
      </c>
      <c r="AA18" s="100"/>
      <c r="AB18" s="1"/>
      <c r="AC18" s="1"/>
      <c r="AD18" s="1"/>
      <c r="AE18" s="1"/>
      <c r="AF18" s="101"/>
      <c r="AG18" s="5">
        <v>1</v>
      </c>
      <c r="AH18" s="917" t="s">
        <v>51</v>
      </c>
      <c r="AI18" s="750"/>
      <c r="AJ18" s="5">
        <v>1</v>
      </c>
      <c r="AK18" s="102" t="s">
        <v>77</v>
      </c>
      <c r="AL18" s="67"/>
      <c r="AM18" s="5">
        <v>1</v>
      </c>
      <c r="AN18" s="679"/>
      <c r="AO18" s="680"/>
      <c r="AP18" s="680"/>
      <c r="AQ18" s="680"/>
      <c r="AR18" s="680"/>
      <c r="AS18" s="680"/>
      <c r="AT18" s="680"/>
      <c r="AU18" s="681"/>
      <c r="AV18" s="5">
        <v>1</v>
      </c>
      <c r="AW18" s="103">
        <f>IF(ISBLANK(AX18),"",LARGE(AW17:AW17,1)+1)</f>
        <v>1</v>
      </c>
      <c r="AX18" s="115" t="s">
        <v>78</v>
      </c>
      <c r="AY18" s="105"/>
      <c r="AZ18" s="106"/>
      <c r="BA18" s="106"/>
      <c r="BB18" s="106"/>
      <c r="BC18" s="106"/>
      <c r="BD18" s="107"/>
      <c r="BE18" s="5">
        <v>1</v>
      </c>
      <c r="BF18" s="741" t="s">
        <v>300</v>
      </c>
      <c r="BG18" s="741"/>
      <c r="BH18" s="496">
        <v>1</v>
      </c>
      <c r="BI18" s="721" t="s">
        <v>301</v>
      </c>
      <c r="BJ18" s="721"/>
      <c r="BK18" s="496">
        <v>1</v>
      </c>
      <c r="BL18" s="723" t="s">
        <v>302</v>
      </c>
      <c r="BM18" s="723"/>
      <c r="BN18" s="496">
        <v>1</v>
      </c>
      <c r="BO18" s="699" t="s">
        <v>303</v>
      </c>
      <c r="BP18" s="699"/>
      <c r="BQ18" s="493">
        <v>1</v>
      </c>
      <c r="BR18" s="70" t="s">
        <v>42</v>
      </c>
      <c r="BS18" s="70">
        <v>1</v>
      </c>
      <c r="BT18" s="5">
        <v>1</v>
      </c>
      <c r="BU18" s="244">
        <v>1</v>
      </c>
    </row>
    <row r="19" spans="1:73" ht="23.25" customHeight="1" thickTop="1">
      <c r="A19" s="5">
        <v>1</v>
      </c>
      <c r="B19" s="599"/>
      <c r="C19" s="1"/>
      <c r="D19" s="600"/>
      <c r="E19" s="662" t="s">
        <v>723</v>
      </c>
      <c r="F19" s="665" t="str">
        <f>F24</f>
        <v>colonne.F</v>
      </c>
      <c r="G19" s="663" t="s">
        <v>725</v>
      </c>
      <c r="H19" s="610" t="str">
        <f>H24</f>
        <v>colonne.H</v>
      </c>
      <c r="I19" s="5">
        <v>1</v>
      </c>
      <c r="J19" s="62" t="s">
        <v>21</v>
      </c>
      <c r="K19" s="125" t="s">
        <v>88</v>
      </c>
      <c r="L19" s="126" t="s">
        <v>89</v>
      </c>
      <c r="M19" s="127"/>
      <c r="N19" s="933" t="s">
        <v>90</v>
      </c>
      <c r="O19" s="934" t="s">
        <v>91</v>
      </c>
      <c r="P19" s="128" t="s">
        <v>92</v>
      </c>
      <c r="Q19" s="689" t="s">
        <v>93</v>
      </c>
      <c r="R19" s="935" t="s">
        <v>94</v>
      </c>
      <c r="S19" s="693" t="s">
        <v>95</v>
      </c>
      <c r="T19" s="129" t="s">
        <v>87</v>
      </c>
      <c r="U19" s="130" t="s">
        <v>82</v>
      </c>
      <c r="V19" s="131" t="s">
        <v>96</v>
      </c>
      <c r="W19" s="132">
        <f>V16</f>
        <v>10</v>
      </c>
      <c r="X19" s="133" t="str">
        <f>W16</f>
        <v>couverts</v>
      </c>
      <c r="Y19" s="495">
        <v>1</v>
      </c>
      <c r="Z19" s="5">
        <v>1</v>
      </c>
      <c r="AA19" s="100"/>
      <c r="AB19" s="1"/>
      <c r="AC19" s="1"/>
      <c r="AD19" s="1"/>
      <c r="AE19" s="1"/>
      <c r="AF19" s="101"/>
      <c r="AG19" s="5">
        <v>1</v>
      </c>
      <c r="AH19" s="918"/>
      <c r="AI19" s="752"/>
      <c r="AJ19" s="5">
        <v>1</v>
      </c>
      <c r="AK19" s="134" t="s">
        <v>97</v>
      </c>
      <c r="AL19" s="67"/>
      <c r="AM19" s="5">
        <v>1</v>
      </c>
      <c r="AN19" s="135" t="s">
        <v>98</v>
      </c>
      <c r="AO19" s="136"/>
      <c r="AP19" s="136"/>
      <c r="AQ19" s="136"/>
      <c r="AR19" s="136"/>
      <c r="AS19" s="136"/>
      <c r="AT19" s="136"/>
      <c r="AU19" s="137"/>
      <c r="AV19" s="5">
        <v>1</v>
      </c>
      <c r="AW19" s="103">
        <f>IF(ISBLANK(AX19),"",LARGE(AW17:AW18,1)+1)</f>
        <v>2</v>
      </c>
      <c r="AX19" s="115" t="s">
        <v>99</v>
      </c>
      <c r="AY19" s="138"/>
      <c r="AZ19" s="106"/>
      <c r="BA19" s="106"/>
      <c r="BB19" s="106"/>
      <c r="BC19" s="106"/>
      <c r="BD19" s="107"/>
      <c r="BE19" s="5">
        <v>1</v>
      </c>
      <c r="BF19" s="742"/>
      <c r="BG19" s="742"/>
      <c r="BH19" s="496">
        <v>1</v>
      </c>
      <c r="BI19" s="722"/>
      <c r="BJ19" s="722"/>
      <c r="BK19" s="496">
        <v>1</v>
      </c>
      <c r="BL19" s="724"/>
      <c r="BM19" s="724"/>
      <c r="BN19" s="496">
        <v>1</v>
      </c>
      <c r="BO19" s="700"/>
      <c r="BP19" s="700"/>
      <c r="BQ19" s="3">
        <v>1</v>
      </c>
      <c r="BR19" s="86" t="s">
        <v>50</v>
      </c>
      <c r="BS19" s="86">
        <v>1</v>
      </c>
      <c r="BT19" s="5">
        <v>1</v>
      </c>
      <c r="BU19" s="244">
        <v>1</v>
      </c>
    </row>
    <row r="20" spans="1:73" s="160" customFormat="1" ht="23.25" customHeight="1" thickBot="1">
      <c r="A20" s="5">
        <v>1</v>
      </c>
      <c r="B20" s="599"/>
      <c r="C20" s="1"/>
      <c r="D20" s="600"/>
      <c r="E20" s="807" t="s">
        <v>678</v>
      </c>
      <c r="F20" s="941" t="s">
        <v>724</v>
      </c>
      <c r="G20" s="634" t="s">
        <v>517</v>
      </c>
      <c r="H20" s="809" t="s">
        <v>686</v>
      </c>
      <c r="I20" s="5">
        <v>1</v>
      </c>
      <c r="J20" s="60" t="s">
        <v>21</v>
      </c>
      <c r="K20" s="144" t="s">
        <v>82</v>
      </c>
      <c r="L20" s="145" t="s">
        <v>83</v>
      </c>
      <c r="M20" s="146" t="s">
        <v>84</v>
      </c>
      <c r="N20" s="686"/>
      <c r="O20" s="688"/>
      <c r="P20" s="147" t="s">
        <v>81</v>
      </c>
      <c r="Q20" s="690"/>
      <c r="R20" s="692"/>
      <c r="S20" s="694"/>
      <c r="T20" s="148" t="s">
        <v>102</v>
      </c>
      <c r="U20" s="149">
        <v>1</v>
      </c>
      <c r="V20" s="150" t="s">
        <v>82</v>
      </c>
      <c r="W20" s="151" t="s">
        <v>83</v>
      </c>
      <c r="X20" s="152" t="s">
        <v>87</v>
      </c>
      <c r="Y20" s="495">
        <v>1</v>
      </c>
      <c r="Z20" s="5">
        <v>1</v>
      </c>
      <c r="AA20" s="100"/>
      <c r="AB20" s="1"/>
      <c r="AC20" s="1"/>
      <c r="AD20" s="1"/>
      <c r="AE20" s="1"/>
      <c r="AF20" s="101"/>
      <c r="AG20" s="5">
        <v>1</v>
      </c>
      <c r="AH20" s="538"/>
      <c r="AI20" s="111"/>
      <c r="AJ20" s="5">
        <v>1</v>
      </c>
      <c r="AK20" s="134" t="s">
        <v>91</v>
      </c>
      <c r="AL20" s="67"/>
      <c r="AM20" s="5">
        <v>1</v>
      </c>
      <c r="AN20" s="153"/>
      <c r="AO20" s="154"/>
      <c r="AP20" s="155" t="s">
        <v>103</v>
      </c>
      <c r="AQ20" s="156"/>
      <c r="AR20" s="136"/>
      <c r="AS20" s="157">
        <v>4</v>
      </c>
      <c r="AT20" s="756" t="s">
        <v>104</v>
      </c>
      <c r="AU20" s="757"/>
      <c r="AV20" s="5">
        <v>1</v>
      </c>
      <c r="AW20" s="103">
        <f>IF(ISBLANK(AX20),"",LARGE(AW17:AW19,1)+1)</f>
        <v>3</v>
      </c>
      <c r="AX20" s="115" t="s">
        <v>105</v>
      </c>
      <c r="AY20" s="158"/>
      <c r="AZ20" s="106"/>
      <c r="BA20" s="106"/>
      <c r="BB20" s="106"/>
      <c r="BC20" s="106"/>
      <c r="BD20" s="107"/>
      <c r="BE20" s="5">
        <v>1</v>
      </c>
      <c r="BF20" s="495">
        <v>1</v>
      </c>
      <c r="BG20" s="495">
        <v>1</v>
      </c>
      <c r="BH20" s="5">
        <v>1</v>
      </c>
      <c r="BI20" s="495">
        <v>1</v>
      </c>
      <c r="BJ20" s="495">
        <v>1</v>
      </c>
      <c r="BK20" s="5">
        <v>1</v>
      </c>
      <c r="BL20" s="495">
        <v>1</v>
      </c>
      <c r="BM20" s="495">
        <v>1</v>
      </c>
      <c r="BN20" s="5">
        <v>1</v>
      </c>
      <c r="BO20" s="495">
        <v>1</v>
      </c>
      <c r="BP20" s="495">
        <v>1</v>
      </c>
      <c r="BQ20" s="493">
        <v>1</v>
      </c>
      <c r="BR20" s="94" t="s">
        <v>57</v>
      </c>
      <c r="BS20" s="94">
        <v>1</v>
      </c>
      <c r="BT20" s="5">
        <v>1</v>
      </c>
      <c r="BU20" s="244">
        <v>1</v>
      </c>
    </row>
    <row r="21" spans="1:73" s="160" customFormat="1" ht="23.25" customHeight="1">
      <c r="A21" s="5">
        <v>1</v>
      </c>
      <c r="B21" s="599"/>
      <c r="C21" s="1"/>
      <c r="D21" s="600"/>
      <c r="E21" s="807"/>
      <c r="F21" s="941"/>
      <c r="G21" s="810" t="s">
        <v>519</v>
      </c>
      <c r="H21" s="809"/>
      <c r="I21" s="5">
        <v>1</v>
      </c>
      <c r="J21" s="62" t="s">
        <v>21</v>
      </c>
      <c r="K21" s="163"/>
      <c r="L21" s="164"/>
      <c r="M21" s="165" t="str">
        <f t="shared" ref="M21:M50" si="1">IF(AND(K21&gt;0,N21&gt;0),"de","")</f>
        <v/>
      </c>
      <c r="N21" s="485"/>
      <c r="O21" s="167"/>
      <c r="P21" s="168"/>
      <c r="Q21" s="491">
        <v>1</v>
      </c>
      <c r="R21" s="169">
        <f>IFERROR(SUMIF(K78:P78, O21, K79:P79)*N21*IF(ISBLANK(K21),1,K21)+SUMIF(K80:P80, O21, K81:P81)*N21*IF(ISBLANK(K21),1,K21), 0)</f>
        <v>0</v>
      </c>
      <c r="S21" s="170">
        <f>IF(ISBLANK(K15),0,(R21*Q21)/K15*V16)</f>
        <v>0</v>
      </c>
      <c r="T21" s="171">
        <f>IF(S51=0,0,(S21/S51)*U20*1000)</f>
        <v>0</v>
      </c>
      <c r="U21" s="172">
        <f>IF(R51=0, 0, (K21*Q21)/(R51*U20))</f>
        <v>0</v>
      </c>
      <c r="V21" s="173">
        <f>IF(OR(ISBLANK(K15), ISBLANK(K21), ISTEXT(K21)), 0, K21*Q21/K15*V16)</f>
        <v>0</v>
      </c>
      <c r="W21" s="174">
        <f t="shared" ref="W21:W50" si="2">L21</f>
        <v>0</v>
      </c>
      <c r="X21" s="175">
        <f t="shared" ref="X21:X50" si="3">IF(S21=0,0,IF(S21&gt;=1,ROUND(S21,3)&amp;" Kg",INT(S21*1000)&amp;" g"))</f>
        <v>0</v>
      </c>
      <c r="Y21" s="495">
        <v>1</v>
      </c>
      <c r="Z21" s="5">
        <v>1</v>
      </c>
      <c r="AA21" s="796" t="s">
        <v>119</v>
      </c>
      <c r="AB21" s="201" t="s">
        <v>120</v>
      </c>
      <c r="AC21" s="1"/>
      <c r="AD21" s="1"/>
      <c r="AE21" s="1"/>
      <c r="AF21" s="101"/>
      <c r="AG21" s="5">
        <v>1</v>
      </c>
      <c r="AH21" s="539"/>
      <c r="AI21" s="111"/>
      <c r="AJ21" s="5">
        <v>1</v>
      </c>
      <c r="AK21" s="176" t="s">
        <v>93</v>
      </c>
      <c r="AL21" s="177" t="s">
        <v>107</v>
      </c>
      <c r="AM21" s="5">
        <v>1</v>
      </c>
      <c r="AN21" s="178"/>
      <c r="AO21" s="136"/>
      <c r="AP21" s="136"/>
      <c r="AQ21" s="136"/>
      <c r="AR21" s="136"/>
      <c r="AS21" s="136"/>
      <c r="AT21" s="756"/>
      <c r="AU21" s="757"/>
      <c r="AV21" s="5">
        <v>1</v>
      </c>
      <c r="AW21" s="103" t="str">
        <f>IF(ISBLANK(AX21),"",LARGE(AW17:AW20,1)+1)</f>
        <v/>
      </c>
      <c r="AX21" s="115"/>
      <c r="AY21" s="158" t="s">
        <v>108</v>
      </c>
      <c r="AZ21" s="106"/>
      <c r="BA21" s="106"/>
      <c r="BB21" s="106"/>
      <c r="BC21" s="106"/>
      <c r="BD21" s="107"/>
      <c r="BE21" s="5">
        <v>1</v>
      </c>
      <c r="BF21" s="741" t="s">
        <v>125</v>
      </c>
      <c r="BG21" s="741"/>
      <c r="BH21" s="496">
        <v>1</v>
      </c>
      <c r="BI21" s="721" t="s">
        <v>304</v>
      </c>
      <c r="BJ21" s="721"/>
      <c r="BK21" s="496">
        <v>1</v>
      </c>
      <c r="BL21" s="723" t="s">
        <v>305</v>
      </c>
      <c r="BM21" s="723"/>
      <c r="BN21" s="496">
        <v>1</v>
      </c>
      <c r="BO21" s="699" t="s">
        <v>306</v>
      </c>
      <c r="BP21" s="699"/>
      <c r="BQ21" s="493">
        <v>1</v>
      </c>
      <c r="BR21" s="108" t="s">
        <v>62</v>
      </c>
      <c r="BS21" s="108">
        <v>1</v>
      </c>
      <c r="BT21" s="5">
        <v>1</v>
      </c>
      <c r="BU21" s="244">
        <v>1</v>
      </c>
    </row>
    <row r="22" spans="1:73" s="160" customFormat="1" ht="23.25" customHeight="1" thickBot="1">
      <c r="A22" s="5">
        <v>1</v>
      </c>
      <c r="B22" s="717" t="s">
        <v>119</v>
      </c>
      <c r="C22" s="201" t="s">
        <v>120</v>
      </c>
      <c r="D22" s="600"/>
      <c r="E22" s="807"/>
      <c r="F22" s="941"/>
      <c r="G22" s="810"/>
      <c r="H22" s="809"/>
      <c r="I22" s="5">
        <v>1</v>
      </c>
      <c r="J22" s="180" t="str">
        <f t="shared" ref="J22:J49" si="4">IF(P22&lt;&gt;"","A","►")</f>
        <v>►</v>
      </c>
      <c r="K22" s="164"/>
      <c r="L22" s="164"/>
      <c r="M22" s="181" t="str">
        <f t="shared" si="1"/>
        <v/>
      </c>
      <c r="N22" s="166"/>
      <c r="O22" s="167"/>
      <c r="P22" s="182"/>
      <c r="Q22" s="491">
        <v>1</v>
      </c>
      <c r="R22" s="169">
        <f>IFERROR(SUMIF(K78:P78, O22, K79:P79)*N22*IF(ISBLANK(K22),1,K22)+SUMIF(K80:P80, O22, K81:P81)*N22*IF(ISBLANK(K22),1,K22), 0)</f>
        <v>0</v>
      </c>
      <c r="S22" s="170">
        <f>IF(ISBLANK(K15),0,(R22*Q22)/K15*V16)</f>
        <v>0</v>
      </c>
      <c r="T22" s="183">
        <f>IF(S51=0,0,(S22/S51)*U20*1000)</f>
        <v>0</v>
      </c>
      <c r="U22" s="184">
        <f>IF(R51=0, 0, (K22*Q22)/(R51*U20))</f>
        <v>0</v>
      </c>
      <c r="V22" s="185">
        <f>IF(OR(ISBLANK(K15), ISBLANK(K22), ISTEXT(K22)), 0, K22*Q22/K15*V16)</f>
        <v>0</v>
      </c>
      <c r="W22" s="186">
        <f t="shared" si="2"/>
        <v>0</v>
      </c>
      <c r="X22" s="187">
        <f t="shared" si="3"/>
        <v>0</v>
      </c>
      <c r="Y22" s="495">
        <v>1</v>
      </c>
      <c r="Z22" s="5">
        <v>1</v>
      </c>
      <c r="AA22" s="797"/>
      <c r="AB22" s="210" t="s">
        <v>128</v>
      </c>
      <c r="AC22" s="211"/>
      <c r="AD22" s="211"/>
      <c r="AE22" s="211"/>
      <c r="AF22" s="212"/>
      <c r="AG22" s="5">
        <v>1</v>
      </c>
      <c r="AH22" s="919" t="s">
        <v>101</v>
      </c>
      <c r="AI22" s="696"/>
      <c r="AJ22" s="5">
        <v>1</v>
      </c>
      <c r="AK22" s="188" t="s">
        <v>111</v>
      </c>
      <c r="AL22" s="177"/>
      <c r="AM22" s="5">
        <v>1</v>
      </c>
      <c r="AN22" s="189" t="s">
        <v>112</v>
      </c>
      <c r="AO22" s="36"/>
      <c r="AP22" s="36"/>
      <c r="AQ22" s="36"/>
      <c r="AR22" s="36"/>
      <c r="AS22" s="36"/>
      <c r="AT22" s="756"/>
      <c r="AU22" s="757"/>
      <c r="AV22" s="5">
        <v>1</v>
      </c>
      <c r="AW22" s="103" t="str">
        <f>IF(ISBLANK(AX22),"",LARGE(AW17:AW21,1)+1)</f>
        <v/>
      </c>
      <c r="AX22" s="115"/>
      <c r="AY22" s="158" t="s">
        <v>113</v>
      </c>
      <c r="AZ22" s="106"/>
      <c r="BA22" s="106"/>
      <c r="BB22" s="106"/>
      <c r="BC22" s="106"/>
      <c r="BD22" s="107"/>
      <c r="BE22" s="5">
        <v>1</v>
      </c>
      <c r="BF22" s="742"/>
      <c r="BG22" s="742"/>
      <c r="BH22" s="496">
        <v>1</v>
      </c>
      <c r="BI22" s="722"/>
      <c r="BJ22" s="722"/>
      <c r="BK22" s="496">
        <v>1</v>
      </c>
      <c r="BL22" s="724"/>
      <c r="BM22" s="724"/>
      <c r="BN22" s="496">
        <v>1</v>
      </c>
      <c r="BO22" s="700"/>
      <c r="BP22" s="700"/>
      <c r="BQ22" s="493">
        <v>1</v>
      </c>
      <c r="BR22" s="116" t="s">
        <v>80</v>
      </c>
      <c r="BS22" s="116">
        <v>1</v>
      </c>
      <c r="BT22" s="5">
        <v>1</v>
      </c>
      <c r="BU22" s="244">
        <v>1</v>
      </c>
    </row>
    <row r="23" spans="1:73" s="160" customFormat="1" ht="23.25" customHeight="1" thickTop="1" thickBot="1">
      <c r="A23" s="5">
        <v>1</v>
      </c>
      <c r="B23" s="718"/>
      <c r="C23" s="210" t="s">
        <v>128</v>
      </c>
      <c r="D23" s="601"/>
      <c r="E23" s="808"/>
      <c r="F23" s="629" t="str">
        <f>E24</f>
        <v>colonne.E</v>
      </c>
      <c r="G23" s="811"/>
      <c r="H23" s="809"/>
      <c r="I23" s="5">
        <v>1</v>
      </c>
      <c r="J23" s="180" t="str">
        <f t="shared" si="4"/>
        <v>►</v>
      </c>
      <c r="K23" s="192"/>
      <c r="L23" s="192"/>
      <c r="M23" s="165" t="str">
        <f t="shared" si="1"/>
        <v/>
      </c>
      <c r="N23" s="166"/>
      <c r="O23" s="167"/>
      <c r="P23" s="182"/>
      <c r="Q23" s="491">
        <v>1</v>
      </c>
      <c r="R23" s="169">
        <f>IFERROR(SUMIF(K78:P78, O23, K79:P79)*N23*IF(ISBLANK(K23),1,K23)+SUMIF(K80:P80, O23, K81:P81)*N23*IF(ISBLANK(K23),1,K23), 0)</f>
        <v>0</v>
      </c>
      <c r="S23" s="170">
        <f>IF(ISBLANK(K15),0,(R23*Q23)/K15*V16)</f>
        <v>0</v>
      </c>
      <c r="T23" s="171">
        <f>IF(S51=0,0,(S23/S51)*U20*1000)</f>
        <v>0</v>
      </c>
      <c r="U23" s="193">
        <f>IF(R51=0, 0, (K23*Q23)/(R51*U20))</f>
        <v>0</v>
      </c>
      <c r="V23" s="173">
        <f>IF(OR(ISBLANK(K15), ISBLANK(K23), ISTEXT(K23)), 0, K23*Q23/K15*V16)</f>
        <v>0</v>
      </c>
      <c r="W23" s="174">
        <f t="shared" si="2"/>
        <v>0</v>
      </c>
      <c r="X23" s="175">
        <f t="shared" si="3"/>
        <v>0</v>
      </c>
      <c r="Y23" s="495">
        <v>1</v>
      </c>
      <c r="Z23" s="5">
        <v>1</v>
      </c>
      <c r="AA23" s="216"/>
      <c r="AB23" s="216"/>
      <c r="AC23" s="216"/>
      <c r="AD23" s="216"/>
      <c r="AE23" s="216"/>
      <c r="AF23" s="216"/>
      <c r="AG23" s="5">
        <v>1</v>
      </c>
      <c r="AH23" s="919"/>
      <c r="AI23" s="696"/>
      <c r="AJ23" s="5">
        <v>1</v>
      </c>
      <c r="AK23" s="194" t="s">
        <v>115</v>
      </c>
      <c r="AL23" s="195"/>
      <c r="AM23" s="5">
        <v>1</v>
      </c>
      <c r="AN23" s="196" t="s">
        <v>63</v>
      </c>
      <c r="AO23" s="113" t="s">
        <v>64</v>
      </c>
      <c r="AP23" s="112" t="s">
        <v>65</v>
      </c>
      <c r="AQ23" s="113" t="s">
        <v>66</v>
      </c>
      <c r="AR23" s="112" t="s">
        <v>67</v>
      </c>
      <c r="AS23" s="113" t="s">
        <v>68</v>
      </c>
      <c r="AT23" s="36"/>
      <c r="AU23" s="69"/>
      <c r="AV23" s="5">
        <v>1</v>
      </c>
      <c r="AW23" s="197"/>
      <c r="AX23" s="106"/>
      <c r="AY23" s="198" t="s">
        <v>116</v>
      </c>
      <c r="AZ23" s="199"/>
      <c r="BA23" s="199"/>
      <c r="BB23" s="106"/>
      <c r="BC23" s="106"/>
      <c r="BD23" s="107"/>
      <c r="BE23" s="5">
        <v>1</v>
      </c>
      <c r="BF23" s="495">
        <v>1</v>
      </c>
      <c r="BG23" s="495">
        <v>1</v>
      </c>
      <c r="BH23" s="5">
        <v>1</v>
      </c>
      <c r="BI23" s="495">
        <v>1</v>
      </c>
      <c r="BJ23" s="495">
        <v>1</v>
      </c>
      <c r="BK23" s="5">
        <v>1</v>
      </c>
      <c r="BL23" s="495">
        <v>1</v>
      </c>
      <c r="BM23" s="495">
        <v>1</v>
      </c>
      <c r="BN23" s="5">
        <v>1</v>
      </c>
      <c r="BO23" s="495">
        <v>1</v>
      </c>
      <c r="BP23" s="495">
        <v>1</v>
      </c>
      <c r="BQ23" s="493">
        <v>1</v>
      </c>
      <c r="BR23" s="139" t="s">
        <v>100</v>
      </c>
      <c r="BS23" s="139">
        <v>1</v>
      </c>
      <c r="BT23" s="5">
        <v>1</v>
      </c>
      <c r="BU23" s="244">
        <v>1</v>
      </c>
    </row>
    <row r="24" spans="1:73" s="160" customFormat="1" ht="23.25" customHeight="1" thickTop="1">
      <c r="A24" s="5">
        <v>1</v>
      </c>
      <c r="B24" s="614"/>
      <c r="C24" s="613" t="str">
        <f>"colonne."&amp;LEFT(ADDRESS(1,COLUMN(),4),1)</f>
        <v>colonne.C</v>
      </c>
      <c r="D24" s="615"/>
      <c r="E24" s="635" t="str">
        <f>"colonne."&amp;LEFT(ADDRESS(1,COLUMN(),4),1)</f>
        <v>colonne.E</v>
      </c>
      <c r="F24" s="613" t="str">
        <f>"colonne."&amp;LEFT(ADDRESS(1,COLUMN(),4),1)</f>
        <v>colonne.F</v>
      </c>
      <c r="G24" s="637" t="s">
        <v>684</v>
      </c>
      <c r="H24" s="638" t="str">
        <f>"colonne."&amp;LEFT(ADDRESS(1,COLUMN(),4),1)</f>
        <v>colonne.H</v>
      </c>
      <c r="I24" s="5">
        <v>1</v>
      </c>
      <c r="J24" s="180" t="str">
        <f t="shared" si="4"/>
        <v>►</v>
      </c>
      <c r="K24" s="192"/>
      <c r="L24" s="192"/>
      <c r="M24" s="181" t="str">
        <f t="shared" si="1"/>
        <v/>
      </c>
      <c r="N24" s="486"/>
      <c r="O24" s="167"/>
      <c r="P24" s="182"/>
      <c r="Q24" s="491">
        <v>1</v>
      </c>
      <c r="R24" s="169">
        <f>IFERROR(SUMIF(K78:P78, O24, K79:P79)*N24*IF(ISBLANK(K24),1,K24)+SUMIF(K80:P80, O24, K81:P81)*N24*IF(ISBLANK(K24),1,K24), 0)</f>
        <v>0</v>
      </c>
      <c r="S24" s="170">
        <f>IF(ISBLANK(K15),0,(R24*Q24)/K15*V16)</f>
        <v>0</v>
      </c>
      <c r="T24" s="183">
        <f>IF(S51=0,0,(S24/S51)*U20*1000)</f>
        <v>0</v>
      </c>
      <c r="U24" s="184">
        <f>IF(R51=0, 0, (K24*Q24)/(R51*U20))</f>
        <v>0</v>
      </c>
      <c r="V24" s="185">
        <f>IF(OR(ISBLANK(K15), ISBLANK(K24), ISTEXT(K24)), 0, K24*Q24/K15*V16)</f>
        <v>0</v>
      </c>
      <c r="W24" s="186">
        <f t="shared" si="2"/>
        <v>0</v>
      </c>
      <c r="X24" s="187">
        <f t="shared" si="3"/>
        <v>0</v>
      </c>
      <c r="Y24" s="5">
        <v>1</v>
      </c>
      <c r="Z24" s="5">
        <v>1</v>
      </c>
      <c r="AA24" s="798" t="s">
        <v>138</v>
      </c>
      <c r="AB24" s="798"/>
      <c r="AC24" s="219"/>
      <c r="AD24" s="219"/>
      <c r="AE24" s="219"/>
      <c r="AF24" s="219"/>
      <c r="AG24" s="5">
        <v>1</v>
      </c>
      <c r="AH24" s="919"/>
      <c r="AI24" s="696"/>
      <c r="AJ24" s="5">
        <v>1</v>
      </c>
      <c r="AK24" s="202" t="s">
        <v>121</v>
      </c>
      <c r="AL24" s="203"/>
      <c r="AM24" s="5">
        <v>1</v>
      </c>
      <c r="AN24" s="204" t="s">
        <v>122</v>
      </c>
      <c r="AO24" s="205" t="s">
        <v>123</v>
      </c>
      <c r="AP24" s="206" t="s">
        <v>84</v>
      </c>
      <c r="AQ24" s="205" t="s">
        <v>90</v>
      </c>
      <c r="AR24" s="207" t="s">
        <v>124</v>
      </c>
      <c r="AS24" s="147" t="s">
        <v>81</v>
      </c>
      <c r="AT24" s="105"/>
      <c r="AU24" s="208"/>
      <c r="AV24" s="5">
        <v>1</v>
      </c>
      <c r="AW24" s="197"/>
      <c r="AX24" s="106"/>
      <c r="AY24" s="106"/>
      <c r="AZ24" s="106"/>
      <c r="BA24" s="106"/>
      <c r="BB24" s="106"/>
      <c r="BC24" s="106"/>
      <c r="BD24" s="107"/>
      <c r="BE24" s="5">
        <v>1</v>
      </c>
      <c r="BF24" s="758" t="s">
        <v>79</v>
      </c>
      <c r="BG24" s="758"/>
      <c r="BH24" s="496">
        <v>1</v>
      </c>
      <c r="BI24" s="721" t="s">
        <v>307</v>
      </c>
      <c r="BJ24" s="721"/>
      <c r="BK24" s="496">
        <v>1</v>
      </c>
      <c r="BL24" s="723" t="s">
        <v>308</v>
      </c>
      <c r="BM24" s="723"/>
      <c r="BN24" s="496">
        <v>1</v>
      </c>
      <c r="BO24" s="699" t="s">
        <v>309</v>
      </c>
      <c r="BP24" s="699"/>
      <c r="BQ24" s="493">
        <v>1</v>
      </c>
      <c r="BR24" s="159" t="s">
        <v>106</v>
      </c>
      <c r="BS24" s="159">
        <v>1</v>
      </c>
      <c r="BT24" s="5">
        <v>1</v>
      </c>
      <c r="BU24" s="244">
        <v>1</v>
      </c>
    </row>
    <row r="25" spans="1:73" s="160" customFormat="1" ht="23.25" customHeight="1" thickBot="1">
      <c r="A25" s="5">
        <v>1</v>
      </c>
      <c r="B25" s="596"/>
      <c r="C25" s="631"/>
      <c r="D25" s="598"/>
      <c r="E25" s="636" t="str">
        <f t="shared" ref="E25:E87" si="5">SUBSTITUTE(SUBSTITUTE(SUBSTITUTE(SUBSTITUTE(SUBSTITUTE(SUBSTITUTE(SUBSTITUTE(SUBSTITUTE(SUBSTITUTE(SUBSTITUTE(C25,"0",""),"1",""),"2",""),"3",""),"4",""),"5",""),"6",""),"7",""),"8",""),"9","")</f>
        <v/>
      </c>
      <c r="F25" s="641">
        <v>0</v>
      </c>
      <c r="G25" s="182">
        <f t="shared" ref="G25:G31" si="6">IF(ISBLANK(F25),E25,F25)</f>
        <v>0</v>
      </c>
      <c r="H25" s="639" t="str">
        <f>IF(OR(ISBLANK(F25), ISTEXT(F25)), "", "0  "&amp;F24)</f>
        <v>0  colonne.F</v>
      </c>
      <c r="I25" s="5">
        <v>1</v>
      </c>
      <c r="J25" s="180" t="str">
        <f t="shared" si="4"/>
        <v>►</v>
      </c>
      <c r="K25" s="192"/>
      <c r="L25" s="192"/>
      <c r="M25" s="165" t="str">
        <f t="shared" si="1"/>
        <v/>
      </c>
      <c r="N25" s="166"/>
      <c r="O25" s="167"/>
      <c r="P25" s="182"/>
      <c r="Q25" s="491">
        <v>1</v>
      </c>
      <c r="R25" s="169">
        <f>IFERROR(SUMIF(K78:P78, O25, K79:P79)*N25*IF(ISBLANK(K25),1,K25)+SUMIF(K80:P80, O25, K81:P81)*N25*IF(ISBLANK(K25),1,K25), 0)</f>
        <v>0</v>
      </c>
      <c r="S25" s="170">
        <f>IF(ISBLANK(K15),0,(R25*Q25)/K15*V16)</f>
        <v>0</v>
      </c>
      <c r="T25" s="171">
        <f>IF(S51=0,0,(S25/S51)*U20*1000)</f>
        <v>0</v>
      </c>
      <c r="U25" s="193">
        <f>IF(R51=0, 0, (K25*Q25)/(R51*U20))</f>
        <v>0</v>
      </c>
      <c r="V25" s="173">
        <f>IF(OR(ISBLANK(K15), ISBLANK(K25), ISTEXT(K25)), 0, K25*Q25/K15*V16)</f>
        <v>0</v>
      </c>
      <c r="W25" s="174">
        <f t="shared" si="2"/>
        <v>0</v>
      </c>
      <c r="X25" s="175">
        <f t="shared" si="3"/>
        <v>0</v>
      </c>
      <c r="Y25" s="5">
        <v>1</v>
      </c>
      <c r="Z25" s="5">
        <v>1</v>
      </c>
      <c r="AA25" s="897" t="s">
        <v>143</v>
      </c>
      <c r="AB25" s="897"/>
      <c r="AC25" s="224"/>
      <c r="AD25" s="224"/>
      <c r="AE25" s="224"/>
      <c r="AF25" s="224"/>
      <c r="AG25" s="5">
        <v>1</v>
      </c>
      <c r="AH25" s="898" t="s">
        <v>689</v>
      </c>
      <c r="AI25" s="684"/>
      <c r="AJ25" s="5">
        <v>1</v>
      </c>
      <c r="AK25" s="202" t="s">
        <v>129</v>
      </c>
      <c r="AL25" s="203"/>
      <c r="AM25" s="5">
        <v>1</v>
      </c>
      <c r="AN25" s="68"/>
      <c r="AO25" s="36"/>
      <c r="AP25" s="36"/>
      <c r="AQ25" s="36"/>
      <c r="AR25" s="36"/>
      <c r="AS25" s="36"/>
      <c r="AT25" s="36"/>
      <c r="AU25" s="69"/>
      <c r="AV25" s="5">
        <v>1</v>
      </c>
      <c r="AW25" s="197"/>
      <c r="AX25" s="106"/>
      <c r="AY25" s="106"/>
      <c r="AZ25" s="106"/>
      <c r="BA25" s="106"/>
      <c r="BB25" s="213"/>
      <c r="BC25" s="214" t="s">
        <v>130</v>
      </c>
      <c r="BD25" s="801" t="s">
        <v>131</v>
      </c>
      <c r="BE25" s="5">
        <v>1</v>
      </c>
      <c r="BF25" s="759"/>
      <c r="BG25" s="759"/>
      <c r="BH25" s="496">
        <v>1</v>
      </c>
      <c r="BI25" s="722"/>
      <c r="BJ25" s="722"/>
      <c r="BK25" s="496">
        <v>1</v>
      </c>
      <c r="BL25" s="724"/>
      <c r="BM25" s="724"/>
      <c r="BN25" s="496">
        <v>1</v>
      </c>
      <c r="BO25" s="700"/>
      <c r="BP25" s="700"/>
      <c r="BQ25" s="493">
        <v>1</v>
      </c>
      <c r="BR25" s="179" t="s">
        <v>110</v>
      </c>
      <c r="BS25" s="179">
        <v>1</v>
      </c>
      <c r="BT25" s="5">
        <v>1</v>
      </c>
      <c r="BU25" s="244">
        <v>1</v>
      </c>
    </row>
    <row r="26" spans="1:73" s="160" customFormat="1" ht="23.25" customHeight="1" thickTop="1" thickBot="1">
      <c r="A26" s="5">
        <v>1</v>
      </c>
      <c r="B26" s="596"/>
      <c r="C26" s="632"/>
      <c r="D26" s="598"/>
      <c r="E26" s="636" t="str">
        <f t="shared" si="5"/>
        <v/>
      </c>
      <c r="F26" s="640">
        <v>0</v>
      </c>
      <c r="G26" s="182">
        <f t="shared" si="6"/>
        <v>0</v>
      </c>
      <c r="H26" s="639" t="str">
        <f>IF(OR(ISBLANK(F26), ISTEXT(F26)), "", "0  "&amp;F24)</f>
        <v>0  colonne.F</v>
      </c>
      <c r="I26" s="5">
        <v>1</v>
      </c>
      <c r="J26" s="180" t="str">
        <f t="shared" si="4"/>
        <v>►</v>
      </c>
      <c r="K26" s="163"/>
      <c r="L26" s="164"/>
      <c r="M26" s="181" t="str">
        <f t="shared" si="1"/>
        <v/>
      </c>
      <c r="N26" s="166"/>
      <c r="O26" s="167"/>
      <c r="P26" s="182"/>
      <c r="Q26" s="491">
        <v>1</v>
      </c>
      <c r="R26" s="169">
        <f>IFERROR(SUMIF(K78:P78, O26, K79:P79)*N26*IF(ISBLANK(K26),1,K26)+SUMIF(K80:P80, O26, K81:P81)*N26*IF(ISBLANK(K26),1,K26), 0)</f>
        <v>0</v>
      </c>
      <c r="S26" s="170">
        <f>IF(ISBLANK(K15),0,(R26*Q26)/K15*V16)</f>
        <v>0</v>
      </c>
      <c r="T26" s="183">
        <f>IF(S51=0,0,(S26/S51)*U20*1000)</f>
        <v>0</v>
      </c>
      <c r="U26" s="184">
        <f>IF(R51=0, 0, (K26*Q26)/(R51*U20))</f>
        <v>0</v>
      </c>
      <c r="V26" s="185">
        <f>IF(OR(ISBLANK(K15), ISBLANK(K26), ISTEXT(K26)), 0, K26*Q26/K15*V16)</f>
        <v>0</v>
      </c>
      <c r="W26" s="186">
        <f t="shared" si="2"/>
        <v>0</v>
      </c>
      <c r="X26" s="187">
        <f t="shared" si="3"/>
        <v>0</v>
      </c>
      <c r="Y26" s="5">
        <v>1</v>
      </c>
      <c r="Z26" s="5">
        <v>1</v>
      </c>
      <c r="AA26" s="113" t="s">
        <v>63</v>
      </c>
      <c r="AB26" s="113" t="s">
        <v>64</v>
      </c>
      <c r="AC26" s="113" t="s">
        <v>65</v>
      </c>
      <c r="AD26" s="113" t="s">
        <v>66</v>
      </c>
      <c r="AE26" s="113" t="s">
        <v>67</v>
      </c>
      <c r="AF26" s="113" t="s">
        <v>68</v>
      </c>
      <c r="AG26" s="5">
        <v>1</v>
      </c>
      <c r="AH26" s="899" t="s">
        <v>118</v>
      </c>
      <c r="AI26" s="795"/>
      <c r="AJ26" s="5">
        <v>1</v>
      </c>
      <c r="AK26" s="217" t="s">
        <v>135</v>
      </c>
      <c r="AL26" s="203"/>
      <c r="AM26" s="5">
        <v>1</v>
      </c>
      <c r="AN26" s="802" t="s">
        <v>136</v>
      </c>
      <c r="AO26" s="803"/>
      <c r="AP26" s="803"/>
      <c r="AQ26" s="803"/>
      <c r="AR26" s="803"/>
      <c r="AS26" s="738" t="s">
        <v>30</v>
      </c>
      <c r="AT26" s="738"/>
      <c r="AU26" s="804" t="str">
        <f>LEFT(AN26,1)</f>
        <v>①</v>
      </c>
      <c r="AV26" s="5">
        <v>1</v>
      </c>
      <c r="AW26" s="197"/>
      <c r="AX26" s="213"/>
      <c r="AY26" s="213"/>
      <c r="AZ26" s="213"/>
      <c r="BA26" s="213"/>
      <c r="BB26" s="213"/>
      <c r="BC26" s="218" t="s">
        <v>137</v>
      </c>
      <c r="BD26" s="801"/>
      <c r="BE26" s="5">
        <v>1</v>
      </c>
      <c r="BF26" s="495">
        <v>1</v>
      </c>
      <c r="BG26" s="495">
        <v>1</v>
      </c>
      <c r="BH26" s="5">
        <v>1</v>
      </c>
      <c r="BI26" s="495">
        <v>1</v>
      </c>
      <c r="BJ26" s="495">
        <v>1</v>
      </c>
      <c r="BK26" s="5">
        <v>1</v>
      </c>
      <c r="BL26" s="495">
        <v>1</v>
      </c>
      <c r="BM26" s="495">
        <v>1</v>
      </c>
      <c r="BN26" s="5">
        <v>1</v>
      </c>
      <c r="BO26" s="495">
        <v>1</v>
      </c>
      <c r="BP26" s="495">
        <v>1</v>
      </c>
      <c r="BQ26" s="493">
        <v>1</v>
      </c>
      <c r="BR26" s="190" t="s">
        <v>114</v>
      </c>
      <c r="BS26" s="190">
        <v>1</v>
      </c>
      <c r="BT26" s="5">
        <v>1</v>
      </c>
      <c r="BU26" s="244">
        <v>1</v>
      </c>
    </row>
    <row r="27" spans="1:73" s="160" customFormat="1" ht="23.25" customHeight="1" thickTop="1">
      <c r="A27" s="5">
        <v>1</v>
      </c>
      <c r="B27" s="596"/>
      <c r="C27" s="632"/>
      <c r="D27" s="598"/>
      <c r="E27" s="636" t="str">
        <f t="shared" si="5"/>
        <v/>
      </c>
      <c r="F27" s="640">
        <v>0</v>
      </c>
      <c r="G27" s="182">
        <f t="shared" si="6"/>
        <v>0</v>
      </c>
      <c r="H27" s="639" t="str">
        <f>IF(OR(ISBLANK(F27), ISTEXT(F27)), "", "0  "&amp;F24)</f>
        <v>0  colonne.F</v>
      </c>
      <c r="I27" s="5">
        <v>1</v>
      </c>
      <c r="J27" s="180" t="str">
        <f t="shared" si="4"/>
        <v>►</v>
      </c>
      <c r="K27" s="164"/>
      <c r="L27" s="164"/>
      <c r="M27" s="165" t="str">
        <f t="shared" si="1"/>
        <v/>
      </c>
      <c r="N27" s="486"/>
      <c r="O27" s="167"/>
      <c r="P27" s="182"/>
      <c r="Q27" s="491">
        <v>1</v>
      </c>
      <c r="R27" s="169">
        <f>IFERROR(SUMIF(K78:P78, O27, K79:P79)*N27*IF(ISBLANK(K27),1,K27)+SUMIF(K80:P80, O27, K81:P81)*N27*IF(ISBLANK(K27),1,K27), 0)</f>
        <v>0</v>
      </c>
      <c r="S27" s="170">
        <f>IF(ISBLANK(K15),0,(R27*Q27)/K15*V16)</f>
        <v>0</v>
      </c>
      <c r="T27" s="171">
        <f>IF(S51=0,0,(S27/S51)*U20*1000)</f>
        <v>0</v>
      </c>
      <c r="U27" s="193">
        <f>IF(R51=0, 0, (K27*Q27)/(R51*U20))</f>
        <v>0</v>
      </c>
      <c r="V27" s="173">
        <f>IF(OR(ISBLANK(K15), ISBLANK(K27), ISTEXT(K27)), 0, K27*Q27/K15*V16)</f>
        <v>0</v>
      </c>
      <c r="W27" s="174">
        <f t="shared" si="2"/>
        <v>0</v>
      </c>
      <c r="X27" s="175">
        <f t="shared" si="3"/>
        <v>0</v>
      </c>
      <c r="Y27" s="5">
        <v>1</v>
      </c>
      <c r="Z27" s="5">
        <v>1</v>
      </c>
      <c r="AA27" s="812" t="s">
        <v>122</v>
      </c>
      <c r="AB27" s="814" t="s">
        <v>123</v>
      </c>
      <c r="AC27" s="816" t="s">
        <v>84</v>
      </c>
      <c r="AD27" s="814" t="s">
        <v>90</v>
      </c>
      <c r="AE27" s="818" t="s">
        <v>124</v>
      </c>
      <c r="AF27" s="128" t="s">
        <v>92</v>
      </c>
      <c r="AG27" s="5">
        <v>1</v>
      </c>
      <c r="AH27" s="912" t="s">
        <v>127</v>
      </c>
      <c r="AI27" s="800"/>
      <c r="AJ27" s="5">
        <v>1</v>
      </c>
      <c r="AK27" s="217" t="s">
        <v>139</v>
      </c>
      <c r="AL27" s="220"/>
      <c r="AM27" s="5">
        <v>1</v>
      </c>
      <c r="AN27" s="802"/>
      <c r="AO27" s="803"/>
      <c r="AP27" s="803"/>
      <c r="AQ27" s="803"/>
      <c r="AR27" s="803"/>
      <c r="AS27" s="738"/>
      <c r="AT27" s="738"/>
      <c r="AU27" s="804"/>
      <c r="AV27" s="5">
        <v>1</v>
      </c>
      <c r="AW27" s="221"/>
      <c r="AX27" s="213"/>
      <c r="AY27" s="213"/>
      <c r="AZ27" s="213"/>
      <c r="BA27" s="213"/>
      <c r="BB27" s="213"/>
      <c r="BC27" s="213"/>
      <c r="BD27" s="222"/>
      <c r="BE27" s="5">
        <v>1</v>
      </c>
      <c r="BF27" s="743" t="s">
        <v>109</v>
      </c>
      <c r="BG27" s="743"/>
      <c r="BH27" s="496">
        <v>1</v>
      </c>
      <c r="BI27" s="721" t="s">
        <v>310</v>
      </c>
      <c r="BJ27" s="721"/>
      <c r="BK27" s="496">
        <v>1</v>
      </c>
      <c r="BL27" s="723" t="s">
        <v>311</v>
      </c>
      <c r="BM27" s="723"/>
      <c r="BN27" s="496">
        <v>1</v>
      </c>
      <c r="BO27" s="699" t="s">
        <v>312</v>
      </c>
      <c r="BP27" s="699"/>
      <c r="BQ27" s="493"/>
      <c r="BR27" s="200" t="s">
        <v>117</v>
      </c>
      <c r="BS27" s="200">
        <v>1</v>
      </c>
      <c r="BT27" s="5">
        <v>1</v>
      </c>
      <c r="BU27" s="244">
        <v>1</v>
      </c>
    </row>
    <row r="28" spans="1:73" s="160" customFormat="1" ht="23.25" customHeight="1">
      <c r="A28" s="5">
        <v>1</v>
      </c>
      <c r="B28" s="596"/>
      <c r="C28" s="632"/>
      <c r="D28" s="598"/>
      <c r="E28" s="636" t="str">
        <f t="shared" si="5"/>
        <v/>
      </c>
      <c r="F28" s="640"/>
      <c r="G28" s="182" t="str">
        <f t="shared" si="6"/>
        <v/>
      </c>
      <c r="H28" s="639" t="str">
        <f>IF(OR(ISBLANK(F28), ISTEXT(F28)), "", "0  "&amp;F24)</f>
        <v/>
      </c>
      <c r="I28" s="5">
        <v>1</v>
      </c>
      <c r="J28" s="180" t="str">
        <f t="shared" si="4"/>
        <v>►</v>
      </c>
      <c r="K28" s="192"/>
      <c r="L28" s="192"/>
      <c r="M28" s="181" t="str">
        <f t="shared" si="1"/>
        <v/>
      </c>
      <c r="N28" s="486"/>
      <c r="O28" s="167"/>
      <c r="P28" s="182"/>
      <c r="Q28" s="491">
        <v>1</v>
      </c>
      <c r="R28" s="169">
        <f>IFERROR(SUMIF(K78:P78, O28, K79:P79)*N28*IF(ISBLANK(K28),1,K28)+SUMIF(K80:P80, O28, K81:P81)*N28*IF(ISBLANK(K28),1,K28), 0)</f>
        <v>0</v>
      </c>
      <c r="S28" s="170">
        <f>IF(ISBLANK(K15),0,(R28*Q28)/K15*V16)</f>
        <v>0</v>
      </c>
      <c r="T28" s="183">
        <f>IF(S51=0,0,(S28/S51)*U20*1000)</f>
        <v>0</v>
      </c>
      <c r="U28" s="184">
        <f>IF(R51=0, 0, (K28*Q28)/(R51*U20))</f>
        <v>0</v>
      </c>
      <c r="V28" s="185">
        <f>IF(OR(ISBLANK(K15), ISBLANK(K28), ISTEXT(K28)), 0, K28*Q28/K15*V16)</f>
        <v>0</v>
      </c>
      <c r="W28" s="186">
        <f t="shared" si="2"/>
        <v>0</v>
      </c>
      <c r="X28" s="187">
        <f t="shared" si="3"/>
        <v>0</v>
      </c>
      <c r="Y28" s="5">
        <v>1</v>
      </c>
      <c r="Z28" s="5">
        <v>1</v>
      </c>
      <c r="AA28" s="813"/>
      <c r="AB28" s="815"/>
      <c r="AC28" s="817"/>
      <c r="AD28" s="815"/>
      <c r="AE28" s="819"/>
      <c r="AF28" s="147" t="s">
        <v>81</v>
      </c>
      <c r="AG28" s="5">
        <v>1</v>
      </c>
      <c r="AH28" s="912"/>
      <c r="AI28" s="800"/>
      <c r="AJ28" s="5">
        <v>1</v>
      </c>
      <c r="AK28" s="225" t="s">
        <v>144</v>
      </c>
      <c r="AL28" s="226"/>
      <c r="AM28" s="5">
        <v>1</v>
      </c>
      <c r="AN28" s="227"/>
      <c r="AO28" s="228"/>
      <c r="AP28" s="228"/>
      <c r="AQ28" s="228"/>
      <c r="AR28" s="228"/>
      <c r="AS28" s="228"/>
      <c r="AT28" s="228"/>
      <c r="AU28" s="85"/>
      <c r="AV28" s="5">
        <v>1</v>
      </c>
      <c r="AW28" s="221"/>
      <c r="AX28" s="213"/>
      <c r="AY28" s="106"/>
      <c r="AZ28" s="106"/>
      <c r="BA28" s="213"/>
      <c r="BB28" s="213"/>
      <c r="BC28" s="214" t="s">
        <v>145</v>
      </c>
      <c r="BD28" s="801" t="s">
        <v>131</v>
      </c>
      <c r="BE28" s="5">
        <v>1</v>
      </c>
      <c r="BF28" s="744"/>
      <c r="BG28" s="744"/>
      <c r="BH28" s="496">
        <v>1</v>
      </c>
      <c r="BI28" s="722"/>
      <c r="BJ28" s="722"/>
      <c r="BK28" s="496">
        <v>1</v>
      </c>
      <c r="BL28" s="724"/>
      <c r="BM28" s="724"/>
      <c r="BN28" s="496">
        <v>1</v>
      </c>
      <c r="BO28" s="700"/>
      <c r="BP28" s="700"/>
      <c r="BQ28" s="493">
        <v>1</v>
      </c>
      <c r="BR28" s="209" t="s">
        <v>126</v>
      </c>
      <c r="BS28" s="209">
        <v>1</v>
      </c>
      <c r="BT28" s="5">
        <v>1</v>
      </c>
      <c r="BU28" s="244">
        <v>1</v>
      </c>
    </row>
    <row r="29" spans="1:73" s="160" customFormat="1" ht="23.25" customHeight="1" thickBot="1">
      <c r="A29" s="5">
        <v>1</v>
      </c>
      <c r="B29" s="596"/>
      <c r="C29" s="632"/>
      <c r="D29" s="598"/>
      <c r="E29" s="636" t="str">
        <f t="shared" si="5"/>
        <v/>
      </c>
      <c r="F29" s="640"/>
      <c r="G29" s="182" t="str">
        <f t="shared" si="6"/>
        <v/>
      </c>
      <c r="H29" s="639" t="str">
        <f>IF(OR(ISBLANK(F29), ISTEXT(F29)), "", "0  "&amp;F24)</f>
        <v/>
      </c>
      <c r="I29" s="5">
        <v>1</v>
      </c>
      <c r="J29" s="180" t="str">
        <f t="shared" si="4"/>
        <v>►</v>
      </c>
      <c r="K29" s="163"/>
      <c r="L29" s="164"/>
      <c r="M29" s="165" t="str">
        <f t="shared" si="1"/>
        <v/>
      </c>
      <c r="N29" s="166"/>
      <c r="O29" s="167"/>
      <c r="P29" s="182"/>
      <c r="Q29" s="491">
        <v>1</v>
      </c>
      <c r="R29" s="169">
        <f>IFERROR(SUMIF(K78:P78, O29, K79:P79)*N29*IF(ISBLANK(K29),1,K29)+SUMIF(K80:P80, O29, K81:P81)*N29*IF(ISBLANK(K29),1,K29), 0)</f>
        <v>0</v>
      </c>
      <c r="S29" s="170">
        <f>IF(ISBLANK(K15),0,(R29*Q29)/K15*V16)</f>
        <v>0</v>
      </c>
      <c r="T29" s="171">
        <f>IF(S51=0,0,(S29/S51)*U20*1000)</f>
        <v>0</v>
      </c>
      <c r="U29" s="193">
        <f>IF(R51=0, 0, (K29*Q29)/(R51*U20))</f>
        <v>0</v>
      </c>
      <c r="V29" s="173">
        <f>IF(OR(ISBLANK(K15), ISBLANK(K29), ISTEXT(K29)), 0, K29*Q29/K15*V16)</f>
        <v>0</v>
      </c>
      <c r="W29" s="174">
        <f t="shared" si="2"/>
        <v>0</v>
      </c>
      <c r="X29" s="175">
        <f t="shared" si="3"/>
        <v>0</v>
      </c>
      <c r="Y29" s="5">
        <v>1</v>
      </c>
      <c r="Z29" s="5">
        <v>1</v>
      </c>
      <c r="AA29" s="163"/>
      <c r="AB29" s="164"/>
      <c r="AC29" s="165" t="str">
        <f t="shared" ref="AC29:AC49" si="7">IF(AND(AA29&gt;0,AD29&gt;0),"de","")</f>
        <v/>
      </c>
      <c r="AD29" s="166"/>
      <c r="AE29" s="167"/>
      <c r="AF29" s="168"/>
      <c r="AG29" s="5">
        <v>1</v>
      </c>
      <c r="AH29" s="912"/>
      <c r="AI29" s="800"/>
      <c r="AJ29" s="5">
        <v>1</v>
      </c>
      <c r="AK29" s="217" t="s">
        <v>147</v>
      </c>
      <c r="AL29" s="226"/>
      <c r="AM29" s="5">
        <v>1</v>
      </c>
      <c r="AN29" s="230"/>
      <c r="AO29" s="231" t="s">
        <v>47</v>
      </c>
      <c r="AP29" s="232" t="s">
        <v>148</v>
      </c>
      <c r="AQ29" s="232"/>
      <c r="AR29" s="233"/>
      <c r="AS29" s="233"/>
      <c r="AT29" s="233"/>
      <c r="AU29" s="234"/>
      <c r="AV29" s="5">
        <v>1</v>
      </c>
      <c r="AW29" s="221"/>
      <c r="AX29" s="213"/>
      <c r="AY29" s="106"/>
      <c r="AZ29" s="106"/>
      <c r="BA29" s="106"/>
      <c r="BB29" s="213"/>
      <c r="BC29" s="218" t="s">
        <v>149</v>
      </c>
      <c r="BD29" s="801"/>
      <c r="BE29" s="5">
        <v>1</v>
      </c>
      <c r="BF29" s="495">
        <v>1</v>
      </c>
      <c r="BG29" s="495">
        <v>1</v>
      </c>
      <c r="BH29" s="5">
        <v>1</v>
      </c>
      <c r="BI29" s="495">
        <v>1</v>
      </c>
      <c r="BJ29" s="495">
        <v>1</v>
      </c>
      <c r="BK29" s="5">
        <v>1</v>
      </c>
      <c r="BL29" s="495">
        <v>1</v>
      </c>
      <c r="BM29" s="495">
        <v>1</v>
      </c>
      <c r="BN29" s="5">
        <v>1</v>
      </c>
      <c r="BO29" s="495">
        <v>1</v>
      </c>
      <c r="BP29" s="495">
        <v>1</v>
      </c>
      <c r="BQ29" s="493">
        <v>1</v>
      </c>
      <c r="BR29" s="215" t="s">
        <v>132</v>
      </c>
      <c r="BS29" s="215">
        <v>1</v>
      </c>
      <c r="BT29" s="5">
        <v>1</v>
      </c>
      <c r="BU29" s="244">
        <v>1</v>
      </c>
    </row>
    <row r="30" spans="1:73" s="160" customFormat="1" ht="23.25" customHeight="1">
      <c r="A30" s="5">
        <v>1</v>
      </c>
      <c r="B30" s="596"/>
      <c r="C30" s="632"/>
      <c r="D30" s="598"/>
      <c r="E30" s="636" t="str">
        <f t="shared" si="5"/>
        <v/>
      </c>
      <c r="F30" s="640"/>
      <c r="G30" s="182" t="str">
        <f t="shared" si="6"/>
        <v/>
      </c>
      <c r="H30" s="639" t="str">
        <f>IF(OR(ISBLANK(F30), ISTEXT(F30)), "", "0  "&amp;F24)</f>
        <v/>
      </c>
      <c r="I30" s="5">
        <v>1</v>
      </c>
      <c r="J30" s="180" t="str">
        <f t="shared" si="4"/>
        <v>►</v>
      </c>
      <c r="K30" s="163"/>
      <c r="L30" s="164"/>
      <c r="M30" s="181" t="str">
        <f t="shared" si="1"/>
        <v/>
      </c>
      <c r="N30" s="485"/>
      <c r="O30" s="167"/>
      <c r="P30" s="182"/>
      <c r="Q30" s="491">
        <v>1</v>
      </c>
      <c r="R30" s="169">
        <f>IFERROR(SUMIF(K78:P78, O30, K79:P79)*N30*IF(ISBLANK(K30),1,K30)+SUMIF(K80:P80, O30, K81:P81)*N30*IF(ISBLANK(K30),1,K30), 0)</f>
        <v>0</v>
      </c>
      <c r="S30" s="170">
        <f>IF(ISBLANK(K15),0,(R30*Q30)/K15*V16)</f>
        <v>0</v>
      </c>
      <c r="T30" s="183">
        <f>IF(S51=0,0,(S30/S51)*U20*1000)</f>
        <v>0</v>
      </c>
      <c r="U30" s="184">
        <f>IF(R51=0, 0, (K30*Q30)/(R51*U20))</f>
        <v>0</v>
      </c>
      <c r="V30" s="185">
        <f>IF(OR(ISBLANK(K15), ISBLANK(K30), ISTEXT(K30)), 0, K30*Q30/K15*V16)</f>
        <v>0</v>
      </c>
      <c r="W30" s="186">
        <f t="shared" si="2"/>
        <v>0</v>
      </c>
      <c r="X30" s="187">
        <f t="shared" si="3"/>
        <v>0</v>
      </c>
      <c r="Y30" s="5">
        <v>1</v>
      </c>
      <c r="Z30" s="5">
        <v>1</v>
      </c>
      <c r="AA30" s="164"/>
      <c r="AB30" s="164"/>
      <c r="AC30" s="181" t="str">
        <f t="shared" si="7"/>
        <v/>
      </c>
      <c r="AD30" s="166"/>
      <c r="AE30" s="167"/>
      <c r="AF30" s="182"/>
      <c r="AG30" s="5">
        <v>1</v>
      </c>
      <c r="AH30" s="911" t="s">
        <v>142</v>
      </c>
      <c r="AI30" s="698"/>
      <c r="AJ30" s="5">
        <v>1</v>
      </c>
      <c r="AK30" s="236" t="s">
        <v>53</v>
      </c>
      <c r="AL30" s="67"/>
      <c r="AM30" s="5">
        <v>1</v>
      </c>
      <c r="AN30" s="230"/>
      <c r="AO30" s="84"/>
      <c r="AP30" s="84"/>
      <c r="AQ30" s="84"/>
      <c r="AR30" s="84"/>
      <c r="AS30" s="237" t="s">
        <v>151</v>
      </c>
      <c r="AT30" s="238"/>
      <c r="AU30" s="239"/>
      <c r="AV30" s="5">
        <v>1</v>
      </c>
      <c r="AW30" s="197"/>
      <c r="AX30" s="106"/>
      <c r="AY30" s="106"/>
      <c r="AZ30" s="106"/>
      <c r="BA30" s="106"/>
      <c r="BB30" s="106"/>
      <c r="BC30" s="106"/>
      <c r="BD30" s="222"/>
      <c r="BE30" s="5">
        <v>1</v>
      </c>
      <c r="BF30" s="805" t="s">
        <v>313</v>
      </c>
      <c r="BG30" s="805"/>
      <c r="BH30" s="496">
        <v>1</v>
      </c>
      <c r="BI30" s="721" t="s">
        <v>314</v>
      </c>
      <c r="BJ30" s="721"/>
      <c r="BK30" s="496">
        <v>1</v>
      </c>
      <c r="BL30" s="723" t="s">
        <v>315</v>
      </c>
      <c r="BM30" s="723"/>
      <c r="BN30" s="496">
        <v>1</v>
      </c>
      <c r="BO30" s="699" t="s">
        <v>316</v>
      </c>
      <c r="BP30" s="699"/>
      <c r="BQ30" s="493">
        <v>1</v>
      </c>
      <c r="BR30" s="139" t="s">
        <v>100</v>
      </c>
      <c r="BS30" s="139">
        <v>1</v>
      </c>
      <c r="BT30" s="5">
        <v>1</v>
      </c>
      <c r="BU30" s="244">
        <v>1</v>
      </c>
    </row>
    <row r="31" spans="1:73" s="160" customFormat="1" ht="23.25" customHeight="1">
      <c r="A31" s="5">
        <v>1</v>
      </c>
      <c r="B31" s="596"/>
      <c r="C31" s="632"/>
      <c r="D31" s="598"/>
      <c r="E31" s="636" t="str">
        <f t="shared" si="5"/>
        <v/>
      </c>
      <c r="F31" s="640"/>
      <c r="G31" s="182" t="str">
        <f t="shared" si="6"/>
        <v/>
      </c>
      <c r="H31" s="639" t="str">
        <f>IF(OR(ISBLANK(F31), ISTEXT(F31)), "", "0  "&amp;F24)</f>
        <v/>
      </c>
      <c r="I31" s="5">
        <v>1</v>
      </c>
      <c r="J31" s="180" t="str">
        <f t="shared" si="4"/>
        <v>►</v>
      </c>
      <c r="K31" s="163"/>
      <c r="L31" s="164"/>
      <c r="M31" s="165" t="str">
        <f t="shared" si="1"/>
        <v/>
      </c>
      <c r="N31" s="166"/>
      <c r="O31" s="167"/>
      <c r="P31" s="182"/>
      <c r="Q31" s="491">
        <v>1</v>
      </c>
      <c r="R31" s="169">
        <f>IFERROR(SUMIF(K78:P78, O31, K79:P79)*N31*IF(ISBLANK(K31),1,K31)+SUMIF(K80:P80, O31, K81:P81)*N31*IF(ISBLANK(K31),1,K31), 0)</f>
        <v>0</v>
      </c>
      <c r="S31" s="170">
        <f>IF(ISBLANK(K15),0,(R31*Q31)/K15*V16)</f>
        <v>0</v>
      </c>
      <c r="T31" s="171">
        <f>IF(S51=0,0,(S31/S51)*U20*1000)</f>
        <v>0</v>
      </c>
      <c r="U31" s="193">
        <f>IF(R51=0, 0, (K31*Q31)/(R51*U20))</f>
        <v>0</v>
      </c>
      <c r="V31" s="173">
        <f>IF(OR(ISBLANK(K15), ISBLANK(K31), ISTEXT(K31)), 0, K31*Q31/K15*V16)</f>
        <v>0</v>
      </c>
      <c r="W31" s="174">
        <f t="shared" si="2"/>
        <v>0</v>
      </c>
      <c r="X31" s="175">
        <f t="shared" si="3"/>
        <v>0</v>
      </c>
      <c r="Y31" s="3">
        <v>1</v>
      </c>
      <c r="Z31" s="3">
        <v>1</v>
      </c>
      <c r="AA31" s="192"/>
      <c r="AB31" s="192"/>
      <c r="AC31" s="165" t="str">
        <f t="shared" si="7"/>
        <v/>
      </c>
      <c r="AD31" s="166"/>
      <c r="AE31" s="167"/>
      <c r="AF31" s="182"/>
      <c r="AG31" s="3">
        <v>1</v>
      </c>
      <c r="AH31" s="911"/>
      <c r="AI31" s="698"/>
      <c r="AJ31" s="3">
        <v>1</v>
      </c>
      <c r="AK31" s="241" t="s">
        <v>44</v>
      </c>
      <c r="AL31" s="67"/>
      <c r="AM31" s="3">
        <v>1</v>
      </c>
      <c r="AN31" s="230"/>
      <c r="AO31" s="84"/>
      <c r="AP31" s="84"/>
      <c r="AQ31" s="84"/>
      <c r="AR31" s="84"/>
      <c r="AS31" s="242" t="s">
        <v>154</v>
      </c>
      <c r="AT31" s="84"/>
      <c r="AU31" s="85"/>
      <c r="AV31" s="5">
        <v>1</v>
      </c>
      <c r="AW31" s="197"/>
      <c r="AX31" s="106"/>
      <c r="AY31" s="106"/>
      <c r="AZ31" s="106"/>
      <c r="BA31" s="106"/>
      <c r="BB31" s="106"/>
      <c r="BC31" s="243" t="s">
        <v>155</v>
      </c>
      <c r="BD31" s="107"/>
      <c r="BE31" s="5">
        <v>1</v>
      </c>
      <c r="BF31" s="806"/>
      <c r="BG31" s="806"/>
      <c r="BH31" s="496">
        <v>1</v>
      </c>
      <c r="BI31" s="722"/>
      <c r="BJ31" s="722"/>
      <c r="BK31" s="496">
        <v>1</v>
      </c>
      <c r="BL31" s="724"/>
      <c r="BM31" s="724"/>
      <c r="BN31" s="496">
        <v>1</v>
      </c>
      <c r="BO31" s="700"/>
      <c r="BP31" s="700"/>
      <c r="BQ31" s="493">
        <v>1</v>
      </c>
      <c r="BR31" s="223" t="s">
        <v>141</v>
      </c>
      <c r="BS31" s="223">
        <v>1</v>
      </c>
      <c r="BT31" s="5">
        <v>1</v>
      </c>
      <c r="BU31" s="244">
        <v>1</v>
      </c>
    </row>
    <row r="32" spans="1:73" s="160" customFormat="1" ht="23.25" customHeight="1" thickBot="1">
      <c r="A32" s="5">
        <v>1</v>
      </c>
      <c r="B32" s="596"/>
      <c r="C32" s="632"/>
      <c r="D32" s="598"/>
      <c r="E32" s="636" t="str">
        <f t="shared" si="5"/>
        <v/>
      </c>
      <c r="F32" s="640"/>
      <c r="G32" s="182" t="str">
        <f>IF(ISBLANK(F32),E32,F32)</f>
        <v/>
      </c>
      <c r="H32" s="639" t="str">
        <f>IF(OR(ISBLANK(F32), ISTEXT(F32)), "", "0  "&amp;F24)</f>
        <v/>
      </c>
      <c r="I32" s="5">
        <v>1</v>
      </c>
      <c r="J32" s="180" t="str">
        <f t="shared" si="4"/>
        <v>►</v>
      </c>
      <c r="K32" s="163"/>
      <c r="L32" s="164"/>
      <c r="M32" s="181" t="str">
        <f t="shared" si="1"/>
        <v/>
      </c>
      <c r="N32" s="166"/>
      <c r="O32" s="167"/>
      <c r="P32" s="182"/>
      <c r="Q32" s="491">
        <v>1</v>
      </c>
      <c r="R32" s="169">
        <f>IFERROR(SUMIF(K78:P78, O32, K79:P79)*N32*IF(ISBLANK(K32),1,K32)+SUMIF(K80:P80, O32, K81:P81)*N32*IF(ISBLANK(K32),1,K32), 0)</f>
        <v>0</v>
      </c>
      <c r="S32" s="170">
        <f>IF(ISBLANK(K15),0,(R32*Q32)/K15*V16)</f>
        <v>0</v>
      </c>
      <c r="T32" s="183">
        <f>IF(S51=0,0,(S32/S51)*U20*1000)</f>
        <v>0</v>
      </c>
      <c r="U32" s="184">
        <f>IF(R51=0, 0, (K32*Q32)/(R51*U20))</f>
        <v>0</v>
      </c>
      <c r="V32" s="185">
        <f>IF(OR(ISBLANK(K15), ISBLANK(K32), ISTEXT(K32)), 0, K32*Q32/K15*V16)</f>
        <v>0</v>
      </c>
      <c r="W32" s="186">
        <f t="shared" si="2"/>
        <v>0</v>
      </c>
      <c r="X32" s="187">
        <f t="shared" si="3"/>
        <v>0</v>
      </c>
      <c r="Y32" s="3">
        <v>1</v>
      </c>
      <c r="Z32" s="3">
        <v>1</v>
      </c>
      <c r="AA32" s="192"/>
      <c r="AB32" s="192"/>
      <c r="AC32" s="181" t="str">
        <f t="shared" si="7"/>
        <v/>
      </c>
      <c r="AD32" s="166"/>
      <c r="AE32" s="167"/>
      <c r="AF32" s="182"/>
      <c r="AG32" s="3">
        <v>1</v>
      </c>
      <c r="AH32" s="911"/>
      <c r="AI32" s="698"/>
      <c r="AJ32" s="3">
        <v>1</v>
      </c>
      <c r="AK32" s="246" t="s">
        <v>45</v>
      </c>
      <c r="AL32" s="67"/>
      <c r="AM32" s="3">
        <v>1</v>
      </c>
      <c r="AN32" s="247" t="s">
        <v>88</v>
      </c>
      <c r="AO32" s="126" t="s">
        <v>89</v>
      </c>
      <c r="AP32" s="127"/>
      <c r="AQ32" s="685" t="s">
        <v>90</v>
      </c>
      <c r="AR32" s="825" t="s">
        <v>91</v>
      </c>
      <c r="AS32" s="128" t="s">
        <v>92</v>
      </c>
      <c r="AT32" s="15"/>
      <c r="AU32" s="248"/>
      <c r="AV32" s="5">
        <v>1</v>
      </c>
      <c r="AW32" s="197"/>
      <c r="AX32" s="106"/>
      <c r="AY32" s="106"/>
      <c r="AZ32" s="106"/>
      <c r="BA32" s="106"/>
      <c r="BB32" s="106"/>
      <c r="BC32" s="249" t="s">
        <v>156</v>
      </c>
      <c r="BD32" s="107"/>
      <c r="BE32" s="5">
        <v>1</v>
      </c>
      <c r="BF32" s="495">
        <v>1</v>
      </c>
      <c r="BG32" s="495">
        <v>1</v>
      </c>
      <c r="BH32" s="5">
        <v>1</v>
      </c>
      <c r="BI32" s="495">
        <v>1</v>
      </c>
      <c r="BJ32" s="495">
        <v>1</v>
      </c>
      <c r="BK32" s="5">
        <v>1</v>
      </c>
      <c r="BL32" s="495">
        <v>1</v>
      </c>
      <c r="BM32" s="495">
        <v>1</v>
      </c>
      <c r="BN32" s="5">
        <v>1</v>
      </c>
      <c r="BO32" s="495">
        <v>1</v>
      </c>
      <c r="BP32" s="495">
        <v>1</v>
      </c>
      <c r="BQ32" s="493">
        <v>1</v>
      </c>
      <c r="BR32" s="229" t="s">
        <v>146</v>
      </c>
      <c r="BS32" s="229">
        <v>1</v>
      </c>
      <c r="BT32" s="5">
        <v>1</v>
      </c>
      <c r="BU32" s="244">
        <v>1</v>
      </c>
    </row>
    <row r="33" spans="1:73" s="160" customFormat="1" ht="23.25" customHeight="1">
      <c r="A33" s="5">
        <v>1</v>
      </c>
      <c r="B33" s="596"/>
      <c r="C33" s="632"/>
      <c r="D33" s="598"/>
      <c r="E33" s="636" t="str">
        <f t="shared" si="5"/>
        <v/>
      </c>
      <c r="F33" s="640"/>
      <c r="G33" s="182" t="str">
        <f t="shared" ref="G33:G87" si="8">IF(ISBLANK(F33),E33,F33)</f>
        <v/>
      </c>
      <c r="H33" s="639" t="str">
        <f>IF(OR(ISBLANK(F33), ISTEXT(F33)), "", "0  "&amp;F24)</f>
        <v/>
      </c>
      <c r="I33" s="5">
        <v>1</v>
      </c>
      <c r="J33" s="180" t="str">
        <f t="shared" si="4"/>
        <v>►</v>
      </c>
      <c r="K33" s="163"/>
      <c r="L33" s="164"/>
      <c r="M33" s="165" t="str">
        <f t="shared" si="1"/>
        <v/>
      </c>
      <c r="N33" s="166"/>
      <c r="O33" s="167"/>
      <c r="P33" s="182"/>
      <c r="Q33" s="491">
        <v>1</v>
      </c>
      <c r="R33" s="169">
        <f>IFERROR(SUMIF(K78:P78, O33, K79:P79)*N33*IF(ISBLANK(K33),1,K33)+SUMIF(K80:P80, O33, K81:P81)*N33*IF(ISBLANK(K33),1,K33), 0)</f>
        <v>0</v>
      </c>
      <c r="S33" s="170">
        <f>IF(ISBLANK(K15),0,(R33*Q33)/K15*V16)</f>
        <v>0</v>
      </c>
      <c r="T33" s="171">
        <f>IF(S51=0,0,(S33/S51)*U20*1000)</f>
        <v>0</v>
      </c>
      <c r="U33" s="193">
        <f>IF(R51=0, 0, (K33*Q33)/(R51*U20))</f>
        <v>0</v>
      </c>
      <c r="V33" s="173">
        <f>IF(OR(ISBLANK(K15), ISBLANK(K33), ISTEXT(K33)), 0, K33*Q33/K15*V16)</f>
        <v>0</v>
      </c>
      <c r="W33" s="174">
        <f t="shared" si="2"/>
        <v>0</v>
      </c>
      <c r="X33" s="175">
        <f t="shared" si="3"/>
        <v>0</v>
      </c>
      <c r="Y33" s="3">
        <v>1</v>
      </c>
      <c r="Z33" s="3">
        <v>1</v>
      </c>
      <c r="AA33" s="192"/>
      <c r="AB33" s="192"/>
      <c r="AC33" s="165" t="str">
        <f t="shared" si="7"/>
        <v/>
      </c>
      <c r="AD33" s="166"/>
      <c r="AE33" s="167"/>
      <c r="AF33" s="182"/>
      <c r="AG33" s="3">
        <v>1</v>
      </c>
      <c r="AH33" s="911"/>
      <c r="AI33" s="698"/>
      <c r="AJ33" s="3">
        <v>1</v>
      </c>
      <c r="AK33" s="66" t="s">
        <v>157</v>
      </c>
      <c r="AL33" s="67"/>
      <c r="AM33" s="3">
        <v>1</v>
      </c>
      <c r="AN33" s="250" t="s">
        <v>82</v>
      </c>
      <c r="AO33" s="145" t="s">
        <v>83</v>
      </c>
      <c r="AP33" s="146" t="s">
        <v>84</v>
      </c>
      <c r="AQ33" s="686"/>
      <c r="AR33" s="819"/>
      <c r="AS33" s="147" t="s">
        <v>81</v>
      </c>
      <c r="AT33" s="15"/>
      <c r="AU33" s="248"/>
      <c r="AV33" s="5">
        <v>1</v>
      </c>
      <c r="AW33" s="251"/>
      <c r="AX33" s="252"/>
      <c r="AY33" s="252"/>
      <c r="AZ33" s="252"/>
      <c r="BA33" s="252"/>
      <c r="BB33" s="252"/>
      <c r="BC33" s="252"/>
      <c r="BD33" s="253"/>
      <c r="BE33" s="5">
        <v>1</v>
      </c>
      <c r="BF33" s="821" t="s">
        <v>317</v>
      </c>
      <c r="BG33" s="821"/>
      <c r="BH33" s="496">
        <v>1</v>
      </c>
      <c r="BI33" s="721" t="s">
        <v>318</v>
      </c>
      <c r="BJ33" s="721"/>
      <c r="BK33" s="496">
        <v>1</v>
      </c>
      <c r="BL33" s="723" t="s">
        <v>319</v>
      </c>
      <c r="BM33" s="723"/>
      <c r="BN33" s="496">
        <v>1</v>
      </c>
      <c r="BO33" s="699" t="s">
        <v>320</v>
      </c>
      <c r="BP33" s="699"/>
      <c r="BQ33" s="493">
        <v>1</v>
      </c>
      <c r="BR33" s="235" t="s">
        <v>150</v>
      </c>
      <c r="BS33" s="235">
        <v>1</v>
      </c>
      <c r="BT33" s="5">
        <v>1</v>
      </c>
      <c r="BU33" s="244">
        <v>1</v>
      </c>
    </row>
    <row r="34" spans="1:73" s="160" customFormat="1" ht="23.25" customHeight="1">
      <c r="A34" s="5">
        <v>1</v>
      </c>
      <c r="B34" s="596"/>
      <c r="C34" s="632"/>
      <c r="D34" s="598"/>
      <c r="E34" s="636" t="str">
        <f t="shared" si="5"/>
        <v/>
      </c>
      <c r="F34" s="640"/>
      <c r="G34" s="182" t="str">
        <f t="shared" si="8"/>
        <v/>
      </c>
      <c r="H34" s="639" t="str">
        <f>IF(OR(ISBLANK(F34), ISTEXT(F34)), "", "0  "&amp;F24)</f>
        <v/>
      </c>
      <c r="I34" s="5">
        <v>1</v>
      </c>
      <c r="J34" s="180" t="str">
        <f t="shared" si="4"/>
        <v>►</v>
      </c>
      <c r="K34" s="163"/>
      <c r="L34" s="164"/>
      <c r="M34" s="181" t="str">
        <f t="shared" si="1"/>
        <v/>
      </c>
      <c r="N34" s="166"/>
      <c r="O34" s="167"/>
      <c r="P34" s="182"/>
      <c r="Q34" s="491">
        <v>1</v>
      </c>
      <c r="R34" s="169">
        <f>IFERROR(SUMIF(K78:P78, O34, K79:P79)*N34*IF(ISBLANK(K34),1,K34)+SUMIF(K80:P80, O34, K81:P81)*N34*IF(ISBLANK(K34),1,K34), 0)</f>
        <v>0</v>
      </c>
      <c r="S34" s="170">
        <f>IF(ISBLANK(K15),0,(R34*Q34)/K15*V16)</f>
        <v>0</v>
      </c>
      <c r="T34" s="183">
        <f>IF(S51=0,0,(S34/S51)*U20*1000)</f>
        <v>0</v>
      </c>
      <c r="U34" s="184">
        <f>IF(R51=0, 0, (K34*Q34)/(R51*U20))</f>
        <v>0</v>
      </c>
      <c r="V34" s="185">
        <f>IF(OR(ISBLANK(K15), ISBLANK(K34), ISTEXT(K34)), 0, K34*Q34/K15*V16)</f>
        <v>0</v>
      </c>
      <c r="W34" s="186">
        <f t="shared" si="2"/>
        <v>0</v>
      </c>
      <c r="X34" s="187">
        <f t="shared" si="3"/>
        <v>0</v>
      </c>
      <c r="Y34" s="3">
        <v>1</v>
      </c>
      <c r="Z34" s="3">
        <v>1</v>
      </c>
      <c r="AA34" s="163"/>
      <c r="AB34" s="164"/>
      <c r="AC34" s="181" t="str">
        <f t="shared" si="7"/>
        <v/>
      </c>
      <c r="AD34" s="166"/>
      <c r="AE34" s="167"/>
      <c r="AF34" s="182"/>
      <c r="AG34" s="3">
        <v>1</v>
      </c>
      <c r="AH34" s="541"/>
      <c r="AI34" s="111"/>
      <c r="AJ34" s="3">
        <v>1</v>
      </c>
      <c r="AK34" s="66" t="s">
        <v>159</v>
      </c>
      <c r="AL34" s="67"/>
      <c r="AM34" s="3">
        <v>1</v>
      </c>
      <c r="AN34" s="254">
        <v>5</v>
      </c>
      <c r="AO34" s="164" t="s">
        <v>160</v>
      </c>
      <c r="AP34" s="165" t="str">
        <f t="shared" ref="AP34:AP40" si="9">IF(AND(AN34&gt;0,AQ34&gt;0),"de","")</f>
        <v>de</v>
      </c>
      <c r="AQ34" s="166">
        <v>1.4</v>
      </c>
      <c r="AR34" s="32" t="s">
        <v>11</v>
      </c>
      <c r="AS34" s="168" t="s">
        <v>161</v>
      </c>
      <c r="AT34" s="15"/>
      <c r="AU34" s="248"/>
      <c r="AV34" s="5">
        <v>1</v>
      </c>
      <c r="AW34" s="255" t="s">
        <v>22</v>
      </c>
      <c r="AX34" s="256" t="s">
        <v>162</v>
      </c>
      <c r="AY34" s="84"/>
      <c r="AZ34" s="84"/>
      <c r="BA34" s="84"/>
      <c r="BB34" s="84"/>
      <c r="BC34" s="84"/>
      <c r="BD34" s="257"/>
      <c r="BE34" s="5">
        <v>1</v>
      </c>
      <c r="BF34" s="822"/>
      <c r="BG34" s="822"/>
      <c r="BH34" s="496">
        <v>1</v>
      </c>
      <c r="BI34" s="722"/>
      <c r="BJ34" s="722"/>
      <c r="BK34" s="496">
        <v>1</v>
      </c>
      <c r="BL34" s="724"/>
      <c r="BM34" s="724"/>
      <c r="BN34" s="496">
        <v>1</v>
      </c>
      <c r="BO34" s="700"/>
      <c r="BP34" s="700"/>
      <c r="BQ34" s="493">
        <v>1</v>
      </c>
      <c r="BR34" s="240" t="s">
        <v>153</v>
      </c>
      <c r="BS34" s="240">
        <v>1</v>
      </c>
      <c r="BT34" s="5">
        <v>1</v>
      </c>
      <c r="BU34" s="244">
        <v>1</v>
      </c>
    </row>
    <row r="35" spans="1:73" s="160" customFormat="1" ht="23.25" customHeight="1" thickBot="1">
      <c r="A35" s="5">
        <v>1</v>
      </c>
      <c r="B35" s="596"/>
      <c r="C35" s="632"/>
      <c r="D35" s="598"/>
      <c r="E35" s="636" t="str">
        <f t="shared" si="5"/>
        <v/>
      </c>
      <c r="F35" s="640"/>
      <c r="G35" s="182" t="str">
        <f t="shared" si="8"/>
        <v/>
      </c>
      <c r="H35" s="639" t="str">
        <f>IF(OR(ISBLANK(F35), ISTEXT(F35)), "", "0  "&amp;F24)</f>
        <v/>
      </c>
      <c r="I35" s="5">
        <v>1</v>
      </c>
      <c r="J35" s="180" t="str">
        <f t="shared" si="4"/>
        <v>►</v>
      </c>
      <c r="K35" s="163"/>
      <c r="L35" s="164"/>
      <c r="M35" s="181" t="str">
        <f t="shared" si="1"/>
        <v/>
      </c>
      <c r="N35" s="166"/>
      <c r="O35" s="167"/>
      <c r="P35" s="182"/>
      <c r="Q35" s="491">
        <v>1</v>
      </c>
      <c r="R35" s="169">
        <f>IFERROR(SUMIF(K78:P78, O35, K79:P79)*N35*IF(ISBLANK(K35),1,K35)+SUMIF(K80:P80, O35, K81:P81)*N35*IF(ISBLANK(K35),1,K35), 0)</f>
        <v>0</v>
      </c>
      <c r="S35" s="170">
        <f>IF(ISBLANK(K15),0,(R35*Q35)/K15*V16)</f>
        <v>0</v>
      </c>
      <c r="T35" s="171">
        <f>IF(S51=0,0,(S35/S51)*U20*1000)</f>
        <v>0</v>
      </c>
      <c r="U35" s="193">
        <f>IF(R51=0, 0, (K35*Q35)/(R51*U20))</f>
        <v>0</v>
      </c>
      <c r="V35" s="173">
        <f>IF(OR(ISBLANK(K15), ISBLANK(K35), ISTEXT(K35)), 0, K35*Q35/K15*V16)</f>
        <v>0</v>
      </c>
      <c r="W35" s="174">
        <f t="shared" si="2"/>
        <v>0</v>
      </c>
      <c r="X35" s="175">
        <f t="shared" si="3"/>
        <v>0</v>
      </c>
      <c r="Y35" s="3">
        <v>1</v>
      </c>
      <c r="Z35" s="3">
        <v>1</v>
      </c>
      <c r="AA35" s="164"/>
      <c r="AB35" s="164"/>
      <c r="AC35" s="165" t="str">
        <f t="shared" si="7"/>
        <v/>
      </c>
      <c r="AD35" s="166"/>
      <c r="AE35" s="167"/>
      <c r="AF35" s="182"/>
      <c r="AG35" s="3">
        <v>1</v>
      </c>
      <c r="AH35" s="541"/>
      <c r="AI35" s="111"/>
      <c r="AJ35" s="3">
        <v>1</v>
      </c>
      <c r="AK35" s="66" t="s">
        <v>163</v>
      </c>
      <c r="AL35" s="67"/>
      <c r="AM35" s="3">
        <v>1</v>
      </c>
      <c r="AN35" s="259"/>
      <c r="AO35" s="164"/>
      <c r="AP35" s="181" t="str">
        <f t="shared" si="9"/>
        <v/>
      </c>
      <c r="AQ35" s="166">
        <v>200</v>
      </c>
      <c r="AR35" s="32" t="s">
        <v>17</v>
      </c>
      <c r="AS35" s="182" t="s">
        <v>164</v>
      </c>
      <c r="AT35" s="15"/>
      <c r="AU35" s="248"/>
      <c r="AV35" s="5">
        <v>1</v>
      </c>
      <c r="AW35" s="260" t="s">
        <v>21</v>
      </c>
      <c r="AX35" s="256" t="s">
        <v>165</v>
      </c>
      <c r="AY35" s="84"/>
      <c r="AZ35" s="84"/>
      <c r="BA35" s="84"/>
      <c r="BB35" s="84"/>
      <c r="BC35" s="84"/>
      <c r="BD35" s="257"/>
      <c r="BE35" s="5">
        <v>1</v>
      </c>
      <c r="BF35" s="495">
        <v>1</v>
      </c>
      <c r="BG35" s="495">
        <v>1</v>
      </c>
      <c r="BH35" s="5">
        <v>1</v>
      </c>
      <c r="BI35" s="495">
        <v>1</v>
      </c>
      <c r="BJ35" s="495">
        <v>1</v>
      </c>
      <c r="BK35" s="5">
        <v>1</v>
      </c>
      <c r="BL35" s="495">
        <v>1</v>
      </c>
      <c r="BM35" s="495">
        <v>1</v>
      </c>
      <c r="BN35" s="5">
        <v>1</v>
      </c>
      <c r="BO35" s="495">
        <v>1</v>
      </c>
      <c r="BP35" s="495">
        <v>1</v>
      </c>
      <c r="BQ35" s="493">
        <v>1</v>
      </c>
      <c r="BR35" s="5">
        <v>1</v>
      </c>
      <c r="BS35" s="5">
        <v>1</v>
      </c>
      <c r="BT35" s="5">
        <v>1</v>
      </c>
      <c r="BU35" s="244">
        <v>1</v>
      </c>
    </row>
    <row r="36" spans="1:73" s="160" customFormat="1" ht="23.25" customHeight="1">
      <c r="A36" s="5">
        <v>1</v>
      </c>
      <c r="B36" s="596"/>
      <c r="C36" s="632"/>
      <c r="D36" s="598"/>
      <c r="E36" s="636" t="str">
        <f t="shared" si="5"/>
        <v/>
      </c>
      <c r="F36" s="640"/>
      <c r="G36" s="182" t="str">
        <f t="shared" si="8"/>
        <v/>
      </c>
      <c r="H36" s="639" t="str">
        <f>IF(OR(ISBLANK(F36), ISTEXT(F36)), "", "0  "&amp;F24)</f>
        <v/>
      </c>
      <c r="I36" s="5">
        <v>1</v>
      </c>
      <c r="J36" s="180" t="str">
        <f t="shared" si="4"/>
        <v>►</v>
      </c>
      <c r="K36" s="163"/>
      <c r="L36" s="164"/>
      <c r="M36" s="181" t="str">
        <f t="shared" si="1"/>
        <v/>
      </c>
      <c r="N36" s="166"/>
      <c r="O36" s="167"/>
      <c r="P36" s="182"/>
      <c r="Q36" s="491">
        <v>1</v>
      </c>
      <c r="R36" s="169">
        <f>IFERROR(SUMIF(K78:P78, O36, K79:P79)*N36*IF(ISBLANK(K36),1,K36)+SUMIF(K80:P80, O36, K81:P81)*N36*IF(ISBLANK(K36),1,K36), 0)</f>
        <v>0</v>
      </c>
      <c r="S36" s="170">
        <f>IF(ISBLANK(K15),0,(R36*Q36)/K15*V16)</f>
        <v>0</v>
      </c>
      <c r="T36" s="183">
        <f>IF(S51=0,0,(S36/S51)*U20*1000)</f>
        <v>0</v>
      </c>
      <c r="U36" s="184">
        <f>IF(R51=0, 0, (K36*Q36)/(R51*U20))</f>
        <v>0</v>
      </c>
      <c r="V36" s="185">
        <f>IF(OR(ISBLANK(K15), ISBLANK(K36), ISTEXT(K36)), 0, K36*Q36/K15*V16)</f>
        <v>0</v>
      </c>
      <c r="W36" s="186">
        <f t="shared" si="2"/>
        <v>0</v>
      </c>
      <c r="X36" s="187">
        <f t="shared" si="3"/>
        <v>0</v>
      </c>
      <c r="Y36" s="3">
        <v>1</v>
      </c>
      <c r="Z36" s="3">
        <v>1</v>
      </c>
      <c r="AA36" s="164"/>
      <c r="AB36" s="164"/>
      <c r="AC36" s="181" t="str">
        <f t="shared" si="7"/>
        <v/>
      </c>
      <c r="AD36" s="166"/>
      <c r="AE36" s="167"/>
      <c r="AF36" s="182"/>
      <c r="AG36" s="3">
        <v>1</v>
      </c>
      <c r="AH36" s="541"/>
      <c r="AI36" s="111"/>
      <c r="AJ36" s="3">
        <v>1</v>
      </c>
      <c r="AK36" s="261" t="s">
        <v>167</v>
      </c>
      <c r="AL36" s="67"/>
      <c r="AM36" s="3">
        <v>1</v>
      </c>
      <c r="AN36" s="262"/>
      <c r="AO36" s="192"/>
      <c r="AP36" s="165" t="str">
        <f t="shared" si="9"/>
        <v/>
      </c>
      <c r="AQ36" s="166">
        <v>2</v>
      </c>
      <c r="AR36" s="22" t="s">
        <v>10</v>
      </c>
      <c r="AS36" s="182" t="s">
        <v>168</v>
      </c>
      <c r="AT36" s="15"/>
      <c r="AU36" s="248"/>
      <c r="AV36" s="5">
        <v>1</v>
      </c>
      <c r="AW36" s="263"/>
      <c r="AX36" s="36"/>
      <c r="AY36" s="36"/>
      <c r="AZ36" s="36"/>
      <c r="BA36" s="36"/>
      <c r="BB36" s="36"/>
      <c r="BC36" s="36"/>
      <c r="BD36" s="69"/>
      <c r="BE36" s="5">
        <v>1</v>
      </c>
      <c r="BF36" s="826" t="s">
        <v>49</v>
      </c>
      <c r="BG36" s="826"/>
      <c r="BH36" s="496">
        <v>1</v>
      </c>
      <c r="BI36" s="721" t="s">
        <v>321</v>
      </c>
      <c r="BJ36" s="721"/>
      <c r="BK36" s="496">
        <v>1</v>
      </c>
      <c r="BL36" s="723" t="s">
        <v>322</v>
      </c>
      <c r="BM36" s="723"/>
      <c r="BN36" s="496">
        <v>1</v>
      </c>
      <c r="BO36" s="699" t="s">
        <v>323</v>
      </c>
      <c r="BP36" s="699"/>
      <c r="BQ36" s="493">
        <v>1</v>
      </c>
      <c r="BR36" s="5">
        <v>1</v>
      </c>
      <c r="BS36" s="5">
        <v>1</v>
      </c>
      <c r="BT36" s="5">
        <v>1</v>
      </c>
      <c r="BU36" s="244">
        <v>1</v>
      </c>
    </row>
    <row r="37" spans="1:73" s="160" customFormat="1" ht="23.25" customHeight="1">
      <c r="A37" s="5">
        <v>1</v>
      </c>
      <c r="B37" s="596"/>
      <c r="C37" s="632"/>
      <c r="D37" s="598"/>
      <c r="E37" s="636" t="str">
        <f t="shared" si="5"/>
        <v/>
      </c>
      <c r="F37" s="640"/>
      <c r="G37" s="182" t="str">
        <f t="shared" si="8"/>
        <v/>
      </c>
      <c r="H37" s="639" t="str">
        <f>IF(OR(ISBLANK(F37), ISTEXT(F37)), "", "0  "&amp;F24)</f>
        <v/>
      </c>
      <c r="I37" s="5">
        <v>1</v>
      </c>
      <c r="J37" s="180" t="str">
        <f t="shared" si="4"/>
        <v>►</v>
      </c>
      <c r="K37" s="163"/>
      <c r="L37" s="164"/>
      <c r="M37" s="181" t="str">
        <f t="shared" si="1"/>
        <v/>
      </c>
      <c r="N37" s="166"/>
      <c r="O37" s="167"/>
      <c r="P37" s="182"/>
      <c r="Q37" s="491">
        <v>1</v>
      </c>
      <c r="R37" s="169">
        <f>IFERROR(SUMIF(K78:P78, O37, K79:P79)*N37*IF(ISBLANK(K37),1,K37)+SUMIF(K80:P80, O37, K81:P81)*N37*IF(ISBLANK(K37),1,K37), 0)</f>
        <v>0</v>
      </c>
      <c r="S37" s="170">
        <f>IF(ISBLANK(K15),0,(R37*Q37)/K15*V16)</f>
        <v>0</v>
      </c>
      <c r="T37" s="171">
        <f>IF(S51=0,0,(S37/S51)*U20*1000)</f>
        <v>0</v>
      </c>
      <c r="U37" s="193">
        <f>IF(R51=0, 0, (K37*Q37)/(R51*U20))</f>
        <v>0</v>
      </c>
      <c r="V37" s="173">
        <f>IF(OR(ISBLANK(K15), ISBLANK(K37), ISTEXT(K37)), 0, K37*Q37/K15*V16)</f>
        <v>0</v>
      </c>
      <c r="W37" s="174">
        <f t="shared" si="2"/>
        <v>0</v>
      </c>
      <c r="X37" s="175">
        <f t="shared" si="3"/>
        <v>0</v>
      </c>
      <c r="Y37" s="3">
        <v>1</v>
      </c>
      <c r="Z37" s="3">
        <v>1</v>
      </c>
      <c r="AA37" s="164"/>
      <c r="AB37" s="164"/>
      <c r="AC37" s="181" t="str">
        <f t="shared" si="7"/>
        <v/>
      </c>
      <c r="AD37" s="166"/>
      <c r="AE37" s="167"/>
      <c r="AF37" s="182"/>
      <c r="AG37" s="3">
        <v>1</v>
      </c>
      <c r="AH37" s="542"/>
      <c r="AI37" s="111"/>
      <c r="AJ37" s="3">
        <v>1</v>
      </c>
      <c r="AK37" s="264" t="s">
        <v>170</v>
      </c>
      <c r="AL37" s="67"/>
      <c r="AM37" s="3">
        <v>1</v>
      </c>
      <c r="AN37" s="262">
        <v>3</v>
      </c>
      <c r="AO37" s="192" t="s">
        <v>171</v>
      </c>
      <c r="AP37" s="181" t="str">
        <f t="shared" si="9"/>
        <v/>
      </c>
      <c r="AQ37" s="166"/>
      <c r="AR37" s="265"/>
      <c r="AS37" s="182" t="s">
        <v>172</v>
      </c>
      <c r="AT37" s="15"/>
      <c r="AU37" s="248"/>
      <c r="AV37" s="5">
        <v>1</v>
      </c>
      <c r="AW37" s="266" t="s">
        <v>173</v>
      </c>
      <c r="AX37" s="267"/>
      <c r="AY37" s="267"/>
      <c r="AZ37" s="267"/>
      <c r="BA37" s="267"/>
      <c r="BB37" s="267"/>
      <c r="BC37" s="268"/>
      <c r="BD37" s="269"/>
      <c r="BE37" s="5">
        <v>1</v>
      </c>
      <c r="BF37" s="827"/>
      <c r="BG37" s="827"/>
      <c r="BH37" s="496">
        <v>1</v>
      </c>
      <c r="BI37" s="722"/>
      <c r="BJ37" s="722"/>
      <c r="BK37" s="496">
        <v>1</v>
      </c>
      <c r="BL37" s="724"/>
      <c r="BM37" s="724"/>
      <c r="BN37" s="496">
        <v>1</v>
      </c>
      <c r="BO37" s="700"/>
      <c r="BP37" s="700"/>
      <c r="BQ37" s="493">
        <v>1</v>
      </c>
      <c r="BR37" s="5">
        <v>1</v>
      </c>
      <c r="BS37" s="5">
        <v>1</v>
      </c>
      <c r="BT37" s="5">
        <v>1</v>
      </c>
      <c r="BU37" s="244">
        <v>1</v>
      </c>
    </row>
    <row r="38" spans="1:73" s="160" customFormat="1" ht="23.25" customHeight="1" thickBot="1">
      <c r="A38" s="5">
        <v>1</v>
      </c>
      <c r="B38" s="596"/>
      <c r="C38" s="632"/>
      <c r="D38" s="598"/>
      <c r="E38" s="636" t="str">
        <f t="shared" si="5"/>
        <v/>
      </c>
      <c r="F38" s="640"/>
      <c r="G38" s="182" t="str">
        <f t="shared" si="8"/>
        <v/>
      </c>
      <c r="H38" s="639" t="str">
        <f>IF(OR(ISBLANK(F38), ISTEXT(F38)), "", "0  "&amp;F24)</f>
        <v/>
      </c>
      <c r="I38" s="5">
        <v>1</v>
      </c>
      <c r="J38" s="180" t="str">
        <f t="shared" si="4"/>
        <v>►</v>
      </c>
      <c r="K38" s="163"/>
      <c r="L38" s="164"/>
      <c r="M38" s="181" t="str">
        <f t="shared" si="1"/>
        <v/>
      </c>
      <c r="N38" s="166"/>
      <c r="O38" s="167"/>
      <c r="P38" s="182"/>
      <c r="Q38" s="491">
        <v>1</v>
      </c>
      <c r="R38" s="169">
        <f>IFERROR(SUMIF(K78:P78, O38, K79:P79)*N38*IF(ISBLANK(K38),1,K38)+SUMIF(K80:P80, O38, K81:P81)*N38*IF(ISBLANK(K38),1,K38), 0)</f>
        <v>0</v>
      </c>
      <c r="S38" s="170">
        <f>IF(ISBLANK(K15),0,(R38*Q38)/K15*V16)</f>
        <v>0</v>
      </c>
      <c r="T38" s="183">
        <f>IF(S51=0,0,(S38/S51)*U20*1000)</f>
        <v>0</v>
      </c>
      <c r="U38" s="184">
        <f>IF(R51=0, 0, (K38*Q38)/(R51*U20))</f>
        <v>0</v>
      </c>
      <c r="V38" s="185">
        <f>IF(OR(ISBLANK(K15), ISBLANK(K38), ISTEXT(K38)), 0, K38*Q38/K15*V16)</f>
        <v>0</v>
      </c>
      <c r="W38" s="186">
        <f t="shared" si="2"/>
        <v>0</v>
      </c>
      <c r="X38" s="187">
        <f t="shared" si="3"/>
        <v>0</v>
      </c>
      <c r="Y38" s="3">
        <v>1</v>
      </c>
      <c r="Z38" s="3">
        <v>1</v>
      </c>
      <c r="AA38" s="164"/>
      <c r="AB38" s="164"/>
      <c r="AC38" s="181" t="str">
        <f t="shared" si="7"/>
        <v/>
      </c>
      <c r="AD38" s="166"/>
      <c r="AE38" s="167"/>
      <c r="AF38" s="182"/>
      <c r="AG38" s="3">
        <v>1</v>
      </c>
      <c r="AH38" s="910" t="s">
        <v>166</v>
      </c>
      <c r="AI38" s="824"/>
      <c r="AJ38" s="3">
        <v>1</v>
      </c>
      <c r="AK38" s="270" t="s">
        <v>174</v>
      </c>
      <c r="AL38" s="67"/>
      <c r="AM38" s="3">
        <v>1</v>
      </c>
      <c r="AN38" s="262">
        <v>2</v>
      </c>
      <c r="AO38" s="192" t="s">
        <v>175</v>
      </c>
      <c r="AP38" s="165" t="str">
        <f t="shared" si="9"/>
        <v/>
      </c>
      <c r="AQ38" s="166"/>
      <c r="AR38" s="265"/>
      <c r="AS38" s="182" t="s">
        <v>175</v>
      </c>
      <c r="AT38" s="15"/>
      <c r="AU38" s="248"/>
      <c r="AV38" s="5">
        <v>1</v>
      </c>
      <c r="AW38" s="271"/>
      <c r="AX38" s="272" t="s">
        <v>176</v>
      </c>
      <c r="AY38" s="272"/>
      <c r="AZ38" s="272"/>
      <c r="BA38" s="272" t="s">
        <v>177</v>
      </c>
      <c r="BB38" s="272"/>
      <c r="BC38" s="272"/>
      <c r="BD38" s="273"/>
      <c r="BE38" s="5">
        <v>1</v>
      </c>
      <c r="BF38" s="495">
        <v>1</v>
      </c>
      <c r="BG38" s="495">
        <v>1</v>
      </c>
      <c r="BH38" s="5">
        <v>1</v>
      </c>
      <c r="BI38" s="495">
        <v>1</v>
      </c>
      <c r="BJ38" s="495">
        <v>1</v>
      </c>
      <c r="BK38" s="5">
        <v>1</v>
      </c>
      <c r="BL38" s="495">
        <v>1</v>
      </c>
      <c r="BM38" s="495">
        <v>1</v>
      </c>
      <c r="BN38" s="5">
        <v>1</v>
      </c>
      <c r="BO38" s="495">
        <v>1</v>
      </c>
      <c r="BP38" s="495">
        <v>1</v>
      </c>
      <c r="BQ38" s="493">
        <v>1</v>
      </c>
      <c r="BR38" s="5">
        <v>1</v>
      </c>
      <c r="BS38" s="5">
        <v>1</v>
      </c>
      <c r="BT38" s="5">
        <v>1</v>
      </c>
      <c r="BU38" s="244">
        <v>1</v>
      </c>
    </row>
    <row r="39" spans="1:73" s="160" customFormat="1" ht="23.25" customHeight="1" thickTop="1" thickBot="1">
      <c r="A39" s="5">
        <v>1</v>
      </c>
      <c r="B39" s="596"/>
      <c r="C39" s="632"/>
      <c r="D39" s="598"/>
      <c r="E39" s="636" t="str">
        <f t="shared" si="5"/>
        <v/>
      </c>
      <c r="F39" s="640"/>
      <c r="G39" s="182" t="str">
        <f t="shared" si="8"/>
        <v/>
      </c>
      <c r="H39" s="639" t="str">
        <f>IF(OR(ISBLANK(F39), ISTEXT(F39)), "", "0  "&amp;F24)</f>
        <v/>
      </c>
      <c r="I39" s="5">
        <v>1</v>
      </c>
      <c r="J39" s="180" t="str">
        <f t="shared" si="4"/>
        <v>►</v>
      </c>
      <c r="K39" s="163"/>
      <c r="L39" s="164"/>
      <c r="M39" s="181" t="str">
        <f t="shared" si="1"/>
        <v/>
      </c>
      <c r="N39" s="166"/>
      <c r="O39" s="167"/>
      <c r="P39" s="182"/>
      <c r="Q39" s="491">
        <v>1</v>
      </c>
      <c r="R39" s="169">
        <f>IFERROR(SUMIF(K78:P78, O39, K79:P79)*N39*IF(ISBLANK(K39),1,K39)+SUMIF(K80:P80, O39, K81:P81)*N39*IF(ISBLANK(K39),1,K39), 0)</f>
        <v>0</v>
      </c>
      <c r="S39" s="170">
        <f>IF(ISBLANK(K15),0,(R39*Q39)/K15*V16)</f>
        <v>0</v>
      </c>
      <c r="T39" s="171">
        <f>IF(S51=0,0,(S39/S51)*U20*1000)</f>
        <v>0</v>
      </c>
      <c r="U39" s="193">
        <f>IF(R51=0, 0, (K39*Q39)/(R51*U20))</f>
        <v>0</v>
      </c>
      <c r="V39" s="173">
        <f>IF(OR(ISBLANK(K15), ISBLANK(K39), ISTEXT(K39)), 0, K39*Q39/K15*V16)</f>
        <v>0</v>
      </c>
      <c r="W39" s="174">
        <f t="shared" si="2"/>
        <v>0</v>
      </c>
      <c r="X39" s="175">
        <f t="shared" si="3"/>
        <v>0</v>
      </c>
      <c r="Y39" s="3">
        <v>1</v>
      </c>
      <c r="Z39" s="3">
        <v>1</v>
      </c>
      <c r="AA39" s="164"/>
      <c r="AB39" s="164"/>
      <c r="AC39" s="181" t="str">
        <f t="shared" si="7"/>
        <v/>
      </c>
      <c r="AD39" s="166"/>
      <c r="AE39" s="167"/>
      <c r="AF39" s="182"/>
      <c r="AG39" s="3">
        <v>1</v>
      </c>
      <c r="AH39" s="910"/>
      <c r="AI39" s="824"/>
      <c r="AJ39" s="3">
        <v>1</v>
      </c>
      <c r="AK39" s="275"/>
      <c r="AL39" s="276"/>
      <c r="AM39" s="3">
        <v>1</v>
      </c>
      <c r="AN39" s="254">
        <v>3</v>
      </c>
      <c r="AO39" s="164" t="s">
        <v>133</v>
      </c>
      <c r="AP39" s="181" t="str">
        <f t="shared" si="9"/>
        <v>de</v>
      </c>
      <c r="AQ39" s="166">
        <v>20</v>
      </c>
      <c r="AR39" s="32" t="s">
        <v>17</v>
      </c>
      <c r="AS39" s="182" t="s">
        <v>134</v>
      </c>
      <c r="AT39" s="15"/>
      <c r="AU39" s="248"/>
      <c r="AV39" s="5">
        <v>1</v>
      </c>
      <c r="AW39" s="196" t="s">
        <v>70</v>
      </c>
      <c r="AX39" s="277" t="e">
        <f ca="1">_xlfn.FORMULATEXT(#REF!)</f>
        <v>#REF!</v>
      </c>
      <c r="AY39" s="15"/>
      <c r="AZ39" s="278"/>
      <c r="BA39" s="278"/>
      <c r="BB39" s="278"/>
      <c r="BC39" s="278"/>
      <c r="BD39" s="279"/>
      <c r="BE39" s="5"/>
      <c r="BF39" s="15"/>
      <c r="BG39" s="15"/>
      <c r="BH39" s="493">
        <v>1</v>
      </c>
      <c r="BI39" s="493">
        <v>1</v>
      </c>
      <c r="BJ39" s="493">
        <v>1</v>
      </c>
      <c r="BK39" s="493">
        <v>1</v>
      </c>
      <c r="BL39" s="493">
        <v>1</v>
      </c>
      <c r="BM39" s="493">
        <v>1</v>
      </c>
      <c r="BN39" s="493">
        <v>1</v>
      </c>
      <c r="BO39" s="493">
        <v>1</v>
      </c>
      <c r="BP39" s="493">
        <v>1</v>
      </c>
      <c r="BQ39" s="493">
        <v>1</v>
      </c>
      <c r="BR39" s="5">
        <v>1</v>
      </c>
      <c r="BS39" s="5">
        <v>1</v>
      </c>
      <c r="BT39" s="5">
        <v>1</v>
      </c>
      <c r="BU39" s="244">
        <v>1</v>
      </c>
    </row>
    <row r="40" spans="1:73" s="160" customFormat="1" ht="23.25" customHeight="1" thickTop="1" thickBot="1">
      <c r="A40" s="5">
        <v>1</v>
      </c>
      <c r="B40" s="596"/>
      <c r="C40" s="632"/>
      <c r="D40" s="598"/>
      <c r="E40" s="636" t="str">
        <f t="shared" si="5"/>
        <v/>
      </c>
      <c r="F40" s="640"/>
      <c r="G40" s="182" t="str">
        <f t="shared" si="8"/>
        <v/>
      </c>
      <c r="H40" s="639" t="str">
        <f>IF(OR(ISBLANK(F40), ISTEXT(F40)), "", "0  "&amp;F24)</f>
        <v/>
      </c>
      <c r="I40" s="5">
        <v>1</v>
      </c>
      <c r="J40" s="180" t="str">
        <f t="shared" si="4"/>
        <v>►</v>
      </c>
      <c r="K40" s="163"/>
      <c r="L40" s="164"/>
      <c r="M40" s="181" t="str">
        <f t="shared" si="1"/>
        <v/>
      </c>
      <c r="N40" s="166"/>
      <c r="O40" s="167"/>
      <c r="P40" s="286"/>
      <c r="Q40" s="491">
        <v>1</v>
      </c>
      <c r="R40" s="169">
        <f>IFERROR(SUMIF(K78:P78, O40, K79:P79)*N40*IF(ISBLANK(K40),1,K40)+SUMIF(K80:P80, O40, K81:P81)*N40*IF(ISBLANK(K40),1,K40), 0)</f>
        <v>0</v>
      </c>
      <c r="S40" s="170">
        <f>IF(ISBLANK(K15),0,(R40*Q40)/K15*V16)</f>
        <v>0</v>
      </c>
      <c r="T40" s="171">
        <f>IF(S51=0,0,(S40/S51)*U20*1000)</f>
        <v>0</v>
      </c>
      <c r="U40" s="193">
        <f>IF(R51=0, 0, (K40*Q40)/(R51*U20))</f>
        <v>0</v>
      </c>
      <c r="V40" s="173">
        <f>IF(OR(ISBLANK(K15), ISBLANK(K40), ISTEXT(K40)), 0, K40*Q40/K15*V16)</f>
        <v>0</v>
      </c>
      <c r="W40" s="174">
        <f t="shared" si="2"/>
        <v>0</v>
      </c>
      <c r="X40" s="175">
        <f t="shared" si="3"/>
        <v>0</v>
      </c>
      <c r="Y40" s="3">
        <v>1</v>
      </c>
      <c r="Z40" s="3">
        <v>1</v>
      </c>
      <c r="AA40" s="164"/>
      <c r="AB40" s="164"/>
      <c r="AC40" s="181" t="str">
        <f t="shared" si="7"/>
        <v/>
      </c>
      <c r="AD40" s="166"/>
      <c r="AE40" s="167"/>
      <c r="AF40" s="182"/>
      <c r="AG40" s="3">
        <v>1</v>
      </c>
      <c r="AH40" s="910"/>
      <c r="AI40" s="824"/>
      <c r="AJ40" s="3">
        <v>1</v>
      </c>
      <c r="AK40" s="287">
        <v>17</v>
      </c>
      <c r="AL40" s="287">
        <v>47</v>
      </c>
      <c r="AM40" s="3">
        <v>1</v>
      </c>
      <c r="AN40" s="259"/>
      <c r="AO40" s="164"/>
      <c r="AP40" s="165" t="str">
        <f t="shared" si="9"/>
        <v/>
      </c>
      <c r="AQ40" s="166">
        <v>1.5</v>
      </c>
      <c r="AR40" s="32" t="s">
        <v>11</v>
      </c>
      <c r="AS40" s="182" t="s">
        <v>179</v>
      </c>
      <c r="AT40" s="15"/>
      <c r="AU40" s="248"/>
      <c r="AV40" s="5">
        <v>1</v>
      </c>
      <c r="AW40" s="196" t="s">
        <v>71</v>
      </c>
      <c r="AX40" s="277" t="e">
        <f ca="1">_xlfn.FORMULATEXT(#REF!)</f>
        <v>#REF!</v>
      </c>
      <c r="AY40" s="278"/>
      <c r="AZ40" s="278"/>
      <c r="BA40" s="278"/>
      <c r="BB40" s="288"/>
      <c r="BC40" s="278"/>
      <c r="BD40" s="279"/>
      <c r="BE40" s="5">
        <v>1</v>
      </c>
      <c r="BF40" s="805" t="s">
        <v>318</v>
      </c>
      <c r="BG40" s="805"/>
      <c r="BH40" s="496">
        <v>1</v>
      </c>
      <c r="BI40" s="721" t="s">
        <v>324</v>
      </c>
      <c r="BJ40" s="721"/>
      <c r="BK40" s="496">
        <v>1</v>
      </c>
      <c r="BL40" s="723" t="s">
        <v>325</v>
      </c>
      <c r="BM40" s="723"/>
      <c r="BN40" s="496">
        <v>1</v>
      </c>
      <c r="BO40" s="699" t="s">
        <v>326</v>
      </c>
      <c r="BP40" s="699"/>
      <c r="BQ40" s="493">
        <v>1</v>
      </c>
      <c r="BR40" s="5">
        <v>1</v>
      </c>
      <c r="BS40" s="5">
        <v>1</v>
      </c>
      <c r="BT40" s="5">
        <v>1</v>
      </c>
      <c r="BU40" s="244">
        <v>1</v>
      </c>
    </row>
    <row r="41" spans="1:73" s="160" customFormat="1" ht="23.25" customHeight="1" thickTop="1">
      <c r="A41" s="5">
        <v>1</v>
      </c>
      <c r="B41" s="596"/>
      <c r="C41" s="632"/>
      <c r="D41" s="598"/>
      <c r="E41" s="636" t="str">
        <f t="shared" si="5"/>
        <v/>
      </c>
      <c r="F41" s="640"/>
      <c r="G41" s="182" t="str">
        <f t="shared" si="8"/>
        <v/>
      </c>
      <c r="H41" s="639" t="str">
        <f>IF(OR(ISBLANK(F41), ISTEXT(F41)), "", "0  "&amp;F24)</f>
        <v/>
      </c>
      <c r="I41" s="5">
        <v>1</v>
      </c>
      <c r="J41" s="180" t="str">
        <f t="shared" si="4"/>
        <v>►</v>
      </c>
      <c r="K41" s="163"/>
      <c r="L41" s="164"/>
      <c r="M41" s="181" t="str">
        <f t="shared" si="1"/>
        <v/>
      </c>
      <c r="N41" s="166"/>
      <c r="O41" s="167"/>
      <c r="P41" s="286"/>
      <c r="Q41" s="491">
        <v>1</v>
      </c>
      <c r="R41" s="169">
        <f>IFERROR(SUMIF(K78:P78, O41, K79:P79)*N41*IF(ISBLANK(K41),1,K41)+SUMIF(K80:P80, O41, K81:P81)*N41*IF(ISBLANK(K41),1,K41), 0)</f>
        <v>0</v>
      </c>
      <c r="S41" s="170">
        <f>IF(ISBLANK(K15),0,(R41*Q41)/K15*V16)</f>
        <v>0</v>
      </c>
      <c r="T41" s="171">
        <f>IF(S51=0,0,(S41/S51)*U20*1000)</f>
        <v>0</v>
      </c>
      <c r="U41" s="193">
        <f>IF(R51=0, 0, (K41*Q41)/(R51*U20))</f>
        <v>0</v>
      </c>
      <c r="V41" s="173">
        <f>IF(OR(ISBLANK(K15), ISBLANK(K41), ISTEXT(K41)), 0, K41*Q41/K15*V16)</f>
        <v>0</v>
      </c>
      <c r="W41" s="174">
        <f t="shared" si="2"/>
        <v>0</v>
      </c>
      <c r="X41" s="175">
        <f t="shared" si="3"/>
        <v>0</v>
      </c>
      <c r="Y41" s="3">
        <v>1</v>
      </c>
      <c r="Z41" s="3">
        <v>1</v>
      </c>
      <c r="AA41" s="164"/>
      <c r="AB41" s="164"/>
      <c r="AC41" s="181" t="str">
        <f t="shared" si="7"/>
        <v/>
      </c>
      <c r="AD41" s="166"/>
      <c r="AE41" s="167"/>
      <c r="AF41" s="182"/>
      <c r="AG41" s="3">
        <v>1</v>
      </c>
      <c r="AH41" s="541"/>
      <c r="AI41" s="111"/>
      <c r="AJ41" s="3">
        <v>1</v>
      </c>
      <c r="AK41" s="297">
        <f ca="1">CELL("largeur",AK41)</f>
        <v>17</v>
      </c>
      <c r="AL41" s="297">
        <f ca="1">CELL("largeur",AL41)</f>
        <v>47</v>
      </c>
      <c r="AM41" s="3">
        <v>1</v>
      </c>
      <c r="AN41" s="230"/>
      <c r="AO41" s="84"/>
      <c r="AP41" s="298"/>
      <c r="AQ41" s="299"/>
      <c r="AR41" s="299"/>
      <c r="AS41" s="299"/>
      <c r="AT41" s="299"/>
      <c r="AU41" s="300"/>
      <c r="AV41" s="5">
        <v>1</v>
      </c>
      <c r="AW41" s="301"/>
      <c r="AX41" s="278"/>
      <c r="AY41" s="278"/>
      <c r="AZ41" s="278"/>
      <c r="BA41" s="278"/>
      <c r="BB41" s="278"/>
      <c r="BC41" s="278"/>
      <c r="BD41" s="279"/>
      <c r="BE41" s="5">
        <v>1</v>
      </c>
      <c r="BF41" s="806"/>
      <c r="BG41" s="806"/>
      <c r="BH41" s="496">
        <v>1</v>
      </c>
      <c r="BI41" s="722"/>
      <c r="BJ41" s="722"/>
      <c r="BK41" s="496">
        <v>1</v>
      </c>
      <c r="BL41" s="724"/>
      <c r="BM41" s="724"/>
      <c r="BN41" s="496">
        <v>1</v>
      </c>
      <c r="BO41" s="700"/>
      <c r="BP41" s="700"/>
      <c r="BQ41" s="493">
        <v>1</v>
      </c>
      <c r="BR41" s="5">
        <v>1</v>
      </c>
      <c r="BS41" s="5">
        <v>1</v>
      </c>
      <c r="BT41" s="5">
        <v>1</v>
      </c>
      <c r="BU41" s="244">
        <v>1</v>
      </c>
    </row>
    <row r="42" spans="1:73" s="160" customFormat="1" ht="23.25" customHeight="1" thickBot="1">
      <c r="A42" s="5">
        <v>1</v>
      </c>
      <c r="B42" s="596"/>
      <c r="C42" s="632"/>
      <c r="D42" s="598"/>
      <c r="E42" s="636" t="str">
        <f t="shared" si="5"/>
        <v/>
      </c>
      <c r="F42" s="640"/>
      <c r="G42" s="182" t="str">
        <f t="shared" si="8"/>
        <v/>
      </c>
      <c r="H42" s="639" t="str">
        <f>IF(OR(ISBLANK(F42), ISTEXT(F42)), "", "0  "&amp;F24)</f>
        <v/>
      </c>
      <c r="I42" s="5">
        <v>1</v>
      </c>
      <c r="J42" s="180" t="str">
        <f t="shared" si="4"/>
        <v>►</v>
      </c>
      <c r="K42" s="163"/>
      <c r="L42" s="164"/>
      <c r="M42" s="181" t="str">
        <f t="shared" si="1"/>
        <v/>
      </c>
      <c r="N42" s="166"/>
      <c r="O42" s="167"/>
      <c r="P42" s="286"/>
      <c r="Q42" s="491">
        <v>1</v>
      </c>
      <c r="R42" s="169">
        <f>IFERROR(SUMIF(K78:P78, O42, K79:P79)*N42*IF(ISBLANK(K42),1,K42)+SUMIF(K80:P80, O42, K81:P81)*N42*IF(ISBLANK(K42),1,K42), 0)</f>
        <v>0</v>
      </c>
      <c r="S42" s="170">
        <f>IF(ISBLANK(K15),0,(R42*Q42)/K15*V16)</f>
        <v>0</v>
      </c>
      <c r="T42" s="171">
        <f>IF(S51=0,0,(S42/S51)*U20*1000)</f>
        <v>0</v>
      </c>
      <c r="U42" s="193">
        <f>IF(R51=0, 0, (K42*Q42)/(R51*U20))</f>
        <v>0</v>
      </c>
      <c r="V42" s="173">
        <f>IF(OR(ISBLANK(K15), ISBLANK(K42), ISTEXT(K42)), 0, K42*Q42/K15*V16)</f>
        <v>0</v>
      </c>
      <c r="W42" s="174">
        <f t="shared" si="2"/>
        <v>0</v>
      </c>
      <c r="X42" s="175">
        <f t="shared" si="3"/>
        <v>0</v>
      </c>
      <c r="Y42" s="3">
        <v>1</v>
      </c>
      <c r="Z42" s="3">
        <v>1</v>
      </c>
      <c r="AA42" s="164"/>
      <c r="AB42" s="164"/>
      <c r="AC42" s="181" t="str">
        <f t="shared" si="7"/>
        <v/>
      </c>
      <c r="AD42" s="166"/>
      <c r="AE42" s="167"/>
      <c r="AF42" s="182"/>
      <c r="AG42" s="3">
        <v>1</v>
      </c>
      <c r="AH42" s="541"/>
      <c r="AI42" s="111"/>
      <c r="AJ42" s="3">
        <v>1</v>
      </c>
      <c r="AK42" s="3">
        <v>1</v>
      </c>
      <c r="AL42" s="3">
        <v>1</v>
      </c>
      <c r="AM42" s="3">
        <v>1</v>
      </c>
      <c r="AN42" s="306" t="s">
        <v>184</v>
      </c>
      <c r="AO42" s="307"/>
      <c r="AP42" s="308" t="s">
        <v>185</v>
      </c>
      <c r="AQ42" s="309"/>
      <c r="AR42" s="309"/>
      <c r="AS42" s="309"/>
      <c r="AT42" s="309"/>
      <c r="AU42" s="310"/>
      <c r="AV42" s="5">
        <v>1</v>
      </c>
      <c r="AW42" s="311" t="s">
        <v>186</v>
      </c>
      <c r="AX42" s="312"/>
      <c r="AY42" s="312"/>
      <c r="AZ42" s="312"/>
      <c r="BA42" s="312"/>
      <c r="BB42" s="312"/>
      <c r="BC42" s="312"/>
      <c r="BD42" s="313"/>
      <c r="BE42" s="5">
        <v>1</v>
      </c>
      <c r="BF42" s="495">
        <v>1</v>
      </c>
      <c r="BG42" s="495">
        <v>1</v>
      </c>
      <c r="BH42" s="5">
        <v>1</v>
      </c>
      <c r="BI42" s="495">
        <v>1</v>
      </c>
      <c r="BJ42" s="495">
        <v>1</v>
      </c>
      <c r="BK42" s="5">
        <v>1</v>
      </c>
      <c r="BL42" s="495">
        <v>1</v>
      </c>
      <c r="BM42" s="495">
        <v>1</v>
      </c>
      <c r="BN42" s="5">
        <v>1</v>
      </c>
      <c r="BO42" s="495">
        <v>1</v>
      </c>
      <c r="BP42" s="495">
        <v>1</v>
      </c>
      <c r="BQ42" s="493">
        <v>1</v>
      </c>
      <c r="BR42" s="5">
        <v>1</v>
      </c>
      <c r="BS42" s="5">
        <v>1</v>
      </c>
      <c r="BT42" s="5">
        <v>1</v>
      </c>
      <c r="BU42" s="244">
        <v>1</v>
      </c>
    </row>
    <row r="43" spans="1:73" s="160" customFormat="1" ht="23.25" customHeight="1">
      <c r="A43" s="5">
        <v>1</v>
      </c>
      <c r="B43" s="596"/>
      <c r="C43" s="632"/>
      <c r="D43" s="598"/>
      <c r="E43" s="636" t="str">
        <f t="shared" si="5"/>
        <v/>
      </c>
      <c r="F43" s="640"/>
      <c r="G43" s="182" t="str">
        <f t="shared" si="8"/>
        <v/>
      </c>
      <c r="H43" s="639" t="str">
        <f>IF(OR(ISBLANK(F43), ISTEXT(F43)), "", "0  "&amp;F24)</f>
        <v/>
      </c>
      <c r="I43" s="5">
        <v>1</v>
      </c>
      <c r="J43" s="180" t="str">
        <f t="shared" si="4"/>
        <v>►</v>
      </c>
      <c r="K43" s="163"/>
      <c r="L43" s="164"/>
      <c r="M43" s="181" t="str">
        <f t="shared" si="1"/>
        <v/>
      </c>
      <c r="N43" s="166"/>
      <c r="O43" s="167"/>
      <c r="P43" s="286"/>
      <c r="Q43" s="491">
        <v>1</v>
      </c>
      <c r="R43" s="169">
        <f>IFERROR(SUMIF(K78:P78, O43, K79:P79)*N43*IF(ISBLANK(K43),1,K43)+SUMIF(K80:P80, O43, K81:P81)*N43*IF(ISBLANK(K43),1,K43), 0)</f>
        <v>0</v>
      </c>
      <c r="S43" s="170">
        <f>IF(ISBLANK(K15),0,(R43*Q43)/K15*V16)</f>
        <v>0</v>
      </c>
      <c r="T43" s="171">
        <f>IF(S51=0,0,(S43/S51)*U20*1000)</f>
        <v>0</v>
      </c>
      <c r="U43" s="193">
        <f>IF(R51=0, 0, (K43*Q43)/(R51*U20))</f>
        <v>0</v>
      </c>
      <c r="V43" s="173">
        <f>IF(OR(ISBLANK(K15), ISBLANK(K43), ISTEXT(K43)), 0, K43*Q43/K15*V16)</f>
        <v>0</v>
      </c>
      <c r="W43" s="174">
        <f t="shared" si="2"/>
        <v>0</v>
      </c>
      <c r="X43" s="175">
        <f t="shared" si="3"/>
        <v>0</v>
      </c>
      <c r="Y43" s="3">
        <v>1</v>
      </c>
      <c r="Z43" s="3">
        <v>1</v>
      </c>
      <c r="AA43" s="164"/>
      <c r="AB43" s="164"/>
      <c r="AC43" s="181" t="str">
        <f t="shared" si="7"/>
        <v/>
      </c>
      <c r="AD43" s="166"/>
      <c r="AE43" s="167"/>
      <c r="AF43" s="182"/>
      <c r="AG43" s="3">
        <v>1</v>
      </c>
      <c r="AH43" s="542"/>
      <c r="AI43" s="111"/>
      <c r="AJ43" s="3">
        <v>1</v>
      </c>
      <c r="AK43" s="3">
        <v>1</v>
      </c>
      <c r="AL43" s="3">
        <v>1</v>
      </c>
      <c r="AM43" s="3">
        <v>1</v>
      </c>
      <c r="AN43" s="319" t="s">
        <v>187</v>
      </c>
      <c r="AO43" s="309"/>
      <c r="AP43" s="309"/>
      <c r="AQ43" s="309"/>
      <c r="AR43" s="309"/>
      <c r="AS43" s="309"/>
      <c r="AT43" s="309"/>
      <c r="AU43" s="310"/>
      <c r="AV43" s="5">
        <v>1</v>
      </c>
      <c r="AW43" s="320" t="s">
        <v>4</v>
      </c>
      <c r="AX43" s="321" t="s">
        <v>10</v>
      </c>
      <c r="AY43" s="321" t="s">
        <v>16</v>
      </c>
      <c r="AZ43" s="321" t="s">
        <v>5</v>
      </c>
      <c r="BA43" s="321" t="s">
        <v>17</v>
      </c>
      <c r="BB43" s="322" t="s">
        <v>37</v>
      </c>
      <c r="BC43" s="312"/>
      <c r="BD43" s="313"/>
      <c r="BE43" s="5">
        <v>1</v>
      </c>
      <c r="BF43" s="870" t="s">
        <v>140</v>
      </c>
      <c r="BG43" s="870"/>
      <c r="BH43" s="496">
        <v>1</v>
      </c>
      <c r="BI43" s="721" t="s">
        <v>327</v>
      </c>
      <c r="BJ43" s="721"/>
      <c r="BK43" s="496">
        <v>1</v>
      </c>
      <c r="BL43" s="723" t="s">
        <v>328</v>
      </c>
      <c r="BM43" s="723"/>
      <c r="BN43" s="496">
        <v>1</v>
      </c>
      <c r="BO43" s="699" t="s">
        <v>329</v>
      </c>
      <c r="BP43" s="699"/>
      <c r="BQ43" s="493">
        <v>1</v>
      </c>
      <c r="BR43" s="5">
        <v>1</v>
      </c>
      <c r="BS43" s="5">
        <v>1</v>
      </c>
      <c r="BT43" s="5">
        <v>1</v>
      </c>
      <c r="BU43" s="244">
        <v>1</v>
      </c>
    </row>
    <row r="44" spans="1:73" s="160" customFormat="1" ht="23.25" customHeight="1">
      <c r="A44" s="5">
        <v>1</v>
      </c>
      <c r="B44" s="596"/>
      <c r="C44" s="632"/>
      <c r="D44" s="598"/>
      <c r="E44" s="636" t="str">
        <f t="shared" si="5"/>
        <v/>
      </c>
      <c r="F44" s="640"/>
      <c r="G44" s="182" t="str">
        <f t="shared" si="8"/>
        <v/>
      </c>
      <c r="H44" s="639" t="str">
        <f>IF(OR(ISBLANK(F44), ISTEXT(F44)), "", "0  "&amp;F24)</f>
        <v/>
      </c>
      <c r="I44" s="5">
        <v>1</v>
      </c>
      <c r="J44" s="180" t="str">
        <f t="shared" si="4"/>
        <v>►</v>
      </c>
      <c r="K44" s="163"/>
      <c r="L44" s="164"/>
      <c r="M44" s="181" t="str">
        <f t="shared" si="1"/>
        <v/>
      </c>
      <c r="N44" s="166"/>
      <c r="O44" s="167"/>
      <c r="P44" s="286"/>
      <c r="Q44" s="491">
        <v>1</v>
      </c>
      <c r="R44" s="169">
        <f>IFERROR(SUMIF(K78:P78, O44, K79:P79)*N44*IF(ISBLANK(K44),1,K44)+SUMIF(K80:P80, O44, K81:P81)*N44*IF(ISBLANK(K44),1,K44), 0)</f>
        <v>0</v>
      </c>
      <c r="S44" s="170">
        <f>IF(ISBLANK(K15),0,(R44*Q44)/K15*V16)</f>
        <v>0</v>
      </c>
      <c r="T44" s="171">
        <f>IF(S51=0,0,(S44/S51)*U20*1000)</f>
        <v>0</v>
      </c>
      <c r="U44" s="193">
        <f>IF(R51=0, 0, (K44*Q44)/(R51*U20))</f>
        <v>0</v>
      </c>
      <c r="V44" s="173">
        <f>IF(OR(ISBLANK(K15), ISBLANK(K44), ISTEXT(K44)), 0, K44*Q44/K15*V16)</f>
        <v>0</v>
      </c>
      <c r="W44" s="174">
        <f t="shared" si="2"/>
        <v>0</v>
      </c>
      <c r="X44" s="175">
        <f t="shared" si="3"/>
        <v>0</v>
      </c>
      <c r="Y44" s="3">
        <v>1</v>
      </c>
      <c r="Z44" s="3">
        <v>1</v>
      </c>
      <c r="AA44" s="164"/>
      <c r="AB44" s="164"/>
      <c r="AC44" s="181" t="str">
        <f t="shared" si="7"/>
        <v/>
      </c>
      <c r="AD44" s="166"/>
      <c r="AE44" s="167"/>
      <c r="AF44" s="182"/>
      <c r="AG44" s="3">
        <v>1</v>
      </c>
      <c r="AH44" s="911" t="s">
        <v>182</v>
      </c>
      <c r="AI44" s="698"/>
      <c r="AJ44" s="3">
        <v>1</v>
      </c>
      <c r="AK44" s="3">
        <v>1</v>
      </c>
      <c r="AL44" s="3">
        <v>1</v>
      </c>
      <c r="AM44" s="3">
        <v>1</v>
      </c>
      <c r="AN44" s="319" t="s">
        <v>189</v>
      </c>
      <c r="AO44" s="309"/>
      <c r="AP44" s="309"/>
      <c r="AQ44" s="309"/>
      <c r="AR44" s="309"/>
      <c r="AS44" s="309"/>
      <c r="AT44" s="309"/>
      <c r="AU44" s="310"/>
      <c r="AV44" s="5">
        <v>1</v>
      </c>
      <c r="AW44" s="325">
        <v>1</v>
      </c>
      <c r="AX44" s="326">
        <v>0.1</v>
      </c>
      <c r="AY44" s="326">
        <v>0.01</v>
      </c>
      <c r="AZ44" s="326">
        <v>1E-3</v>
      </c>
      <c r="BA44" s="326">
        <v>1E-3</v>
      </c>
      <c r="BB44" s="327">
        <v>1</v>
      </c>
      <c r="BC44" s="328"/>
      <c r="BD44" s="329"/>
      <c r="BE44" s="5">
        <v>1</v>
      </c>
      <c r="BF44" s="871"/>
      <c r="BG44" s="871"/>
      <c r="BH44" s="496">
        <v>1</v>
      </c>
      <c r="BI44" s="722"/>
      <c r="BJ44" s="722"/>
      <c r="BK44" s="496">
        <v>1</v>
      </c>
      <c r="BL44" s="724"/>
      <c r="BM44" s="724"/>
      <c r="BN44" s="496">
        <v>1</v>
      </c>
      <c r="BO44" s="700"/>
      <c r="BP44" s="700"/>
      <c r="BQ44" s="493">
        <v>1</v>
      </c>
      <c r="BR44" s="5">
        <v>1</v>
      </c>
      <c r="BS44" s="5">
        <v>1</v>
      </c>
      <c r="BT44" s="5">
        <v>1</v>
      </c>
      <c r="BU44" s="244">
        <v>1</v>
      </c>
    </row>
    <row r="45" spans="1:73" s="160" customFormat="1" ht="23.25" customHeight="1" thickBot="1">
      <c r="A45" s="5">
        <v>1</v>
      </c>
      <c r="B45" s="596"/>
      <c r="C45" s="632"/>
      <c r="D45" s="598"/>
      <c r="E45" s="636" t="str">
        <f t="shared" si="5"/>
        <v/>
      </c>
      <c r="F45" s="640"/>
      <c r="G45" s="182" t="str">
        <f t="shared" si="8"/>
        <v/>
      </c>
      <c r="H45" s="639" t="str">
        <f>IF(OR(ISBLANK(F45), ISTEXT(F45)), "", "0  "&amp;F24)</f>
        <v/>
      </c>
      <c r="I45" s="5">
        <v>1</v>
      </c>
      <c r="J45" s="180" t="str">
        <f t="shared" si="4"/>
        <v>►</v>
      </c>
      <c r="K45" s="163"/>
      <c r="L45" s="164"/>
      <c r="M45" s="181" t="str">
        <f t="shared" si="1"/>
        <v/>
      </c>
      <c r="N45" s="166"/>
      <c r="O45" s="167"/>
      <c r="P45" s="286"/>
      <c r="Q45" s="491">
        <v>1</v>
      </c>
      <c r="R45" s="169">
        <f>IFERROR(SUMIF(K78:P78, O45, K79:P79)*N45*IF(ISBLANK(K45),1,K45)+SUMIF(K80:P80, O45, K81:P81)*N45*IF(ISBLANK(K45),1,K45), 0)</f>
        <v>0</v>
      </c>
      <c r="S45" s="170">
        <f>IF(ISBLANK(K15),0,(R45*Q45)/K15*V16)</f>
        <v>0</v>
      </c>
      <c r="T45" s="171">
        <f>IF(S51=0,0,(S45/S51)*U20*1000)</f>
        <v>0</v>
      </c>
      <c r="U45" s="193">
        <f>IF(R51=0, 0, (K45*Q45)/(R51*U20))</f>
        <v>0</v>
      </c>
      <c r="V45" s="173">
        <f>IF(OR(ISBLANK(K15), ISBLANK(K45), ISTEXT(K45)), 0, K45*Q45/K15*V16)</f>
        <v>0</v>
      </c>
      <c r="W45" s="174">
        <f t="shared" si="2"/>
        <v>0</v>
      </c>
      <c r="X45" s="175">
        <f t="shared" si="3"/>
        <v>0</v>
      </c>
      <c r="Y45" s="3">
        <v>1</v>
      </c>
      <c r="Z45" s="3">
        <v>1</v>
      </c>
      <c r="AA45" s="164"/>
      <c r="AB45" s="164"/>
      <c r="AC45" s="181" t="str">
        <f t="shared" si="7"/>
        <v/>
      </c>
      <c r="AD45" s="166"/>
      <c r="AE45" s="167"/>
      <c r="AF45" s="182"/>
      <c r="AG45" s="3">
        <v>1</v>
      </c>
      <c r="AH45" s="911"/>
      <c r="AI45" s="698"/>
      <c r="AJ45" s="3">
        <v>1</v>
      </c>
      <c r="AK45" s="3">
        <v>1</v>
      </c>
      <c r="AL45" s="3">
        <v>1</v>
      </c>
      <c r="AM45" s="3">
        <v>1</v>
      </c>
      <c r="AN45" s="319"/>
      <c r="AO45" s="309"/>
      <c r="AP45" s="309"/>
      <c r="AQ45" s="309"/>
      <c r="AR45" s="309"/>
      <c r="AS45" s="309"/>
      <c r="AT45" s="309"/>
      <c r="AU45" s="310"/>
      <c r="AV45" s="5">
        <v>1</v>
      </c>
      <c r="AW45" s="330" t="s">
        <v>6</v>
      </c>
      <c r="AX45" s="331" t="s">
        <v>12</v>
      </c>
      <c r="AY45" s="331" t="s">
        <v>18</v>
      </c>
      <c r="AZ45" s="332" t="s">
        <v>7</v>
      </c>
      <c r="BA45" s="331" t="s">
        <v>13</v>
      </c>
      <c r="BB45" s="333" t="s">
        <v>19</v>
      </c>
      <c r="BC45" s="328"/>
      <c r="BD45" s="329"/>
      <c r="BE45" s="5">
        <v>1</v>
      </c>
      <c r="BF45" s="495">
        <v>1</v>
      </c>
      <c r="BG45" s="495">
        <v>1</v>
      </c>
      <c r="BH45" s="5">
        <v>1</v>
      </c>
      <c r="BI45" s="495">
        <v>1</v>
      </c>
      <c r="BJ45" s="495">
        <v>1</v>
      </c>
      <c r="BK45" s="5">
        <v>1</v>
      </c>
      <c r="BL45" s="495">
        <v>1</v>
      </c>
      <c r="BM45" s="495">
        <v>1</v>
      </c>
      <c r="BN45" s="5">
        <v>1</v>
      </c>
      <c r="BO45" s="495">
        <v>1</v>
      </c>
      <c r="BP45" s="495">
        <v>1</v>
      </c>
      <c r="BQ45" s="493">
        <v>1</v>
      </c>
      <c r="BR45" s="5">
        <v>1</v>
      </c>
      <c r="BS45" s="5">
        <v>1</v>
      </c>
      <c r="BT45" s="5">
        <v>1</v>
      </c>
      <c r="BU45" s="244">
        <v>1</v>
      </c>
    </row>
    <row r="46" spans="1:73" s="160" customFormat="1" ht="23.25" customHeight="1">
      <c r="A46" s="5">
        <v>1</v>
      </c>
      <c r="B46" s="596"/>
      <c r="C46" s="632"/>
      <c r="D46" s="598"/>
      <c r="E46" s="636" t="str">
        <f t="shared" si="5"/>
        <v/>
      </c>
      <c r="F46" s="640"/>
      <c r="G46" s="182" t="str">
        <f t="shared" si="8"/>
        <v/>
      </c>
      <c r="H46" s="639" t="str">
        <f>IF(OR(ISBLANK(F46), ISTEXT(F46)), "", "0  "&amp;F24)</f>
        <v/>
      </c>
      <c r="I46" s="5">
        <v>1</v>
      </c>
      <c r="J46" s="180" t="str">
        <f t="shared" si="4"/>
        <v>►</v>
      </c>
      <c r="K46" s="163"/>
      <c r="L46" s="164"/>
      <c r="M46" s="181" t="str">
        <f t="shared" si="1"/>
        <v/>
      </c>
      <c r="N46" s="166"/>
      <c r="O46" s="167"/>
      <c r="P46" s="286"/>
      <c r="Q46" s="491">
        <v>1</v>
      </c>
      <c r="R46" s="169">
        <f>IFERROR(SUMIF(K78:P78, O46, K79:P79)*N46*IF(ISBLANK(K46),1,K46)+SUMIF(K80:P80, O46, K81:P81)*N46*IF(ISBLANK(K46),1,K46), 0)</f>
        <v>0</v>
      </c>
      <c r="S46" s="170">
        <f>IF(ISBLANK(K15),0,(R46*Q46)/K15*V16)</f>
        <v>0</v>
      </c>
      <c r="T46" s="171">
        <f>IF(S51=0,0,(S46/S51)*U20*1000)</f>
        <v>0</v>
      </c>
      <c r="U46" s="193">
        <f>IF(R51=0, 0, (K46*Q46)/(R51*U20))</f>
        <v>0</v>
      </c>
      <c r="V46" s="173">
        <f>IF(OR(ISBLANK(K15), ISBLANK(K46), ISTEXT(K46)), 0, K46*Q46/K15*V16)</f>
        <v>0</v>
      </c>
      <c r="W46" s="174">
        <f t="shared" si="2"/>
        <v>0</v>
      </c>
      <c r="X46" s="175">
        <f t="shared" si="3"/>
        <v>0</v>
      </c>
      <c r="Y46" s="3">
        <v>1</v>
      </c>
      <c r="Z46" s="3">
        <v>1</v>
      </c>
      <c r="AA46" s="164"/>
      <c r="AB46" s="164"/>
      <c r="AC46" s="181" t="str">
        <f t="shared" si="7"/>
        <v/>
      </c>
      <c r="AD46" s="166"/>
      <c r="AE46" s="167"/>
      <c r="AF46" s="182"/>
      <c r="AG46" s="3">
        <v>1</v>
      </c>
      <c r="AH46" s="911"/>
      <c r="AI46" s="698"/>
      <c r="AJ46" s="3">
        <v>1</v>
      </c>
      <c r="AK46" s="3">
        <v>1</v>
      </c>
      <c r="AL46" s="3">
        <v>1</v>
      </c>
      <c r="AM46" s="3">
        <v>1</v>
      </c>
      <c r="AN46" s="334" t="s">
        <v>190</v>
      </c>
      <c r="AO46" s="335"/>
      <c r="AP46" s="335"/>
      <c r="AQ46" s="335"/>
      <c r="AR46" s="335"/>
      <c r="AS46" s="335"/>
      <c r="AT46" s="335"/>
      <c r="AU46" s="336"/>
      <c r="AV46" s="5">
        <v>1</v>
      </c>
      <c r="AW46" s="337">
        <v>0.5</v>
      </c>
      <c r="AX46" s="338">
        <v>0.25</v>
      </c>
      <c r="AY46" s="338">
        <v>0.1</v>
      </c>
      <c r="AZ46" s="338">
        <v>0.01</v>
      </c>
      <c r="BA46" s="338">
        <v>0.22500000000000001</v>
      </c>
      <c r="BB46" s="339">
        <v>0.35</v>
      </c>
      <c r="BC46" s="340"/>
      <c r="BD46" s="341"/>
      <c r="BE46" s="5">
        <v>1</v>
      </c>
      <c r="BF46" s="853" t="s">
        <v>330</v>
      </c>
      <c r="BG46" s="853"/>
      <c r="BH46" s="496">
        <v>1</v>
      </c>
      <c r="BI46" s="721" t="s">
        <v>331</v>
      </c>
      <c r="BJ46" s="721"/>
      <c r="BK46" s="496">
        <v>1</v>
      </c>
      <c r="BL46" s="723" t="s">
        <v>332</v>
      </c>
      <c r="BM46" s="723"/>
      <c r="BN46" s="496">
        <v>1</v>
      </c>
      <c r="BO46" s="699" t="s">
        <v>333</v>
      </c>
      <c r="BP46" s="699"/>
      <c r="BQ46" s="493">
        <v>1</v>
      </c>
      <c r="BR46" s="5">
        <v>1</v>
      </c>
      <c r="BS46" s="5">
        <v>1</v>
      </c>
      <c r="BT46" s="5">
        <v>1</v>
      </c>
      <c r="BU46" s="244">
        <v>1</v>
      </c>
    </row>
    <row r="47" spans="1:73" s="160" customFormat="1" ht="23.25" customHeight="1">
      <c r="A47" s="5">
        <v>1</v>
      </c>
      <c r="B47" s="596"/>
      <c r="C47" s="632"/>
      <c r="D47" s="598"/>
      <c r="E47" s="636" t="str">
        <f t="shared" si="5"/>
        <v/>
      </c>
      <c r="F47" s="640"/>
      <c r="G47" s="182" t="str">
        <f t="shared" si="8"/>
        <v/>
      </c>
      <c r="H47" s="639" t="str">
        <f>IF(OR(ISBLANK(F47), ISTEXT(F47)), "", "0  "&amp;F24)</f>
        <v/>
      </c>
      <c r="I47" s="5">
        <v>1</v>
      </c>
      <c r="J47" s="180" t="str">
        <f t="shared" si="4"/>
        <v>►</v>
      </c>
      <c r="K47" s="163"/>
      <c r="L47" s="164"/>
      <c r="M47" s="181" t="str">
        <f t="shared" si="1"/>
        <v/>
      </c>
      <c r="N47" s="166"/>
      <c r="O47" s="167"/>
      <c r="P47" s="286"/>
      <c r="Q47" s="491">
        <v>1</v>
      </c>
      <c r="R47" s="169">
        <f>IFERROR(SUMIF(K78:P78, O47, K79:P79)*N47*IF(ISBLANK(K47),1,K47)+SUMIF(K80:P80, O47, K81:P81)*N47*IF(ISBLANK(K47),1,K47), 0)</f>
        <v>0</v>
      </c>
      <c r="S47" s="170">
        <f>IF(ISBLANK(K15),0,(R47*Q47)/K15*V16)</f>
        <v>0</v>
      </c>
      <c r="T47" s="171">
        <f>IF(S51=0,0,(S47/S51)*U20*1000)</f>
        <v>0</v>
      </c>
      <c r="U47" s="193">
        <f>IF(R51=0, 0, (K47*Q47)/(R51*U20))</f>
        <v>0</v>
      </c>
      <c r="V47" s="173">
        <f>IF(OR(ISBLANK(K15), ISBLANK(K47), ISTEXT(K47)), 0, K47*Q47/K15*V16)</f>
        <v>0</v>
      </c>
      <c r="W47" s="174">
        <f t="shared" si="2"/>
        <v>0</v>
      </c>
      <c r="X47" s="175">
        <f t="shared" si="3"/>
        <v>0</v>
      </c>
      <c r="Y47" s="3">
        <v>1</v>
      </c>
      <c r="Z47" s="3">
        <v>1</v>
      </c>
      <c r="AA47" s="164"/>
      <c r="AB47" s="164"/>
      <c r="AC47" s="181" t="str">
        <f t="shared" si="7"/>
        <v/>
      </c>
      <c r="AD47" s="166"/>
      <c r="AE47" s="167"/>
      <c r="AF47" s="182"/>
      <c r="AG47" s="3">
        <v>1</v>
      </c>
      <c r="AH47" s="540"/>
      <c r="AI47" s="111"/>
      <c r="AJ47" s="3">
        <v>1</v>
      </c>
      <c r="AK47" s="3">
        <v>1</v>
      </c>
      <c r="AL47" s="3">
        <v>1</v>
      </c>
      <c r="AM47" s="3">
        <v>1</v>
      </c>
      <c r="AN47" s="334" t="s">
        <v>191</v>
      </c>
      <c r="AO47" s="309"/>
      <c r="AP47" s="309"/>
      <c r="AQ47" s="309"/>
      <c r="AR47" s="309"/>
      <c r="AS47" s="309"/>
      <c r="AT47" s="309"/>
      <c r="AU47" s="310"/>
      <c r="AV47" s="5">
        <v>1</v>
      </c>
      <c r="AW47" s="838" t="s">
        <v>192</v>
      </c>
      <c r="AX47" s="839"/>
      <c r="AY47" s="840"/>
      <c r="AZ47" s="844" t="s">
        <v>193</v>
      </c>
      <c r="BA47" s="846" t="s">
        <v>194</v>
      </c>
      <c r="BB47" s="848" t="s">
        <v>195</v>
      </c>
      <c r="BC47" s="342" t="s">
        <v>196</v>
      </c>
      <c r="BD47" s="850" t="s">
        <v>197</v>
      </c>
      <c r="BE47" s="5">
        <v>1</v>
      </c>
      <c r="BF47" s="854"/>
      <c r="BG47" s="854"/>
      <c r="BH47" s="496">
        <v>1</v>
      </c>
      <c r="BI47" s="722"/>
      <c r="BJ47" s="722"/>
      <c r="BK47" s="496">
        <v>1</v>
      </c>
      <c r="BL47" s="724"/>
      <c r="BM47" s="724"/>
      <c r="BN47" s="496">
        <v>1</v>
      </c>
      <c r="BO47" s="700"/>
      <c r="BP47" s="700"/>
      <c r="BQ47" s="493">
        <v>1</v>
      </c>
      <c r="BR47" s="5">
        <v>1</v>
      </c>
      <c r="BS47" s="5">
        <v>1</v>
      </c>
      <c r="BT47" s="5">
        <v>1</v>
      </c>
      <c r="BU47" s="244">
        <v>1</v>
      </c>
    </row>
    <row r="48" spans="1:73" s="160" customFormat="1" ht="23.25" customHeight="1" thickBot="1">
      <c r="A48" s="5">
        <v>1</v>
      </c>
      <c r="B48" s="596"/>
      <c r="C48" s="632"/>
      <c r="D48" s="598"/>
      <c r="E48" s="636" t="str">
        <f t="shared" si="5"/>
        <v/>
      </c>
      <c r="F48" s="640"/>
      <c r="G48" s="182" t="str">
        <f t="shared" si="8"/>
        <v/>
      </c>
      <c r="H48" s="639" t="str">
        <f>IF(OR(ISBLANK(F48), ISTEXT(F48)), "", "0  "&amp;F24)</f>
        <v/>
      </c>
      <c r="I48" s="5">
        <v>1</v>
      </c>
      <c r="J48" s="180" t="str">
        <f t="shared" si="4"/>
        <v>►</v>
      </c>
      <c r="K48" s="163"/>
      <c r="L48" s="164"/>
      <c r="M48" s="181" t="str">
        <f t="shared" si="1"/>
        <v/>
      </c>
      <c r="N48" s="166"/>
      <c r="O48" s="167"/>
      <c r="P48" s="286"/>
      <c r="Q48" s="491">
        <v>1</v>
      </c>
      <c r="R48" s="169">
        <f>IFERROR(SUMIF(K78:P78, O48, K79:P79)*N48*IF(ISBLANK(K48),1,K48)+SUMIF(K80:P80, O48, K81:P81)*N48*IF(ISBLANK(K48),1,K48), 0)</f>
        <v>0</v>
      </c>
      <c r="S48" s="170">
        <f>IF(ISBLANK(K15),0,(R48*Q48)/K15*V16)</f>
        <v>0</v>
      </c>
      <c r="T48" s="171">
        <f>IF(S51=0,0,(S48/S51)*U20*1000)</f>
        <v>0</v>
      </c>
      <c r="U48" s="193">
        <f>IF(R51=0, 0, (K48*Q48)/(R51*U20))</f>
        <v>0</v>
      </c>
      <c r="V48" s="173">
        <f>IF(OR(ISBLANK(K15), ISBLANK(K48), ISTEXT(K48)), 0, K48*Q48/K15*V16)</f>
        <v>0</v>
      </c>
      <c r="W48" s="174">
        <f t="shared" si="2"/>
        <v>0</v>
      </c>
      <c r="X48" s="175">
        <f t="shared" si="3"/>
        <v>0</v>
      </c>
      <c r="Y48" s="3">
        <v>1</v>
      </c>
      <c r="Z48" s="3">
        <v>1</v>
      </c>
      <c r="AA48" s="164"/>
      <c r="AB48" s="164"/>
      <c r="AC48" s="181" t="str">
        <f t="shared" si="7"/>
        <v/>
      </c>
      <c r="AD48" s="166"/>
      <c r="AE48" s="167"/>
      <c r="AF48" s="182"/>
      <c r="AG48" s="3">
        <v>1</v>
      </c>
      <c r="AH48" s="543">
        <f>ROW()</f>
        <v>48</v>
      </c>
      <c r="AI48" s="402"/>
      <c r="AJ48" s="3">
        <v>1</v>
      </c>
      <c r="AK48" s="3">
        <v>1</v>
      </c>
      <c r="AL48" s="3">
        <v>1</v>
      </c>
      <c r="AM48" s="3">
        <v>1</v>
      </c>
      <c r="AN48" s="343" t="s">
        <v>199</v>
      </c>
      <c r="AO48" s="344"/>
      <c r="AP48" s="344"/>
      <c r="AQ48" s="344"/>
      <c r="AR48" s="344"/>
      <c r="AS48" s="344"/>
      <c r="AT48" s="344"/>
      <c r="AU48" s="345"/>
      <c r="AV48" s="5">
        <v>1</v>
      </c>
      <c r="AW48" s="841"/>
      <c r="AX48" s="842"/>
      <c r="AY48" s="843"/>
      <c r="AZ48" s="845"/>
      <c r="BA48" s="847"/>
      <c r="BB48" s="849"/>
      <c r="BC48" s="346" t="s">
        <v>200</v>
      </c>
      <c r="BD48" s="851"/>
      <c r="BE48" s="5">
        <v>1</v>
      </c>
      <c r="BF48" s="495"/>
      <c r="BG48" s="495"/>
      <c r="BH48" s="5"/>
      <c r="BI48" s="495">
        <v>1</v>
      </c>
      <c r="BJ48" s="495">
        <v>1</v>
      </c>
      <c r="BK48" s="5">
        <v>1</v>
      </c>
      <c r="BL48" s="495">
        <v>1</v>
      </c>
      <c r="BM48" s="495">
        <v>1</v>
      </c>
      <c r="BN48" s="5">
        <v>1</v>
      </c>
      <c r="BO48" s="495">
        <v>1</v>
      </c>
      <c r="BP48" s="495">
        <v>1</v>
      </c>
      <c r="BQ48" s="493">
        <v>1</v>
      </c>
      <c r="BR48" s="5">
        <v>1</v>
      </c>
      <c r="BS48" s="5">
        <v>1</v>
      </c>
      <c r="BT48" s="5">
        <v>1</v>
      </c>
      <c r="BU48" s="244">
        <v>1</v>
      </c>
    </row>
    <row r="49" spans="1:73" s="160" customFormat="1" ht="23.25" customHeight="1">
      <c r="A49" s="5">
        <v>1</v>
      </c>
      <c r="B49" s="596"/>
      <c r="C49" s="632"/>
      <c r="D49" s="598"/>
      <c r="E49" s="636" t="str">
        <f t="shared" si="5"/>
        <v/>
      </c>
      <c r="F49" s="640"/>
      <c r="G49" s="182" t="str">
        <f t="shared" si="8"/>
        <v/>
      </c>
      <c r="H49" s="639" t="str">
        <f>IF(OR(ISBLANK(F49), ISTEXT(F49)), "", "0  "&amp;F24)</f>
        <v/>
      </c>
      <c r="I49" s="5">
        <v>1</v>
      </c>
      <c r="J49" s="180" t="str">
        <f t="shared" si="4"/>
        <v>►</v>
      </c>
      <c r="K49" s="163"/>
      <c r="L49" s="164"/>
      <c r="M49" s="181" t="str">
        <f t="shared" si="1"/>
        <v/>
      </c>
      <c r="N49" s="166"/>
      <c r="O49" s="167"/>
      <c r="P49" s="286"/>
      <c r="Q49" s="491">
        <v>1</v>
      </c>
      <c r="R49" s="169">
        <f>IFERROR(SUMIF(K78:P78, O49, K79:P79)*N49*IF(ISBLANK(K49),1,K49)+SUMIF(K80:P80, O49, K81:P81)*N49*IF(ISBLANK(K49),1,K49), 0)</f>
        <v>0</v>
      </c>
      <c r="S49" s="170">
        <f>IF(ISBLANK(K15),0,(R49*Q49)/K15*V16)</f>
        <v>0</v>
      </c>
      <c r="T49" s="171">
        <f>IF(S51=0,0,(S49/S51)*U20*1000)</f>
        <v>0</v>
      </c>
      <c r="U49" s="193">
        <f>IF(R51=0, 0, (K49*Q49)/(R51*U20))</f>
        <v>0</v>
      </c>
      <c r="V49" s="173">
        <f>IF(OR(ISBLANK(K15), ISBLANK(K49), ISTEXT(K49)), 0, K49*Q49/K15*V16)</f>
        <v>0</v>
      </c>
      <c r="W49" s="174">
        <f t="shared" si="2"/>
        <v>0</v>
      </c>
      <c r="X49" s="175">
        <f t="shared" si="3"/>
        <v>0</v>
      </c>
      <c r="Y49" s="3">
        <v>1</v>
      </c>
      <c r="Z49" s="3">
        <v>1</v>
      </c>
      <c r="AA49" s="164"/>
      <c r="AB49" s="164"/>
      <c r="AC49" s="181" t="str">
        <f t="shared" si="7"/>
        <v/>
      </c>
      <c r="AD49" s="166"/>
      <c r="AE49" s="167"/>
      <c r="AF49" s="182"/>
      <c r="AG49" s="3">
        <v>1</v>
      </c>
      <c r="AH49" s="3">
        <v>1</v>
      </c>
      <c r="AI49" s="3">
        <v>1</v>
      </c>
      <c r="AJ49" s="3">
        <v>1</v>
      </c>
      <c r="AK49" s="3">
        <v>1</v>
      </c>
      <c r="AL49" s="3">
        <v>1</v>
      </c>
      <c r="AM49" s="3">
        <v>1</v>
      </c>
      <c r="AN49" s="347"/>
      <c r="AO49" s="348"/>
      <c r="AP49" s="348"/>
      <c r="AQ49" s="348"/>
      <c r="AR49" s="348"/>
      <c r="AS49" s="348"/>
      <c r="AT49" s="348"/>
      <c r="AU49" s="349"/>
      <c r="AV49" s="5">
        <v>1</v>
      </c>
      <c r="AW49" s="350"/>
      <c r="AX49" s="351"/>
      <c r="AY49" s="352"/>
      <c r="AZ49" s="352"/>
      <c r="BA49" s="353" t="s">
        <v>201</v>
      </c>
      <c r="BB49" s="354" t="s">
        <v>202</v>
      </c>
      <c r="BC49" s="351"/>
      <c r="BD49" s="355"/>
      <c r="BE49" s="5">
        <v>1</v>
      </c>
      <c r="BF49" s="860" t="s">
        <v>334</v>
      </c>
      <c r="BG49" s="860"/>
      <c r="BH49" s="496">
        <v>1</v>
      </c>
      <c r="BI49" s="721" t="s">
        <v>335</v>
      </c>
      <c r="BJ49" s="721"/>
      <c r="BK49" s="496">
        <v>1</v>
      </c>
      <c r="BL49" s="723" t="s">
        <v>336</v>
      </c>
      <c r="BM49" s="723"/>
      <c r="BN49" s="496">
        <v>1</v>
      </c>
      <c r="BO49" s="699" t="s">
        <v>337</v>
      </c>
      <c r="BP49" s="699"/>
      <c r="BQ49" s="493">
        <v>1</v>
      </c>
      <c r="BR49" s="5">
        <v>1</v>
      </c>
      <c r="BS49" s="5">
        <v>1</v>
      </c>
      <c r="BT49" s="5">
        <v>1</v>
      </c>
      <c r="BU49" s="244">
        <v>1</v>
      </c>
    </row>
    <row r="50" spans="1:73" s="160" customFormat="1" ht="23.25" customHeight="1">
      <c r="A50" s="5">
        <v>1</v>
      </c>
      <c r="B50" s="596"/>
      <c r="C50" s="632"/>
      <c r="D50" s="598"/>
      <c r="E50" s="636" t="str">
        <f t="shared" si="5"/>
        <v/>
      </c>
      <c r="F50" s="640"/>
      <c r="G50" s="182" t="str">
        <f t="shared" si="8"/>
        <v/>
      </c>
      <c r="H50" s="639" t="str">
        <f>IF(OR(ISBLANK(F50), ISTEXT(F50)), "", "0  "&amp;F24)</f>
        <v/>
      </c>
      <c r="I50" s="5">
        <v>1</v>
      </c>
      <c r="J50" s="62" t="s">
        <v>21</v>
      </c>
      <c r="K50" s="163"/>
      <c r="L50" s="164"/>
      <c r="M50" s="181" t="str">
        <f t="shared" si="1"/>
        <v/>
      </c>
      <c r="N50" s="166"/>
      <c r="O50" s="167"/>
      <c r="P50" s="286"/>
      <c r="Q50" s="491">
        <v>1</v>
      </c>
      <c r="R50" s="169">
        <f>IFERROR(SUMIF(K78:P78, O50, K79:P79)*N50*IF(ISBLANK(K50),1,K50)+SUMIF(K80:P80, O50, K81:P81)*N50*IF(ISBLANK(K50),1,K50), 0)</f>
        <v>0</v>
      </c>
      <c r="S50" s="170">
        <f>IF(ISBLANK(K15),0,(R50*Q50)/K15*V16)</f>
        <v>0</v>
      </c>
      <c r="T50" s="183">
        <f>IF(S51=0,0,(S50/S51)*U20*1000)</f>
        <v>0</v>
      </c>
      <c r="U50" s="184">
        <f>IF(R51=0, 0, (K50*Q50)/(R51*U20))</f>
        <v>0</v>
      </c>
      <c r="V50" s="185">
        <f>IF(OR(ISBLANK(K15), ISBLANK(K50), ISTEXT(K50)), 0, K50*Q50/K15*V16)</f>
        <v>0</v>
      </c>
      <c r="W50" s="186">
        <f t="shared" si="2"/>
        <v>0</v>
      </c>
      <c r="X50" s="187">
        <f t="shared" si="3"/>
        <v>0</v>
      </c>
      <c r="Y50" s="3">
        <v>1</v>
      </c>
      <c r="Z50" s="3">
        <v>1</v>
      </c>
      <c r="AA50" s="164"/>
      <c r="AB50" s="164"/>
      <c r="AC50" s="181"/>
      <c r="AD50" s="166"/>
      <c r="AE50" s="167"/>
      <c r="AF50" s="182"/>
      <c r="AG50" s="3">
        <v>1</v>
      </c>
      <c r="AH50" s="3">
        <v>1</v>
      </c>
      <c r="AI50" s="3">
        <v>1</v>
      </c>
      <c r="AJ50" s="3">
        <v>1</v>
      </c>
      <c r="AK50" s="3">
        <v>1</v>
      </c>
      <c r="AL50" s="3">
        <v>1</v>
      </c>
      <c r="AM50" s="3">
        <v>1</v>
      </c>
      <c r="AN50" s="356" t="s">
        <v>203</v>
      </c>
      <c r="AO50" s="357"/>
      <c r="AP50" s="256" t="s">
        <v>204</v>
      </c>
      <c r="AQ50" s="256"/>
      <c r="AR50" s="256"/>
      <c r="AS50" s="256"/>
      <c r="AT50" s="299"/>
      <c r="AU50" s="300"/>
      <c r="AV50" s="5">
        <v>1</v>
      </c>
      <c r="AW50" s="350"/>
      <c r="AX50" s="351"/>
      <c r="AY50" s="352"/>
      <c r="AZ50" s="352"/>
      <c r="BA50" s="352"/>
      <c r="BB50" s="352"/>
      <c r="BC50" s="351"/>
      <c r="BD50" s="355"/>
      <c r="BE50" s="5">
        <v>1</v>
      </c>
      <c r="BF50" s="861"/>
      <c r="BG50" s="861"/>
      <c r="BH50" s="496">
        <v>1</v>
      </c>
      <c r="BI50" s="722"/>
      <c r="BJ50" s="722"/>
      <c r="BK50" s="496">
        <v>1</v>
      </c>
      <c r="BL50" s="724"/>
      <c r="BM50" s="724"/>
      <c r="BN50" s="496">
        <v>1</v>
      </c>
      <c r="BO50" s="700"/>
      <c r="BP50" s="700"/>
      <c r="BQ50" s="493">
        <v>1</v>
      </c>
      <c r="BR50" s="5">
        <v>1</v>
      </c>
      <c r="BS50" s="5">
        <v>1</v>
      </c>
      <c r="BT50" s="5">
        <v>1</v>
      </c>
      <c r="BU50" s="244">
        <v>1</v>
      </c>
    </row>
    <row r="51" spans="1:73" s="160" customFormat="1" ht="23.25" customHeight="1" thickBot="1">
      <c r="A51" s="5">
        <v>1</v>
      </c>
      <c r="B51" s="596"/>
      <c r="C51" s="632"/>
      <c r="D51" s="598"/>
      <c r="E51" s="636" t="str">
        <f t="shared" si="5"/>
        <v/>
      </c>
      <c r="F51" s="640"/>
      <c r="G51" s="182" t="str">
        <f t="shared" si="8"/>
        <v/>
      </c>
      <c r="H51" s="639" t="str">
        <f>IF(OR(ISBLANK(F51), ISTEXT(F51)), "", "0  "&amp;F24)</f>
        <v/>
      </c>
      <c r="I51" s="5">
        <v>1</v>
      </c>
      <c r="J51" s="280" t="s">
        <v>21</v>
      </c>
      <c r="K51" s="291"/>
      <c r="L51" s="292"/>
      <c r="M51" s="292"/>
      <c r="N51" s="292"/>
      <c r="O51" s="292"/>
      <c r="P51" s="292"/>
      <c r="Q51" s="292"/>
      <c r="R51" s="293">
        <f>SUM(R21:R50)</f>
        <v>0</v>
      </c>
      <c r="S51" s="170">
        <f>SUM(S21:S50)</f>
        <v>0</v>
      </c>
      <c r="T51" s="294">
        <f>SUM(T21:T50)/1000</f>
        <v>0</v>
      </c>
      <c r="U51" s="295"/>
      <c r="V51" s="295"/>
      <c r="W51" s="295"/>
      <c r="X51" s="296"/>
      <c r="Y51" s="3">
        <v>1</v>
      </c>
      <c r="Z51" s="3">
        <v>1</v>
      </c>
      <c r="AA51" s="164"/>
      <c r="AB51" s="164"/>
      <c r="AC51" s="181"/>
      <c r="AD51" s="166"/>
      <c r="AE51" s="167"/>
      <c r="AF51" s="182"/>
      <c r="AG51" s="3">
        <v>1</v>
      </c>
      <c r="AH51" s="3">
        <v>1</v>
      </c>
      <c r="AI51" s="3">
        <v>1</v>
      </c>
      <c r="AJ51" s="3">
        <v>1</v>
      </c>
      <c r="AK51" s="3">
        <v>1</v>
      </c>
      <c r="AL51" s="3">
        <v>1</v>
      </c>
      <c r="AM51" s="3">
        <v>1</v>
      </c>
      <c r="AN51" s="356"/>
      <c r="AO51" s="357"/>
      <c r="AP51" s="256" t="s">
        <v>205</v>
      </c>
      <c r="AQ51" s="256"/>
      <c r="AR51" s="256"/>
      <c r="AS51" s="256"/>
      <c r="AT51" s="299"/>
      <c r="AU51" s="300"/>
      <c r="AV51" s="5">
        <v>1</v>
      </c>
      <c r="AW51" s="832" t="s">
        <v>206</v>
      </c>
      <c r="AX51" s="833"/>
      <c r="AY51" s="833"/>
      <c r="AZ51" s="833"/>
      <c r="BA51" s="833"/>
      <c r="BB51" s="833"/>
      <c r="BC51" s="833"/>
      <c r="BD51" s="834"/>
      <c r="BE51" s="5">
        <v>1</v>
      </c>
      <c r="BF51" s="495">
        <v>1</v>
      </c>
      <c r="BG51" s="495">
        <v>1</v>
      </c>
      <c r="BH51" s="5">
        <v>1</v>
      </c>
      <c r="BI51" s="495">
        <v>1</v>
      </c>
      <c r="BJ51" s="495">
        <v>1</v>
      </c>
      <c r="BK51" s="5">
        <v>1</v>
      </c>
      <c r="BL51" s="495">
        <v>1</v>
      </c>
      <c r="BM51" s="495">
        <v>1</v>
      </c>
      <c r="BN51" s="5">
        <v>1</v>
      </c>
      <c r="BO51" s="495">
        <v>1</v>
      </c>
      <c r="BP51" s="495">
        <v>1</v>
      </c>
      <c r="BQ51" s="493">
        <v>1</v>
      </c>
      <c r="BR51" s="5">
        <v>1</v>
      </c>
      <c r="BS51" s="5">
        <v>1</v>
      </c>
      <c r="BT51" s="5">
        <v>1</v>
      </c>
      <c r="BU51" s="244">
        <v>1</v>
      </c>
    </row>
    <row r="52" spans="1:73" s="160" customFormat="1" ht="23.25" customHeight="1">
      <c r="A52" s="5">
        <v>1</v>
      </c>
      <c r="B52" s="596"/>
      <c r="C52" s="632"/>
      <c r="D52" s="598"/>
      <c r="E52" s="636" t="str">
        <f t="shared" si="5"/>
        <v/>
      </c>
      <c r="F52" s="640"/>
      <c r="G52" s="182" t="str">
        <f t="shared" si="8"/>
        <v/>
      </c>
      <c r="H52" s="639" t="str">
        <f>IF(OR(ISBLANK(F52), ISTEXT(F52)), "", "0  "&amp;F24)</f>
        <v/>
      </c>
      <c r="I52" s="5">
        <v>1</v>
      </c>
      <c r="J52" s="62" t="s">
        <v>21</v>
      </c>
      <c r="K52" s="302">
        <v>0</v>
      </c>
      <c r="L52" s="303" t="s">
        <v>181</v>
      </c>
      <c r="M52" s="303"/>
      <c r="N52" s="303"/>
      <c r="O52" s="303"/>
      <c r="P52" s="303"/>
      <c r="Q52" s="303"/>
      <c r="R52" s="304" t="s">
        <v>183</v>
      </c>
      <c r="S52" s="303"/>
      <c r="T52" s="303"/>
      <c r="U52" s="303"/>
      <c r="V52" s="303"/>
      <c r="W52" s="303"/>
      <c r="X52" s="305"/>
      <c r="Y52" s="3">
        <v>1</v>
      </c>
      <c r="Z52" s="3">
        <v>1</v>
      </c>
      <c r="AA52" s="164"/>
      <c r="AB52" s="164"/>
      <c r="AC52" s="181"/>
      <c r="AD52" s="166"/>
      <c r="AE52" s="167"/>
      <c r="AF52" s="182"/>
      <c r="AG52" s="3">
        <v>1</v>
      </c>
      <c r="AH52" s="3">
        <v>1</v>
      </c>
      <c r="AI52" s="3">
        <v>1</v>
      </c>
      <c r="AJ52" s="3">
        <v>1</v>
      </c>
      <c r="AK52" s="3">
        <v>1</v>
      </c>
      <c r="AL52" s="3">
        <v>1</v>
      </c>
      <c r="AM52" s="3">
        <v>1</v>
      </c>
      <c r="AN52" s="334"/>
      <c r="AO52" s="256"/>
      <c r="AP52" s="256"/>
      <c r="AQ52" s="256"/>
      <c r="AR52" s="256"/>
      <c r="AS52" s="256"/>
      <c r="AT52" s="299"/>
      <c r="AU52" s="300"/>
      <c r="AV52" s="5">
        <v>1</v>
      </c>
      <c r="AW52" s="832"/>
      <c r="AX52" s="833"/>
      <c r="AY52" s="833"/>
      <c r="AZ52" s="833"/>
      <c r="BA52" s="833"/>
      <c r="BB52" s="833"/>
      <c r="BC52" s="833"/>
      <c r="BD52" s="834"/>
      <c r="BE52" s="5">
        <v>1</v>
      </c>
      <c r="BF52" s="862" t="s">
        <v>338</v>
      </c>
      <c r="BG52" s="862"/>
      <c r="BH52" s="496">
        <v>1</v>
      </c>
      <c r="BI52" s="721" t="s">
        <v>339</v>
      </c>
      <c r="BJ52" s="721"/>
      <c r="BK52" s="496">
        <v>1</v>
      </c>
      <c r="BL52" s="723" t="s">
        <v>340</v>
      </c>
      <c r="BM52" s="723"/>
      <c r="BN52" s="496">
        <v>1</v>
      </c>
      <c r="BO52" s="699" t="s">
        <v>341</v>
      </c>
      <c r="BP52" s="699"/>
      <c r="BQ52" s="493">
        <v>1</v>
      </c>
      <c r="BR52" s="5">
        <v>1</v>
      </c>
      <c r="BS52" s="5">
        <v>1</v>
      </c>
      <c r="BT52" s="5">
        <v>1</v>
      </c>
      <c r="BU52" s="244">
        <v>1</v>
      </c>
    </row>
    <row r="53" spans="1:73" s="160" customFormat="1" ht="23.25" customHeight="1">
      <c r="A53" s="5">
        <v>1</v>
      </c>
      <c r="B53" s="596"/>
      <c r="C53" s="632"/>
      <c r="D53" s="598"/>
      <c r="E53" s="636" t="str">
        <f t="shared" si="5"/>
        <v/>
      </c>
      <c r="F53" s="640"/>
      <c r="G53" s="182" t="str">
        <f t="shared" si="8"/>
        <v/>
      </c>
      <c r="H53" s="639" t="str">
        <f>IF(OR(ISBLANK(F53), ISTEXT(F53)), "", "0  "&amp;F24)</f>
        <v/>
      </c>
      <c r="I53" s="5">
        <v>1</v>
      </c>
      <c r="J53" s="314" t="str">
        <f t="shared" ref="J53:J75" si="10">IF(L53&lt;&gt;"","A",IF(M53&lt;&gt;"","A",IF(N53&lt;&gt;"","A",IF(O53&lt;&gt;"","A",IF(P53&lt;&gt;"","A","►")))))</f>
        <v>A</v>
      </c>
      <c r="K53" s="315">
        <f>IF(ISBLANK(L53),"",LARGE(K52:K52,1)+1)</f>
        <v>1</v>
      </c>
      <c r="L53" s="316" t="s">
        <v>442</v>
      </c>
      <c r="M53" s="317"/>
      <c r="N53" s="317"/>
      <c r="O53" s="317"/>
      <c r="P53" s="317"/>
      <c r="Q53" s="317"/>
      <c r="R53" s="317"/>
      <c r="S53" s="317"/>
      <c r="T53" s="317"/>
      <c r="U53" s="317"/>
      <c r="V53" s="317"/>
      <c r="W53" s="317"/>
      <c r="X53" s="318"/>
      <c r="Y53" s="3">
        <v>1</v>
      </c>
      <c r="Z53" s="3">
        <v>1</v>
      </c>
      <c r="AA53" s="164"/>
      <c r="AB53" s="164"/>
      <c r="AC53" s="181"/>
      <c r="AD53" s="166"/>
      <c r="AE53" s="167"/>
      <c r="AF53" s="182"/>
      <c r="AG53" s="3">
        <v>1</v>
      </c>
      <c r="AH53" s="3">
        <v>1</v>
      </c>
      <c r="AI53" s="3">
        <v>1</v>
      </c>
      <c r="AJ53" s="3">
        <v>1</v>
      </c>
      <c r="AK53" s="3">
        <v>1</v>
      </c>
      <c r="AL53" s="3">
        <v>1</v>
      </c>
      <c r="AM53" s="3">
        <v>1</v>
      </c>
      <c r="AN53" s="358" t="s">
        <v>91</v>
      </c>
      <c r="AO53" s="359"/>
      <c r="AP53" s="256" t="s">
        <v>208</v>
      </c>
      <c r="AQ53" s="256"/>
      <c r="AR53" s="256"/>
      <c r="AS53" s="256"/>
      <c r="AT53" s="299"/>
      <c r="AU53" s="300"/>
      <c r="AV53" s="5">
        <v>1</v>
      </c>
      <c r="AW53" s="360" t="s">
        <v>209</v>
      </c>
      <c r="AX53" s="267"/>
      <c r="AY53" s="267"/>
      <c r="AZ53" s="267"/>
      <c r="BA53" s="267"/>
      <c r="BB53" s="267"/>
      <c r="BC53" s="267"/>
      <c r="BD53" s="361"/>
      <c r="BE53" s="5">
        <v>1</v>
      </c>
      <c r="BF53" s="863"/>
      <c r="BG53" s="863"/>
      <c r="BH53" s="496">
        <v>1</v>
      </c>
      <c r="BI53" s="722"/>
      <c r="BJ53" s="722"/>
      <c r="BK53" s="496">
        <v>1</v>
      </c>
      <c r="BL53" s="724"/>
      <c r="BM53" s="724"/>
      <c r="BN53" s="496">
        <v>1</v>
      </c>
      <c r="BO53" s="700"/>
      <c r="BP53" s="700"/>
      <c r="BQ53" s="493">
        <v>1</v>
      </c>
      <c r="BR53" s="5">
        <v>1</v>
      </c>
      <c r="BS53" s="5">
        <v>1</v>
      </c>
      <c r="BT53" s="5">
        <v>1</v>
      </c>
      <c r="BU53" s="244">
        <v>1</v>
      </c>
    </row>
    <row r="54" spans="1:73" s="160" customFormat="1" ht="23.25" customHeight="1" thickBot="1">
      <c r="A54" s="5">
        <v>1</v>
      </c>
      <c r="B54" s="596"/>
      <c r="C54" s="632"/>
      <c r="D54" s="598"/>
      <c r="E54" s="636" t="str">
        <f t="shared" si="5"/>
        <v/>
      </c>
      <c r="F54" s="640"/>
      <c r="G54" s="182" t="str">
        <f t="shared" si="8"/>
        <v/>
      </c>
      <c r="H54" s="639" t="str">
        <f>IF(OR(ISBLANK(F54), ISTEXT(F54)), "", "0  "&amp;F24)</f>
        <v/>
      </c>
      <c r="I54" s="5">
        <v>1</v>
      </c>
      <c r="J54" s="314" t="str">
        <f t="shared" si="10"/>
        <v>►</v>
      </c>
      <c r="K54" s="315" t="str">
        <f>IF(ISBLANK(L54),"",LARGE(K52:K53,1)+1)</f>
        <v/>
      </c>
      <c r="L54" s="316"/>
      <c r="M54" s="317"/>
      <c r="N54" s="317"/>
      <c r="O54" s="502"/>
      <c r="P54" s="502"/>
      <c r="Q54" s="502"/>
      <c r="R54" s="502"/>
      <c r="S54" s="502"/>
      <c r="T54" s="502"/>
      <c r="U54" s="502"/>
      <c r="V54" s="502"/>
      <c r="W54" s="502"/>
      <c r="X54" s="324"/>
      <c r="Y54" s="3">
        <v>1</v>
      </c>
      <c r="Z54" s="3">
        <v>1</v>
      </c>
      <c r="AA54" s="164"/>
      <c r="AB54" s="164"/>
      <c r="AC54" s="181"/>
      <c r="AD54" s="166"/>
      <c r="AE54" s="167"/>
      <c r="AF54" s="182"/>
      <c r="AG54" s="3">
        <v>1</v>
      </c>
      <c r="AH54" s="3">
        <v>1</v>
      </c>
      <c r="AI54" s="3">
        <v>1</v>
      </c>
      <c r="AJ54" s="3">
        <v>1</v>
      </c>
      <c r="AK54" s="3">
        <v>1</v>
      </c>
      <c r="AL54" s="3">
        <v>1</v>
      </c>
      <c r="AM54" s="3">
        <v>1</v>
      </c>
      <c r="AN54" s="334"/>
      <c r="AO54" s="256"/>
      <c r="AP54" s="256" t="s">
        <v>210</v>
      </c>
      <c r="AQ54" s="256"/>
      <c r="AR54" s="256"/>
      <c r="AS54" s="256"/>
      <c r="AT54" s="299"/>
      <c r="AU54" s="300"/>
      <c r="AV54" s="5">
        <v>1</v>
      </c>
      <c r="AW54" s="362"/>
      <c r="AX54" s="267"/>
      <c r="AY54" s="267"/>
      <c r="AZ54" s="267"/>
      <c r="BA54" s="267"/>
      <c r="BB54" s="267"/>
      <c r="BC54" s="267"/>
      <c r="BD54" s="361"/>
      <c r="BE54" s="5">
        <v>1</v>
      </c>
      <c r="BF54" s="495">
        <v>1</v>
      </c>
      <c r="BG54" s="495">
        <v>1</v>
      </c>
      <c r="BH54" s="5">
        <v>1</v>
      </c>
      <c r="BI54" s="495">
        <v>1</v>
      </c>
      <c r="BJ54" s="495">
        <v>1</v>
      </c>
      <c r="BK54" s="5">
        <v>1</v>
      </c>
      <c r="BL54" s="495">
        <v>1</v>
      </c>
      <c r="BM54" s="495">
        <v>1</v>
      </c>
      <c r="BN54" s="5">
        <v>1</v>
      </c>
      <c r="BO54" s="495">
        <v>1</v>
      </c>
      <c r="BP54" s="495">
        <v>1</v>
      </c>
      <c r="BQ54" s="493">
        <v>1</v>
      </c>
      <c r="BR54" s="5">
        <v>1</v>
      </c>
      <c r="BS54" s="5">
        <v>1</v>
      </c>
      <c r="BT54" s="5">
        <v>1</v>
      </c>
      <c r="BU54" s="244">
        <v>1</v>
      </c>
    </row>
    <row r="55" spans="1:73" s="160" customFormat="1" ht="23.25" customHeight="1" thickBot="1">
      <c r="A55" s="5">
        <v>1</v>
      </c>
      <c r="B55" s="596"/>
      <c r="C55" s="632"/>
      <c r="D55" s="598"/>
      <c r="E55" s="636" t="str">
        <f t="shared" si="5"/>
        <v/>
      </c>
      <c r="F55" s="640"/>
      <c r="G55" s="182" t="str">
        <f t="shared" si="8"/>
        <v/>
      </c>
      <c r="H55" s="639" t="str">
        <f>IF(OR(ISBLANK(F55), ISTEXT(F55)), "", "0  "&amp;F24)</f>
        <v/>
      </c>
      <c r="I55" s="5">
        <v>1</v>
      </c>
      <c r="J55" s="314" t="str">
        <f t="shared" si="10"/>
        <v>A</v>
      </c>
      <c r="K55" s="315">
        <f>IF(ISBLANK(L55),"",LARGE(K52:K54,1)+1)</f>
        <v>2</v>
      </c>
      <c r="L55" s="316" t="s">
        <v>365</v>
      </c>
      <c r="M55" s="317"/>
      <c r="N55" s="317"/>
      <c r="O55" s="317"/>
      <c r="P55" s="317"/>
      <c r="Q55" s="317"/>
      <c r="R55" s="317"/>
      <c r="S55" s="317"/>
      <c r="T55" s="317"/>
      <c r="U55" s="317"/>
      <c r="V55" s="317"/>
      <c r="W55" s="317"/>
      <c r="X55" s="318"/>
      <c r="Y55" s="3">
        <v>1</v>
      </c>
      <c r="Z55" s="3">
        <v>1</v>
      </c>
      <c r="AA55" s="164"/>
      <c r="AB55" s="164"/>
      <c r="AC55" s="181"/>
      <c r="AD55" s="166"/>
      <c r="AE55" s="167"/>
      <c r="AF55" s="182"/>
      <c r="AG55" s="3">
        <v>1</v>
      </c>
      <c r="AH55" s="3">
        <v>1</v>
      </c>
      <c r="AI55" s="3">
        <v>1</v>
      </c>
      <c r="AJ55" s="3">
        <v>1</v>
      </c>
      <c r="AK55" s="3">
        <v>1</v>
      </c>
      <c r="AL55" s="3">
        <v>1</v>
      </c>
      <c r="AM55" s="3">
        <v>1</v>
      </c>
      <c r="AN55" s="230"/>
      <c r="AO55" s="84"/>
      <c r="AP55" s="84"/>
      <c r="AQ55" s="84"/>
      <c r="AR55" s="84"/>
      <c r="AS55" s="84"/>
      <c r="AT55" s="84"/>
      <c r="AU55" s="85"/>
      <c r="AV55" s="5">
        <v>1</v>
      </c>
      <c r="AW55" s="363">
        <v>13</v>
      </c>
      <c r="AX55" s="364">
        <v>13</v>
      </c>
      <c r="AY55" s="364">
        <v>13</v>
      </c>
      <c r="AZ55" s="364">
        <v>13</v>
      </c>
      <c r="BA55" s="364">
        <v>13</v>
      </c>
      <c r="BB55" s="365">
        <v>20</v>
      </c>
      <c r="BC55" s="364">
        <v>13</v>
      </c>
      <c r="BD55" s="366">
        <v>13</v>
      </c>
      <c r="BE55" s="5">
        <v>1</v>
      </c>
      <c r="BF55" s="719" t="s">
        <v>342</v>
      </c>
      <c r="BG55" s="719"/>
      <c r="BH55" s="496">
        <v>1</v>
      </c>
      <c r="BI55" s="721" t="s">
        <v>343</v>
      </c>
      <c r="BJ55" s="721"/>
      <c r="BK55" s="496">
        <v>1</v>
      </c>
      <c r="BL55" s="723" t="s">
        <v>344</v>
      </c>
      <c r="BM55" s="723"/>
      <c r="BN55" s="496">
        <v>1</v>
      </c>
      <c r="BO55" s="699" t="s">
        <v>345</v>
      </c>
      <c r="BP55" s="699"/>
      <c r="BQ55" s="493">
        <v>1</v>
      </c>
      <c r="BR55" s="5">
        <v>1</v>
      </c>
      <c r="BS55" s="5">
        <v>1</v>
      </c>
      <c r="BT55" s="5">
        <v>1</v>
      </c>
      <c r="BU55" s="244">
        <v>1</v>
      </c>
    </row>
    <row r="56" spans="1:73" s="160" customFormat="1" ht="23.25" customHeight="1" thickBot="1">
      <c r="A56" s="5">
        <v>1</v>
      </c>
      <c r="B56" s="596"/>
      <c r="C56" s="632"/>
      <c r="D56" s="598"/>
      <c r="E56" s="636" t="str">
        <f t="shared" si="5"/>
        <v/>
      </c>
      <c r="F56" s="640"/>
      <c r="G56" s="182" t="str">
        <f t="shared" si="8"/>
        <v/>
      </c>
      <c r="H56" s="639" t="str">
        <f>IF(OR(ISBLANK(F56), ISTEXT(F56)), "", "0  "&amp;F24)</f>
        <v/>
      </c>
      <c r="I56" s="5">
        <v>1</v>
      </c>
      <c r="J56" s="314" t="str">
        <f t="shared" si="10"/>
        <v>►</v>
      </c>
      <c r="K56" s="315" t="str">
        <f>IF(ISBLANK(L56),"",LARGE(K52:K55,1)+1)</f>
        <v/>
      </c>
      <c r="L56" s="316"/>
      <c r="M56" s="317"/>
      <c r="N56" s="317"/>
      <c r="O56" s="317"/>
      <c r="P56" s="317"/>
      <c r="Q56" s="317"/>
      <c r="R56" s="317"/>
      <c r="S56" s="317"/>
      <c r="T56" s="317"/>
      <c r="U56" s="317"/>
      <c r="V56" s="317"/>
      <c r="W56" s="317"/>
      <c r="X56" s="318"/>
      <c r="Y56" s="3">
        <v>1</v>
      </c>
      <c r="Z56" s="3">
        <v>1</v>
      </c>
      <c r="AA56" s="164"/>
      <c r="AB56" s="164"/>
      <c r="AC56" s="181"/>
      <c r="AD56" s="166"/>
      <c r="AE56" s="167"/>
      <c r="AF56" s="182"/>
      <c r="AG56" s="3">
        <v>1</v>
      </c>
      <c r="AH56" s="3">
        <v>1</v>
      </c>
      <c r="AI56" s="3">
        <v>1</v>
      </c>
      <c r="AJ56" s="3">
        <v>1</v>
      </c>
      <c r="AK56" s="3">
        <v>1</v>
      </c>
      <c r="AL56" s="3">
        <v>1</v>
      </c>
      <c r="AM56" s="3">
        <v>1</v>
      </c>
      <c r="AN56" s="176" t="s">
        <v>211</v>
      </c>
      <c r="AO56" s="367" t="s">
        <v>107</v>
      </c>
      <c r="AP56" s="368"/>
      <c r="AQ56" s="368"/>
      <c r="AR56" s="368"/>
      <c r="AS56" s="368"/>
      <c r="AT56" s="368"/>
      <c r="AU56" s="369"/>
      <c r="AV56" s="5">
        <v>1</v>
      </c>
      <c r="AW56" s="5">
        <v>1</v>
      </c>
      <c r="AX56" s="5">
        <v>1</v>
      </c>
      <c r="AY56" s="5">
        <v>1</v>
      </c>
      <c r="AZ56" s="5">
        <v>1</v>
      </c>
      <c r="BA56" s="5">
        <v>1</v>
      </c>
      <c r="BB56" s="5">
        <v>1</v>
      </c>
      <c r="BC56" s="5">
        <v>1</v>
      </c>
      <c r="BD56" s="5">
        <v>1</v>
      </c>
      <c r="BE56" s="5">
        <v>1</v>
      </c>
      <c r="BF56" s="720"/>
      <c r="BG56" s="720"/>
      <c r="BH56" s="496">
        <v>1</v>
      </c>
      <c r="BI56" s="722"/>
      <c r="BJ56" s="722"/>
      <c r="BK56" s="496">
        <v>1</v>
      </c>
      <c r="BL56" s="724"/>
      <c r="BM56" s="724"/>
      <c r="BN56" s="496">
        <v>1</v>
      </c>
      <c r="BO56" s="700"/>
      <c r="BP56" s="700"/>
      <c r="BQ56" s="493">
        <v>1</v>
      </c>
      <c r="BR56" s="5">
        <v>1</v>
      </c>
      <c r="BS56" s="5">
        <v>1</v>
      </c>
      <c r="BT56" s="5">
        <v>1</v>
      </c>
      <c r="BU56" s="244">
        <v>1</v>
      </c>
    </row>
    <row r="57" spans="1:73" s="160" customFormat="1" ht="23.25" customHeight="1" thickBot="1">
      <c r="A57" s="5">
        <v>1</v>
      </c>
      <c r="B57" s="596"/>
      <c r="C57" s="632"/>
      <c r="D57" s="598"/>
      <c r="E57" s="636" t="str">
        <f t="shared" si="5"/>
        <v/>
      </c>
      <c r="F57" s="640"/>
      <c r="G57" s="182" t="str">
        <f t="shared" si="8"/>
        <v/>
      </c>
      <c r="H57" s="639" t="str">
        <f>IF(OR(ISBLANK(F57), ISTEXT(F57)), "", "0  "&amp;F24)</f>
        <v/>
      </c>
      <c r="I57" s="5">
        <v>1</v>
      </c>
      <c r="J57" s="314" t="str">
        <f t="shared" si="10"/>
        <v>A</v>
      </c>
      <c r="K57" s="315" t="str">
        <f>IF(ISBLANK(L57),"",LARGE(K52:K56,1)+1)</f>
        <v/>
      </c>
      <c r="L57" s="316"/>
      <c r="M57" s="317" t="s">
        <v>443</v>
      </c>
      <c r="N57" s="317"/>
      <c r="O57" s="317"/>
      <c r="P57" s="317"/>
      <c r="Q57" s="317"/>
      <c r="R57" s="317"/>
      <c r="S57" s="317"/>
      <c r="T57" s="317"/>
      <c r="U57" s="317"/>
      <c r="V57" s="317"/>
      <c r="W57" s="317"/>
      <c r="X57" s="318"/>
      <c r="Y57" s="3">
        <v>1</v>
      </c>
      <c r="Z57" s="3">
        <v>1</v>
      </c>
      <c r="AA57" s="164"/>
      <c r="AB57" s="164"/>
      <c r="AC57" s="181"/>
      <c r="AD57" s="166"/>
      <c r="AE57" s="167"/>
      <c r="AF57" s="182"/>
      <c r="AG57" s="3">
        <v>1</v>
      </c>
      <c r="AH57" s="3">
        <v>1</v>
      </c>
      <c r="AI57" s="3">
        <v>1</v>
      </c>
      <c r="AJ57" s="3">
        <v>1</v>
      </c>
      <c r="AK57" s="3">
        <v>1</v>
      </c>
      <c r="AL57" s="3">
        <v>1</v>
      </c>
      <c r="AM57" s="3">
        <v>1</v>
      </c>
      <c r="AN57" s="188" t="s">
        <v>111</v>
      </c>
      <c r="AO57" s="367"/>
      <c r="AP57" s="368"/>
      <c r="AQ57" s="368"/>
      <c r="AR57" s="368"/>
      <c r="AS57" s="368"/>
      <c r="AT57" s="368"/>
      <c r="AU57" s="369"/>
      <c r="AV57" s="5">
        <v>1</v>
      </c>
      <c r="AW57" s="370" t="s">
        <v>26</v>
      </c>
      <c r="AX57" s="855" t="s">
        <v>212</v>
      </c>
      <c r="AY57" s="855"/>
      <c r="AZ57" s="855"/>
      <c r="BA57" s="855"/>
      <c r="BB57" s="371" t="s">
        <v>213</v>
      </c>
      <c r="BC57" s="5">
        <v>1</v>
      </c>
      <c r="BD57" s="5">
        <v>1</v>
      </c>
      <c r="BE57" s="5">
        <v>1</v>
      </c>
      <c r="BF57" s="495">
        <v>1</v>
      </c>
      <c r="BG57" s="495">
        <v>1</v>
      </c>
      <c r="BH57" s="5">
        <v>1</v>
      </c>
      <c r="BI57" s="495">
        <v>1</v>
      </c>
      <c r="BJ57" s="495">
        <v>1</v>
      </c>
      <c r="BK57" s="5">
        <v>1</v>
      </c>
      <c r="BL57" s="495">
        <v>1</v>
      </c>
      <c r="BM57" s="495">
        <v>1</v>
      </c>
      <c r="BN57" s="5">
        <v>1</v>
      </c>
      <c r="BO57" s="495">
        <v>1</v>
      </c>
      <c r="BP57" s="495">
        <v>1</v>
      </c>
      <c r="BQ57" s="493">
        <v>1</v>
      </c>
      <c r="BR57" s="5">
        <v>1</v>
      </c>
      <c r="BS57" s="5">
        <v>1</v>
      </c>
      <c r="BT57" s="5">
        <v>1</v>
      </c>
      <c r="BU57" s="244">
        <v>1</v>
      </c>
    </row>
    <row r="58" spans="1:73" s="160" customFormat="1" ht="23.25" customHeight="1">
      <c r="A58" s="5">
        <v>1</v>
      </c>
      <c r="B58" s="596"/>
      <c r="C58" s="632"/>
      <c r="D58" s="598"/>
      <c r="E58" s="636" t="str">
        <f t="shared" si="5"/>
        <v/>
      </c>
      <c r="F58" s="640"/>
      <c r="G58" s="182" t="str">
        <f t="shared" si="8"/>
        <v/>
      </c>
      <c r="H58" s="639" t="str">
        <f>IF(OR(ISBLANK(F58), ISTEXT(F58)), "", "0  "&amp;F24)</f>
        <v/>
      </c>
      <c r="I58" s="5">
        <v>1</v>
      </c>
      <c r="J58" s="314" t="str">
        <f t="shared" si="10"/>
        <v>►</v>
      </c>
      <c r="K58" s="315" t="str">
        <f>IF(ISBLANK(L58),"",LARGE(K52:K57,1)+1)</f>
        <v/>
      </c>
      <c r="L58" s="316"/>
      <c r="M58" s="317"/>
      <c r="N58" s="317"/>
      <c r="O58" s="317"/>
      <c r="P58" s="317"/>
      <c r="Q58" s="317"/>
      <c r="R58" s="317"/>
      <c r="S58" s="317"/>
      <c r="T58" s="317"/>
      <c r="U58" s="317"/>
      <c r="V58" s="317"/>
      <c r="W58" s="317"/>
      <c r="X58" s="318"/>
      <c r="Y58" s="3">
        <v>1</v>
      </c>
      <c r="Z58" s="3">
        <v>1</v>
      </c>
      <c r="AA58" s="164"/>
      <c r="AB58" s="164"/>
      <c r="AC58" s="181"/>
      <c r="AD58" s="166"/>
      <c r="AE58" s="167"/>
      <c r="AF58" s="182"/>
      <c r="AG58" s="3">
        <v>1</v>
      </c>
      <c r="AH58" s="3">
        <v>1</v>
      </c>
      <c r="AI58" s="3">
        <v>1</v>
      </c>
      <c r="AJ58" s="3">
        <v>1</v>
      </c>
      <c r="AK58" s="3">
        <v>1</v>
      </c>
      <c r="AL58" s="3">
        <v>1</v>
      </c>
      <c r="AM58" s="3">
        <v>1</v>
      </c>
      <c r="AN58" s="372" t="s">
        <v>215</v>
      </c>
      <c r="AO58" s="373"/>
      <c r="AP58" s="368"/>
      <c r="AQ58" s="368"/>
      <c r="AR58" s="368"/>
      <c r="AS58" s="368"/>
      <c r="AT58" s="368"/>
      <c r="AU58" s="369"/>
      <c r="AV58" s="5">
        <v>1</v>
      </c>
      <c r="AW58" s="856" t="str">
        <f>AX57</f>
        <v>Nombre de contenants</v>
      </c>
      <c r="AX58" s="374"/>
      <c r="AY58" s="375" t="s">
        <v>216</v>
      </c>
      <c r="AZ58" s="376">
        <v>125</v>
      </c>
      <c r="BA58" s="377" t="s">
        <v>217</v>
      </c>
      <c r="BB58" s="378" t="s">
        <v>218</v>
      </c>
      <c r="BC58" s="5">
        <v>1</v>
      </c>
      <c r="BD58" s="5">
        <v>1</v>
      </c>
      <c r="BE58" s="5">
        <v>1</v>
      </c>
      <c r="BF58" s="769" t="s">
        <v>158</v>
      </c>
      <c r="BG58" s="769"/>
      <c r="BH58" s="496">
        <v>1</v>
      </c>
      <c r="BI58" s="721" t="s">
        <v>346</v>
      </c>
      <c r="BJ58" s="721"/>
      <c r="BK58" s="496">
        <v>1</v>
      </c>
      <c r="BL58" s="723" t="s">
        <v>347</v>
      </c>
      <c r="BM58" s="723"/>
      <c r="BN58" s="496">
        <v>1</v>
      </c>
      <c r="BO58" s="699" t="s">
        <v>348</v>
      </c>
      <c r="BP58" s="699"/>
      <c r="BQ58" s="5">
        <v>1</v>
      </c>
      <c r="BR58" s="5">
        <v>1</v>
      </c>
      <c r="BS58" s="5">
        <v>1</v>
      </c>
      <c r="BT58" s="5">
        <v>1</v>
      </c>
      <c r="BU58" s="244">
        <v>1</v>
      </c>
    </row>
    <row r="59" spans="1:73" s="160" customFormat="1" ht="23.25" customHeight="1">
      <c r="A59" s="5">
        <v>1</v>
      </c>
      <c r="B59" s="596"/>
      <c r="C59" s="632"/>
      <c r="D59" s="598"/>
      <c r="E59" s="636" t="str">
        <f t="shared" si="5"/>
        <v/>
      </c>
      <c r="F59" s="640"/>
      <c r="G59" s="182" t="str">
        <f t="shared" si="8"/>
        <v/>
      </c>
      <c r="H59" s="639" t="str">
        <f>IF(OR(ISBLANK(F59), ISTEXT(F59)), "", "0  "&amp;F24)</f>
        <v/>
      </c>
      <c r="I59" s="5">
        <v>1</v>
      </c>
      <c r="J59" s="314" t="str">
        <f t="shared" si="10"/>
        <v>►</v>
      </c>
      <c r="K59" s="315" t="str">
        <f>IF(ISBLANK(L59),"",LARGE(K52:K58,1)+1)</f>
        <v/>
      </c>
      <c r="L59" s="316"/>
      <c r="M59" s="317"/>
      <c r="N59" s="317"/>
      <c r="O59" s="317"/>
      <c r="P59" s="317"/>
      <c r="Q59" s="317"/>
      <c r="R59" s="317"/>
      <c r="S59" s="317"/>
      <c r="T59" s="317"/>
      <c r="U59" s="317"/>
      <c r="V59" s="317"/>
      <c r="W59" s="317"/>
      <c r="X59" s="318"/>
      <c r="Y59" s="3">
        <v>1</v>
      </c>
      <c r="Z59" s="3">
        <v>1</v>
      </c>
      <c r="AA59" s="835" t="s">
        <v>207</v>
      </c>
      <c r="AB59" s="836"/>
      <c r="AC59" s="836"/>
      <c r="AD59" s="836"/>
      <c r="AE59" s="836"/>
      <c r="AF59" s="837"/>
      <c r="AG59" s="3">
        <v>1</v>
      </c>
      <c r="AH59" s="3">
        <v>1</v>
      </c>
      <c r="AI59" s="3">
        <v>1</v>
      </c>
      <c r="AJ59" s="3">
        <v>1</v>
      </c>
      <c r="AK59" s="3">
        <v>1</v>
      </c>
      <c r="AL59" s="3">
        <v>1</v>
      </c>
      <c r="AM59" s="3">
        <v>1</v>
      </c>
      <c r="AN59" s="379" t="s">
        <v>220</v>
      </c>
      <c r="AO59" s="373"/>
      <c r="AP59" s="368"/>
      <c r="AQ59" s="368"/>
      <c r="AR59" s="368"/>
      <c r="AS59" s="368"/>
      <c r="AT59" s="368"/>
      <c r="AU59" s="369"/>
      <c r="AV59" s="5">
        <v>1</v>
      </c>
      <c r="AW59" s="856"/>
      <c r="AX59" s="380"/>
      <c r="AY59" s="381" t="s">
        <v>221</v>
      </c>
      <c r="AZ59" s="382">
        <v>2.6</v>
      </c>
      <c r="BA59" s="383" t="str">
        <f>BA58</f>
        <v>cuisses</v>
      </c>
      <c r="BB59" s="384">
        <f>AZ61*AX61</f>
        <v>124.80000000000001</v>
      </c>
      <c r="BC59" s="5">
        <v>1</v>
      </c>
      <c r="BD59" s="5">
        <v>1</v>
      </c>
      <c r="BE59" s="5">
        <v>1</v>
      </c>
      <c r="BF59" s="770"/>
      <c r="BG59" s="770"/>
      <c r="BH59" s="496">
        <v>1</v>
      </c>
      <c r="BI59" s="722"/>
      <c r="BJ59" s="722"/>
      <c r="BK59" s="496">
        <v>1</v>
      </c>
      <c r="BL59" s="724"/>
      <c r="BM59" s="724"/>
      <c r="BN59" s="496">
        <v>1</v>
      </c>
      <c r="BO59" s="700"/>
      <c r="BP59" s="700"/>
      <c r="BQ59" s="5">
        <v>1</v>
      </c>
      <c r="BR59" s="5">
        <v>1</v>
      </c>
      <c r="BS59" s="5">
        <v>1</v>
      </c>
      <c r="BT59" s="5">
        <v>1</v>
      </c>
      <c r="BU59" s="244">
        <v>1</v>
      </c>
    </row>
    <row r="60" spans="1:73" s="160" customFormat="1" ht="23.25" customHeight="1" thickBot="1">
      <c r="A60" s="5">
        <v>1</v>
      </c>
      <c r="B60" s="596"/>
      <c r="C60" s="632"/>
      <c r="D60" s="598"/>
      <c r="E60" s="636" t="str">
        <f t="shared" si="5"/>
        <v/>
      </c>
      <c r="F60" s="640"/>
      <c r="G60" s="182" t="str">
        <f t="shared" si="8"/>
        <v/>
      </c>
      <c r="H60" s="639" t="str">
        <f>IF(OR(ISBLANK(F60), ISTEXT(F60)), "", "0  "&amp;F24)</f>
        <v/>
      </c>
      <c r="I60" s="5">
        <v>1</v>
      </c>
      <c r="J60" s="314" t="str">
        <f t="shared" si="10"/>
        <v>►</v>
      </c>
      <c r="K60" s="315" t="str">
        <f>IF(ISBLANK(L60),"",LARGE(K52:K59,1)+1)</f>
        <v/>
      </c>
      <c r="L60" s="316"/>
      <c r="M60" s="317"/>
      <c r="N60" s="317"/>
      <c r="O60" s="317"/>
      <c r="P60" s="317"/>
      <c r="Q60" s="317"/>
      <c r="R60" s="317"/>
      <c r="S60" s="317"/>
      <c r="T60" s="317"/>
      <c r="U60" s="317"/>
      <c r="V60" s="317"/>
      <c r="W60" s="317"/>
      <c r="X60" s="318"/>
      <c r="Y60" s="3">
        <v>1</v>
      </c>
      <c r="Z60" s="3">
        <v>1</v>
      </c>
      <c r="AA60" s="62" t="s">
        <v>21</v>
      </c>
      <c r="AB60" s="302">
        <v>0</v>
      </c>
      <c r="AC60" s="303" t="s">
        <v>181</v>
      </c>
      <c r="AD60" s="303"/>
      <c r="AE60" s="303"/>
      <c r="AF60" s="303"/>
      <c r="AG60" s="3">
        <v>1</v>
      </c>
      <c r="AH60" s="3">
        <v>1</v>
      </c>
      <c r="AI60" s="3">
        <v>1</v>
      </c>
      <c r="AJ60" s="3">
        <v>1</v>
      </c>
      <c r="AK60" s="3">
        <v>1</v>
      </c>
      <c r="AL60" s="3">
        <v>1</v>
      </c>
      <c r="AM60" s="3">
        <v>1</v>
      </c>
      <c r="AN60" s="372" t="s">
        <v>222</v>
      </c>
      <c r="AO60" s="373"/>
      <c r="AP60" s="368"/>
      <c r="AQ60" s="368"/>
      <c r="AR60" s="368"/>
      <c r="AS60" s="368"/>
      <c r="AT60" s="368"/>
      <c r="AU60" s="369"/>
      <c r="AV60" s="5">
        <v>1</v>
      </c>
      <c r="AW60" s="856"/>
      <c r="AX60" s="385">
        <f>IF(MOD(AZ58,AZ59)&gt;MOD(AZ58,AZ59)/2,INT(AZ58/AZ59)+1,INT(AZ58/AZ59))</f>
        <v>49</v>
      </c>
      <c r="AY60" s="386" t="s">
        <v>223</v>
      </c>
      <c r="AZ60" s="387"/>
      <c r="BA60" s="388"/>
      <c r="BB60" s="384">
        <f>IF(BB59=AZ58,"",BB59+AZ62)</f>
        <v>125</v>
      </c>
      <c r="BC60" s="5">
        <v>1</v>
      </c>
      <c r="BD60" s="5">
        <v>1</v>
      </c>
      <c r="BE60" s="5">
        <v>1</v>
      </c>
      <c r="BF60" s="495">
        <v>1</v>
      </c>
      <c r="BG60" s="495">
        <v>1</v>
      </c>
      <c r="BH60" s="5">
        <v>1</v>
      </c>
      <c r="BI60" s="495">
        <v>1</v>
      </c>
      <c r="BJ60" s="495">
        <v>1</v>
      </c>
      <c r="BK60" s="5">
        <v>1</v>
      </c>
      <c r="BL60" s="495">
        <v>1</v>
      </c>
      <c r="BM60" s="495">
        <v>1</v>
      </c>
      <c r="BN60" s="5">
        <v>1</v>
      </c>
      <c r="BO60" s="495">
        <v>1</v>
      </c>
      <c r="BP60" s="495">
        <v>1</v>
      </c>
      <c r="BQ60" s="5">
        <v>1</v>
      </c>
      <c r="BR60" s="5">
        <v>1</v>
      </c>
      <c r="BS60" s="5">
        <v>1</v>
      </c>
      <c r="BT60" s="5">
        <v>1</v>
      </c>
      <c r="BU60" s="244">
        <v>1</v>
      </c>
    </row>
    <row r="61" spans="1:73" s="160" customFormat="1" ht="23.25" customHeight="1">
      <c r="A61" s="5">
        <v>1</v>
      </c>
      <c r="B61" s="596"/>
      <c r="C61" s="632"/>
      <c r="D61" s="598"/>
      <c r="E61" s="636" t="str">
        <f t="shared" si="5"/>
        <v/>
      </c>
      <c r="F61" s="640"/>
      <c r="G61" s="182" t="str">
        <f t="shared" si="8"/>
        <v/>
      </c>
      <c r="H61" s="639" t="str">
        <f>IF(OR(ISBLANK(F61), ISTEXT(F61)), "", "0  "&amp;F24)</f>
        <v/>
      </c>
      <c r="I61" s="5">
        <v>1</v>
      </c>
      <c r="J61" s="314" t="str">
        <f t="shared" si="10"/>
        <v>►</v>
      </c>
      <c r="K61" s="315" t="str">
        <f>IF(ISBLANK(L61),"",LARGE(K52:K60,1)+1)</f>
        <v/>
      </c>
      <c r="L61" s="316"/>
      <c r="M61" s="317"/>
      <c r="N61" s="317"/>
      <c r="O61" s="317"/>
      <c r="P61" s="317"/>
      <c r="Q61" s="317"/>
      <c r="R61" s="317"/>
      <c r="S61" s="317"/>
      <c r="T61" s="317"/>
      <c r="U61" s="317"/>
      <c r="V61" s="317"/>
      <c r="W61" s="317"/>
      <c r="X61" s="318"/>
      <c r="Y61" s="3">
        <v>1</v>
      </c>
      <c r="Z61" s="3">
        <v>1</v>
      </c>
      <c r="AA61" s="314" t="str">
        <f t="shared" ref="AA61:AA83" si="11">IF(AC61&lt;&gt;"","A",IF(AD61&lt;&gt;"","A",IF(AE61&lt;&gt;"","A",IF(AF61&lt;&gt;"","A",IF(AG61&lt;&gt;"","A","►")))))</f>
        <v>A</v>
      </c>
      <c r="AB61" s="315" t="str">
        <f>IF(ISBLANK(AC61),"",LARGE(AB60:AB60,1)+1)</f>
        <v/>
      </c>
      <c r="AC61" s="316"/>
      <c r="AD61" s="317"/>
      <c r="AE61" s="317"/>
      <c r="AF61" s="317"/>
      <c r="AG61" s="3">
        <v>1</v>
      </c>
      <c r="AH61" s="3">
        <v>1</v>
      </c>
      <c r="AI61" s="3">
        <v>1</v>
      </c>
      <c r="AJ61" s="3">
        <v>1</v>
      </c>
      <c r="AK61" s="3">
        <v>1</v>
      </c>
      <c r="AL61" s="3">
        <v>1</v>
      </c>
      <c r="AM61" s="3">
        <v>1</v>
      </c>
      <c r="AN61" s="379" t="s">
        <v>147</v>
      </c>
      <c r="AO61" s="373"/>
      <c r="AP61" s="368"/>
      <c r="AQ61" s="368"/>
      <c r="AR61" s="368"/>
      <c r="AS61" s="368"/>
      <c r="AT61" s="368"/>
      <c r="AU61" s="369"/>
      <c r="AV61" s="5">
        <v>1</v>
      </c>
      <c r="AW61" s="856"/>
      <c r="AX61" s="385">
        <f>INT(AZ58/AZ59)</f>
        <v>48</v>
      </c>
      <c r="AY61" s="389" t="s">
        <v>84</v>
      </c>
      <c r="AZ61" s="390">
        <f>AZ59</f>
        <v>2.6</v>
      </c>
      <c r="BA61" s="383" t="str">
        <f>BA59</f>
        <v>cuisses</v>
      </c>
      <c r="BB61" s="391" t="str">
        <f>CONCATENATE(BB59," ",BA58)</f>
        <v>124.8 cuisses</v>
      </c>
      <c r="BC61" s="5">
        <v>1</v>
      </c>
      <c r="BD61" s="5">
        <v>1</v>
      </c>
      <c r="BE61" s="5">
        <v>1</v>
      </c>
      <c r="BF61" s="864" t="s">
        <v>169</v>
      </c>
      <c r="BG61" s="864"/>
      <c r="BH61" s="496">
        <v>1</v>
      </c>
      <c r="BI61" s="721" t="s">
        <v>356</v>
      </c>
      <c r="BJ61" s="721"/>
      <c r="BK61" s="496">
        <v>1</v>
      </c>
      <c r="BL61" s="723" t="s">
        <v>357</v>
      </c>
      <c r="BM61" s="723"/>
      <c r="BN61" s="496">
        <v>1</v>
      </c>
      <c r="BO61" s="699" t="s">
        <v>358</v>
      </c>
      <c r="BP61" s="699"/>
      <c r="BQ61" s="5">
        <v>1</v>
      </c>
      <c r="BR61" s="5">
        <v>1</v>
      </c>
      <c r="BS61" s="5">
        <v>1</v>
      </c>
      <c r="BT61" s="5">
        <v>1</v>
      </c>
      <c r="BU61" s="244">
        <v>1</v>
      </c>
    </row>
    <row r="62" spans="1:73" s="160" customFormat="1" ht="23.25" customHeight="1">
      <c r="A62" s="5">
        <v>1</v>
      </c>
      <c r="B62" s="596"/>
      <c r="C62" s="632"/>
      <c r="D62" s="598"/>
      <c r="E62" s="636" t="str">
        <f t="shared" si="5"/>
        <v/>
      </c>
      <c r="F62" s="640"/>
      <c r="G62" s="182" t="str">
        <f t="shared" si="8"/>
        <v/>
      </c>
      <c r="H62" s="639" t="str">
        <f>IF(OR(ISBLANK(F62), ISTEXT(F62)), "", "0  "&amp;F24)</f>
        <v/>
      </c>
      <c r="I62" s="5">
        <v>1</v>
      </c>
      <c r="J62" s="314" t="str">
        <f t="shared" si="10"/>
        <v>►</v>
      </c>
      <c r="K62" s="315" t="str">
        <f>IF(ISBLANK(L62),"",LARGE(K52:K61,1)+1)</f>
        <v/>
      </c>
      <c r="L62" s="316"/>
      <c r="M62" s="317"/>
      <c r="N62" s="317"/>
      <c r="O62" s="317"/>
      <c r="P62" s="317"/>
      <c r="Q62" s="317"/>
      <c r="R62" s="317"/>
      <c r="S62" s="317"/>
      <c r="T62" s="317"/>
      <c r="U62" s="317"/>
      <c r="V62" s="317"/>
      <c r="W62" s="317"/>
      <c r="X62" s="318"/>
      <c r="Y62" s="3">
        <v>1</v>
      </c>
      <c r="Z62" s="3">
        <v>1</v>
      </c>
      <c r="AA62" s="314" t="str">
        <f t="shared" si="11"/>
        <v>A</v>
      </c>
      <c r="AB62" s="315" t="str">
        <f>IF(ISBLANK(AC62),"",LARGE(AB60:AB61,1)+1)</f>
        <v/>
      </c>
      <c r="AC62" s="316"/>
      <c r="AD62" s="317"/>
      <c r="AE62" s="317"/>
      <c r="AF62" s="502"/>
      <c r="AG62" s="5">
        <v>1</v>
      </c>
      <c r="AH62" s="3">
        <v>1</v>
      </c>
      <c r="AI62" s="3">
        <v>1</v>
      </c>
      <c r="AJ62" s="3">
        <v>1</v>
      </c>
      <c r="AK62" s="5">
        <v>1</v>
      </c>
      <c r="AL62" s="5">
        <v>1</v>
      </c>
      <c r="AM62" s="5">
        <v>1</v>
      </c>
      <c r="AN62" s="392"/>
      <c r="AO62" s="368"/>
      <c r="AP62" s="368"/>
      <c r="AQ62" s="368"/>
      <c r="AR62" s="368"/>
      <c r="AS62" s="368"/>
      <c r="AT62" s="368"/>
      <c r="AU62" s="369"/>
      <c r="AV62" s="5">
        <v>1</v>
      </c>
      <c r="AW62" s="856"/>
      <c r="AX62" s="393"/>
      <c r="AY62" s="385" t="str">
        <f>IF(BB59=AZ58,"",IF(AZ62&gt;0,"Plus 1 de"))</f>
        <v>Plus 1 de</v>
      </c>
      <c r="AZ62" s="390">
        <f>IF(BB59=AZ58,"",MOD(AZ58,AZ59))</f>
        <v>0.19999999999999574</v>
      </c>
      <c r="BA62" s="383" t="str">
        <f>IF(BB59=AZ58,"",BA61)</f>
        <v>cuisses</v>
      </c>
      <c r="BB62" s="394" t="str">
        <f>CONCATENATE(BB60," ",BA58)</f>
        <v>125 cuisses</v>
      </c>
      <c r="BC62" s="5">
        <v>1</v>
      </c>
      <c r="BD62" s="5">
        <v>1</v>
      </c>
      <c r="BE62" s="5">
        <v>1</v>
      </c>
      <c r="BF62" s="865"/>
      <c r="BG62" s="865"/>
      <c r="BH62" s="496">
        <v>1</v>
      </c>
      <c r="BI62" s="722"/>
      <c r="BJ62" s="722"/>
      <c r="BK62" s="496">
        <v>1</v>
      </c>
      <c r="BL62" s="724"/>
      <c r="BM62" s="724"/>
      <c r="BN62" s="496">
        <v>1</v>
      </c>
      <c r="BO62" s="700"/>
      <c r="BP62" s="700"/>
      <c r="BQ62" s="5">
        <v>1</v>
      </c>
      <c r="BR62" s="5">
        <v>1</v>
      </c>
      <c r="BS62" s="5">
        <v>1</v>
      </c>
      <c r="BT62" s="5">
        <v>1</v>
      </c>
      <c r="BU62" s="244">
        <v>1</v>
      </c>
    </row>
    <row r="63" spans="1:73" s="160" customFormat="1" ht="23.25" customHeight="1" thickBot="1">
      <c r="A63" s="5">
        <v>1</v>
      </c>
      <c r="B63" s="596"/>
      <c r="C63" s="632"/>
      <c r="D63" s="598"/>
      <c r="E63" s="636" t="str">
        <f t="shared" si="5"/>
        <v/>
      </c>
      <c r="F63" s="640"/>
      <c r="G63" s="182" t="str">
        <f t="shared" si="8"/>
        <v/>
      </c>
      <c r="H63" s="639" t="str">
        <f>IF(OR(ISBLANK(F63), ISTEXT(F63)), "", "0  "&amp;F24)</f>
        <v/>
      </c>
      <c r="I63" s="5">
        <v>1</v>
      </c>
      <c r="J63" s="314" t="str">
        <f t="shared" si="10"/>
        <v>►</v>
      </c>
      <c r="K63" s="315" t="str">
        <f>IF(ISBLANK(L63),"",LARGE(K52:K62,1)+1)</f>
        <v/>
      </c>
      <c r="L63" s="316"/>
      <c r="M63" s="317"/>
      <c r="N63" s="317"/>
      <c r="O63" s="317"/>
      <c r="P63" s="317"/>
      <c r="Q63" s="317"/>
      <c r="R63" s="317"/>
      <c r="S63" s="317"/>
      <c r="T63" s="317"/>
      <c r="U63" s="317"/>
      <c r="V63" s="317"/>
      <c r="W63" s="317"/>
      <c r="X63" s="318"/>
      <c r="Y63" s="3">
        <v>1</v>
      </c>
      <c r="Z63" s="3">
        <v>1</v>
      </c>
      <c r="AA63" s="314" t="str">
        <f t="shared" si="11"/>
        <v>A</v>
      </c>
      <c r="AB63" s="315" t="str">
        <f>IF(ISBLANK(AC63),"",LARGE(AB60:AB62,1)+1)</f>
        <v/>
      </c>
      <c r="AC63" s="316"/>
      <c r="AD63" s="317"/>
      <c r="AE63" s="317"/>
      <c r="AF63" s="317"/>
      <c r="AG63" s="5">
        <v>1</v>
      </c>
      <c r="AH63" s="3">
        <v>1</v>
      </c>
      <c r="AI63" s="3">
        <v>1</v>
      </c>
      <c r="AJ63" s="3">
        <v>1</v>
      </c>
      <c r="AK63" s="5">
        <v>1</v>
      </c>
      <c r="AL63" s="3">
        <v>1</v>
      </c>
      <c r="AM63" s="5">
        <v>1</v>
      </c>
      <c r="AN63" s="395"/>
      <c r="AO63" s="199"/>
      <c r="AP63" s="396" t="s">
        <v>53</v>
      </c>
      <c r="AQ63" s="397">
        <v>8</v>
      </c>
      <c r="AR63" s="398" t="s">
        <v>43</v>
      </c>
      <c r="AS63" s="106"/>
      <c r="AT63" s="106"/>
      <c r="AU63" s="257"/>
      <c r="AV63" s="5">
        <v>1</v>
      </c>
      <c r="AW63" s="856"/>
      <c r="AX63" s="852" t="s">
        <v>224</v>
      </c>
      <c r="AY63" s="852"/>
      <c r="AZ63" s="852"/>
      <c r="BA63" s="852"/>
      <c r="BB63" s="809"/>
      <c r="BC63" s="5">
        <v>1</v>
      </c>
      <c r="BD63" s="5">
        <v>1</v>
      </c>
      <c r="BE63" s="5">
        <v>1</v>
      </c>
      <c r="BF63" s="495">
        <v>1</v>
      </c>
      <c r="BG63" s="495">
        <v>1</v>
      </c>
      <c r="BH63" s="5">
        <v>1</v>
      </c>
      <c r="BI63" s="495">
        <v>1</v>
      </c>
      <c r="BJ63" s="495">
        <v>1</v>
      </c>
      <c r="BK63" s="5">
        <v>1</v>
      </c>
      <c r="BL63" s="495">
        <v>1</v>
      </c>
      <c r="BM63" s="495">
        <v>1</v>
      </c>
      <c r="BN63" s="5">
        <v>1</v>
      </c>
      <c r="BO63" s="495">
        <v>1</v>
      </c>
      <c r="BP63" s="495">
        <v>1</v>
      </c>
      <c r="BQ63" s="5">
        <v>1</v>
      </c>
      <c r="BR63" s="5">
        <v>1</v>
      </c>
      <c r="BS63" s="5">
        <v>1</v>
      </c>
      <c r="BT63" s="5">
        <v>1</v>
      </c>
      <c r="BU63" s="244">
        <v>1</v>
      </c>
    </row>
    <row r="64" spans="1:73" s="160" customFormat="1" ht="23.25" customHeight="1">
      <c r="A64" s="5">
        <v>1</v>
      </c>
      <c r="B64" s="596"/>
      <c r="C64" s="632"/>
      <c r="D64" s="598"/>
      <c r="E64" s="636" t="str">
        <f t="shared" si="5"/>
        <v/>
      </c>
      <c r="F64" s="640"/>
      <c r="G64" s="182" t="str">
        <f t="shared" si="8"/>
        <v/>
      </c>
      <c r="H64" s="639" t="str">
        <f>IF(OR(ISBLANK(F64), ISTEXT(F64)), "", "0  "&amp;F24)</f>
        <v/>
      </c>
      <c r="I64" s="5">
        <v>1</v>
      </c>
      <c r="J64" s="314" t="str">
        <f t="shared" si="10"/>
        <v>►</v>
      </c>
      <c r="K64" s="315" t="str">
        <f>IF(ISBLANK(L64),"",LARGE(K52:K63,1)+1)</f>
        <v/>
      </c>
      <c r="L64" s="316"/>
      <c r="M64" s="317"/>
      <c r="N64" s="317"/>
      <c r="O64" s="317"/>
      <c r="P64" s="317"/>
      <c r="Q64" s="317"/>
      <c r="R64" s="317"/>
      <c r="S64" s="317"/>
      <c r="T64" s="317"/>
      <c r="U64" s="317"/>
      <c r="V64" s="317"/>
      <c r="W64" s="317"/>
      <c r="X64" s="318"/>
      <c r="Y64" s="3">
        <v>1</v>
      </c>
      <c r="Z64" s="3">
        <v>1</v>
      </c>
      <c r="AA64" s="314" t="str">
        <f t="shared" si="11"/>
        <v>A</v>
      </c>
      <c r="AB64" s="315" t="str">
        <f>IF(ISBLANK(AC64),"",LARGE(AB60:AB63,1)+1)</f>
        <v/>
      </c>
      <c r="AC64" s="316"/>
      <c r="AD64" s="317"/>
      <c r="AE64" s="317"/>
      <c r="AF64" s="317"/>
      <c r="AG64" s="5">
        <v>1</v>
      </c>
      <c r="AH64" s="3">
        <v>1</v>
      </c>
      <c r="AI64" s="3">
        <v>1</v>
      </c>
      <c r="AJ64" s="3">
        <v>1</v>
      </c>
      <c r="AK64" s="5">
        <v>1</v>
      </c>
      <c r="AL64" s="3">
        <v>1</v>
      </c>
      <c r="AM64" s="5">
        <v>1</v>
      </c>
      <c r="AN64" s="197"/>
      <c r="AO64" s="106"/>
      <c r="AP64" s="106"/>
      <c r="AQ64" s="397">
        <v>3</v>
      </c>
      <c r="AR64" s="398" t="s">
        <v>225</v>
      </c>
      <c r="AS64" s="106"/>
      <c r="AT64" s="106"/>
      <c r="AU64" s="85"/>
      <c r="AV64" s="5">
        <v>1</v>
      </c>
      <c r="AW64" s="856"/>
      <c r="AX64" s="852"/>
      <c r="AY64" s="852"/>
      <c r="AZ64" s="852"/>
      <c r="BA64" s="852"/>
      <c r="BB64" s="809"/>
      <c r="BC64" s="5">
        <v>1</v>
      </c>
      <c r="BD64" s="5">
        <v>1</v>
      </c>
      <c r="BE64" s="5">
        <v>1</v>
      </c>
      <c r="BF64" s="701" t="s">
        <v>180</v>
      </c>
      <c r="BG64" s="701"/>
      <c r="BH64" s="496">
        <v>1</v>
      </c>
      <c r="BI64" s="721" t="s">
        <v>349</v>
      </c>
      <c r="BJ64" s="721"/>
      <c r="BK64" s="496">
        <v>1</v>
      </c>
      <c r="BL64" s="723" t="s">
        <v>350</v>
      </c>
      <c r="BM64" s="723"/>
      <c r="BN64" s="496">
        <v>1</v>
      </c>
      <c r="BO64" s="699" t="s">
        <v>351</v>
      </c>
      <c r="BP64" s="699"/>
      <c r="BQ64" s="5">
        <v>1</v>
      </c>
      <c r="BR64" s="5">
        <v>1</v>
      </c>
      <c r="BS64" s="5">
        <v>1</v>
      </c>
      <c r="BT64" s="5">
        <v>1</v>
      </c>
      <c r="BU64" s="244">
        <v>1</v>
      </c>
    </row>
    <row r="65" spans="1:73" s="160" customFormat="1" ht="23.25" customHeight="1" thickBot="1">
      <c r="A65" s="5">
        <v>1</v>
      </c>
      <c r="B65" s="596"/>
      <c r="C65" s="632"/>
      <c r="D65" s="598"/>
      <c r="E65" s="636" t="str">
        <f t="shared" si="5"/>
        <v/>
      </c>
      <c r="F65" s="640"/>
      <c r="G65" s="182" t="str">
        <f t="shared" si="8"/>
        <v/>
      </c>
      <c r="H65" s="639" t="str">
        <f>IF(OR(ISBLANK(F65), ISTEXT(F65)), "", "0  "&amp;F24)</f>
        <v/>
      </c>
      <c r="I65" s="5">
        <v>1</v>
      </c>
      <c r="J65" s="314" t="str">
        <f t="shared" si="10"/>
        <v>►</v>
      </c>
      <c r="K65" s="315" t="str">
        <f>IF(ISBLANK(L65),"",LARGE(K52:K64,1)+1)</f>
        <v/>
      </c>
      <c r="L65" s="316"/>
      <c r="M65" s="317"/>
      <c r="N65" s="317"/>
      <c r="O65" s="317"/>
      <c r="P65" s="317"/>
      <c r="Q65" s="317"/>
      <c r="R65" s="317"/>
      <c r="S65" s="317"/>
      <c r="T65" s="317"/>
      <c r="U65" s="317"/>
      <c r="V65" s="317"/>
      <c r="W65" s="317"/>
      <c r="X65" s="318"/>
      <c r="Y65" s="3">
        <v>1</v>
      </c>
      <c r="Z65" s="3">
        <v>1</v>
      </c>
      <c r="AA65" s="314" t="str">
        <f t="shared" si="11"/>
        <v>A</v>
      </c>
      <c r="AB65" s="315" t="str">
        <f>IF(ISBLANK(AC65),"",LARGE(AB60:AB64,1)+1)</f>
        <v/>
      </c>
      <c r="AC65" s="316"/>
      <c r="AD65" s="317"/>
      <c r="AE65" s="317"/>
      <c r="AF65" s="317"/>
      <c r="AG65" s="5">
        <v>1</v>
      </c>
      <c r="AH65" s="3">
        <v>1</v>
      </c>
      <c r="AI65" s="3">
        <v>1</v>
      </c>
      <c r="AJ65" s="3">
        <v>1</v>
      </c>
      <c r="AK65" s="5">
        <v>1</v>
      </c>
      <c r="AL65" s="3">
        <v>1</v>
      </c>
      <c r="AM65" s="5">
        <v>1</v>
      </c>
      <c r="AN65" s="334" t="s">
        <v>226</v>
      </c>
      <c r="AO65" s="256"/>
      <c r="AP65" s="256"/>
      <c r="AQ65" s="256"/>
      <c r="AR65" s="256"/>
      <c r="AS65" s="256"/>
      <c r="AT65" s="256"/>
      <c r="AU65" s="300"/>
      <c r="AV65" s="5">
        <v>1</v>
      </c>
      <c r="AW65" s="857"/>
      <c r="AX65" s="403" t="s">
        <v>227</v>
      </c>
      <c r="AY65" s="403"/>
      <c r="AZ65" s="403"/>
      <c r="BA65" s="403"/>
      <c r="BB65" s="404"/>
      <c r="BC65" s="5">
        <v>1</v>
      </c>
      <c r="BD65" s="5">
        <v>1</v>
      </c>
      <c r="BE65" s="5">
        <v>1</v>
      </c>
      <c r="BF65" s="702"/>
      <c r="BG65" s="702"/>
      <c r="BH65" s="496">
        <v>1</v>
      </c>
      <c r="BI65" s="722"/>
      <c r="BJ65" s="722"/>
      <c r="BK65" s="496">
        <v>1</v>
      </c>
      <c r="BL65" s="724"/>
      <c r="BM65" s="724"/>
      <c r="BN65" s="496">
        <v>1</v>
      </c>
      <c r="BO65" s="700"/>
      <c r="BP65" s="700"/>
      <c r="BQ65" s="5">
        <v>1</v>
      </c>
      <c r="BR65" s="5">
        <v>1</v>
      </c>
      <c r="BS65" s="5">
        <v>1</v>
      </c>
      <c r="BT65" s="5">
        <v>1</v>
      </c>
      <c r="BU65" s="244">
        <v>1</v>
      </c>
    </row>
    <row r="66" spans="1:73" s="160" customFormat="1" ht="23.25" customHeight="1" thickBot="1">
      <c r="A66" s="5">
        <v>1</v>
      </c>
      <c r="B66" s="596"/>
      <c r="C66" s="632"/>
      <c r="D66" s="598"/>
      <c r="E66" s="636" t="str">
        <f t="shared" si="5"/>
        <v/>
      </c>
      <c r="F66" s="640"/>
      <c r="G66" s="182" t="str">
        <f t="shared" si="8"/>
        <v/>
      </c>
      <c r="H66" s="639" t="str">
        <f>IF(OR(ISBLANK(F66), ISTEXT(F66)), "", "0  "&amp;F24)</f>
        <v/>
      </c>
      <c r="I66" s="5">
        <v>1</v>
      </c>
      <c r="J66" s="314" t="str">
        <f t="shared" si="10"/>
        <v>►</v>
      </c>
      <c r="K66" s="315" t="str">
        <f>IF(ISBLANK(L66),"",LARGE(K52:K65,1)+1)</f>
        <v/>
      </c>
      <c r="L66" s="316"/>
      <c r="M66" s="317"/>
      <c r="N66" s="317"/>
      <c r="O66" s="317"/>
      <c r="P66" s="317"/>
      <c r="Q66" s="317"/>
      <c r="R66" s="317"/>
      <c r="S66" s="317"/>
      <c r="T66" s="317"/>
      <c r="U66" s="317"/>
      <c r="V66" s="317"/>
      <c r="W66" s="317"/>
      <c r="X66" s="318"/>
      <c r="Y66" s="3">
        <v>1</v>
      </c>
      <c r="Z66" s="3">
        <v>1</v>
      </c>
      <c r="AA66" s="314" t="str">
        <f t="shared" si="11"/>
        <v>A</v>
      </c>
      <c r="AB66" s="315" t="str">
        <f>IF(ISBLANK(AC66),"",LARGE(AB60:AB65,1)+1)</f>
        <v/>
      </c>
      <c r="AC66" s="316"/>
      <c r="AD66" s="317"/>
      <c r="AE66" s="317"/>
      <c r="AF66" s="317"/>
      <c r="AG66" s="5">
        <v>1</v>
      </c>
      <c r="AH66" s="3">
        <v>1</v>
      </c>
      <c r="AI66" s="3">
        <v>1</v>
      </c>
      <c r="AJ66" s="3">
        <v>1</v>
      </c>
      <c r="AK66" s="5">
        <v>1</v>
      </c>
      <c r="AL66" s="3">
        <v>1</v>
      </c>
      <c r="AM66" s="5">
        <v>1</v>
      </c>
      <c r="AN66" s="334"/>
      <c r="AO66" s="256"/>
      <c r="AP66" s="256"/>
      <c r="AQ66" s="256"/>
      <c r="AR66" s="256"/>
      <c r="AS66" s="256"/>
      <c r="AT66" s="256"/>
      <c r="AU66" s="300"/>
      <c r="AV66" s="5">
        <v>1</v>
      </c>
      <c r="AW66" s="5">
        <v>1</v>
      </c>
      <c r="AX66" s="5">
        <v>1</v>
      </c>
      <c r="AY66" s="5">
        <v>1</v>
      </c>
      <c r="AZ66" s="5">
        <v>1</v>
      </c>
      <c r="BA66" s="5">
        <v>1</v>
      </c>
      <c r="BB66" s="5">
        <v>1</v>
      </c>
      <c r="BC66" s="5">
        <v>1</v>
      </c>
      <c r="BD66" s="5">
        <v>1</v>
      </c>
      <c r="BE66" s="5">
        <v>1</v>
      </c>
      <c r="BF66" s="495">
        <v>1</v>
      </c>
      <c r="BG66" s="495">
        <v>1</v>
      </c>
      <c r="BH66" s="5">
        <v>1</v>
      </c>
      <c r="BI66" s="495">
        <v>1</v>
      </c>
      <c r="BJ66" s="495">
        <v>1</v>
      </c>
      <c r="BK66" s="5">
        <v>1</v>
      </c>
      <c r="BL66" s="495">
        <v>1</v>
      </c>
      <c r="BM66" s="495">
        <v>1</v>
      </c>
      <c r="BN66" s="5">
        <v>1</v>
      </c>
      <c r="BO66" s="495">
        <v>1</v>
      </c>
      <c r="BP66" s="495">
        <v>1</v>
      </c>
      <c r="BQ66" s="5">
        <v>1</v>
      </c>
      <c r="BR66" s="5">
        <v>1</v>
      </c>
      <c r="BS66" s="5">
        <v>1</v>
      </c>
      <c r="BT66" s="5">
        <v>1</v>
      </c>
      <c r="BU66" s="244">
        <v>1</v>
      </c>
    </row>
    <row r="67" spans="1:73" s="160" customFormat="1" ht="23.25" customHeight="1">
      <c r="A67" s="605"/>
      <c r="B67" s="596"/>
      <c r="C67" s="632"/>
      <c r="D67" s="598"/>
      <c r="E67" s="636" t="str">
        <f t="shared" si="5"/>
        <v/>
      </c>
      <c r="F67" s="640"/>
      <c r="G67" s="182" t="str">
        <f t="shared" si="8"/>
        <v/>
      </c>
      <c r="H67" s="639" t="str">
        <f>IF(OR(ISBLANK(F67), ISTEXT(F67)), "", "0  "&amp;F24)</f>
        <v/>
      </c>
      <c r="I67" s="5">
        <v>1</v>
      </c>
      <c r="J67" s="314" t="str">
        <f t="shared" si="10"/>
        <v>►</v>
      </c>
      <c r="K67" s="315" t="str">
        <f>IF(ISBLANK(L67),"",LARGE(K52:K66,1)+1)</f>
        <v/>
      </c>
      <c r="L67" s="316"/>
      <c r="M67" s="317"/>
      <c r="N67" s="317"/>
      <c r="O67" s="317"/>
      <c r="P67" s="317"/>
      <c r="Q67" s="317"/>
      <c r="R67" s="317"/>
      <c r="S67" s="317"/>
      <c r="T67" s="317"/>
      <c r="U67" s="317"/>
      <c r="V67" s="317"/>
      <c r="W67" s="317"/>
      <c r="X67" s="318"/>
      <c r="Y67" s="3">
        <v>1</v>
      </c>
      <c r="Z67" s="3">
        <v>1</v>
      </c>
      <c r="AA67" s="314" t="str">
        <f t="shared" si="11"/>
        <v>A</v>
      </c>
      <c r="AB67" s="315" t="str">
        <f>IF(ISBLANK(AC67),"",LARGE(AB60:AB66,1)+1)</f>
        <v/>
      </c>
      <c r="AC67" s="316"/>
      <c r="AD67" s="317"/>
      <c r="AE67" s="317"/>
      <c r="AF67" s="317"/>
      <c r="AG67" s="5">
        <v>1</v>
      </c>
      <c r="AH67" s="3">
        <v>1</v>
      </c>
      <c r="AI67" s="3">
        <v>1</v>
      </c>
      <c r="AJ67" s="3">
        <v>1</v>
      </c>
      <c r="AK67" s="5">
        <v>1</v>
      </c>
      <c r="AL67" s="3">
        <v>1</v>
      </c>
      <c r="AM67" s="5">
        <v>1</v>
      </c>
      <c r="AN67" s="334" t="s">
        <v>228</v>
      </c>
      <c r="AO67" s="256"/>
      <c r="AP67" s="256"/>
      <c r="AQ67" s="256"/>
      <c r="AR67" s="256"/>
      <c r="AS67" s="256"/>
      <c r="AT67" s="256"/>
      <c r="AU67" s="300"/>
      <c r="AV67" s="5">
        <v>1</v>
      </c>
      <c r="AW67" s="370" t="s">
        <v>26</v>
      </c>
      <c r="AX67" s="855" t="s">
        <v>212</v>
      </c>
      <c r="AY67" s="855"/>
      <c r="AZ67" s="855"/>
      <c r="BA67" s="855"/>
      <c r="BB67" s="371" t="s">
        <v>87</v>
      </c>
      <c r="BC67" s="5">
        <v>1</v>
      </c>
      <c r="BD67" s="5">
        <v>1</v>
      </c>
      <c r="BE67" s="5">
        <v>1</v>
      </c>
      <c r="BF67" s="858" t="s">
        <v>152</v>
      </c>
      <c r="BG67" s="858"/>
      <c r="BH67" s="496">
        <v>1</v>
      </c>
      <c r="BI67" s="721" t="s">
        <v>359</v>
      </c>
      <c r="BJ67" s="721"/>
      <c r="BK67" s="496">
        <v>1</v>
      </c>
      <c r="BL67" s="723" t="s">
        <v>360</v>
      </c>
      <c r="BM67" s="723"/>
      <c r="BN67" s="496">
        <v>1</v>
      </c>
      <c r="BO67" s="699" t="s">
        <v>361</v>
      </c>
      <c r="BP67" s="699"/>
      <c r="BQ67" s="5">
        <v>1</v>
      </c>
      <c r="BR67" s="5">
        <v>1</v>
      </c>
      <c r="BS67" s="5">
        <v>1</v>
      </c>
      <c r="BT67" s="5">
        <v>1</v>
      </c>
      <c r="BU67" s="244">
        <v>1</v>
      </c>
    </row>
    <row r="68" spans="1:73" s="160" customFormat="1" ht="23.25" customHeight="1">
      <c r="A68" s="5">
        <v>1</v>
      </c>
      <c r="B68" s="596"/>
      <c r="C68" s="632"/>
      <c r="D68" s="598"/>
      <c r="E68" s="636" t="str">
        <f t="shared" si="5"/>
        <v/>
      </c>
      <c r="F68" s="640"/>
      <c r="G68" s="182" t="str">
        <f t="shared" si="8"/>
        <v/>
      </c>
      <c r="H68" s="639" t="str">
        <f>IF(OR(ISBLANK(F68), ISTEXT(F68)), "", "0  "&amp;F24)</f>
        <v/>
      </c>
      <c r="I68" s="5">
        <v>1</v>
      </c>
      <c r="J68" s="314" t="str">
        <f t="shared" si="10"/>
        <v>►</v>
      </c>
      <c r="K68" s="315" t="str">
        <f>IF(ISBLANK(L68),"",LARGE(K52:K67,1)+1)</f>
        <v/>
      </c>
      <c r="L68" s="316"/>
      <c r="M68" s="317"/>
      <c r="N68" s="317"/>
      <c r="O68" s="317"/>
      <c r="P68" s="317"/>
      <c r="Q68" s="317"/>
      <c r="R68" s="317"/>
      <c r="S68" s="317"/>
      <c r="T68" s="317"/>
      <c r="U68" s="317"/>
      <c r="V68" s="317"/>
      <c r="W68" s="317"/>
      <c r="X68" s="318"/>
      <c r="Y68" s="3">
        <v>1</v>
      </c>
      <c r="Z68" s="5">
        <v>1</v>
      </c>
      <c r="AA68" s="314" t="str">
        <f t="shared" si="11"/>
        <v>A</v>
      </c>
      <c r="AB68" s="315" t="str">
        <f>IF(ISBLANK(AC68),"",LARGE(AB60:AB67,1)+1)</f>
        <v/>
      </c>
      <c r="AC68" s="316"/>
      <c r="AD68" s="317"/>
      <c r="AE68" s="317"/>
      <c r="AF68" s="317"/>
      <c r="AG68" s="5">
        <v>1</v>
      </c>
      <c r="AH68" s="5">
        <v>1</v>
      </c>
      <c r="AI68" s="5">
        <v>1</v>
      </c>
      <c r="AJ68" s="5">
        <v>1</v>
      </c>
      <c r="AK68" s="5">
        <v>1</v>
      </c>
      <c r="AL68" s="3">
        <v>1</v>
      </c>
      <c r="AM68" s="5">
        <v>1</v>
      </c>
      <c r="AN68" s="334"/>
      <c r="AO68" s="256"/>
      <c r="AP68" s="414" t="s">
        <v>44</v>
      </c>
      <c r="AQ68" s="415">
        <v>10</v>
      </c>
      <c r="AR68" s="416" t="s">
        <v>43</v>
      </c>
      <c r="AS68" s="256"/>
      <c r="AT68" s="256"/>
      <c r="AU68" s="300"/>
      <c r="AV68" s="5">
        <v>1</v>
      </c>
      <c r="AW68" s="856" t="str">
        <f>AX67</f>
        <v>Nombre de contenants</v>
      </c>
      <c r="AX68" s="374"/>
      <c r="AY68" s="375" t="s">
        <v>216</v>
      </c>
      <c r="AZ68" s="376">
        <v>17</v>
      </c>
      <c r="BA68" s="377" t="s">
        <v>11</v>
      </c>
      <c r="BB68" s="378" t="s">
        <v>218</v>
      </c>
      <c r="BC68" s="5">
        <v>1</v>
      </c>
      <c r="BD68" s="5">
        <v>1</v>
      </c>
      <c r="BE68" s="5">
        <v>1</v>
      </c>
      <c r="BF68" s="859"/>
      <c r="BG68" s="859"/>
      <c r="BH68" s="496">
        <v>1</v>
      </c>
      <c r="BI68" s="722"/>
      <c r="BJ68" s="722"/>
      <c r="BK68" s="496">
        <v>1</v>
      </c>
      <c r="BL68" s="724"/>
      <c r="BM68" s="724"/>
      <c r="BN68" s="496">
        <v>1</v>
      </c>
      <c r="BO68" s="700"/>
      <c r="BP68" s="700"/>
      <c r="BQ68" s="5">
        <v>1</v>
      </c>
      <c r="BR68" s="5">
        <v>1</v>
      </c>
      <c r="BS68" s="5">
        <v>1</v>
      </c>
      <c r="BT68" s="5">
        <v>1</v>
      </c>
      <c r="BU68" s="244">
        <v>1</v>
      </c>
    </row>
    <row r="69" spans="1:73" s="160" customFormat="1" ht="23.25" customHeight="1" thickBot="1">
      <c r="A69" s="5">
        <v>1</v>
      </c>
      <c r="B69" s="596"/>
      <c r="C69" s="632"/>
      <c r="D69" s="598"/>
      <c r="E69" s="636" t="str">
        <f t="shared" si="5"/>
        <v/>
      </c>
      <c r="F69" s="640"/>
      <c r="G69" s="182" t="str">
        <f t="shared" si="8"/>
        <v/>
      </c>
      <c r="H69" s="639" t="str">
        <f>IF(OR(ISBLANK(F69), ISTEXT(F69)), "", "0  "&amp;F24)</f>
        <v/>
      </c>
      <c r="I69" s="5">
        <v>1</v>
      </c>
      <c r="J69" s="314" t="str">
        <f t="shared" si="10"/>
        <v>►</v>
      </c>
      <c r="K69" s="315" t="str">
        <f>IF(ISBLANK(L69),"",LARGE(K52:K68,1)+1)</f>
        <v/>
      </c>
      <c r="L69" s="316"/>
      <c r="M69" s="317"/>
      <c r="N69" s="317"/>
      <c r="O69" s="317"/>
      <c r="P69" s="317"/>
      <c r="Q69" s="317"/>
      <c r="R69" s="317"/>
      <c r="S69" s="317"/>
      <c r="T69" s="317"/>
      <c r="U69" s="317"/>
      <c r="V69" s="317"/>
      <c r="W69" s="317"/>
      <c r="X69" s="318"/>
      <c r="Y69" s="3">
        <v>1</v>
      </c>
      <c r="Z69" s="5">
        <v>1</v>
      </c>
      <c r="AA69" s="314" t="str">
        <f t="shared" si="11"/>
        <v>A</v>
      </c>
      <c r="AB69" s="315" t="str">
        <f>IF(ISBLANK(AC69),"",LARGE(AB60:AB68,1)+1)</f>
        <v/>
      </c>
      <c r="AC69" s="316"/>
      <c r="AD69" s="317"/>
      <c r="AE69" s="317"/>
      <c r="AF69" s="317"/>
      <c r="AG69" s="5">
        <v>1</v>
      </c>
      <c r="AH69" s="5">
        <v>1</v>
      </c>
      <c r="AI69" s="5">
        <v>1</v>
      </c>
      <c r="AJ69" s="5">
        <v>1</v>
      </c>
      <c r="AK69" s="5">
        <v>1</v>
      </c>
      <c r="AL69" s="3">
        <v>1</v>
      </c>
      <c r="AM69" s="5">
        <v>1</v>
      </c>
      <c r="AN69" s="334"/>
      <c r="AO69" s="256"/>
      <c r="AP69" s="256"/>
      <c r="AQ69" s="256"/>
      <c r="AR69" s="256"/>
      <c r="AS69" s="256"/>
      <c r="AT69" s="256"/>
      <c r="AU69" s="300"/>
      <c r="AV69" s="5">
        <v>1</v>
      </c>
      <c r="AW69" s="856"/>
      <c r="AX69" s="380"/>
      <c r="AY69" s="381" t="s">
        <v>221</v>
      </c>
      <c r="AZ69" s="382">
        <v>2.6</v>
      </c>
      <c r="BA69" s="383" t="str">
        <f>BA68</f>
        <v>Kg</v>
      </c>
      <c r="BB69" s="384">
        <f>AZ71*AX71</f>
        <v>15.600000000000001</v>
      </c>
      <c r="BC69" s="5">
        <v>1</v>
      </c>
      <c r="BD69" s="5">
        <v>1</v>
      </c>
      <c r="BE69" s="5">
        <v>1</v>
      </c>
      <c r="BF69" s="495">
        <v>1</v>
      </c>
      <c r="BG69" s="495">
        <v>1</v>
      </c>
      <c r="BH69" s="5">
        <v>1</v>
      </c>
      <c r="BI69" s="495">
        <v>1</v>
      </c>
      <c r="BJ69" s="495">
        <v>1</v>
      </c>
      <c r="BK69" s="5">
        <v>1</v>
      </c>
      <c r="BL69" s="495">
        <v>1</v>
      </c>
      <c r="BM69" s="495">
        <v>1</v>
      </c>
      <c r="BN69" s="5">
        <v>1</v>
      </c>
      <c r="BO69" s="5">
        <v>1</v>
      </c>
      <c r="BP69" s="5">
        <v>1</v>
      </c>
      <c r="BQ69" s="5">
        <v>1</v>
      </c>
      <c r="BR69" s="5">
        <v>1</v>
      </c>
      <c r="BS69" s="5">
        <v>1</v>
      </c>
      <c r="BT69" s="5">
        <v>1</v>
      </c>
      <c r="BU69" s="244">
        <v>1</v>
      </c>
    </row>
    <row r="70" spans="1:73" s="160" customFormat="1" ht="23.25" customHeight="1">
      <c r="A70" s="5">
        <v>1</v>
      </c>
      <c r="B70" s="596"/>
      <c r="C70" s="632"/>
      <c r="D70" s="598"/>
      <c r="E70" s="636" t="str">
        <f t="shared" si="5"/>
        <v/>
      </c>
      <c r="F70" s="640"/>
      <c r="G70" s="182" t="str">
        <f t="shared" si="8"/>
        <v/>
      </c>
      <c r="H70" s="639" t="str">
        <f>IF(OR(ISBLANK(F70), ISTEXT(F70)), "", "0  "&amp;F24)</f>
        <v/>
      </c>
      <c r="I70" s="5">
        <v>1</v>
      </c>
      <c r="J70" s="314" t="str">
        <f t="shared" si="10"/>
        <v>►</v>
      </c>
      <c r="K70" s="315" t="str">
        <f>IF(ISBLANK(L70),"",LARGE(K52:K69,1)+1)</f>
        <v/>
      </c>
      <c r="L70" s="316"/>
      <c r="M70" s="317"/>
      <c r="N70" s="317"/>
      <c r="O70" s="317"/>
      <c r="P70" s="317"/>
      <c r="Q70" s="317"/>
      <c r="R70" s="317"/>
      <c r="S70" s="317"/>
      <c r="T70" s="317"/>
      <c r="U70" s="317"/>
      <c r="V70" s="317"/>
      <c r="W70" s="317"/>
      <c r="X70" s="318"/>
      <c r="Y70" s="3">
        <v>1</v>
      </c>
      <c r="Z70" s="5">
        <v>1</v>
      </c>
      <c r="AA70" s="314" t="str">
        <f t="shared" si="11"/>
        <v>A</v>
      </c>
      <c r="AB70" s="315" t="str">
        <f>IF(ISBLANK(AC70),"",LARGE(AB60:AB69,1)+1)</f>
        <v/>
      </c>
      <c r="AC70" s="316"/>
      <c r="AD70" s="317"/>
      <c r="AE70" s="317"/>
      <c r="AF70" s="317"/>
      <c r="AG70" s="5">
        <v>1</v>
      </c>
      <c r="AH70" s="5">
        <v>1</v>
      </c>
      <c r="AI70" s="5">
        <v>1</v>
      </c>
      <c r="AJ70" s="5">
        <v>1</v>
      </c>
      <c r="AK70" s="5">
        <v>1</v>
      </c>
      <c r="AL70" s="3">
        <v>1</v>
      </c>
      <c r="AM70" s="5">
        <v>1</v>
      </c>
      <c r="AN70" s="334" t="s">
        <v>236</v>
      </c>
      <c r="AO70" s="256"/>
      <c r="AP70" s="256"/>
      <c r="AQ70" s="256"/>
      <c r="AR70" s="256"/>
      <c r="AS70" s="256"/>
      <c r="AT70" s="256"/>
      <c r="AU70" s="425"/>
      <c r="AV70" s="5">
        <v>1</v>
      </c>
      <c r="AW70" s="856"/>
      <c r="AX70" s="385">
        <f>IF(MOD(AZ68,AZ69)&gt;MOD(AZ68,AZ69)/2,INT(AZ68/AZ69)+1,INT(AZ68/AZ69))</f>
        <v>7</v>
      </c>
      <c r="AY70" s="386" t="s">
        <v>223</v>
      </c>
      <c r="AZ70" s="388"/>
      <c r="BA70" s="388"/>
      <c r="BB70" s="384">
        <f>IF(BB69=AZ68,"",BB69+AZ72)</f>
        <v>17</v>
      </c>
      <c r="BC70" s="5">
        <v>1</v>
      </c>
      <c r="BD70" s="5">
        <v>1</v>
      </c>
      <c r="BE70" s="5">
        <v>1</v>
      </c>
      <c r="BF70" s="866" t="s">
        <v>352</v>
      </c>
      <c r="BG70" s="866"/>
      <c r="BH70" s="496">
        <v>1</v>
      </c>
      <c r="BI70" s="721" t="s">
        <v>353</v>
      </c>
      <c r="BJ70" s="721"/>
      <c r="BK70" s="496">
        <v>1</v>
      </c>
      <c r="BL70" s="723" t="s">
        <v>354</v>
      </c>
      <c r="BM70" s="723"/>
      <c r="BN70" s="5">
        <v>1</v>
      </c>
      <c r="BO70" s="5">
        <v>1</v>
      </c>
      <c r="BP70" s="5">
        <v>1</v>
      </c>
      <c r="BQ70" s="5">
        <v>1</v>
      </c>
      <c r="BR70" s="5">
        <v>1</v>
      </c>
      <c r="BS70" s="5">
        <v>1</v>
      </c>
      <c r="BT70" s="5">
        <v>1</v>
      </c>
      <c r="BU70" s="244">
        <v>1</v>
      </c>
    </row>
    <row r="71" spans="1:73" s="160" customFormat="1" ht="23.25" customHeight="1">
      <c r="A71" s="5">
        <v>1</v>
      </c>
      <c r="B71" s="596"/>
      <c r="C71" s="632"/>
      <c r="D71" s="598"/>
      <c r="E71" s="636" t="str">
        <f t="shared" si="5"/>
        <v/>
      </c>
      <c r="F71" s="640"/>
      <c r="G71" s="182" t="str">
        <f t="shared" si="8"/>
        <v/>
      </c>
      <c r="H71" s="639" t="str">
        <f>IF(OR(ISBLANK(F71), ISTEXT(F71)), "", "0  "&amp;F24)</f>
        <v/>
      </c>
      <c r="I71" s="5">
        <v>1</v>
      </c>
      <c r="J71" s="314" t="str">
        <f t="shared" si="10"/>
        <v>►</v>
      </c>
      <c r="K71" s="315" t="str">
        <f>IF(ISBLANK(L71),"",LARGE(K52:K70,1)+1)</f>
        <v/>
      </c>
      <c r="L71" s="316"/>
      <c r="M71" s="317"/>
      <c r="N71" s="317"/>
      <c r="O71" s="317"/>
      <c r="P71" s="317"/>
      <c r="Q71" s="317"/>
      <c r="R71" s="317"/>
      <c r="S71" s="317"/>
      <c r="T71" s="317"/>
      <c r="U71" s="317"/>
      <c r="V71" s="317"/>
      <c r="W71" s="317"/>
      <c r="X71" s="318"/>
      <c r="Y71" s="3">
        <v>1</v>
      </c>
      <c r="Z71" s="5">
        <v>1</v>
      </c>
      <c r="AA71" s="314" t="str">
        <f t="shared" si="11"/>
        <v>A</v>
      </c>
      <c r="AB71" s="315" t="str">
        <f>IF(ISBLANK(AC71),"",LARGE(AB60:AB70,1)+1)</f>
        <v/>
      </c>
      <c r="AC71" s="316"/>
      <c r="AD71" s="317"/>
      <c r="AE71" s="317"/>
      <c r="AF71" s="317"/>
      <c r="AG71" s="5">
        <v>1</v>
      </c>
      <c r="AH71" s="5">
        <v>1</v>
      </c>
      <c r="AI71" s="5">
        <v>1</v>
      </c>
      <c r="AJ71" s="5">
        <v>1</v>
      </c>
      <c r="AK71" s="5">
        <v>1</v>
      </c>
      <c r="AL71" s="3">
        <v>1</v>
      </c>
      <c r="AM71" s="5">
        <v>1</v>
      </c>
      <c r="AN71" s="197"/>
      <c r="AO71" s="106"/>
      <c r="AP71" s="106"/>
      <c r="AQ71" s="415">
        <v>5</v>
      </c>
      <c r="AR71" s="416" t="s">
        <v>160</v>
      </c>
      <c r="AS71" s="106"/>
      <c r="AT71" s="106"/>
      <c r="AU71" s="85"/>
      <c r="AV71" s="5">
        <v>1</v>
      </c>
      <c r="AW71" s="856"/>
      <c r="AX71" s="385">
        <f>INT(AZ68/AZ69)</f>
        <v>6</v>
      </c>
      <c r="AY71" s="389" t="s">
        <v>84</v>
      </c>
      <c r="AZ71" s="390">
        <f>AZ69</f>
        <v>2.6</v>
      </c>
      <c r="BA71" s="383" t="str">
        <f>BA69</f>
        <v>Kg</v>
      </c>
      <c r="BB71" s="391" t="str">
        <f>CONCATENATE(BB69," ",BA68)</f>
        <v>15.6 Kg</v>
      </c>
      <c r="BC71" s="5">
        <v>1</v>
      </c>
      <c r="BD71" s="5">
        <v>1</v>
      </c>
      <c r="BE71" s="5">
        <v>1</v>
      </c>
      <c r="BF71" s="867"/>
      <c r="BG71" s="867"/>
      <c r="BH71" s="496">
        <v>1</v>
      </c>
      <c r="BI71" s="722"/>
      <c r="BJ71" s="722"/>
      <c r="BK71" s="496">
        <v>1</v>
      </c>
      <c r="BL71" s="724"/>
      <c r="BM71" s="724"/>
      <c r="BN71" s="5">
        <v>1</v>
      </c>
      <c r="BO71" s="5">
        <v>1</v>
      </c>
      <c r="BP71" s="5">
        <v>1</v>
      </c>
      <c r="BQ71" s="5">
        <v>1</v>
      </c>
      <c r="BR71" s="5">
        <v>1</v>
      </c>
      <c r="BS71" s="5">
        <v>1</v>
      </c>
      <c r="BT71" s="5">
        <v>1</v>
      </c>
      <c r="BU71" s="244">
        <v>1</v>
      </c>
    </row>
    <row r="72" spans="1:73" s="160" customFormat="1" ht="23.25" customHeight="1" thickBot="1">
      <c r="A72" s="5">
        <v>1</v>
      </c>
      <c r="B72" s="596"/>
      <c r="C72" s="632"/>
      <c r="D72" s="598"/>
      <c r="E72" s="636" t="str">
        <f t="shared" si="5"/>
        <v/>
      </c>
      <c r="F72" s="640"/>
      <c r="G72" s="182" t="str">
        <f t="shared" si="8"/>
        <v/>
      </c>
      <c r="H72" s="639" t="str">
        <f>IF(OR(ISBLANK(F72), ISTEXT(F72)), "", "0  "&amp;F24)</f>
        <v/>
      </c>
      <c r="I72" s="5">
        <v>1</v>
      </c>
      <c r="J72" s="314" t="str">
        <f t="shared" si="10"/>
        <v>►</v>
      </c>
      <c r="K72" s="315" t="str">
        <f>IF(ISBLANK(L72),"",LARGE(K52:K71,1)+1)</f>
        <v/>
      </c>
      <c r="L72" s="316"/>
      <c r="M72" s="317"/>
      <c r="N72" s="317"/>
      <c r="O72" s="317"/>
      <c r="P72" s="317"/>
      <c r="Q72" s="317"/>
      <c r="R72" s="317"/>
      <c r="S72" s="317"/>
      <c r="T72" s="317"/>
      <c r="U72" s="317"/>
      <c r="V72" s="317"/>
      <c r="W72" s="317"/>
      <c r="X72" s="318"/>
      <c r="Y72" s="5">
        <v>1</v>
      </c>
      <c r="Z72" s="5">
        <v>1</v>
      </c>
      <c r="AA72" s="314" t="str">
        <f t="shared" si="11"/>
        <v>A</v>
      </c>
      <c r="AB72" s="315" t="str">
        <f>IF(ISBLANK(AC72),"",LARGE(AB60:AB71,1)+1)</f>
        <v/>
      </c>
      <c r="AC72" s="316"/>
      <c r="AD72" s="317"/>
      <c r="AE72" s="317"/>
      <c r="AF72" s="317"/>
      <c r="AG72" s="5">
        <v>1</v>
      </c>
      <c r="AH72" s="5">
        <v>1</v>
      </c>
      <c r="AI72" s="5">
        <v>1</v>
      </c>
      <c r="AJ72" s="5">
        <v>1</v>
      </c>
      <c r="AK72" s="5">
        <v>1</v>
      </c>
      <c r="AL72" s="5">
        <v>1</v>
      </c>
      <c r="AM72" s="5">
        <v>1</v>
      </c>
      <c r="AN72" s="334"/>
      <c r="AO72" s="256"/>
      <c r="AP72" s="256"/>
      <c r="AQ72" s="256"/>
      <c r="AR72" s="256"/>
      <c r="AS72" s="256"/>
      <c r="AT72" s="256"/>
      <c r="AU72" s="300"/>
      <c r="AV72" s="5">
        <v>1</v>
      </c>
      <c r="AW72" s="856"/>
      <c r="AX72" s="393"/>
      <c r="AY72" s="385" t="str">
        <f>IF(BB69=AZ68,"",IF(AZ72&gt;0,"Plus 1 de"))</f>
        <v>Plus 1 de</v>
      </c>
      <c r="AZ72" s="390">
        <f>IF(BB69=AZ68,"",MOD(AZ68,AZ69))</f>
        <v>1.3999999999999995</v>
      </c>
      <c r="BA72" s="383" t="str">
        <f>IF(BB69=AZ68,"",BA71)</f>
        <v>Kg</v>
      </c>
      <c r="BB72" s="394" t="str">
        <f>CONCATENATE(BB70," ",BA68)</f>
        <v>17 Kg</v>
      </c>
      <c r="BC72" s="5">
        <v>1</v>
      </c>
      <c r="BD72" s="5">
        <v>1</v>
      </c>
      <c r="BE72" s="5">
        <v>1</v>
      </c>
      <c r="BF72" s="495">
        <v>1</v>
      </c>
      <c r="BG72" s="495">
        <v>1</v>
      </c>
      <c r="BH72" s="5">
        <v>1</v>
      </c>
      <c r="BI72" s="495">
        <v>1</v>
      </c>
      <c r="BJ72" s="495">
        <v>1</v>
      </c>
      <c r="BK72" s="5">
        <v>1</v>
      </c>
      <c r="BL72" s="5">
        <v>1</v>
      </c>
      <c r="BM72" s="5">
        <v>1</v>
      </c>
      <c r="BN72" s="5">
        <v>1</v>
      </c>
      <c r="BO72" s="5">
        <v>1</v>
      </c>
      <c r="BP72" s="5">
        <v>1</v>
      </c>
      <c r="BQ72" s="5">
        <v>1</v>
      </c>
      <c r="BR72" s="5">
        <v>1</v>
      </c>
      <c r="BS72" s="5">
        <v>1</v>
      </c>
      <c r="BT72" s="5">
        <v>1</v>
      </c>
      <c r="BU72" s="244">
        <v>1</v>
      </c>
    </row>
    <row r="73" spans="1:73" s="160" customFormat="1" ht="23.25" customHeight="1">
      <c r="A73" s="5">
        <v>1</v>
      </c>
      <c r="B73" s="596"/>
      <c r="C73" s="632"/>
      <c r="D73" s="598"/>
      <c r="E73" s="636" t="str">
        <f t="shared" si="5"/>
        <v/>
      </c>
      <c r="F73" s="640"/>
      <c r="G73" s="182" t="str">
        <f t="shared" si="8"/>
        <v/>
      </c>
      <c r="H73" s="639" t="str">
        <f>IF(OR(ISBLANK(F73), ISTEXT(F73)), "", "0  "&amp;F24)</f>
        <v/>
      </c>
      <c r="I73" s="5">
        <v>1</v>
      </c>
      <c r="J73" s="314" t="str">
        <f t="shared" si="10"/>
        <v>►</v>
      </c>
      <c r="K73" s="315" t="str">
        <f>IF(ISBLANK(L73),"",LARGE(K52:K72,1)+1)</f>
        <v/>
      </c>
      <c r="L73" s="316"/>
      <c r="M73" s="317"/>
      <c r="N73" s="317"/>
      <c r="O73" s="317"/>
      <c r="P73" s="317"/>
      <c r="Q73" s="317"/>
      <c r="R73" s="317"/>
      <c r="S73" s="317"/>
      <c r="T73" s="317"/>
      <c r="U73" s="317"/>
      <c r="V73" s="317"/>
      <c r="W73" s="317"/>
      <c r="X73" s="318"/>
      <c r="Y73" s="5">
        <v>1</v>
      </c>
      <c r="Z73" s="5">
        <v>1</v>
      </c>
      <c r="AA73" s="314" t="str">
        <f t="shared" si="11"/>
        <v>A</v>
      </c>
      <c r="AB73" s="315" t="str">
        <f>IF(ISBLANK(AC73),"",LARGE(AB60:AB72,1)+1)</f>
        <v/>
      </c>
      <c r="AC73" s="316"/>
      <c r="AD73" s="317"/>
      <c r="AE73" s="317"/>
      <c r="AF73" s="317"/>
      <c r="AG73" s="5">
        <v>1</v>
      </c>
      <c r="AH73" s="5">
        <v>1</v>
      </c>
      <c r="AI73" s="5">
        <v>1</v>
      </c>
      <c r="AJ73" s="5">
        <v>1</v>
      </c>
      <c r="AK73" s="5">
        <v>1</v>
      </c>
      <c r="AL73" s="5">
        <v>1</v>
      </c>
      <c r="AM73" s="5">
        <v>1</v>
      </c>
      <c r="AN73" s="454" t="s">
        <v>246</v>
      </c>
      <c r="AO73" s="256"/>
      <c r="AP73" s="256"/>
      <c r="AQ73" s="256"/>
      <c r="AR73" s="256"/>
      <c r="AS73" s="256"/>
      <c r="AT73" s="256"/>
      <c r="AU73" s="300"/>
      <c r="AV73" s="5">
        <v>1</v>
      </c>
      <c r="AW73" s="856"/>
      <c r="AX73" s="852" t="s">
        <v>224</v>
      </c>
      <c r="AY73" s="852"/>
      <c r="AZ73" s="852"/>
      <c r="BA73" s="852"/>
      <c r="BB73" s="809"/>
      <c r="BC73" s="5">
        <v>1</v>
      </c>
      <c r="BD73" s="5">
        <v>1</v>
      </c>
      <c r="BE73" s="5">
        <v>1</v>
      </c>
      <c r="BF73" s="868" t="s">
        <v>188</v>
      </c>
      <c r="BG73" s="868"/>
      <c r="BH73" s="496">
        <v>1</v>
      </c>
      <c r="BI73" s="721" t="s">
        <v>355</v>
      </c>
      <c r="BJ73" s="721"/>
      <c r="BK73" s="5">
        <v>1</v>
      </c>
      <c r="BL73" s="5">
        <v>1</v>
      </c>
      <c r="BM73" s="5">
        <v>1</v>
      </c>
      <c r="BN73" s="5">
        <v>1</v>
      </c>
      <c r="BO73" s="5">
        <v>1</v>
      </c>
      <c r="BP73" s="5">
        <v>1</v>
      </c>
      <c r="BQ73" s="5">
        <v>1</v>
      </c>
      <c r="BR73" s="5">
        <v>1</v>
      </c>
      <c r="BS73" s="5">
        <v>1</v>
      </c>
      <c r="BT73" s="5">
        <v>1</v>
      </c>
      <c r="BU73" s="244">
        <v>1</v>
      </c>
    </row>
    <row r="74" spans="1:73" s="160" customFormat="1" ht="23.25" customHeight="1">
      <c r="A74" s="5">
        <v>1</v>
      </c>
      <c r="B74" s="596"/>
      <c r="C74" s="632"/>
      <c r="D74" s="598"/>
      <c r="E74" s="636" t="str">
        <f t="shared" si="5"/>
        <v/>
      </c>
      <c r="F74" s="640"/>
      <c r="G74" s="182" t="str">
        <f t="shared" si="8"/>
        <v/>
      </c>
      <c r="H74" s="639" t="str">
        <f>IF(OR(ISBLANK(F74), ISTEXT(F74)), "", "0  "&amp;F24)</f>
        <v/>
      </c>
      <c r="I74" s="5">
        <v>1</v>
      </c>
      <c r="J74" s="314" t="str">
        <f t="shared" si="10"/>
        <v>►</v>
      </c>
      <c r="K74" s="315" t="str">
        <f>IF(ISBLANK(L74),"",LARGE(K52:K73,1)+1)</f>
        <v/>
      </c>
      <c r="L74" s="316"/>
      <c r="M74" s="317"/>
      <c r="N74" s="317"/>
      <c r="O74" s="317"/>
      <c r="P74" s="317"/>
      <c r="Q74" s="317"/>
      <c r="R74" s="317"/>
      <c r="S74" s="317"/>
      <c r="T74" s="317"/>
      <c r="U74" s="317"/>
      <c r="V74" s="317"/>
      <c r="W74" s="317"/>
      <c r="X74" s="318"/>
      <c r="Y74" s="5">
        <v>1</v>
      </c>
      <c r="Z74" s="5">
        <v>1</v>
      </c>
      <c r="AA74" s="314" t="str">
        <f t="shared" si="11"/>
        <v>A</v>
      </c>
      <c r="AB74" s="315" t="str">
        <f>IF(ISBLANK(AC74),"",LARGE(AB60:AB73,1)+1)</f>
        <v/>
      </c>
      <c r="AC74" s="316"/>
      <c r="AD74" s="317"/>
      <c r="AE74" s="317"/>
      <c r="AF74" s="317"/>
      <c r="AG74" s="5">
        <v>1</v>
      </c>
      <c r="AH74" s="5">
        <v>1</v>
      </c>
      <c r="AI74" s="5">
        <v>1</v>
      </c>
      <c r="AJ74" s="5">
        <v>1</v>
      </c>
      <c r="AK74" s="5">
        <v>1</v>
      </c>
      <c r="AL74" s="5">
        <v>1</v>
      </c>
      <c r="AM74" s="5">
        <v>1</v>
      </c>
      <c r="AN74" s="251"/>
      <c r="AO74" s="252"/>
      <c r="AP74" s="252"/>
      <c r="AQ74" s="252"/>
      <c r="AR74" s="252"/>
      <c r="AS74" s="256"/>
      <c r="AT74" s="256"/>
      <c r="AU74" s="300"/>
      <c r="AV74" s="5">
        <v>1</v>
      </c>
      <c r="AW74" s="856"/>
      <c r="AX74" s="852"/>
      <c r="AY74" s="852"/>
      <c r="AZ74" s="852"/>
      <c r="BA74" s="852"/>
      <c r="BB74" s="809"/>
      <c r="BC74" s="5">
        <v>1</v>
      </c>
      <c r="BD74" s="5">
        <v>1</v>
      </c>
      <c r="BE74" s="5">
        <v>1</v>
      </c>
      <c r="BF74" s="869"/>
      <c r="BG74" s="869"/>
      <c r="BH74" s="496">
        <v>1</v>
      </c>
      <c r="BI74" s="722"/>
      <c r="BJ74" s="722"/>
      <c r="BK74" s="5">
        <v>1</v>
      </c>
      <c r="BL74" s="5">
        <v>1</v>
      </c>
      <c r="BM74" s="5">
        <v>1</v>
      </c>
      <c r="BN74" s="5">
        <v>1</v>
      </c>
      <c r="BO74" s="5">
        <v>1</v>
      </c>
      <c r="BP74" s="5">
        <v>1</v>
      </c>
      <c r="BQ74" s="5">
        <v>1</v>
      </c>
      <c r="BR74" s="5">
        <v>1</v>
      </c>
      <c r="BS74" s="5">
        <v>1</v>
      </c>
      <c r="BT74" s="5">
        <v>1</v>
      </c>
      <c r="BU74" s="244">
        <v>1</v>
      </c>
    </row>
    <row r="75" spans="1:73" s="160" customFormat="1" ht="18" customHeight="1" thickBot="1">
      <c r="A75" s="5">
        <v>1</v>
      </c>
      <c r="B75" s="596"/>
      <c r="C75" s="632"/>
      <c r="D75" s="598"/>
      <c r="E75" s="636" t="str">
        <f t="shared" si="5"/>
        <v/>
      </c>
      <c r="F75" s="640"/>
      <c r="G75" s="182" t="str">
        <f t="shared" si="8"/>
        <v/>
      </c>
      <c r="H75" s="639" t="str">
        <f>IF(OR(ISBLANK(F75), ISTEXT(F75)), "", "0  "&amp;F24)</f>
        <v/>
      </c>
      <c r="I75" s="5">
        <v>1</v>
      </c>
      <c r="J75" s="314" t="str">
        <f t="shared" si="10"/>
        <v>►</v>
      </c>
      <c r="K75" s="315" t="str">
        <f>IF(ISBLANK(L75),"",LARGE(K52:K74,1)+1)</f>
        <v/>
      </c>
      <c r="L75" s="316"/>
      <c r="M75" s="317"/>
      <c r="N75" s="317"/>
      <c r="O75" s="317"/>
      <c r="P75" s="317"/>
      <c r="Q75" s="317"/>
      <c r="R75" s="317"/>
      <c r="S75" s="317"/>
      <c r="T75" s="317"/>
      <c r="U75" s="317"/>
      <c r="V75" s="317"/>
      <c r="W75" s="317"/>
      <c r="X75" s="318"/>
      <c r="Y75" s="5">
        <v>1</v>
      </c>
      <c r="Z75" s="5">
        <v>1</v>
      </c>
      <c r="AA75" s="314" t="str">
        <f t="shared" si="11"/>
        <v>A</v>
      </c>
      <c r="AB75" s="315" t="str">
        <f>IF(ISBLANK(AC75),"",LARGE(AB60:AB74,1)+1)</f>
        <v/>
      </c>
      <c r="AC75" s="316"/>
      <c r="AD75" s="317"/>
      <c r="AE75" s="317"/>
      <c r="AF75" s="317"/>
      <c r="AG75" s="5">
        <v>1</v>
      </c>
      <c r="AH75" s="5">
        <v>1</v>
      </c>
      <c r="AI75" s="5">
        <v>1</v>
      </c>
      <c r="AJ75" s="5">
        <v>1</v>
      </c>
      <c r="AK75" s="5">
        <v>1</v>
      </c>
      <c r="AL75" s="5">
        <v>1</v>
      </c>
      <c r="AM75" s="5">
        <v>1</v>
      </c>
      <c r="AN75" s="462" t="s">
        <v>254</v>
      </c>
      <c r="AO75" s="256"/>
      <c r="AP75" s="256"/>
      <c r="AQ75" s="256"/>
      <c r="AR75" s="256"/>
      <c r="AS75" s="106"/>
      <c r="AT75" s="106"/>
      <c r="AU75" s="85"/>
      <c r="AV75" s="5">
        <v>1</v>
      </c>
      <c r="AW75" s="857"/>
      <c r="AX75" s="403" t="s">
        <v>227</v>
      </c>
      <c r="AY75" s="403"/>
      <c r="AZ75" s="403"/>
      <c r="BA75" s="403"/>
      <c r="BB75" s="404"/>
      <c r="BC75" s="5">
        <v>1</v>
      </c>
      <c r="BD75" s="5">
        <v>1</v>
      </c>
      <c r="BE75" s="5">
        <v>1</v>
      </c>
      <c r="BF75" s="5">
        <v>1</v>
      </c>
      <c r="BG75" s="5">
        <v>1</v>
      </c>
      <c r="BH75" s="5">
        <v>1</v>
      </c>
      <c r="BI75" s="5">
        <v>1</v>
      </c>
      <c r="BJ75" s="5">
        <v>1</v>
      </c>
      <c r="BK75" s="5">
        <v>1</v>
      </c>
      <c r="BL75" s="5">
        <v>1</v>
      </c>
      <c r="BM75" s="5">
        <v>1</v>
      </c>
      <c r="BN75" s="5">
        <v>1</v>
      </c>
      <c r="BO75" s="5">
        <v>1</v>
      </c>
      <c r="BP75" s="5">
        <v>1</v>
      </c>
      <c r="BQ75" s="5">
        <v>1</v>
      </c>
      <c r="BR75" s="5">
        <v>1</v>
      </c>
      <c r="BS75" s="5">
        <v>1</v>
      </c>
      <c r="BT75" s="5">
        <v>1</v>
      </c>
      <c r="BU75" s="244">
        <v>1</v>
      </c>
    </row>
    <row r="76" spans="1:73" s="160" customFormat="1" ht="18" customHeight="1" thickBot="1">
      <c r="A76" s="5">
        <v>1</v>
      </c>
      <c r="B76" s="596"/>
      <c r="C76" s="632"/>
      <c r="D76" s="598"/>
      <c r="E76" s="636" t="str">
        <f t="shared" si="5"/>
        <v/>
      </c>
      <c r="F76" s="640"/>
      <c r="G76" s="182" t="str">
        <f t="shared" si="8"/>
        <v/>
      </c>
      <c r="H76" s="639" t="str">
        <f>IF(OR(ISBLANK(F76), ISTEXT(F76)), "", "0  "&amp;F24)</f>
        <v/>
      </c>
      <c r="I76" s="5">
        <v>1</v>
      </c>
      <c r="J76" s="60" t="s">
        <v>21</v>
      </c>
      <c r="K76" s="315" t="str">
        <f>IF(ISBLANK(L76),"",LARGE(K52:K75,1)+1)</f>
        <v/>
      </c>
      <c r="L76" s="316"/>
      <c r="M76" s="317"/>
      <c r="N76" s="317"/>
      <c r="O76" s="317"/>
      <c r="P76" s="317"/>
      <c r="Q76" s="317"/>
      <c r="R76" s="317"/>
      <c r="S76" s="317"/>
      <c r="T76" s="317"/>
      <c r="U76" s="317"/>
      <c r="V76" s="317"/>
      <c r="W76" s="317"/>
      <c r="X76" s="318"/>
      <c r="Y76" s="5">
        <v>1</v>
      </c>
      <c r="Z76" s="5">
        <v>1</v>
      </c>
      <c r="AA76" s="314" t="str">
        <f t="shared" si="11"/>
        <v>A</v>
      </c>
      <c r="AB76" s="315" t="str">
        <f>IF(ISBLANK(AC76),"",LARGE(AB60:AB75,1)+1)</f>
        <v/>
      </c>
      <c r="AC76" s="316"/>
      <c r="AD76" s="317"/>
      <c r="AE76" s="317"/>
      <c r="AF76" s="317"/>
      <c r="AG76" s="5">
        <v>1</v>
      </c>
      <c r="AH76" s="5">
        <v>1</v>
      </c>
      <c r="AI76" s="5">
        <v>1</v>
      </c>
      <c r="AJ76" s="5">
        <v>1</v>
      </c>
      <c r="AK76" s="5">
        <v>1</v>
      </c>
      <c r="AL76" s="3">
        <v>1</v>
      </c>
      <c r="AM76" s="3">
        <v>1</v>
      </c>
      <c r="AN76" s="251"/>
      <c r="AO76" s="252"/>
      <c r="AP76" s="252"/>
      <c r="AQ76" s="252"/>
      <c r="AR76" s="252"/>
      <c r="AS76" s="106"/>
      <c r="AT76" s="106"/>
      <c r="AU76" s="85"/>
      <c r="AV76" s="5">
        <v>1</v>
      </c>
      <c r="AW76" s="5">
        <v>1</v>
      </c>
      <c r="AX76" s="5">
        <v>1</v>
      </c>
      <c r="AY76" s="5">
        <v>1</v>
      </c>
      <c r="AZ76" s="5">
        <v>1</v>
      </c>
      <c r="BA76" s="5">
        <v>1</v>
      </c>
      <c r="BB76" s="5">
        <v>1</v>
      </c>
      <c r="BC76" s="5">
        <v>1</v>
      </c>
      <c r="BD76" s="5">
        <v>1</v>
      </c>
      <c r="BE76" s="5">
        <v>1</v>
      </c>
      <c r="BF76" s="5">
        <v>1</v>
      </c>
      <c r="BG76" s="5">
        <v>1</v>
      </c>
      <c r="BH76" s="5">
        <v>1</v>
      </c>
      <c r="BI76" s="5">
        <v>1</v>
      </c>
      <c r="BJ76" s="5">
        <v>1</v>
      </c>
      <c r="BK76" s="5">
        <v>1</v>
      </c>
      <c r="BL76" s="5">
        <v>1</v>
      </c>
      <c r="BM76" s="5">
        <v>1</v>
      </c>
      <c r="BN76" s="5">
        <v>1</v>
      </c>
      <c r="BO76" s="5">
        <v>1</v>
      </c>
      <c r="BP76" s="5">
        <v>1</v>
      </c>
      <c r="BQ76" s="5">
        <v>1</v>
      </c>
      <c r="BR76" s="5">
        <v>1</v>
      </c>
      <c r="BS76" s="5">
        <v>1</v>
      </c>
      <c r="BT76" s="5">
        <v>1</v>
      </c>
      <c r="BU76" s="244">
        <v>1</v>
      </c>
    </row>
    <row r="77" spans="1:73" s="160" customFormat="1" ht="18" customHeight="1">
      <c r="A77" s="5">
        <v>1</v>
      </c>
      <c r="B77" s="596"/>
      <c r="C77" s="632"/>
      <c r="D77" s="598"/>
      <c r="E77" s="636" t="str">
        <f t="shared" si="5"/>
        <v/>
      </c>
      <c r="F77" s="640"/>
      <c r="G77" s="182" t="str">
        <f t="shared" si="8"/>
        <v/>
      </c>
      <c r="H77" s="639" t="str">
        <f>IF(OR(ISBLANK(F77), ISTEXT(F77)), "", "0  "&amp;F24)</f>
        <v/>
      </c>
      <c r="I77" s="5">
        <v>1</v>
      </c>
      <c r="J77" s="60" t="s">
        <v>21</v>
      </c>
      <c r="K77" s="406"/>
      <c r="L77" s="406"/>
      <c r="M77" s="406"/>
      <c r="N77" s="406"/>
      <c r="O77" s="406"/>
      <c r="P77" s="406"/>
      <c r="Q77" s="406"/>
      <c r="R77" s="406"/>
      <c r="S77" s="406"/>
      <c r="T77" s="406"/>
      <c r="U77" s="406"/>
      <c r="V77" s="890">
        <f>COUNTIF(J17:J89,X77)</f>
        <v>52</v>
      </c>
      <c r="W77" s="890"/>
      <c r="X77" s="407" t="s">
        <v>22</v>
      </c>
      <c r="Y77" s="5">
        <v>1</v>
      </c>
      <c r="Z77" s="5">
        <v>1</v>
      </c>
      <c r="AA77" s="314" t="str">
        <f t="shared" si="11"/>
        <v>A</v>
      </c>
      <c r="AB77" s="315" t="str">
        <f>IF(ISBLANK(AC77),"",LARGE(AB60:AB76,1)+1)</f>
        <v/>
      </c>
      <c r="AC77" s="316"/>
      <c r="AD77" s="317"/>
      <c r="AE77" s="317"/>
      <c r="AF77" s="317"/>
      <c r="AG77" s="5">
        <v>1</v>
      </c>
      <c r="AH77" s="5">
        <v>1</v>
      </c>
      <c r="AI77" s="5">
        <v>1</v>
      </c>
      <c r="AJ77" s="5">
        <v>1</v>
      </c>
      <c r="AK77" s="5">
        <v>1</v>
      </c>
      <c r="AL77" s="3">
        <v>1</v>
      </c>
      <c r="AM77" s="3">
        <v>1</v>
      </c>
      <c r="AN77" s="197"/>
      <c r="AO77" s="106"/>
      <c r="AP77" s="466" t="s">
        <v>261</v>
      </c>
      <c r="AQ77" s="467">
        <v>40</v>
      </c>
      <c r="AR77" s="468" t="str">
        <f>AR68</f>
        <v>couverts</v>
      </c>
      <c r="AS77" s="252"/>
      <c r="AT77" s="252"/>
      <c r="AU77" s="69"/>
      <c r="AV77" s="3">
        <v>1</v>
      </c>
      <c r="AW77" s="370" t="s">
        <v>26</v>
      </c>
      <c r="AX77" s="855" t="s">
        <v>212</v>
      </c>
      <c r="AY77" s="855"/>
      <c r="AZ77" s="855"/>
      <c r="BA77" s="855"/>
      <c r="BB77" s="371" t="s">
        <v>214</v>
      </c>
      <c r="BC77" s="5">
        <v>1</v>
      </c>
      <c r="BD77" s="5">
        <v>1</v>
      </c>
      <c r="BE77" s="5">
        <v>1</v>
      </c>
      <c r="BF77" s="5">
        <v>1</v>
      </c>
      <c r="BG77" s="5">
        <v>1</v>
      </c>
      <c r="BH77" s="5">
        <v>1</v>
      </c>
      <c r="BI77" s="5">
        <v>1</v>
      </c>
      <c r="BJ77" s="5">
        <v>1</v>
      </c>
      <c r="BK77" s="5">
        <v>1</v>
      </c>
      <c r="BL77" s="5">
        <v>1</v>
      </c>
      <c r="BM77" s="5">
        <v>1</v>
      </c>
      <c r="BN77" s="5">
        <v>1</v>
      </c>
      <c r="BO77" s="5">
        <v>1</v>
      </c>
      <c r="BP77" s="5">
        <v>1</v>
      </c>
      <c r="BQ77" s="5">
        <v>1</v>
      </c>
      <c r="BR77" s="5">
        <v>1</v>
      </c>
      <c r="BS77" s="5">
        <v>1</v>
      </c>
      <c r="BT77" s="5">
        <v>1</v>
      </c>
      <c r="BU77" s="244">
        <v>1</v>
      </c>
    </row>
    <row r="78" spans="1:73" s="160" customFormat="1" ht="18" customHeight="1">
      <c r="A78" s="5">
        <v>1</v>
      </c>
      <c r="B78" s="596"/>
      <c r="C78" s="632"/>
      <c r="D78" s="598"/>
      <c r="E78" s="636" t="str">
        <f t="shared" si="5"/>
        <v/>
      </c>
      <c r="F78" s="640"/>
      <c r="G78" s="182" t="str">
        <f t="shared" si="8"/>
        <v/>
      </c>
      <c r="H78" s="639" t="str">
        <f>IF(OR(ISBLANK(F78), ISTEXT(F78)), "", "0  "&amp;F24)</f>
        <v/>
      </c>
      <c r="I78" s="5">
        <v>1</v>
      </c>
      <c r="J78" s="408" t="s">
        <v>22</v>
      </c>
      <c r="K78" s="409" t="s">
        <v>4</v>
      </c>
      <c r="L78" s="332" t="s">
        <v>10</v>
      </c>
      <c r="M78" s="332" t="s">
        <v>16</v>
      </c>
      <c r="N78" s="332" t="s">
        <v>5</v>
      </c>
      <c r="O78" s="332" t="s">
        <v>17</v>
      </c>
      <c r="P78" s="410" t="s">
        <v>37</v>
      </c>
      <c r="Q78" s="411" t="s">
        <v>230</v>
      </c>
      <c r="R78" s="412"/>
      <c r="S78" s="412"/>
      <c r="T78" s="412"/>
      <c r="U78" s="412"/>
      <c r="V78" s="412"/>
      <c r="W78" s="412"/>
      <c r="X78" s="413"/>
      <c r="Y78" s="5">
        <v>1</v>
      </c>
      <c r="Z78" s="5">
        <v>1</v>
      </c>
      <c r="AA78" s="314" t="str">
        <f t="shared" si="11"/>
        <v>A</v>
      </c>
      <c r="AB78" s="315" t="str">
        <f>IF(ISBLANK(AC78),"",LARGE(AB60:AB77,1)+1)</f>
        <v/>
      </c>
      <c r="AC78" s="316"/>
      <c r="AD78" s="317"/>
      <c r="AE78" s="317"/>
      <c r="AF78" s="317"/>
      <c r="AG78" s="5">
        <v>1</v>
      </c>
      <c r="AH78" s="5">
        <v>1</v>
      </c>
      <c r="AI78" s="5">
        <v>1</v>
      </c>
      <c r="AJ78" s="5">
        <v>1</v>
      </c>
      <c r="AK78" s="5">
        <v>1</v>
      </c>
      <c r="AL78" s="5">
        <v>1</v>
      </c>
      <c r="AM78" s="5">
        <v>1</v>
      </c>
      <c r="AN78" s="197"/>
      <c r="AO78" s="106"/>
      <c r="AP78" s="466"/>
      <c r="AQ78" s="475"/>
      <c r="AR78" s="475"/>
      <c r="AS78" s="252"/>
      <c r="AT78" s="252"/>
      <c r="AU78" s="69"/>
      <c r="AV78" s="3">
        <v>1</v>
      </c>
      <c r="AW78" s="856" t="str">
        <f>AX77</f>
        <v>Nombre de contenants</v>
      </c>
      <c r="AX78" s="374"/>
      <c r="AY78" s="375" t="s">
        <v>216</v>
      </c>
      <c r="AZ78" s="376">
        <v>275</v>
      </c>
      <c r="BA78" s="377" t="s">
        <v>219</v>
      </c>
      <c r="BB78" s="378" t="s">
        <v>218</v>
      </c>
      <c r="BC78" s="5">
        <v>1</v>
      </c>
      <c r="BD78" s="5">
        <v>1</v>
      </c>
      <c r="BE78" s="5">
        <v>1</v>
      </c>
      <c r="BF78" s="5">
        <v>1</v>
      </c>
      <c r="BG78" s="5">
        <v>1</v>
      </c>
      <c r="BH78" s="5">
        <v>1</v>
      </c>
      <c r="BI78" s="5">
        <v>1</v>
      </c>
      <c r="BJ78" s="5">
        <v>1</v>
      </c>
      <c r="BK78" s="5">
        <v>1</v>
      </c>
      <c r="BL78" s="5">
        <v>1</v>
      </c>
      <c r="BM78" s="5">
        <v>1</v>
      </c>
      <c r="BN78" s="5">
        <v>1</v>
      </c>
      <c r="BO78" s="5">
        <v>1</v>
      </c>
      <c r="BP78" s="5">
        <v>1</v>
      </c>
      <c r="BQ78" s="5">
        <v>1</v>
      </c>
      <c r="BR78" s="5">
        <v>1</v>
      </c>
      <c r="BS78" s="5">
        <v>1</v>
      </c>
      <c r="BT78" s="5">
        <v>1</v>
      </c>
      <c r="BU78" s="244">
        <v>1</v>
      </c>
    </row>
    <row r="79" spans="1:73" s="160" customFormat="1" ht="18" customHeight="1">
      <c r="A79" s="5">
        <v>1</v>
      </c>
      <c r="B79" s="596"/>
      <c r="C79" s="632"/>
      <c r="D79" s="598"/>
      <c r="E79" s="636" t="str">
        <f t="shared" si="5"/>
        <v/>
      </c>
      <c r="F79" s="640"/>
      <c r="G79" s="182" t="str">
        <f t="shared" si="8"/>
        <v/>
      </c>
      <c r="H79" s="639" t="str">
        <f>IF(OR(ISBLANK(F79), ISTEXT(F79)), "", "0  "&amp;F24)</f>
        <v/>
      </c>
      <c r="I79" s="5">
        <v>1</v>
      </c>
      <c r="J79" s="408" t="s">
        <v>22</v>
      </c>
      <c r="K79" s="417">
        <v>1</v>
      </c>
      <c r="L79" s="326">
        <v>0.1</v>
      </c>
      <c r="M79" s="418">
        <v>0.01</v>
      </c>
      <c r="N79" s="326">
        <v>1E-3</v>
      </c>
      <c r="O79" s="326">
        <v>1E-3</v>
      </c>
      <c r="P79" s="327">
        <v>1</v>
      </c>
      <c r="Q79" s="419" t="s">
        <v>232</v>
      </c>
      <c r="R79" s="420"/>
      <c r="S79" s="420"/>
      <c r="T79" s="420"/>
      <c r="U79" s="420"/>
      <c r="V79" s="420"/>
      <c r="W79" s="420"/>
      <c r="X79" s="421"/>
      <c r="Y79" s="5">
        <v>1</v>
      </c>
      <c r="Z79" s="5">
        <v>1</v>
      </c>
      <c r="AA79" s="314" t="str">
        <f t="shared" si="11"/>
        <v>A</v>
      </c>
      <c r="AB79" s="315" t="str">
        <f>IF(ISBLANK(AC79),"",LARGE(AB60:AB78,1)+1)</f>
        <v/>
      </c>
      <c r="AC79" s="316"/>
      <c r="AD79" s="317"/>
      <c r="AE79" s="317"/>
      <c r="AF79" s="317"/>
      <c r="AG79" s="5">
        <v>1</v>
      </c>
      <c r="AH79" s="5">
        <v>1</v>
      </c>
      <c r="AI79" s="5">
        <v>1</v>
      </c>
      <c r="AJ79" s="5">
        <v>1</v>
      </c>
      <c r="AK79" s="5">
        <v>1</v>
      </c>
      <c r="AL79" s="5">
        <v>1</v>
      </c>
      <c r="AM79" s="5">
        <v>1</v>
      </c>
      <c r="AN79" s="251"/>
      <c r="AO79" s="252"/>
      <c r="AP79" s="252"/>
      <c r="AQ79" s="467">
        <v>16</v>
      </c>
      <c r="AR79" s="468" t="str">
        <f>AR71</f>
        <v>poulets</v>
      </c>
      <c r="AS79" s="252"/>
      <c r="AT79" s="252"/>
      <c r="AU79" s="69"/>
      <c r="AV79" s="3">
        <v>1</v>
      </c>
      <c r="AW79" s="856"/>
      <c r="AX79" s="380"/>
      <c r="AY79" s="381" t="s">
        <v>221</v>
      </c>
      <c r="AZ79" s="382">
        <v>18</v>
      </c>
      <c r="BA79" s="383" t="str">
        <f>BA78</f>
        <v>Morceaux</v>
      </c>
      <c r="BB79" s="384">
        <f>AZ81*AX81</f>
        <v>270</v>
      </c>
      <c r="BC79" s="5">
        <v>1</v>
      </c>
      <c r="BD79" s="5">
        <v>1</v>
      </c>
      <c r="BE79" s="5">
        <v>1</v>
      </c>
      <c r="BF79" s="5">
        <v>1</v>
      </c>
      <c r="BG79" s="5">
        <v>1</v>
      </c>
      <c r="BH79" s="5">
        <v>1</v>
      </c>
      <c r="BI79" s="5">
        <v>1</v>
      </c>
      <c r="BJ79" s="5">
        <v>1</v>
      </c>
      <c r="BK79" s="5">
        <v>1</v>
      </c>
      <c r="BL79" s="5">
        <v>1</v>
      </c>
      <c r="BM79" s="5">
        <v>1</v>
      </c>
      <c r="BN79" s="5">
        <v>1</v>
      </c>
      <c r="BO79" s="5">
        <v>1</v>
      </c>
      <c r="BP79" s="5">
        <v>1</v>
      </c>
      <c r="BQ79" s="5">
        <v>1</v>
      </c>
      <c r="BR79" s="5">
        <v>1</v>
      </c>
      <c r="BS79" s="5">
        <v>1</v>
      </c>
      <c r="BT79" s="5">
        <v>1</v>
      </c>
      <c r="BU79" s="244">
        <v>1</v>
      </c>
    </row>
    <row r="80" spans="1:73" s="160" customFormat="1" ht="18" customHeight="1">
      <c r="A80" s="5">
        <v>1</v>
      </c>
      <c r="B80" s="596"/>
      <c r="C80" s="632"/>
      <c r="D80" s="598"/>
      <c r="E80" s="636" t="str">
        <f t="shared" si="5"/>
        <v/>
      </c>
      <c r="F80" s="640"/>
      <c r="G80" s="182" t="str">
        <f t="shared" si="8"/>
        <v/>
      </c>
      <c r="H80" s="639" t="str">
        <f>IF(OR(ISBLANK(F80), ISTEXT(F80)), "", "0  "&amp;F24)</f>
        <v/>
      </c>
      <c r="I80" s="5">
        <v>1</v>
      </c>
      <c r="J80" s="408" t="s">
        <v>22</v>
      </c>
      <c r="K80" s="422" t="s">
        <v>6</v>
      </c>
      <c r="L80" s="331" t="s">
        <v>12</v>
      </c>
      <c r="M80" s="331" t="s">
        <v>18</v>
      </c>
      <c r="N80" s="332" t="s">
        <v>7</v>
      </c>
      <c r="O80" s="331" t="s">
        <v>13</v>
      </c>
      <c r="P80" s="333" t="s">
        <v>19</v>
      </c>
      <c r="Q80" s="419" t="s">
        <v>233</v>
      </c>
      <c r="R80" s="420"/>
      <c r="S80" s="420"/>
      <c r="T80" s="420"/>
      <c r="U80" s="420"/>
      <c r="V80" s="420"/>
      <c r="W80" s="423" t="s">
        <v>234</v>
      </c>
      <c r="X80" s="424" t="s">
        <v>235</v>
      </c>
      <c r="Y80" s="5">
        <v>1</v>
      </c>
      <c r="Z80" s="5">
        <v>1</v>
      </c>
      <c r="AA80" s="314" t="str">
        <f t="shared" si="11"/>
        <v>A</v>
      </c>
      <c r="AB80" s="315" t="str">
        <f>IF(ISBLANK(AC80),"",LARGE(AB60:AB79,1)+1)</f>
        <v/>
      </c>
      <c r="AC80" s="316"/>
      <c r="AD80" s="317"/>
      <c r="AE80" s="317"/>
      <c r="AF80" s="317"/>
      <c r="AG80" s="5">
        <v>1</v>
      </c>
      <c r="AH80" s="5">
        <v>1</v>
      </c>
      <c r="AI80" s="5">
        <v>1</v>
      </c>
      <c r="AJ80" s="5">
        <v>1</v>
      </c>
      <c r="AK80" s="5">
        <v>1</v>
      </c>
      <c r="AL80" s="5">
        <v>1</v>
      </c>
      <c r="AM80" s="5">
        <v>1</v>
      </c>
      <c r="AN80" s="68"/>
      <c r="AO80" s="36"/>
      <c r="AP80" s="36"/>
      <c r="AQ80" s="36"/>
      <c r="AR80" s="36"/>
      <c r="AS80" s="36"/>
      <c r="AT80" s="36"/>
      <c r="AU80" s="69"/>
      <c r="AV80" s="3">
        <v>1</v>
      </c>
      <c r="AW80" s="856"/>
      <c r="AX80" s="385">
        <f>IF(MOD(AZ78,AZ79)&gt;MOD(AZ78,AZ79)/2,INT(AZ78/AZ79)+1,INT(AZ78/AZ79))</f>
        <v>16</v>
      </c>
      <c r="AY80" s="386" t="s">
        <v>223</v>
      </c>
      <c r="AZ80" s="388"/>
      <c r="BA80" s="388"/>
      <c r="BB80" s="384">
        <f>IF(BB79=AZ78,"",BB79+AZ82)</f>
        <v>275</v>
      </c>
      <c r="BC80" s="5">
        <v>1</v>
      </c>
      <c r="BD80" s="5">
        <v>1</v>
      </c>
      <c r="BE80" s="5">
        <v>1</v>
      </c>
      <c r="BF80" s="5">
        <v>1</v>
      </c>
      <c r="BG80" s="5">
        <v>1</v>
      </c>
      <c r="BH80" s="5">
        <v>1</v>
      </c>
      <c r="BI80" s="5">
        <v>1</v>
      </c>
      <c r="BJ80" s="5">
        <v>1</v>
      </c>
      <c r="BK80" s="5">
        <v>1</v>
      </c>
      <c r="BL80" s="5">
        <v>1</v>
      </c>
      <c r="BM80" s="5">
        <v>1</v>
      </c>
      <c r="BN80" s="5">
        <v>1</v>
      </c>
      <c r="BO80" s="5">
        <v>1</v>
      </c>
      <c r="BP80" s="5">
        <v>1</v>
      </c>
      <c r="BQ80" s="5">
        <v>1</v>
      </c>
      <c r="BR80" s="5">
        <v>1</v>
      </c>
      <c r="BS80" s="5">
        <v>1</v>
      </c>
      <c r="BT80" s="5">
        <v>1</v>
      </c>
      <c r="BU80" s="244">
        <v>1</v>
      </c>
    </row>
    <row r="81" spans="1:73" s="160" customFormat="1" ht="18" customHeight="1">
      <c r="A81" s="5">
        <v>1</v>
      </c>
      <c r="B81" s="596"/>
      <c r="C81" s="632"/>
      <c r="D81" s="598"/>
      <c r="E81" s="636" t="str">
        <f t="shared" si="5"/>
        <v/>
      </c>
      <c r="F81" s="640"/>
      <c r="G81" s="182" t="str">
        <f t="shared" si="8"/>
        <v/>
      </c>
      <c r="H81" s="639" t="str">
        <f>IF(OR(ISBLANK(F81), ISTEXT(F81)), "", "0  "&amp;F24)</f>
        <v/>
      </c>
      <c r="I81" s="5">
        <v>1</v>
      </c>
      <c r="J81" s="408" t="s">
        <v>22</v>
      </c>
      <c r="K81" s="429">
        <v>0.5</v>
      </c>
      <c r="L81" s="338">
        <v>0.25</v>
      </c>
      <c r="M81" s="338">
        <v>0.1</v>
      </c>
      <c r="N81" s="338">
        <v>0.01</v>
      </c>
      <c r="O81" s="338">
        <v>0.22500000000000001</v>
      </c>
      <c r="P81" s="339">
        <v>0.35</v>
      </c>
      <c r="Q81" s="419" t="s">
        <v>238</v>
      </c>
      <c r="R81" s="420"/>
      <c r="S81" s="420"/>
      <c r="T81" s="420"/>
      <c r="U81" s="420"/>
      <c r="V81" s="420"/>
      <c r="W81" s="430" t="s">
        <v>239</v>
      </c>
      <c r="X81" s="431" t="s">
        <v>235</v>
      </c>
      <c r="Y81" s="5">
        <v>1</v>
      </c>
      <c r="Z81" s="5">
        <v>1</v>
      </c>
      <c r="AA81" s="314" t="str">
        <f t="shared" si="11"/>
        <v>A</v>
      </c>
      <c r="AB81" s="315" t="str">
        <f>IF(ISBLANK(AC81),"",LARGE(AB60:AB80,1)+1)</f>
        <v/>
      </c>
      <c r="AC81" s="316"/>
      <c r="AD81" s="317"/>
      <c r="AE81" s="317"/>
      <c r="AF81" s="317"/>
      <c r="AG81" s="5">
        <v>1</v>
      </c>
      <c r="AH81" s="5">
        <v>1</v>
      </c>
      <c r="AI81" s="5">
        <v>1</v>
      </c>
      <c r="AJ81" s="5">
        <v>1</v>
      </c>
      <c r="AK81" s="5">
        <v>1</v>
      </c>
      <c r="AL81" s="5">
        <v>1</v>
      </c>
      <c r="AM81" s="5">
        <v>1</v>
      </c>
      <c r="AN81" s="68"/>
      <c r="AO81" s="36"/>
      <c r="AP81" s="36"/>
      <c r="AQ81" s="36"/>
      <c r="AR81" s="36"/>
      <c r="AS81" s="36"/>
      <c r="AT81" s="36"/>
      <c r="AU81" s="69"/>
      <c r="AV81" s="3">
        <v>1</v>
      </c>
      <c r="AW81" s="856"/>
      <c r="AX81" s="385">
        <f>INT(AZ78/AZ79)</f>
        <v>15</v>
      </c>
      <c r="AY81" s="389" t="s">
        <v>84</v>
      </c>
      <c r="AZ81" s="390">
        <f>AZ79</f>
        <v>18</v>
      </c>
      <c r="BA81" s="383" t="str">
        <f>BA79</f>
        <v>Morceaux</v>
      </c>
      <c r="BB81" s="391" t="str">
        <f>CONCATENATE(BB79," ",BA78)</f>
        <v>270 Morceaux</v>
      </c>
      <c r="BC81" s="5">
        <v>1</v>
      </c>
      <c r="BD81" s="5">
        <v>1</v>
      </c>
      <c r="BE81" s="5">
        <v>1</v>
      </c>
      <c r="BF81" s="5">
        <v>1</v>
      </c>
      <c r="BG81" s="5">
        <v>1</v>
      </c>
      <c r="BH81" s="5">
        <v>1</v>
      </c>
      <c r="BI81" s="5">
        <v>1</v>
      </c>
      <c r="BJ81" s="5">
        <v>1</v>
      </c>
      <c r="BK81" s="5">
        <v>1</v>
      </c>
      <c r="BL81" s="5">
        <v>1</v>
      </c>
      <c r="BM81" s="5">
        <v>1</v>
      </c>
      <c r="BN81" s="5">
        <v>1</v>
      </c>
      <c r="BO81" s="5">
        <v>1</v>
      </c>
      <c r="BP81" s="5">
        <v>1</v>
      </c>
      <c r="BQ81" s="5">
        <v>1</v>
      </c>
      <c r="BR81" s="5">
        <v>1</v>
      </c>
      <c r="BS81" s="5">
        <v>1</v>
      </c>
      <c r="BT81" s="5">
        <v>1</v>
      </c>
      <c r="BU81" s="244">
        <v>1</v>
      </c>
    </row>
    <row r="82" spans="1:73" s="160" customFormat="1" ht="18" customHeight="1" thickBot="1">
      <c r="A82" s="5">
        <v>1</v>
      </c>
      <c r="B82" s="596"/>
      <c r="C82" s="632"/>
      <c r="D82" s="598"/>
      <c r="E82" s="636" t="str">
        <f t="shared" si="5"/>
        <v/>
      </c>
      <c r="F82" s="640"/>
      <c r="G82" s="182" t="str">
        <f t="shared" si="8"/>
        <v/>
      </c>
      <c r="H82" s="639" t="str">
        <f>IF(OR(ISBLANK(F82), ISTEXT(F82)), "", "0  "&amp;F24)</f>
        <v/>
      </c>
      <c r="I82" s="5">
        <v>1</v>
      </c>
      <c r="J82" s="60" t="s">
        <v>21</v>
      </c>
      <c r="K82" s="435" t="s">
        <v>155</v>
      </c>
      <c r="L82" s="436"/>
      <c r="M82" s="436"/>
      <c r="N82" s="436"/>
      <c r="O82" s="436"/>
      <c r="P82" s="437" t="s">
        <v>240</v>
      </c>
      <c r="Q82" s="438"/>
      <c r="R82" s="439"/>
      <c r="S82" s="439"/>
      <c r="T82" s="440">
        <v>3.472222222222222E-3</v>
      </c>
      <c r="U82" s="439"/>
      <c r="V82" s="441"/>
      <c r="W82" s="437" t="s">
        <v>241</v>
      </c>
      <c r="X82" s="442">
        <v>2.0833333333333332E-2</v>
      </c>
      <c r="Y82" s="5">
        <v>1</v>
      </c>
      <c r="Z82" s="5">
        <v>1</v>
      </c>
      <c r="AA82" s="314" t="str">
        <f t="shared" si="11"/>
        <v>A</v>
      </c>
      <c r="AB82" s="315" t="str">
        <f>IF(ISBLANK(AC82),"",LARGE(AB60:AB81,1)+1)</f>
        <v/>
      </c>
      <c r="AC82" s="316"/>
      <c r="AD82" s="317"/>
      <c r="AE82" s="317"/>
      <c r="AF82" s="317"/>
      <c r="AG82" s="5">
        <v>1</v>
      </c>
      <c r="AH82" s="5">
        <v>1</v>
      </c>
      <c r="AI82" s="5">
        <v>1</v>
      </c>
      <c r="AJ82" s="5">
        <v>1</v>
      </c>
      <c r="AK82" s="5">
        <v>1</v>
      </c>
      <c r="AL82" s="5">
        <v>1</v>
      </c>
      <c r="AM82" s="5">
        <v>1</v>
      </c>
      <c r="AN82" s="479">
        <v>13</v>
      </c>
      <c r="AO82" s="480">
        <v>13</v>
      </c>
      <c r="AP82" s="480">
        <v>13</v>
      </c>
      <c r="AQ82" s="480">
        <v>13</v>
      </c>
      <c r="AR82" s="480">
        <v>13</v>
      </c>
      <c r="AS82" s="481">
        <v>20</v>
      </c>
      <c r="AT82" s="480">
        <v>13</v>
      </c>
      <c r="AU82" s="482">
        <v>13</v>
      </c>
      <c r="AV82" s="3">
        <v>1</v>
      </c>
      <c r="AW82" s="856"/>
      <c r="AX82" s="393"/>
      <c r="AY82" s="385" t="str">
        <f>IF(BB79=AZ78,"",IF(AZ82&gt;0,"Plus 1 de"))</f>
        <v>Plus 1 de</v>
      </c>
      <c r="AZ82" s="390">
        <f>IF(BB79=AZ78,"",MOD(AZ78,AZ79))</f>
        <v>5</v>
      </c>
      <c r="BA82" s="383" t="str">
        <f>IF(BB79=AZ78,"",BA81)</f>
        <v>Morceaux</v>
      </c>
      <c r="BB82" s="394" t="str">
        <f>CONCATENATE(BB80," ",BA78)</f>
        <v>275 Morceaux</v>
      </c>
      <c r="BC82" s="5">
        <v>1</v>
      </c>
      <c r="BD82" s="5">
        <v>1</v>
      </c>
      <c r="BE82" s="5">
        <v>1</v>
      </c>
      <c r="BF82" s="5">
        <v>1</v>
      </c>
      <c r="BG82" s="5">
        <v>1</v>
      </c>
      <c r="BH82" s="5">
        <v>1</v>
      </c>
      <c r="BI82" s="5">
        <v>1</v>
      </c>
      <c r="BJ82" s="5">
        <v>1</v>
      </c>
      <c r="BK82" s="5">
        <v>1</v>
      </c>
      <c r="BL82" s="5">
        <v>1</v>
      </c>
      <c r="BM82" s="5">
        <v>1</v>
      </c>
      <c r="BN82" s="5">
        <v>1</v>
      </c>
      <c r="BO82" s="5">
        <v>1</v>
      </c>
      <c r="BP82" s="5">
        <v>1</v>
      </c>
      <c r="BQ82" s="5">
        <v>1</v>
      </c>
      <c r="BR82" s="5">
        <v>1</v>
      </c>
      <c r="BS82" s="5">
        <v>1</v>
      </c>
      <c r="BT82" s="5">
        <v>1</v>
      </c>
      <c r="BU82" s="244">
        <v>1</v>
      </c>
    </row>
    <row r="83" spans="1:73" s="160" customFormat="1" ht="18" customHeight="1">
      <c r="A83" s="5">
        <v>1</v>
      </c>
      <c r="B83" s="596"/>
      <c r="C83" s="632"/>
      <c r="D83" s="598"/>
      <c r="E83" s="636" t="str">
        <f t="shared" si="5"/>
        <v/>
      </c>
      <c r="F83" s="640"/>
      <c r="G83" s="182" t="str">
        <f t="shared" si="8"/>
        <v/>
      </c>
      <c r="H83" s="639" t="str">
        <f>IF(OR(ISBLANK(F83), ISTEXT(F83)), "", "0  "&amp;F24)</f>
        <v/>
      </c>
      <c r="I83" s="5">
        <v>1</v>
      </c>
      <c r="J83" s="60" t="s">
        <v>21</v>
      </c>
      <c r="K83" s="447" t="s">
        <v>156</v>
      </c>
      <c r="L83" s="436"/>
      <c r="M83" s="436"/>
      <c r="N83" s="436"/>
      <c r="O83" s="436"/>
      <c r="P83" s="448" t="s">
        <v>244</v>
      </c>
      <c r="Q83" s="449"/>
      <c r="R83" s="36"/>
      <c r="S83" s="36"/>
      <c r="T83" s="450">
        <v>1.0416666666666666E-2</v>
      </c>
      <c r="U83" s="36"/>
      <c r="V83" s="451"/>
      <c r="W83" s="452" t="s">
        <v>245</v>
      </c>
      <c r="X83" s="453">
        <f>T82+T83+X82</f>
        <v>3.4722222222222224E-2</v>
      </c>
      <c r="Y83" s="5">
        <v>1</v>
      </c>
      <c r="Z83" s="5">
        <v>1</v>
      </c>
      <c r="AA83" s="314" t="str">
        <f t="shared" si="11"/>
        <v>A</v>
      </c>
      <c r="AB83" s="315" t="str">
        <f>IF(ISBLANK(AC83),"",LARGE(AB60:AB82,1)+1)</f>
        <v/>
      </c>
      <c r="AC83" s="316"/>
      <c r="AD83" s="317"/>
      <c r="AE83" s="317"/>
      <c r="AF83" s="317"/>
      <c r="AG83" s="5">
        <v>1</v>
      </c>
      <c r="AH83" s="5">
        <v>1</v>
      </c>
      <c r="AI83" s="5">
        <v>1</v>
      </c>
      <c r="AJ83" s="5">
        <v>1</v>
      </c>
      <c r="AK83" s="5">
        <v>1</v>
      </c>
      <c r="AL83" s="5">
        <v>1</v>
      </c>
      <c r="AM83" s="5">
        <v>1</v>
      </c>
      <c r="AN83" s="5">
        <v>1</v>
      </c>
      <c r="AO83" s="5">
        <v>1</v>
      </c>
      <c r="AP83" s="5">
        <v>1</v>
      </c>
      <c r="AQ83" s="5">
        <v>1</v>
      </c>
      <c r="AR83" s="5">
        <v>1</v>
      </c>
      <c r="AS83" s="5">
        <v>1</v>
      </c>
      <c r="AT83" s="5">
        <v>1</v>
      </c>
      <c r="AU83" s="5">
        <v>1</v>
      </c>
      <c r="AV83" s="5">
        <v>1</v>
      </c>
      <c r="AW83" s="856"/>
      <c r="AX83" s="852" t="s">
        <v>224</v>
      </c>
      <c r="AY83" s="852"/>
      <c r="AZ83" s="852"/>
      <c r="BA83" s="852"/>
      <c r="BB83" s="809"/>
      <c r="BC83" s="5">
        <v>1</v>
      </c>
      <c r="BD83" s="5">
        <v>1</v>
      </c>
      <c r="BE83" s="5">
        <v>1</v>
      </c>
      <c r="BF83" s="5">
        <v>1</v>
      </c>
      <c r="BG83" s="5">
        <v>1</v>
      </c>
      <c r="BH83" s="5">
        <v>1</v>
      </c>
      <c r="BI83" s="5">
        <v>1</v>
      </c>
      <c r="BJ83" s="5">
        <v>1</v>
      </c>
      <c r="BK83" s="5">
        <v>1</v>
      </c>
      <c r="BL83" s="5">
        <v>1</v>
      </c>
      <c r="BM83" s="5">
        <v>1</v>
      </c>
      <c r="BN83" s="5">
        <v>1</v>
      </c>
      <c r="BO83" s="5">
        <v>1</v>
      </c>
      <c r="BP83" s="5">
        <v>1</v>
      </c>
      <c r="BQ83" s="5">
        <v>1</v>
      </c>
      <c r="BR83" s="5">
        <v>1</v>
      </c>
      <c r="BS83" s="5">
        <v>1</v>
      </c>
      <c r="BT83" s="5">
        <v>1</v>
      </c>
      <c r="BU83" s="244">
        <v>1</v>
      </c>
    </row>
    <row r="84" spans="1:73" s="160" customFormat="1" ht="18" customHeight="1">
      <c r="A84" s="5">
        <v>1</v>
      </c>
      <c r="B84" s="596"/>
      <c r="C84" s="632"/>
      <c r="D84" s="598"/>
      <c r="E84" s="636" t="str">
        <f t="shared" si="5"/>
        <v/>
      </c>
      <c r="F84" s="640"/>
      <c r="G84" s="182" t="str">
        <f t="shared" si="8"/>
        <v/>
      </c>
      <c r="H84" s="639" t="str">
        <f>IF(OR(ISBLANK(F84), ISTEXT(F84)), "", "0  "&amp;F24)</f>
        <v/>
      </c>
      <c r="I84" s="5">
        <v>1</v>
      </c>
      <c r="J84" s="60" t="s">
        <v>21</v>
      </c>
      <c r="K84" s="456"/>
      <c r="L84" s="456" t="s">
        <v>249</v>
      </c>
      <c r="M84" s="457" t="s">
        <v>250</v>
      </c>
      <c r="N84" s="456"/>
      <c r="O84" s="456"/>
      <c r="P84" s="458"/>
      <c r="Q84" s="458"/>
      <c r="R84" s="458"/>
      <c r="S84" s="458"/>
      <c r="T84" s="458"/>
      <c r="U84" s="458"/>
      <c r="V84" s="458"/>
      <c r="W84" s="458"/>
      <c r="X84" s="459"/>
      <c r="Y84" s="5">
        <v>1</v>
      </c>
      <c r="Z84" s="5">
        <v>1</v>
      </c>
      <c r="AA84" s="60" t="s">
        <v>21</v>
      </c>
      <c r="AB84" s="315" t="str">
        <f>IF(ISBLANK(AC84),"",LARGE(AB60:AB83,1)+1)</f>
        <v/>
      </c>
      <c r="AC84" s="316"/>
      <c r="AD84" s="317"/>
      <c r="AE84" s="317"/>
      <c r="AF84" s="317"/>
      <c r="AG84" s="5">
        <v>1</v>
      </c>
      <c r="AH84" s="5">
        <v>1</v>
      </c>
      <c r="AI84" s="5">
        <v>1</v>
      </c>
      <c r="AJ84" s="5">
        <v>1</v>
      </c>
      <c r="AK84" s="5">
        <v>1</v>
      </c>
      <c r="AL84" s="5">
        <v>1</v>
      </c>
      <c r="AM84" s="5">
        <v>1</v>
      </c>
      <c r="AN84" s="5">
        <v>1</v>
      </c>
      <c r="AO84" s="5">
        <v>1</v>
      </c>
      <c r="AP84" s="5">
        <v>1</v>
      </c>
      <c r="AQ84" s="5">
        <v>1</v>
      </c>
      <c r="AR84" s="5">
        <v>1</v>
      </c>
      <c r="AS84" s="5">
        <v>1</v>
      </c>
      <c r="AT84" s="5">
        <v>1</v>
      </c>
      <c r="AU84" s="5">
        <v>1</v>
      </c>
      <c r="AV84" s="5">
        <v>1</v>
      </c>
      <c r="AW84" s="856"/>
      <c r="AX84" s="852"/>
      <c r="AY84" s="852"/>
      <c r="AZ84" s="852"/>
      <c r="BA84" s="852"/>
      <c r="BB84" s="809"/>
      <c r="BC84" s="5">
        <v>1</v>
      </c>
      <c r="BD84" s="5">
        <v>1</v>
      </c>
      <c r="BE84" s="5">
        <v>1</v>
      </c>
      <c r="BF84" s="5">
        <v>1</v>
      </c>
      <c r="BG84" s="5">
        <v>1</v>
      </c>
      <c r="BH84" s="5">
        <v>1</v>
      </c>
      <c r="BI84" s="5">
        <v>1</v>
      </c>
      <c r="BJ84" s="5">
        <v>1</v>
      </c>
      <c r="BK84" s="5">
        <v>1</v>
      </c>
      <c r="BL84" s="5">
        <v>1</v>
      </c>
      <c r="BM84" s="5">
        <v>1</v>
      </c>
      <c r="BN84" s="5">
        <v>1</v>
      </c>
      <c r="BO84" s="5">
        <v>1</v>
      </c>
      <c r="BP84" s="5">
        <v>1</v>
      </c>
      <c r="BQ84" s="5">
        <v>1</v>
      </c>
      <c r="BR84" s="5">
        <v>1</v>
      </c>
      <c r="BS84" s="5">
        <v>1</v>
      </c>
      <c r="BT84" s="5">
        <v>1</v>
      </c>
      <c r="BU84" s="244">
        <v>1</v>
      </c>
    </row>
    <row r="85" spans="1:73" s="160" customFormat="1" ht="18" customHeight="1" thickBot="1">
      <c r="A85" s="5">
        <v>1</v>
      </c>
      <c r="B85" s="596"/>
      <c r="C85" s="632"/>
      <c r="D85" s="598"/>
      <c r="E85" s="636" t="str">
        <f t="shared" si="5"/>
        <v/>
      </c>
      <c r="F85" s="640"/>
      <c r="G85" s="182" t="str">
        <f t="shared" si="8"/>
        <v/>
      </c>
      <c r="H85" s="639" t="str">
        <f>IF(OR(ISBLANK(F85), ISTEXT(F85)), "", "0  "&amp;F24)</f>
        <v/>
      </c>
      <c r="I85" s="5">
        <v>1</v>
      </c>
      <c r="J85" s="60" t="s">
        <v>21</v>
      </c>
      <c r="K85" s="460" t="s">
        <v>253</v>
      </c>
      <c r="L85" s="460" t="str">
        <f ca="1">CELL("nomfichier")</f>
        <v>D:\Données\1.UPRT\0-UPRT.fait\1-UPRT.FR-SITE-WEB\ff-fiches-fabrications\ff.fiches.fabrication.2023\UPRT.23.aout\[P_Paella.Vegetarienne.version.2.xlsx]Paella.Végétarienne.de.Sand</v>
      </c>
      <c r="M85" s="460"/>
      <c r="N85" s="460"/>
      <c r="O85" s="460"/>
      <c r="P85" s="460"/>
      <c r="Q85" s="460"/>
      <c r="R85" s="460"/>
      <c r="S85" s="460"/>
      <c r="T85" s="460"/>
      <c r="U85" s="460"/>
      <c r="V85" s="460"/>
      <c r="W85" s="460"/>
      <c r="X85" s="461"/>
      <c r="Y85" s="5">
        <v>1</v>
      </c>
      <c r="Z85" s="5">
        <v>1</v>
      </c>
      <c r="AA85" s="60" t="s">
        <v>21</v>
      </c>
      <c r="AB85" s="406"/>
      <c r="AC85" s="406"/>
      <c r="AD85" s="406"/>
      <c r="AE85" s="406"/>
      <c r="AF85" s="406"/>
      <c r="AG85" s="5">
        <v>1</v>
      </c>
      <c r="AH85" s="5">
        <v>1</v>
      </c>
      <c r="AI85" s="5">
        <v>1</v>
      </c>
      <c r="AJ85" s="5">
        <v>1</v>
      </c>
      <c r="AK85" s="5">
        <v>1</v>
      </c>
      <c r="AL85" s="5">
        <v>1</v>
      </c>
      <c r="AM85" s="5">
        <v>1</v>
      </c>
      <c r="AN85" s="5">
        <v>1</v>
      </c>
      <c r="AO85" s="5">
        <v>1</v>
      </c>
      <c r="AP85" s="5">
        <v>1</v>
      </c>
      <c r="AQ85" s="5">
        <v>1</v>
      </c>
      <c r="AR85" s="5">
        <v>1</v>
      </c>
      <c r="AS85" s="5">
        <v>1</v>
      </c>
      <c r="AT85" s="5">
        <v>1</v>
      </c>
      <c r="AU85" s="5">
        <v>1</v>
      </c>
      <c r="AV85" s="5">
        <v>1</v>
      </c>
      <c r="AW85" s="857"/>
      <c r="AX85" s="403" t="s">
        <v>227</v>
      </c>
      <c r="AY85" s="403"/>
      <c r="AZ85" s="403"/>
      <c r="BA85" s="403"/>
      <c r="BB85" s="404"/>
      <c r="BC85" s="5">
        <v>1</v>
      </c>
      <c r="BD85" s="5">
        <v>1</v>
      </c>
      <c r="BE85" s="5">
        <v>1</v>
      </c>
      <c r="BF85" s="5">
        <v>1</v>
      </c>
      <c r="BG85" s="5">
        <v>1</v>
      </c>
      <c r="BH85" s="5">
        <v>1</v>
      </c>
      <c r="BI85" s="5">
        <v>1</v>
      </c>
      <c r="BJ85" s="5">
        <v>1</v>
      </c>
      <c r="BK85" s="5">
        <v>1</v>
      </c>
      <c r="BL85" s="5">
        <v>1</v>
      </c>
      <c r="BM85" s="5">
        <v>1</v>
      </c>
      <c r="BN85" s="5">
        <v>1</v>
      </c>
      <c r="BO85" s="5">
        <v>1</v>
      </c>
      <c r="BP85" s="5">
        <v>1</v>
      </c>
      <c r="BQ85" s="5">
        <v>1</v>
      </c>
      <c r="BR85" s="5">
        <v>1</v>
      </c>
      <c r="BS85" s="5">
        <v>1</v>
      </c>
      <c r="BT85" s="5">
        <v>1</v>
      </c>
      <c r="BU85" s="244">
        <v>1</v>
      </c>
    </row>
    <row r="86" spans="1:73" s="160" customFormat="1" ht="19.5" thickBot="1">
      <c r="A86" s="5">
        <v>1</v>
      </c>
      <c r="B86" s="596"/>
      <c r="C86" s="632"/>
      <c r="D86" s="598"/>
      <c r="E86" s="636" t="str">
        <f t="shared" si="5"/>
        <v/>
      </c>
      <c r="F86" s="640"/>
      <c r="G86" s="182" t="str">
        <f t="shared" si="8"/>
        <v/>
      </c>
      <c r="H86" s="639" t="str">
        <f>IF(OR(ISBLANK(F86), ISTEXT(F86)), "", "0  "&amp;F24)</f>
        <v/>
      </c>
      <c r="I86" s="5">
        <v>1</v>
      </c>
      <c r="J86" s="60" t="s">
        <v>21</v>
      </c>
      <c r="K86" s="463"/>
      <c r="L86" s="460" t="s">
        <v>257</v>
      </c>
      <c r="M86" s="463"/>
      <c r="N86" s="463"/>
      <c r="O86" s="463"/>
      <c r="P86" s="460"/>
      <c r="Q86" s="460"/>
      <c r="R86" s="460"/>
      <c r="S86" s="460"/>
      <c r="T86" s="460"/>
      <c r="U86" s="460"/>
      <c r="V86" s="460"/>
      <c r="W86" s="460"/>
      <c r="X86" s="461"/>
      <c r="Y86" s="3">
        <v>1</v>
      </c>
      <c r="Z86" s="5">
        <v>1</v>
      </c>
      <c r="AA86" s="5">
        <v>1</v>
      </c>
      <c r="AB86" s="5">
        <v>1</v>
      </c>
      <c r="AC86" s="5">
        <v>1</v>
      </c>
      <c r="AD86" s="5">
        <v>1</v>
      </c>
      <c r="AE86" s="5">
        <v>1</v>
      </c>
      <c r="AF86" s="5">
        <v>1</v>
      </c>
      <c r="AG86" s="5">
        <v>1</v>
      </c>
      <c r="AH86" s="5">
        <v>1</v>
      </c>
      <c r="AI86" s="5">
        <v>1</v>
      </c>
      <c r="AJ86" s="5">
        <v>1</v>
      </c>
      <c r="AK86" s="5">
        <v>1</v>
      </c>
      <c r="AL86" s="5">
        <v>1</v>
      </c>
      <c r="AM86" s="5">
        <v>1</v>
      </c>
      <c r="AN86" s="5">
        <v>1</v>
      </c>
      <c r="AO86" s="5">
        <v>1</v>
      </c>
      <c r="AP86" s="5">
        <v>1</v>
      </c>
      <c r="AQ86" s="5">
        <v>1</v>
      </c>
      <c r="AR86" s="5">
        <v>1</v>
      </c>
      <c r="AS86" s="5">
        <v>1</v>
      </c>
      <c r="AT86" s="5">
        <v>1</v>
      </c>
      <c r="AU86" s="5">
        <v>1</v>
      </c>
      <c r="AV86" s="5">
        <v>1</v>
      </c>
      <c r="AW86" s="5">
        <v>1</v>
      </c>
      <c r="AX86" s="5">
        <v>1</v>
      </c>
      <c r="AY86" s="5">
        <v>1</v>
      </c>
      <c r="AZ86" s="5">
        <v>1</v>
      </c>
      <c r="BA86" s="5">
        <v>1</v>
      </c>
      <c r="BB86" s="5">
        <v>1</v>
      </c>
      <c r="BC86" s="5">
        <v>1</v>
      </c>
      <c r="BD86" s="5">
        <v>1</v>
      </c>
      <c r="BE86" s="5">
        <v>1</v>
      </c>
      <c r="BF86" s="5">
        <v>1</v>
      </c>
      <c r="BG86" s="5">
        <v>1</v>
      </c>
      <c r="BH86" s="5">
        <v>1</v>
      </c>
      <c r="BI86" s="5">
        <v>1</v>
      </c>
      <c r="BJ86" s="5">
        <v>1</v>
      </c>
      <c r="BK86" s="5">
        <v>1</v>
      </c>
      <c r="BL86" s="5">
        <v>1</v>
      </c>
      <c r="BM86" s="5">
        <v>1</v>
      </c>
      <c r="BN86" s="5">
        <v>1</v>
      </c>
      <c r="BO86" s="5">
        <v>1</v>
      </c>
      <c r="BP86" s="5">
        <v>1</v>
      </c>
      <c r="BQ86" s="5">
        <v>1</v>
      </c>
      <c r="BR86" s="5">
        <v>1</v>
      </c>
      <c r="BS86" s="5">
        <v>1</v>
      </c>
      <c r="BT86" s="5">
        <v>1</v>
      </c>
      <c r="BU86" s="244">
        <v>1</v>
      </c>
    </row>
    <row r="87" spans="1:73" s="160" customFormat="1" ht="18.75">
      <c r="A87" s="5">
        <v>1</v>
      </c>
      <c r="B87" s="596"/>
      <c r="C87" s="632"/>
      <c r="D87" s="598"/>
      <c r="E87" s="636" t="str">
        <f t="shared" si="5"/>
        <v/>
      </c>
      <c r="F87" s="642"/>
      <c r="G87" s="182" t="str">
        <f t="shared" si="8"/>
        <v/>
      </c>
      <c r="H87" s="639" t="str">
        <f>IF(OR(ISBLANK(F87), ISTEXT(F87)), "", "0  "&amp;F24)</f>
        <v/>
      </c>
      <c r="I87" s="5">
        <v>1</v>
      </c>
      <c r="J87" s="60" t="s">
        <v>21</v>
      </c>
      <c r="K87" s="464" t="s">
        <v>260</v>
      </c>
      <c r="L87" s="464"/>
      <c r="M87" s="464"/>
      <c r="N87" s="464"/>
      <c r="O87" s="464"/>
      <c r="P87" s="464"/>
      <c r="Q87" s="464"/>
      <c r="R87" s="464"/>
      <c r="S87" s="464"/>
      <c r="T87" s="464"/>
      <c r="U87" s="464"/>
      <c r="V87" s="464"/>
      <c r="W87" s="464"/>
      <c r="X87" s="465"/>
      <c r="Y87" s="3">
        <v>1</v>
      </c>
      <c r="Z87" s="5">
        <v>1</v>
      </c>
      <c r="AA87" s="5">
        <v>1</v>
      </c>
      <c r="AB87" s="5">
        <v>1</v>
      </c>
      <c r="AC87" s="5">
        <v>1</v>
      </c>
      <c r="AD87" s="5">
        <v>1</v>
      </c>
      <c r="AE87" s="5">
        <v>1</v>
      </c>
      <c r="AF87" s="5">
        <v>1</v>
      </c>
      <c r="AG87" s="5">
        <v>1</v>
      </c>
      <c r="AH87" s="5">
        <v>1</v>
      </c>
      <c r="AI87" s="5">
        <v>1</v>
      </c>
      <c r="AJ87" s="5">
        <v>1</v>
      </c>
      <c r="AK87" s="5">
        <v>1</v>
      </c>
      <c r="AL87" s="5">
        <v>1</v>
      </c>
      <c r="AM87" s="5">
        <v>1</v>
      </c>
      <c r="AN87" s="5">
        <v>1</v>
      </c>
      <c r="AO87" s="5">
        <v>1</v>
      </c>
      <c r="AP87" s="5">
        <v>1</v>
      </c>
      <c r="AQ87" s="5">
        <v>1</v>
      </c>
      <c r="AR87" s="5">
        <v>1</v>
      </c>
      <c r="AS87" s="5">
        <v>1</v>
      </c>
      <c r="AT87" s="5">
        <v>1</v>
      </c>
      <c r="AU87" s="5">
        <v>1</v>
      </c>
      <c r="AV87" s="5">
        <v>1</v>
      </c>
      <c r="AW87" s="370" t="s">
        <v>26</v>
      </c>
      <c r="AX87" s="855" t="s">
        <v>212</v>
      </c>
      <c r="AY87" s="855"/>
      <c r="AZ87" s="855"/>
      <c r="BA87" s="855"/>
      <c r="BB87" s="371" t="s">
        <v>229</v>
      </c>
      <c r="BC87" s="5">
        <v>1</v>
      </c>
      <c r="BD87" s="5">
        <v>1</v>
      </c>
      <c r="BE87" s="5">
        <v>1</v>
      </c>
      <c r="BF87" s="5">
        <v>1</v>
      </c>
      <c r="BG87" s="5">
        <v>1</v>
      </c>
      <c r="BH87" s="5">
        <v>1</v>
      </c>
      <c r="BI87" s="5">
        <v>1</v>
      </c>
      <c r="BJ87" s="5">
        <v>1</v>
      </c>
      <c r="BK87" s="5">
        <v>1</v>
      </c>
      <c r="BL87" s="5">
        <v>1</v>
      </c>
      <c r="BM87" s="5">
        <v>1</v>
      </c>
      <c r="BN87" s="5">
        <v>1</v>
      </c>
      <c r="BO87" s="5">
        <v>1</v>
      </c>
      <c r="BP87" s="5">
        <v>1</v>
      </c>
      <c r="BQ87" s="5">
        <v>1</v>
      </c>
      <c r="BR87" s="5">
        <v>1</v>
      </c>
      <c r="BS87" s="5">
        <v>1</v>
      </c>
      <c r="BT87" s="5">
        <v>1</v>
      </c>
      <c r="BU87" s="244">
        <v>1</v>
      </c>
    </row>
    <row r="88" spans="1:73" s="160" customFormat="1" ht="19.5" customHeight="1" thickBot="1">
      <c r="A88" s="5">
        <v>1</v>
      </c>
      <c r="B88" s="602">
        <v>5</v>
      </c>
      <c r="C88" s="603">
        <v>70</v>
      </c>
      <c r="D88" s="604">
        <v>5</v>
      </c>
      <c r="E88" s="602">
        <v>76</v>
      </c>
      <c r="F88" s="603">
        <v>35</v>
      </c>
      <c r="G88" s="623">
        <v>40</v>
      </c>
      <c r="H88" s="628">
        <v>14</v>
      </c>
      <c r="I88" s="5">
        <v>1</v>
      </c>
      <c r="J88" s="473" t="s">
        <v>21</v>
      </c>
      <c r="K88" s="399">
        <v>9</v>
      </c>
      <c r="L88" s="399">
        <v>12</v>
      </c>
      <c r="M88" s="399">
        <v>4</v>
      </c>
      <c r="N88" s="399">
        <v>11</v>
      </c>
      <c r="O88" s="399">
        <v>10</v>
      </c>
      <c r="P88" s="399">
        <v>40</v>
      </c>
      <c r="Q88" s="399">
        <v>12</v>
      </c>
      <c r="R88" s="399">
        <v>10</v>
      </c>
      <c r="S88" s="399">
        <v>0.2</v>
      </c>
      <c r="T88" s="399">
        <v>12</v>
      </c>
      <c r="U88" s="399">
        <v>9</v>
      </c>
      <c r="V88" s="399">
        <v>10</v>
      </c>
      <c r="W88" s="399">
        <v>16</v>
      </c>
      <c r="X88" s="474">
        <v>16</v>
      </c>
      <c r="Y88" s="5">
        <v>1</v>
      </c>
      <c r="Z88" s="5">
        <v>1</v>
      </c>
      <c r="AA88" s="399">
        <v>9</v>
      </c>
      <c r="AB88" s="399">
        <v>9</v>
      </c>
      <c r="AC88" s="399">
        <v>8</v>
      </c>
      <c r="AD88" s="399">
        <v>11</v>
      </c>
      <c r="AE88" s="399">
        <v>9</v>
      </c>
      <c r="AF88" s="399">
        <v>40</v>
      </c>
      <c r="AG88" s="5">
        <v>1</v>
      </c>
      <c r="AH88" s="5">
        <v>1</v>
      </c>
      <c r="AI88" s="5">
        <v>1</v>
      </c>
      <c r="AJ88" s="5">
        <v>1</v>
      </c>
      <c r="AK88" s="5">
        <v>1</v>
      </c>
      <c r="AL88" s="5">
        <v>1</v>
      </c>
      <c r="AM88" s="5">
        <v>1</v>
      </c>
      <c r="AN88" s="5">
        <v>1</v>
      </c>
      <c r="AO88" s="5">
        <v>1</v>
      </c>
      <c r="AP88" s="5">
        <v>1</v>
      </c>
      <c r="AQ88" s="5">
        <v>1</v>
      </c>
      <c r="AR88" s="5">
        <v>1</v>
      </c>
      <c r="AS88" s="5">
        <v>1</v>
      </c>
      <c r="AT88" s="5">
        <v>1</v>
      </c>
      <c r="AU88" s="5">
        <v>1</v>
      </c>
      <c r="AV88" s="5">
        <v>1</v>
      </c>
      <c r="AW88" s="856" t="str">
        <f>AX87</f>
        <v>Nombre de contenants</v>
      </c>
      <c r="AX88" s="374"/>
      <c r="AY88" s="375" t="s">
        <v>216</v>
      </c>
      <c r="AZ88" s="376">
        <v>12.5</v>
      </c>
      <c r="BA88" s="377" t="s">
        <v>231</v>
      </c>
      <c r="BB88" s="378" t="s">
        <v>218</v>
      </c>
      <c r="BC88" s="5">
        <v>1</v>
      </c>
      <c r="BD88" s="5">
        <v>1</v>
      </c>
      <c r="BE88" s="5">
        <v>1</v>
      </c>
      <c r="BF88" s="5">
        <v>1</v>
      </c>
      <c r="BG88" s="5">
        <v>1</v>
      </c>
      <c r="BH88" s="5">
        <v>1</v>
      </c>
      <c r="BI88" s="5">
        <v>1</v>
      </c>
      <c r="BJ88" s="5">
        <v>1</v>
      </c>
      <c r="BK88" s="5">
        <v>1</v>
      </c>
      <c r="BL88" s="5">
        <v>1</v>
      </c>
      <c r="BM88" s="5">
        <v>1</v>
      </c>
      <c r="BN88" s="5">
        <v>1</v>
      </c>
      <c r="BO88" s="5">
        <v>1</v>
      </c>
      <c r="BP88" s="5">
        <v>1</v>
      </c>
      <c r="BQ88" s="5">
        <v>1</v>
      </c>
      <c r="BR88" s="5">
        <v>1</v>
      </c>
      <c r="BS88" s="5">
        <v>1</v>
      </c>
      <c r="BT88" s="5">
        <v>1</v>
      </c>
      <c r="BU88" s="244">
        <v>1</v>
      </c>
    </row>
    <row r="89" spans="1:73" s="160" customFormat="1" ht="23.25" customHeight="1" thickBot="1">
      <c r="A89" s="5">
        <v>1</v>
      </c>
      <c r="B89" s="611">
        <f t="shared" ref="B89:D89" ca="1" si="12">CELL("largeur",B89)</f>
        <v>5</v>
      </c>
      <c r="C89" s="611">
        <f t="shared" ca="1" si="12"/>
        <v>70</v>
      </c>
      <c r="D89" s="611">
        <f t="shared" ca="1" si="12"/>
        <v>5</v>
      </c>
      <c r="E89" s="611">
        <f t="shared" ref="E89:H89" ca="1" si="13">CELL("largeur",E89)</f>
        <v>76</v>
      </c>
      <c r="F89" s="611">
        <f t="shared" ca="1" si="13"/>
        <v>35</v>
      </c>
      <c r="G89" s="611">
        <f t="shared" ca="1" si="13"/>
        <v>55</v>
      </c>
      <c r="H89" s="611">
        <f t="shared" ca="1" si="13"/>
        <v>14</v>
      </c>
      <c r="I89" s="5">
        <v>1</v>
      </c>
      <c r="J89" s="287" t="s">
        <v>21</v>
      </c>
      <c r="K89" s="287">
        <f t="shared" ref="K89:AF89" ca="1" si="14">CELL("largeur",K89)</f>
        <v>9</v>
      </c>
      <c r="L89" s="287">
        <f t="shared" ca="1" si="14"/>
        <v>12</v>
      </c>
      <c r="M89" s="287">
        <f t="shared" ca="1" si="14"/>
        <v>4</v>
      </c>
      <c r="N89" s="287">
        <f t="shared" ca="1" si="14"/>
        <v>11</v>
      </c>
      <c r="O89" s="287">
        <f t="shared" ca="1" si="14"/>
        <v>10</v>
      </c>
      <c r="P89" s="287">
        <f t="shared" ca="1" si="14"/>
        <v>40</v>
      </c>
      <c r="Q89" s="287">
        <f t="shared" ca="1" si="14"/>
        <v>12</v>
      </c>
      <c r="R89" s="287">
        <f t="shared" ca="1" si="14"/>
        <v>12</v>
      </c>
      <c r="S89" s="287">
        <f t="shared" ca="1" si="14"/>
        <v>0</v>
      </c>
      <c r="T89" s="287">
        <f t="shared" ca="1" si="14"/>
        <v>12</v>
      </c>
      <c r="U89" s="287">
        <f t="shared" ca="1" si="14"/>
        <v>9</v>
      </c>
      <c r="V89" s="287">
        <f t="shared" ca="1" si="14"/>
        <v>10</v>
      </c>
      <c r="W89" s="287">
        <f t="shared" ca="1" si="14"/>
        <v>16</v>
      </c>
      <c r="X89" s="287">
        <f t="shared" ca="1" si="14"/>
        <v>16</v>
      </c>
      <c r="Y89" s="5">
        <v>1</v>
      </c>
      <c r="Z89" s="5">
        <v>1</v>
      </c>
      <c r="AA89" s="287">
        <f t="shared" ca="1" si="14"/>
        <v>9</v>
      </c>
      <c r="AB89" s="287">
        <f t="shared" ca="1" si="14"/>
        <v>9</v>
      </c>
      <c r="AC89" s="287">
        <f t="shared" ca="1" si="14"/>
        <v>8</v>
      </c>
      <c r="AD89" s="287">
        <f t="shared" ca="1" si="14"/>
        <v>11</v>
      </c>
      <c r="AE89" s="287">
        <f t="shared" ca="1" si="14"/>
        <v>9</v>
      </c>
      <c r="AF89" s="287">
        <f t="shared" ca="1" si="14"/>
        <v>40</v>
      </c>
      <c r="AG89" s="5">
        <v>1</v>
      </c>
      <c r="AH89" s="5">
        <v>1</v>
      </c>
      <c r="AI89" s="5">
        <v>1</v>
      </c>
      <c r="AJ89" s="5">
        <v>1</v>
      </c>
      <c r="AK89" s="5">
        <v>1</v>
      </c>
      <c r="AL89" s="5">
        <v>1</v>
      </c>
      <c r="AM89" s="5">
        <v>1</v>
      </c>
      <c r="AN89" s="5">
        <v>1</v>
      </c>
      <c r="AO89" s="5">
        <v>1</v>
      </c>
      <c r="AP89" s="5">
        <v>1</v>
      </c>
      <c r="AQ89" s="5">
        <v>1</v>
      </c>
      <c r="AR89" s="5">
        <v>1</v>
      </c>
      <c r="AS89" s="5">
        <v>1</v>
      </c>
      <c r="AT89" s="5">
        <v>1</v>
      </c>
      <c r="AU89" s="5">
        <v>1</v>
      </c>
      <c r="AV89" s="5">
        <v>1</v>
      </c>
      <c r="AW89" s="856"/>
      <c r="AX89" s="380"/>
      <c r="AY89" s="381" t="s">
        <v>221</v>
      </c>
      <c r="AZ89" s="382">
        <v>0.75</v>
      </c>
      <c r="BA89" s="383" t="str">
        <f>BA88</f>
        <v>Litres</v>
      </c>
      <c r="BB89" s="384">
        <f>AZ91*AX91</f>
        <v>12</v>
      </c>
      <c r="BC89" s="5">
        <v>1</v>
      </c>
      <c r="BD89" s="5">
        <v>1</v>
      </c>
      <c r="BE89" s="5">
        <v>1</v>
      </c>
      <c r="BF89" s="5">
        <v>1</v>
      </c>
      <c r="BG89" s="5">
        <v>1</v>
      </c>
      <c r="BH89" s="5">
        <v>1</v>
      </c>
      <c r="BI89" s="5">
        <v>1</v>
      </c>
      <c r="BJ89" s="5">
        <v>1</v>
      </c>
      <c r="BK89" s="5">
        <v>1</v>
      </c>
      <c r="BL89" s="5">
        <v>1</v>
      </c>
      <c r="BM89" s="5">
        <v>1</v>
      </c>
      <c r="BN89" s="5">
        <v>1</v>
      </c>
      <c r="BO89" s="5">
        <v>1</v>
      </c>
      <c r="BP89" s="5">
        <v>1</v>
      </c>
      <c r="BQ89" s="5">
        <v>1</v>
      </c>
      <c r="BR89" s="5">
        <v>1</v>
      </c>
      <c r="BS89" s="5">
        <v>1</v>
      </c>
      <c r="BT89" s="5">
        <v>1</v>
      </c>
      <c r="BU89" s="244">
        <v>1</v>
      </c>
    </row>
    <row r="90" spans="1:73" ht="23.25" customHeight="1">
      <c r="A90" s="5">
        <v>1</v>
      </c>
      <c r="B90" s="712" t="s">
        <v>46</v>
      </c>
      <c r="C90" s="713"/>
      <c r="D90" s="714"/>
      <c r="E90" s="872" t="s">
        <v>680</v>
      </c>
      <c r="F90" s="873"/>
      <c r="G90" s="873"/>
      <c r="H90" s="874"/>
      <c r="I90" s="5">
        <v>1</v>
      </c>
      <c r="J90" s="54" t="s">
        <v>21</v>
      </c>
      <c r="K90" s="765" t="s">
        <v>29</v>
      </c>
      <c r="L90" s="767" t="s">
        <v>369</v>
      </c>
      <c r="M90" s="767"/>
      <c r="N90" s="767"/>
      <c r="O90" s="767"/>
      <c r="P90" s="767"/>
      <c r="Q90" s="767"/>
      <c r="R90" s="767"/>
      <c r="S90" s="767"/>
      <c r="T90" s="767"/>
      <c r="U90" s="767"/>
      <c r="V90" s="931" t="s">
        <v>35</v>
      </c>
      <c r="W90" s="931"/>
      <c r="X90" s="771" t="str">
        <f>LEFT(L90,1)</f>
        <v>N</v>
      </c>
      <c r="Y90" s="5">
        <v>1</v>
      </c>
      <c r="Z90" s="5">
        <v>1</v>
      </c>
      <c r="AA90" s="780" t="s">
        <v>46</v>
      </c>
      <c r="AB90" s="781"/>
      <c r="AC90" s="781"/>
      <c r="AD90" s="781"/>
      <c r="AE90" s="781"/>
      <c r="AF90" s="782"/>
      <c r="AG90" s="5">
        <v>1</v>
      </c>
      <c r="AH90" s="5">
        <v>1</v>
      </c>
      <c r="AI90" s="5">
        <v>1</v>
      </c>
      <c r="AJ90" s="5">
        <v>1</v>
      </c>
      <c r="AK90" s="5">
        <v>1</v>
      </c>
      <c r="AL90" s="5">
        <v>1</v>
      </c>
      <c r="AM90" s="5">
        <v>1</v>
      </c>
      <c r="AN90" s="5">
        <v>1</v>
      </c>
      <c r="AO90" s="5">
        <v>1</v>
      </c>
      <c r="AP90" s="5">
        <v>1</v>
      </c>
      <c r="AQ90" s="5">
        <v>1</v>
      </c>
      <c r="AR90" s="5">
        <v>1</v>
      </c>
      <c r="AS90" s="5">
        <v>1</v>
      </c>
      <c r="AT90" s="5">
        <v>1</v>
      </c>
      <c r="AU90" s="5">
        <v>1</v>
      </c>
      <c r="AV90" s="5">
        <v>1</v>
      </c>
      <c r="AW90" s="856"/>
      <c r="AX90" s="385">
        <f>IF(MOD(AZ88,AZ89)&gt;MOD(AZ88,AZ89)/2,INT(AZ88/AZ89)+1,INT(AZ88/AZ89))</f>
        <v>17</v>
      </c>
      <c r="AY90" s="386" t="s">
        <v>223</v>
      </c>
      <c r="AZ90" s="388"/>
      <c r="BA90" s="388"/>
      <c r="BB90" s="384">
        <f>IF(BB89=AZ88,"",BB89+AZ92)</f>
        <v>12.5</v>
      </c>
      <c r="BC90" s="5">
        <v>1</v>
      </c>
      <c r="BD90" s="5">
        <v>1</v>
      </c>
      <c r="BE90" s="5">
        <v>1</v>
      </c>
      <c r="BF90" s="5">
        <v>1</v>
      </c>
      <c r="BG90" s="5">
        <v>1</v>
      </c>
      <c r="BH90" s="5">
        <v>1</v>
      </c>
      <c r="BI90" s="5">
        <v>1</v>
      </c>
      <c r="BJ90" s="5">
        <v>1</v>
      </c>
      <c r="BK90" s="5">
        <v>1</v>
      </c>
      <c r="BL90" s="5">
        <v>1</v>
      </c>
      <c r="BM90" s="5">
        <v>1</v>
      </c>
      <c r="BN90" s="5">
        <v>1</v>
      </c>
      <c r="BO90" s="5">
        <v>1</v>
      </c>
      <c r="BP90" s="5">
        <v>1</v>
      </c>
      <c r="BQ90" s="5">
        <v>1</v>
      </c>
      <c r="BR90" s="5">
        <v>1</v>
      </c>
      <c r="BS90" s="5">
        <v>1</v>
      </c>
      <c r="BT90" s="5">
        <v>1</v>
      </c>
      <c r="BU90" s="244">
        <v>1</v>
      </c>
    </row>
    <row r="91" spans="1:73" ht="23.25" customHeight="1">
      <c r="A91" s="5">
        <v>1</v>
      </c>
      <c r="B91" s="715" t="s">
        <v>54</v>
      </c>
      <c r="C91" s="677"/>
      <c r="D91" s="716"/>
      <c r="E91" s="875"/>
      <c r="F91" s="876"/>
      <c r="G91" s="876"/>
      <c r="H91" s="877"/>
      <c r="I91" s="5">
        <v>1</v>
      </c>
      <c r="J91" s="56" t="s">
        <v>21</v>
      </c>
      <c r="K91" s="766"/>
      <c r="L91" s="768"/>
      <c r="M91" s="768"/>
      <c r="N91" s="768"/>
      <c r="O91" s="768"/>
      <c r="P91" s="768"/>
      <c r="Q91" s="768"/>
      <c r="R91" s="768"/>
      <c r="S91" s="768"/>
      <c r="T91" s="768"/>
      <c r="U91" s="768"/>
      <c r="V91" s="932"/>
      <c r="W91" s="932"/>
      <c r="X91" s="772"/>
      <c r="Y91" s="5">
        <v>1</v>
      </c>
      <c r="Z91" s="5">
        <v>1</v>
      </c>
      <c r="AA91" s="676" t="s">
        <v>54</v>
      </c>
      <c r="AB91" s="677"/>
      <c r="AC91" s="677"/>
      <c r="AD91" s="677"/>
      <c r="AE91" s="677"/>
      <c r="AF91" s="678"/>
      <c r="AG91" s="5">
        <v>1</v>
      </c>
      <c r="AH91" s="5">
        <v>1</v>
      </c>
      <c r="AI91" s="5">
        <v>1</v>
      </c>
      <c r="AJ91" s="5">
        <v>1</v>
      </c>
      <c r="AK91" s="5">
        <v>1</v>
      </c>
      <c r="AL91" s="5">
        <v>1</v>
      </c>
      <c r="AM91" s="5">
        <v>1</v>
      </c>
      <c r="AN91" s="5">
        <v>1</v>
      </c>
      <c r="AO91" s="5">
        <v>1</v>
      </c>
      <c r="AP91" s="5">
        <v>1</v>
      </c>
      <c r="AQ91" s="5">
        <v>1</v>
      </c>
      <c r="AR91" s="5">
        <v>1</v>
      </c>
      <c r="AS91" s="5">
        <v>1</v>
      </c>
      <c r="AT91" s="5">
        <v>1</v>
      </c>
      <c r="AU91" s="5">
        <v>1</v>
      </c>
      <c r="AV91" s="5">
        <v>1</v>
      </c>
      <c r="AW91" s="856"/>
      <c r="AX91" s="385">
        <f>INT(AZ88/AZ89)</f>
        <v>16</v>
      </c>
      <c r="AY91" s="389" t="s">
        <v>84</v>
      </c>
      <c r="AZ91" s="390">
        <f>AZ89</f>
        <v>0.75</v>
      </c>
      <c r="BA91" s="383" t="str">
        <f>BA89</f>
        <v>Litres</v>
      </c>
      <c r="BB91" s="391" t="str">
        <f>CONCATENATE(BB89," ",BA88)</f>
        <v>12 Litres</v>
      </c>
      <c r="BC91" s="5">
        <v>1</v>
      </c>
      <c r="BD91" s="5">
        <v>1</v>
      </c>
      <c r="BE91" s="5">
        <v>1</v>
      </c>
      <c r="BF91" s="5">
        <v>1</v>
      </c>
      <c r="BG91" s="5">
        <v>1</v>
      </c>
      <c r="BH91" s="5">
        <v>1</v>
      </c>
      <c r="BI91" s="5">
        <v>1</v>
      </c>
      <c r="BJ91" s="5">
        <v>1</v>
      </c>
      <c r="BK91" s="5">
        <v>1</v>
      </c>
      <c r="BL91" s="5">
        <v>1</v>
      </c>
      <c r="BM91" s="5">
        <v>1</v>
      </c>
      <c r="BN91" s="5">
        <v>1</v>
      </c>
      <c r="BO91" s="5">
        <v>1</v>
      </c>
      <c r="BP91" s="5">
        <v>1</v>
      </c>
      <c r="BQ91" s="5">
        <v>1</v>
      </c>
      <c r="BR91" s="5">
        <v>1</v>
      </c>
      <c r="BS91" s="5">
        <v>1</v>
      </c>
      <c r="BT91" s="5">
        <v>1</v>
      </c>
      <c r="BU91" s="244">
        <v>1</v>
      </c>
    </row>
    <row r="92" spans="1:73" ht="21">
      <c r="A92" s="5">
        <v>1</v>
      </c>
      <c r="B92" s="599"/>
      <c r="C92" s="1"/>
      <c r="D92" s="600"/>
      <c r="E92" s="884" t="s">
        <v>702</v>
      </c>
      <c r="F92" s="885"/>
      <c r="G92" s="885"/>
      <c r="H92" s="886"/>
      <c r="I92" s="5">
        <v>1</v>
      </c>
      <c r="J92" s="62" t="s">
        <v>21</v>
      </c>
      <c r="K92" s="63"/>
      <c r="L92" s="63" t="s">
        <v>40</v>
      </c>
      <c r="M92" s="64" t="s">
        <v>266</v>
      </c>
      <c r="N92" s="64"/>
      <c r="O92" s="64"/>
      <c r="P92" s="64"/>
      <c r="Q92" s="64"/>
      <c r="R92" s="64"/>
      <c r="S92" s="64"/>
      <c r="T92" s="64"/>
      <c r="U92" s="64"/>
      <c r="V92" s="64"/>
      <c r="W92" s="64"/>
      <c r="X92" s="65"/>
      <c r="Y92" s="5">
        <v>1</v>
      </c>
      <c r="Z92" s="5">
        <v>1</v>
      </c>
      <c r="AA92" s="100"/>
      <c r="AB92" s="1"/>
      <c r="AC92" s="1"/>
      <c r="AD92" s="1"/>
      <c r="AE92" s="1"/>
      <c r="AF92" s="101"/>
      <c r="AG92" s="5">
        <v>1</v>
      </c>
      <c r="AH92" s="5">
        <v>1</v>
      </c>
      <c r="AI92" s="5">
        <v>1</v>
      </c>
      <c r="AJ92" s="5">
        <v>1</v>
      </c>
      <c r="AK92" s="5">
        <v>1</v>
      </c>
      <c r="AL92" s="5">
        <v>1</v>
      </c>
      <c r="AM92" s="5">
        <v>1</v>
      </c>
      <c r="AN92" s="5">
        <v>1</v>
      </c>
      <c r="AO92" s="5">
        <v>1</v>
      </c>
      <c r="AP92" s="5">
        <v>1</v>
      </c>
      <c r="AQ92" s="5">
        <v>1</v>
      </c>
      <c r="AR92" s="5">
        <v>1</v>
      </c>
      <c r="AS92" s="5">
        <v>1</v>
      </c>
      <c r="AT92" s="5">
        <v>1</v>
      </c>
      <c r="AU92" s="5">
        <v>1</v>
      </c>
      <c r="AV92" s="5">
        <v>1</v>
      </c>
      <c r="AW92" s="856"/>
      <c r="AX92" s="393"/>
      <c r="AY92" s="385" t="str">
        <f>IF(BB89=AZ88,"",IF(AZ92&gt;0,"Plus 1 de"))</f>
        <v>Plus 1 de</v>
      </c>
      <c r="AZ92" s="390">
        <f>IF(BB89=AZ88,"",MOD(AZ88,AZ89))</f>
        <v>0.5</v>
      </c>
      <c r="BA92" s="383" t="str">
        <f>IF(BB89=AZ88,"",BA91)</f>
        <v>Litres</v>
      </c>
      <c r="BB92" s="394" t="str">
        <f>CONCATENATE(BB90," ",BA88)</f>
        <v>12.5 Litres</v>
      </c>
      <c r="BC92" s="5">
        <v>1</v>
      </c>
      <c r="BD92" s="5">
        <v>1</v>
      </c>
      <c r="BE92" s="5">
        <v>1</v>
      </c>
      <c r="BF92" s="5">
        <v>1</v>
      </c>
      <c r="BG92" s="5">
        <v>1</v>
      </c>
      <c r="BH92" s="5">
        <v>1</v>
      </c>
      <c r="BI92" s="5">
        <v>1</v>
      </c>
      <c r="BJ92" s="5">
        <v>1</v>
      </c>
      <c r="BK92" s="5">
        <v>1</v>
      </c>
      <c r="BL92" s="5">
        <v>1</v>
      </c>
      <c r="BM92" s="5">
        <v>1</v>
      </c>
      <c r="BN92" s="5">
        <v>1</v>
      </c>
      <c r="BO92" s="5">
        <v>1</v>
      </c>
      <c r="BP92" s="5">
        <v>1</v>
      </c>
      <c r="BQ92" s="5">
        <v>1</v>
      </c>
      <c r="BR92" s="5">
        <v>1</v>
      </c>
      <c r="BS92" s="5">
        <v>1</v>
      </c>
      <c r="BT92" s="5">
        <v>1</v>
      </c>
      <c r="BU92" s="244">
        <v>1</v>
      </c>
    </row>
    <row r="93" spans="1:73" ht="18.75" customHeight="1">
      <c r="A93" s="5">
        <v>1</v>
      </c>
      <c r="B93" s="599"/>
      <c r="C93" s="1"/>
      <c r="D93" s="600"/>
      <c r="E93" s="907" t="s">
        <v>703</v>
      </c>
      <c r="F93" s="908"/>
      <c r="G93" s="908"/>
      <c r="H93" s="909"/>
      <c r="I93" s="5">
        <v>1</v>
      </c>
      <c r="J93" s="62" t="s">
        <v>21</v>
      </c>
      <c r="K93" s="71">
        <v>100</v>
      </c>
      <c r="L93" s="72" t="s">
        <v>43</v>
      </c>
      <c r="M93" s="73" t="s">
        <v>44</v>
      </c>
      <c r="N93" s="74"/>
      <c r="O93" s="74"/>
      <c r="P93" s="75"/>
      <c r="Q93" s="76"/>
      <c r="R93" s="75"/>
      <c r="S93" s="75"/>
      <c r="T93" s="75"/>
      <c r="U93" s="75"/>
      <c r="V93" s="77" t="s">
        <v>45</v>
      </c>
      <c r="W93" s="78"/>
      <c r="X93" s="79"/>
      <c r="Y93" s="5">
        <v>1</v>
      </c>
      <c r="Z93" s="5">
        <v>1</v>
      </c>
      <c r="AA93" s="100"/>
      <c r="AB93" s="1"/>
      <c r="AC93" s="1"/>
      <c r="AD93" s="1"/>
      <c r="AE93" s="1"/>
      <c r="AF93" s="101"/>
      <c r="AG93" s="5">
        <v>1</v>
      </c>
      <c r="AH93" s="5">
        <v>1</v>
      </c>
      <c r="AI93" s="5">
        <v>1</v>
      </c>
      <c r="AJ93" s="5">
        <v>1</v>
      </c>
      <c r="AK93" s="5">
        <v>1</v>
      </c>
      <c r="AL93" s="5">
        <v>1</v>
      </c>
      <c r="AM93" s="5">
        <v>1</v>
      </c>
      <c r="AN93" s="5">
        <v>1</v>
      </c>
      <c r="AO93" s="5">
        <v>1</v>
      </c>
      <c r="AP93" s="5">
        <v>1</v>
      </c>
      <c r="AQ93" s="5">
        <v>1</v>
      </c>
      <c r="AR93" s="5">
        <v>1</v>
      </c>
      <c r="AS93" s="5">
        <v>1</v>
      </c>
      <c r="AT93" s="5">
        <v>1</v>
      </c>
      <c r="AU93" s="5">
        <v>1</v>
      </c>
      <c r="AV93" s="5">
        <v>1</v>
      </c>
      <c r="AW93" s="856"/>
      <c r="AX93" s="852" t="s">
        <v>224</v>
      </c>
      <c r="AY93" s="852"/>
      <c r="AZ93" s="852"/>
      <c r="BA93" s="852"/>
      <c r="BB93" s="809"/>
      <c r="BC93" s="5">
        <v>1</v>
      </c>
      <c r="BD93" s="5">
        <v>1</v>
      </c>
      <c r="BE93" s="5">
        <v>1</v>
      </c>
      <c r="BF93" s="5">
        <v>1</v>
      </c>
      <c r="BG93" s="5">
        <v>1</v>
      </c>
      <c r="BH93" s="5">
        <v>1</v>
      </c>
      <c r="BI93" s="5">
        <v>1</v>
      </c>
      <c r="BJ93" s="5">
        <v>1</v>
      </c>
      <c r="BK93" s="5">
        <v>1</v>
      </c>
      <c r="BL93" s="5">
        <v>1</v>
      </c>
      <c r="BM93" s="5">
        <v>1</v>
      </c>
      <c r="BN93" s="5">
        <v>1</v>
      </c>
      <c r="BO93" s="5">
        <v>1</v>
      </c>
      <c r="BP93" s="5">
        <v>1</v>
      </c>
      <c r="BQ93" s="5">
        <v>1</v>
      </c>
      <c r="BR93" s="5">
        <v>1</v>
      </c>
      <c r="BS93" s="5">
        <v>1</v>
      </c>
      <c r="BT93" s="5">
        <v>1</v>
      </c>
      <c r="BU93" s="244">
        <v>1</v>
      </c>
    </row>
    <row r="94" spans="1:73" ht="15.75">
      <c r="A94" s="5">
        <v>1</v>
      </c>
      <c r="B94" s="599"/>
      <c r="C94" s="1"/>
      <c r="D94" s="600"/>
      <c r="E94" s="907"/>
      <c r="F94" s="908"/>
      <c r="G94" s="908"/>
      <c r="H94" s="909"/>
      <c r="I94" s="5">
        <v>1</v>
      </c>
      <c r="J94" s="62" t="s">
        <v>21</v>
      </c>
      <c r="K94" s="89">
        <v>100</v>
      </c>
      <c r="L94" s="90" t="s">
        <v>52</v>
      </c>
      <c r="M94" s="91" t="s">
        <v>53</v>
      </c>
      <c r="N94" s="92"/>
      <c r="P94" s="76"/>
      <c r="Q94" s="76"/>
      <c r="R94" s="76"/>
      <c r="S94" s="76"/>
      <c r="T94" s="76"/>
      <c r="U94" s="76"/>
      <c r="V94" s="753">
        <v>260</v>
      </c>
      <c r="W94" s="754" t="str">
        <f>L93</f>
        <v>couverts</v>
      </c>
      <c r="X94" s="755"/>
      <c r="Y94" s="5">
        <v>1</v>
      </c>
      <c r="Z94" s="5">
        <v>1</v>
      </c>
      <c r="AA94" s="100"/>
      <c r="AB94" s="1"/>
      <c r="AC94" s="1"/>
      <c r="AD94" s="1"/>
      <c r="AE94" s="1"/>
      <c r="AF94" s="101"/>
      <c r="AG94" s="5">
        <v>1</v>
      </c>
      <c r="AH94" s="5">
        <v>1</v>
      </c>
      <c r="AI94" s="5">
        <v>1</v>
      </c>
      <c r="AJ94" s="5">
        <v>1</v>
      </c>
      <c r="AK94" s="5">
        <v>1</v>
      </c>
      <c r="AL94" s="5">
        <v>1</v>
      </c>
      <c r="AM94" s="5">
        <v>1</v>
      </c>
      <c r="AN94" s="5">
        <v>1</v>
      </c>
      <c r="AO94" s="5">
        <v>1</v>
      </c>
      <c r="AP94" s="5">
        <v>1</v>
      </c>
      <c r="AQ94" s="5">
        <v>1</v>
      </c>
      <c r="AR94" s="5">
        <v>1</v>
      </c>
      <c r="AS94" s="5">
        <v>1</v>
      </c>
      <c r="AT94" s="5">
        <v>1</v>
      </c>
      <c r="AU94" s="5">
        <v>1</v>
      </c>
      <c r="AV94" s="5">
        <v>1</v>
      </c>
      <c r="AW94" s="856"/>
      <c r="AX94" s="852"/>
      <c r="AY94" s="852"/>
      <c r="AZ94" s="852"/>
      <c r="BA94" s="852"/>
      <c r="BB94" s="809"/>
      <c r="BC94" s="5">
        <v>1</v>
      </c>
      <c r="BD94" s="5">
        <v>1</v>
      </c>
      <c r="BE94" s="5">
        <v>1</v>
      </c>
      <c r="BF94" s="5">
        <v>1</v>
      </c>
      <c r="BG94" s="5">
        <v>1</v>
      </c>
      <c r="BH94" s="5">
        <v>1</v>
      </c>
      <c r="BI94" s="5">
        <v>1</v>
      </c>
      <c r="BJ94" s="5">
        <v>1</v>
      </c>
      <c r="BK94" s="5">
        <v>1</v>
      </c>
      <c r="BL94" s="5">
        <v>1</v>
      </c>
      <c r="BM94" s="5">
        <v>1</v>
      </c>
      <c r="BN94" s="5">
        <v>1</v>
      </c>
      <c r="BO94" s="5">
        <v>1</v>
      </c>
      <c r="BP94" s="5">
        <v>1</v>
      </c>
      <c r="BQ94" s="5">
        <v>1</v>
      </c>
      <c r="BR94" s="5">
        <v>1</v>
      </c>
      <c r="BS94" s="5">
        <v>1</v>
      </c>
      <c r="BT94" s="5">
        <v>1</v>
      </c>
      <c r="BU94" s="244">
        <v>1</v>
      </c>
    </row>
    <row r="95" spans="1:73" ht="16.5" thickBot="1">
      <c r="A95" s="5">
        <v>1</v>
      </c>
      <c r="B95" s="599"/>
      <c r="C95" s="1"/>
      <c r="D95" s="600"/>
      <c r="E95" s="907"/>
      <c r="F95" s="908"/>
      <c r="G95" s="908"/>
      <c r="H95" s="909"/>
      <c r="I95" s="5">
        <v>1</v>
      </c>
      <c r="J95" s="62" t="s">
        <v>21</v>
      </c>
      <c r="K95" s="98" t="s">
        <v>59</v>
      </c>
      <c r="O95" s="92"/>
      <c r="P95" s="36"/>
      <c r="Q95" s="36"/>
      <c r="R95" s="76"/>
      <c r="S95" s="76"/>
      <c r="T95" s="76"/>
      <c r="U95" s="99" t="str">
        <f>M92</f>
        <v>Sand</v>
      </c>
      <c r="V95" s="753"/>
      <c r="W95" s="754"/>
      <c r="X95" s="755"/>
      <c r="Y95" s="5">
        <v>1</v>
      </c>
      <c r="Z95" s="5">
        <v>1</v>
      </c>
      <c r="AA95" s="100"/>
      <c r="AB95" s="1"/>
      <c r="AC95" s="1"/>
      <c r="AD95" s="1"/>
      <c r="AE95" s="1"/>
      <c r="AF95" s="101"/>
      <c r="AG95" s="5">
        <v>1</v>
      </c>
      <c r="AH95" s="5">
        <v>1</v>
      </c>
      <c r="AI95" s="5">
        <v>1</v>
      </c>
      <c r="AJ95" s="5">
        <v>1</v>
      </c>
      <c r="AK95" s="5">
        <v>1</v>
      </c>
      <c r="AL95" s="5">
        <v>1</v>
      </c>
      <c r="AM95" s="5">
        <v>1</v>
      </c>
      <c r="AN95" s="5">
        <v>1</v>
      </c>
      <c r="AO95" s="5">
        <v>1</v>
      </c>
      <c r="AP95" s="5">
        <v>1</v>
      </c>
      <c r="AQ95" s="5">
        <v>1</v>
      </c>
      <c r="AR95" s="5">
        <v>1</v>
      </c>
      <c r="AS95" s="5">
        <v>1</v>
      </c>
      <c r="AT95" s="5">
        <v>1</v>
      </c>
      <c r="AU95" s="5">
        <v>1</v>
      </c>
      <c r="AV95" s="5">
        <v>1</v>
      </c>
      <c r="AW95" s="857"/>
      <c r="AX95" s="403" t="s">
        <v>227</v>
      </c>
      <c r="AY95" s="403"/>
      <c r="AZ95" s="403"/>
      <c r="BA95" s="403"/>
      <c r="BB95" s="404"/>
      <c r="BC95" s="5">
        <v>1</v>
      </c>
      <c r="BD95" s="5">
        <v>1</v>
      </c>
      <c r="BE95" s="5">
        <v>1</v>
      </c>
      <c r="BF95" s="5">
        <v>1</v>
      </c>
      <c r="BG95" s="5">
        <v>1</v>
      </c>
      <c r="BH95" s="5">
        <v>1</v>
      </c>
      <c r="BI95" s="5">
        <v>1</v>
      </c>
      <c r="BJ95" s="5">
        <v>1</v>
      </c>
      <c r="BK95" s="5">
        <v>1</v>
      </c>
      <c r="BL95" s="5">
        <v>1</v>
      </c>
      <c r="BM95" s="5">
        <v>1</v>
      </c>
      <c r="BN95" s="5">
        <v>1</v>
      </c>
      <c r="BO95" s="5">
        <v>1</v>
      </c>
      <c r="BP95" s="5">
        <v>1</v>
      </c>
      <c r="BQ95" s="5">
        <v>1</v>
      </c>
      <c r="BR95" s="5">
        <v>1</v>
      </c>
      <c r="BS95" s="5">
        <v>1</v>
      </c>
      <c r="BT95" s="5">
        <v>1</v>
      </c>
      <c r="BU95" s="244">
        <v>1</v>
      </c>
    </row>
    <row r="96" spans="1:73" ht="17.25" thickTop="1" thickBot="1">
      <c r="A96" s="5">
        <v>1</v>
      </c>
      <c r="B96" s="599"/>
      <c r="C96" s="1"/>
      <c r="D96" s="600"/>
      <c r="E96" s="903" t="s">
        <v>688</v>
      </c>
      <c r="F96" s="904"/>
      <c r="G96" s="904"/>
      <c r="H96" s="905"/>
      <c r="I96" s="5">
        <v>1</v>
      </c>
      <c r="J96" s="62" t="s">
        <v>21</v>
      </c>
      <c r="K96" s="112" t="s">
        <v>63</v>
      </c>
      <c r="L96" s="113" t="s">
        <v>64</v>
      </c>
      <c r="M96" s="112" t="s">
        <v>65</v>
      </c>
      <c r="N96" s="113" t="s">
        <v>66</v>
      </c>
      <c r="O96" s="112" t="s">
        <v>67</v>
      </c>
      <c r="P96" s="113" t="s">
        <v>68</v>
      </c>
      <c r="Q96" s="112" t="s">
        <v>69</v>
      </c>
      <c r="R96" s="113" t="s">
        <v>70</v>
      </c>
      <c r="S96" s="112" t="s">
        <v>71</v>
      </c>
      <c r="T96" s="113" t="s">
        <v>72</v>
      </c>
      <c r="U96" s="112" t="s">
        <v>73</v>
      </c>
      <c r="V96" s="113" t="s">
        <v>74</v>
      </c>
      <c r="W96" s="112" t="s">
        <v>75</v>
      </c>
      <c r="X96" s="114" t="s">
        <v>76</v>
      </c>
      <c r="Y96" s="5">
        <v>1</v>
      </c>
      <c r="Z96" s="5">
        <v>1</v>
      </c>
      <c r="AA96" s="100"/>
      <c r="AB96" s="1"/>
      <c r="AC96" s="1"/>
      <c r="AD96" s="1"/>
      <c r="AE96" s="1"/>
      <c r="AF96" s="101"/>
      <c r="AG96" s="5">
        <v>1</v>
      </c>
      <c r="AH96" s="5">
        <v>1</v>
      </c>
      <c r="AI96" s="5">
        <v>1</v>
      </c>
      <c r="AJ96" s="5">
        <v>1</v>
      </c>
      <c r="AK96" s="5">
        <v>1</v>
      </c>
      <c r="AL96" s="5">
        <v>1</v>
      </c>
      <c r="AM96" s="5">
        <v>1</v>
      </c>
      <c r="AN96" s="5">
        <v>1</v>
      </c>
      <c r="AO96" s="5">
        <v>1</v>
      </c>
      <c r="AP96" s="5">
        <v>1</v>
      </c>
      <c r="AQ96" s="5">
        <v>1</v>
      </c>
      <c r="AR96" s="5">
        <v>1</v>
      </c>
      <c r="AS96" s="5">
        <v>1</v>
      </c>
      <c r="AT96" s="5">
        <v>1</v>
      </c>
      <c r="AU96" s="5">
        <v>1</v>
      </c>
      <c r="AV96" s="5">
        <v>1</v>
      </c>
      <c r="AW96" s="5">
        <v>1</v>
      </c>
      <c r="AX96" s="5">
        <v>1</v>
      </c>
      <c r="AY96" s="5">
        <v>1</v>
      </c>
      <c r="AZ96" s="5">
        <v>1</v>
      </c>
      <c r="BA96" s="5">
        <v>1</v>
      </c>
      <c r="BB96" s="5">
        <v>1</v>
      </c>
      <c r="BC96" s="5">
        <v>1</v>
      </c>
      <c r="BD96" s="5">
        <v>1</v>
      </c>
      <c r="BE96" s="5">
        <v>1</v>
      </c>
      <c r="BF96" s="5">
        <v>1</v>
      </c>
      <c r="BG96" s="5">
        <v>1</v>
      </c>
      <c r="BH96" s="5">
        <v>1</v>
      </c>
      <c r="BI96" s="5">
        <v>1</v>
      </c>
      <c r="BJ96" s="5">
        <v>1</v>
      </c>
      <c r="BK96" s="5">
        <v>1</v>
      </c>
      <c r="BL96" s="5">
        <v>1</v>
      </c>
      <c r="BM96" s="5">
        <v>1</v>
      </c>
      <c r="BN96" s="5">
        <v>1</v>
      </c>
      <c r="BO96" s="5">
        <v>1</v>
      </c>
      <c r="BP96" s="5">
        <v>1</v>
      </c>
      <c r="BQ96" s="5">
        <v>1</v>
      </c>
      <c r="BR96" s="5">
        <v>1</v>
      </c>
      <c r="BS96" s="5">
        <v>1</v>
      </c>
      <c r="BT96" s="5">
        <v>1</v>
      </c>
      <c r="BU96" s="244">
        <v>1</v>
      </c>
    </row>
    <row r="97" spans="1:73" ht="16.5" thickTop="1">
      <c r="A97" s="5">
        <v>1</v>
      </c>
      <c r="B97" s="599"/>
      <c r="C97" s="1"/>
      <c r="D97" s="600"/>
      <c r="E97" s="903"/>
      <c r="F97" s="904"/>
      <c r="G97" s="904"/>
      <c r="H97" s="905"/>
      <c r="I97" s="5">
        <v>1</v>
      </c>
      <c r="J97" s="62" t="s">
        <v>21</v>
      </c>
      <c r="K97" s="125" t="s">
        <v>88</v>
      </c>
      <c r="L97" s="126" t="s">
        <v>89</v>
      </c>
      <c r="M97" s="127"/>
      <c r="N97" s="685" t="s">
        <v>90</v>
      </c>
      <c r="O97" s="687" t="s">
        <v>91</v>
      </c>
      <c r="P97" s="128" t="s">
        <v>92</v>
      </c>
      <c r="Q97" s="689" t="s">
        <v>93</v>
      </c>
      <c r="R97" s="691" t="s">
        <v>94</v>
      </c>
      <c r="S97" s="693" t="s">
        <v>95</v>
      </c>
      <c r="T97" s="129" t="s">
        <v>87</v>
      </c>
      <c r="U97" s="130" t="s">
        <v>82</v>
      </c>
      <c r="V97" s="131" t="s">
        <v>96</v>
      </c>
      <c r="W97" s="132">
        <f>V94</f>
        <v>260</v>
      </c>
      <c r="X97" s="133" t="str">
        <f>W94</f>
        <v>couverts</v>
      </c>
      <c r="Y97" s="5">
        <v>1</v>
      </c>
      <c r="Z97" s="5">
        <v>1</v>
      </c>
      <c r="AA97" s="100"/>
      <c r="AB97" s="1"/>
      <c r="AC97" s="1"/>
      <c r="AD97" s="1"/>
      <c r="AE97" s="1"/>
      <c r="AF97" s="101"/>
      <c r="AG97" s="5">
        <v>1</v>
      </c>
      <c r="AH97" s="5">
        <v>1</v>
      </c>
      <c r="AI97" s="5">
        <v>1</v>
      </c>
      <c r="AJ97" s="5">
        <v>1</v>
      </c>
      <c r="AK97" s="5">
        <v>1</v>
      </c>
      <c r="AL97" s="5">
        <v>1</v>
      </c>
      <c r="AM97" s="5">
        <v>1</v>
      </c>
      <c r="AN97" s="5">
        <v>1</v>
      </c>
      <c r="AO97" s="5">
        <v>1</v>
      </c>
      <c r="AP97" s="5">
        <v>1</v>
      </c>
      <c r="AQ97" s="5">
        <v>1</v>
      </c>
      <c r="AR97" s="5">
        <v>1</v>
      </c>
      <c r="AS97" s="5">
        <v>1</v>
      </c>
      <c r="AT97" s="5">
        <v>1</v>
      </c>
      <c r="AU97" s="5">
        <v>1</v>
      </c>
      <c r="AV97" s="5">
        <v>1</v>
      </c>
      <c r="AW97" s="5">
        <v>1</v>
      </c>
      <c r="AX97" s="5">
        <v>1</v>
      </c>
      <c r="AY97" s="5">
        <v>1</v>
      </c>
      <c r="AZ97" s="5">
        <v>1</v>
      </c>
      <c r="BA97" s="5">
        <v>1</v>
      </c>
      <c r="BB97" s="5">
        <v>1</v>
      </c>
      <c r="BC97" s="5">
        <v>1</v>
      </c>
      <c r="BD97" s="5">
        <v>1</v>
      </c>
      <c r="BE97" s="5">
        <v>1</v>
      </c>
      <c r="BF97" s="5">
        <v>1</v>
      </c>
      <c r="BG97" s="5">
        <v>1</v>
      </c>
      <c r="BH97" s="5">
        <v>1</v>
      </c>
      <c r="BI97" s="5">
        <v>1</v>
      </c>
      <c r="BJ97" s="5">
        <v>1</v>
      </c>
      <c r="BK97" s="5">
        <v>1</v>
      </c>
      <c r="BL97" s="5">
        <v>1</v>
      </c>
      <c r="BM97" s="5">
        <v>1</v>
      </c>
      <c r="BN97" s="5">
        <v>1</v>
      </c>
      <c r="BO97" s="5">
        <v>1</v>
      </c>
      <c r="BP97" s="5">
        <v>1</v>
      </c>
      <c r="BQ97" s="5">
        <v>1</v>
      </c>
      <c r="BR97" s="5">
        <v>1</v>
      </c>
      <c r="BS97" s="5">
        <v>1</v>
      </c>
      <c r="BT97" s="5">
        <v>1</v>
      </c>
      <c r="BU97" s="244">
        <v>1</v>
      </c>
    </row>
    <row r="98" spans="1:73" ht="21" customHeight="1">
      <c r="A98" s="5">
        <v>1</v>
      </c>
      <c r="B98" s="599"/>
      <c r="C98" s="1"/>
      <c r="D98" s="600"/>
      <c r="E98" s="807" t="s">
        <v>678</v>
      </c>
      <c r="F98" s="941" t="s">
        <v>724</v>
      </c>
      <c r="G98" s="634" t="s">
        <v>517</v>
      </c>
      <c r="H98" s="809" t="s">
        <v>686</v>
      </c>
      <c r="I98" s="5">
        <v>1</v>
      </c>
      <c r="J98" s="60" t="s">
        <v>21</v>
      </c>
      <c r="K98" s="144" t="s">
        <v>82</v>
      </c>
      <c r="L98" s="145" t="s">
        <v>83</v>
      </c>
      <c r="M98" s="146" t="s">
        <v>84</v>
      </c>
      <c r="N98" s="686"/>
      <c r="O98" s="688"/>
      <c r="P98" s="147" t="s">
        <v>81</v>
      </c>
      <c r="Q98" s="690"/>
      <c r="R98" s="692"/>
      <c r="S98" s="694"/>
      <c r="T98" s="148" t="s">
        <v>102</v>
      </c>
      <c r="U98" s="149">
        <v>1</v>
      </c>
      <c r="V98" s="150" t="s">
        <v>82</v>
      </c>
      <c r="W98" s="151" t="s">
        <v>83</v>
      </c>
      <c r="X98" s="152" t="s">
        <v>87</v>
      </c>
      <c r="Y98" s="5">
        <v>1</v>
      </c>
      <c r="Z98" s="5">
        <v>1</v>
      </c>
      <c r="AA98" s="100"/>
      <c r="AB98" s="1"/>
      <c r="AC98" s="1"/>
      <c r="AD98" s="1"/>
      <c r="AE98" s="1"/>
      <c r="AF98" s="101"/>
      <c r="AG98" s="5">
        <v>1</v>
      </c>
      <c r="AH98" s="5">
        <v>1</v>
      </c>
      <c r="AI98" s="5">
        <v>1</v>
      </c>
      <c r="AJ98" s="5">
        <v>1</v>
      </c>
      <c r="AK98" s="5">
        <v>1</v>
      </c>
      <c r="AL98" s="5">
        <v>1</v>
      </c>
      <c r="AM98" s="5">
        <v>1</v>
      </c>
      <c r="AN98" s="5">
        <v>1</v>
      </c>
      <c r="AO98" s="5">
        <v>1</v>
      </c>
      <c r="AP98" s="5">
        <v>1</v>
      </c>
      <c r="AQ98" s="5">
        <v>1</v>
      </c>
      <c r="AR98" s="5">
        <v>1</v>
      </c>
      <c r="AS98" s="5">
        <v>1</v>
      </c>
      <c r="AT98" s="5">
        <v>1</v>
      </c>
      <c r="AU98" s="5">
        <v>1</v>
      </c>
      <c r="AV98" s="5">
        <v>1</v>
      </c>
      <c r="AW98" s="5">
        <v>1</v>
      </c>
      <c r="AX98" s="5">
        <v>1</v>
      </c>
      <c r="AY98" s="5">
        <v>1</v>
      </c>
      <c r="AZ98" s="5">
        <v>1</v>
      </c>
      <c r="BA98" s="5">
        <v>1</v>
      </c>
      <c r="BB98" s="5">
        <v>1</v>
      </c>
      <c r="BC98" s="5">
        <v>1</v>
      </c>
      <c r="BD98" s="5">
        <v>1</v>
      </c>
      <c r="BE98" s="5">
        <v>1</v>
      </c>
      <c r="BF98" s="5">
        <v>1</v>
      </c>
      <c r="BG98" s="5">
        <v>1</v>
      </c>
      <c r="BH98" s="5">
        <v>1</v>
      </c>
      <c r="BI98" s="5">
        <v>1</v>
      </c>
      <c r="BJ98" s="5">
        <v>1</v>
      </c>
      <c r="BK98" s="5">
        <v>1</v>
      </c>
      <c r="BL98" s="5">
        <v>1</v>
      </c>
      <c r="BM98" s="5">
        <v>1</v>
      </c>
      <c r="BN98" s="5">
        <v>1</v>
      </c>
      <c r="BO98" s="5">
        <v>1</v>
      </c>
      <c r="BP98" s="5">
        <v>1</v>
      </c>
      <c r="BQ98" s="5">
        <v>1</v>
      </c>
      <c r="BR98" s="5">
        <v>1</v>
      </c>
      <c r="BS98" s="5">
        <v>1</v>
      </c>
      <c r="BT98" s="5">
        <v>1</v>
      </c>
      <c r="BU98" s="244">
        <v>1</v>
      </c>
    </row>
    <row r="99" spans="1:73" ht="18.75" customHeight="1">
      <c r="A99" s="5">
        <v>1</v>
      </c>
      <c r="B99" s="599"/>
      <c r="C99" s="1"/>
      <c r="D99" s="600"/>
      <c r="E99" s="807"/>
      <c r="F99" s="941"/>
      <c r="G99" s="810" t="s">
        <v>519</v>
      </c>
      <c r="H99" s="809"/>
      <c r="I99" s="5">
        <v>1</v>
      </c>
      <c r="J99" s="62" t="s">
        <v>21</v>
      </c>
      <c r="K99" s="163"/>
      <c r="L99" s="164"/>
      <c r="M99" s="165" t="str">
        <f t="shared" ref="M99:M128" si="15">IF(AND(K99&gt;0,N99&gt;0),"de","")</f>
        <v/>
      </c>
      <c r="N99" s="485"/>
      <c r="O99" s="167"/>
      <c r="P99" s="168"/>
      <c r="Q99" s="491">
        <v>1</v>
      </c>
      <c r="R99" s="169">
        <f>IFERROR(SUMIF(K156:P156, O99, K157:P157)*N99*IF(ISBLANK(K99),1,K99)+SUMIF(K158:P158, O99, K159:P159)*N99*IF(ISBLANK(K99),1,K99), 0)</f>
        <v>0</v>
      </c>
      <c r="S99" s="170">
        <f>IF(ISBLANK(K93),0,(R99*Q99)/K93*V94)</f>
        <v>0</v>
      </c>
      <c r="T99" s="171">
        <f>IF(S129=0,0,(S99/S129)*U98*1000)</f>
        <v>0</v>
      </c>
      <c r="U99" s="172">
        <f>IF(R129=0, 0, (K99*Q99)/(R129*U98))</f>
        <v>0</v>
      </c>
      <c r="V99" s="173">
        <f>IF(OR(ISBLANK(K93), ISBLANK(K99), ISTEXT(K99)), 0, K99*Q99/K93*V94)</f>
        <v>0</v>
      </c>
      <c r="W99" s="174">
        <f t="shared" ref="W99:W128" si="16">L99</f>
        <v>0</v>
      </c>
      <c r="X99" s="175">
        <f t="shared" ref="X99:X128" si="17">IF(S99=0,0,IF(S99&gt;=1,ROUND(S99,3)&amp;" Kg",INT(S99*1000)&amp;" g"))</f>
        <v>0</v>
      </c>
      <c r="Y99" s="5">
        <v>1</v>
      </c>
      <c r="Z99" s="5">
        <v>1</v>
      </c>
      <c r="AA99" s="796" t="s">
        <v>119</v>
      </c>
      <c r="AB99" s="201" t="s">
        <v>120</v>
      </c>
      <c r="AC99" s="1"/>
      <c r="AD99" s="1"/>
      <c r="AE99" s="1"/>
      <c r="AF99" s="101"/>
      <c r="AG99" s="5">
        <v>1</v>
      </c>
      <c r="AH99" s="5">
        <v>1</v>
      </c>
      <c r="AI99" s="5">
        <v>1</v>
      </c>
      <c r="AJ99" s="5">
        <v>1</v>
      </c>
      <c r="AK99" s="5">
        <v>1</v>
      </c>
      <c r="AL99" s="5">
        <v>1</v>
      </c>
      <c r="AM99" s="5">
        <v>1</v>
      </c>
      <c r="AN99" s="5">
        <v>1</v>
      </c>
      <c r="AO99" s="5">
        <v>1</v>
      </c>
      <c r="AP99" s="5">
        <v>1</v>
      </c>
      <c r="AQ99" s="5">
        <v>1</v>
      </c>
      <c r="AR99" s="5">
        <v>1</v>
      </c>
      <c r="AS99" s="5">
        <v>1</v>
      </c>
      <c r="AT99" s="5">
        <v>1</v>
      </c>
      <c r="AU99" s="5">
        <v>1</v>
      </c>
      <c r="AV99" s="5">
        <v>1</v>
      </c>
      <c r="AW99" s="5">
        <v>1</v>
      </c>
      <c r="AX99" s="5">
        <v>1</v>
      </c>
      <c r="AY99" s="5">
        <v>1</v>
      </c>
      <c r="AZ99" s="5">
        <v>1</v>
      </c>
      <c r="BA99" s="5">
        <v>1</v>
      </c>
      <c r="BB99" s="5">
        <v>1</v>
      </c>
      <c r="BC99" s="5">
        <v>1</v>
      </c>
      <c r="BD99" s="5">
        <v>1</v>
      </c>
      <c r="BE99" s="5">
        <v>1</v>
      </c>
      <c r="BF99" s="5">
        <v>1</v>
      </c>
      <c r="BG99" s="5">
        <v>1</v>
      </c>
      <c r="BH99" s="5">
        <v>1</v>
      </c>
      <c r="BI99" s="5">
        <v>1</v>
      </c>
      <c r="BJ99" s="5">
        <v>1</v>
      </c>
      <c r="BK99" s="5">
        <v>1</v>
      </c>
      <c r="BL99" s="5">
        <v>1</v>
      </c>
      <c r="BM99" s="5">
        <v>1</v>
      </c>
      <c r="BN99" s="5">
        <v>1</v>
      </c>
      <c r="BO99" s="5">
        <v>1</v>
      </c>
      <c r="BP99" s="5">
        <v>1</v>
      </c>
      <c r="BQ99" s="5">
        <v>1</v>
      </c>
      <c r="BR99" s="5">
        <v>1</v>
      </c>
      <c r="BS99" s="5">
        <v>1</v>
      </c>
      <c r="BT99" s="5">
        <v>1</v>
      </c>
      <c r="BU99" s="244">
        <v>1</v>
      </c>
    </row>
    <row r="100" spans="1:73" ht="18.75" customHeight="1">
      <c r="A100" s="5">
        <v>1</v>
      </c>
      <c r="B100" s="717" t="s">
        <v>119</v>
      </c>
      <c r="C100" s="201" t="s">
        <v>120</v>
      </c>
      <c r="D100" s="600"/>
      <c r="E100" s="807"/>
      <c r="F100" s="941"/>
      <c r="G100" s="810"/>
      <c r="H100" s="809"/>
      <c r="I100" s="5">
        <v>1</v>
      </c>
      <c r="J100" s="180" t="str">
        <f t="shared" ref="J100:J127" si="18">IF(P100&lt;&gt;"","A","►")</f>
        <v>►</v>
      </c>
      <c r="K100" s="164"/>
      <c r="L100" s="164"/>
      <c r="M100" s="181" t="str">
        <f t="shared" si="15"/>
        <v/>
      </c>
      <c r="N100" s="166"/>
      <c r="O100" s="167"/>
      <c r="P100" s="182"/>
      <c r="Q100" s="491">
        <v>1</v>
      </c>
      <c r="R100" s="169">
        <f>IFERROR(SUMIF(K156:P156, O100, K157:P157)*N100*IF(ISBLANK(K100),1,K100)+SUMIF(K158:P158, O100, K159:P159)*N100*IF(ISBLANK(K100),1,K100), 0)</f>
        <v>0</v>
      </c>
      <c r="S100" s="170">
        <f>IF(ISBLANK(K93),0,(R100*Q100)/K93*V94)</f>
        <v>0</v>
      </c>
      <c r="T100" s="183">
        <f>IF(S129=0,0,(S100/S129)*U98*1000)</f>
        <v>0</v>
      </c>
      <c r="U100" s="184">
        <f>IF(R129=0, 0, (K100*Q100)/(R129*U98))</f>
        <v>0</v>
      </c>
      <c r="V100" s="185">
        <f>IF(OR(ISBLANK(K93), ISBLANK(K100), ISTEXT(K100)), 0, K100*Q100/K93*V94)</f>
        <v>0</v>
      </c>
      <c r="W100" s="186">
        <f t="shared" si="16"/>
        <v>0</v>
      </c>
      <c r="X100" s="187">
        <f t="shared" si="17"/>
        <v>0</v>
      </c>
      <c r="Y100" s="22" t="s">
        <v>4</v>
      </c>
      <c r="Z100" s="5">
        <v>1</v>
      </c>
      <c r="AA100" s="797"/>
      <c r="AB100" s="210" t="s">
        <v>128</v>
      </c>
      <c r="AC100" s="211"/>
      <c r="AD100" s="211"/>
      <c r="AE100" s="211"/>
      <c r="AF100" s="212"/>
      <c r="AG100" s="5">
        <v>1</v>
      </c>
      <c r="AH100" s="5">
        <v>1</v>
      </c>
      <c r="AI100" s="5">
        <v>1</v>
      </c>
      <c r="AJ100" s="5">
        <v>1</v>
      </c>
      <c r="AK100" s="5">
        <v>1</v>
      </c>
      <c r="AL100" s="5">
        <v>1</v>
      </c>
      <c r="AM100" s="5">
        <v>1</v>
      </c>
      <c r="AN100" s="5">
        <v>1</v>
      </c>
      <c r="AO100" s="5">
        <v>1</v>
      </c>
      <c r="AP100" s="5">
        <v>1</v>
      </c>
      <c r="AQ100" s="5">
        <v>1</v>
      </c>
      <c r="AR100" s="5">
        <v>1</v>
      </c>
      <c r="AS100" s="5">
        <v>1</v>
      </c>
      <c r="AT100" s="5">
        <v>1</v>
      </c>
      <c r="AU100" s="5">
        <v>1</v>
      </c>
      <c r="AV100" s="5">
        <v>1</v>
      </c>
      <c r="AW100" s="5">
        <v>1</v>
      </c>
      <c r="AX100" s="5">
        <v>1</v>
      </c>
      <c r="AY100" s="5">
        <v>1</v>
      </c>
      <c r="AZ100" s="5">
        <v>1</v>
      </c>
      <c r="BA100" s="5">
        <v>1</v>
      </c>
      <c r="BB100" s="5">
        <v>1</v>
      </c>
      <c r="BC100" s="5">
        <v>1</v>
      </c>
      <c r="BD100" s="5">
        <v>1</v>
      </c>
      <c r="BE100" s="5">
        <v>1</v>
      </c>
      <c r="BF100" s="5">
        <v>1</v>
      </c>
      <c r="BG100" s="5">
        <v>1</v>
      </c>
      <c r="BH100" s="5">
        <v>1</v>
      </c>
      <c r="BI100" s="5">
        <v>1</v>
      </c>
      <c r="BJ100" s="5">
        <v>1</v>
      </c>
      <c r="BK100" s="5">
        <v>1</v>
      </c>
      <c r="BL100" s="5">
        <v>1</v>
      </c>
      <c r="BM100" s="5">
        <v>1</v>
      </c>
      <c r="BN100" s="5">
        <v>1</v>
      </c>
      <c r="BO100" s="5">
        <v>1</v>
      </c>
      <c r="BP100" s="5">
        <v>1</v>
      </c>
      <c r="BQ100" s="5">
        <v>1</v>
      </c>
      <c r="BR100" s="5">
        <v>1</v>
      </c>
      <c r="BS100" s="5">
        <v>1</v>
      </c>
      <c r="BT100" s="5">
        <v>1</v>
      </c>
      <c r="BU100" s="244">
        <v>1</v>
      </c>
    </row>
    <row r="101" spans="1:73" ht="18.75" customHeight="1">
      <c r="A101" s="5">
        <v>1</v>
      </c>
      <c r="B101" s="718"/>
      <c r="C101" s="210" t="s">
        <v>128</v>
      </c>
      <c r="D101" s="601"/>
      <c r="E101" s="808"/>
      <c r="F101" s="629" t="str">
        <f>E102</f>
        <v>colonne.E</v>
      </c>
      <c r="G101" s="811"/>
      <c r="H101" s="906"/>
      <c r="I101" s="5">
        <v>1</v>
      </c>
      <c r="J101" s="180" t="str">
        <f t="shared" si="18"/>
        <v>►</v>
      </c>
      <c r="K101" s="192"/>
      <c r="L101" s="192"/>
      <c r="M101" s="165" t="str">
        <f t="shared" si="15"/>
        <v/>
      </c>
      <c r="N101" s="166"/>
      <c r="O101" s="167"/>
      <c r="P101" s="182"/>
      <c r="Q101" s="491">
        <v>1</v>
      </c>
      <c r="R101" s="169">
        <f>IFERROR(SUMIF(K156:P156, O101, K157:P157)*N101*IF(ISBLANK(K101),1,K101)+SUMIF(K158:P158, O101, K159:P159)*N101*IF(ISBLANK(K101),1,K101), 0)</f>
        <v>0</v>
      </c>
      <c r="S101" s="170">
        <f>IF(ISBLANK(K93),0,(R101*Q101)/K93*V94)</f>
        <v>0</v>
      </c>
      <c r="T101" s="171">
        <f>IF(S129=0,0,(S101/S129)*U98*1000)</f>
        <v>0</v>
      </c>
      <c r="U101" s="193">
        <f>IF(R129=0, 0, (K101*Q101)/(R129*U98))</f>
        <v>0</v>
      </c>
      <c r="V101" s="173">
        <f>IF(OR(ISBLANK(K93), ISBLANK(K101), ISTEXT(K101)), 0, K101*Q101/K93*V94)</f>
        <v>0</v>
      </c>
      <c r="W101" s="174">
        <f t="shared" si="16"/>
        <v>0</v>
      </c>
      <c r="X101" s="175">
        <f t="shared" si="17"/>
        <v>0</v>
      </c>
      <c r="Y101" s="22" t="s">
        <v>10</v>
      </c>
      <c r="Z101" s="5">
        <v>1</v>
      </c>
      <c r="AA101" s="216"/>
      <c r="AB101" s="216"/>
      <c r="AC101" s="216"/>
      <c r="AD101" s="216"/>
      <c r="AE101" s="216"/>
      <c r="AF101" s="216"/>
      <c r="AG101" s="5">
        <v>1</v>
      </c>
      <c r="AH101" s="5">
        <v>1</v>
      </c>
      <c r="AI101" s="5">
        <v>1</v>
      </c>
      <c r="AJ101" s="5">
        <v>1</v>
      </c>
      <c r="AK101" s="5">
        <v>1</v>
      </c>
      <c r="AL101" s="5">
        <v>1</v>
      </c>
      <c r="AM101" s="5">
        <v>1</v>
      </c>
      <c r="AN101" s="5">
        <v>1</v>
      </c>
      <c r="AO101" s="5">
        <v>1</v>
      </c>
      <c r="AP101" s="5">
        <v>1</v>
      </c>
      <c r="AQ101" s="5">
        <v>1</v>
      </c>
      <c r="AR101" s="5">
        <v>1</v>
      </c>
      <c r="AS101" s="5">
        <v>1</v>
      </c>
      <c r="AT101" s="5">
        <v>1</v>
      </c>
      <c r="AU101" s="5">
        <v>1</v>
      </c>
      <c r="AV101" s="5">
        <v>1</v>
      </c>
      <c r="AW101" s="5">
        <v>1</v>
      </c>
      <c r="AX101" s="5">
        <v>1</v>
      </c>
      <c r="AY101" s="5">
        <v>1</v>
      </c>
      <c r="AZ101" s="5">
        <v>1</v>
      </c>
      <c r="BA101" s="5">
        <v>1</v>
      </c>
      <c r="BB101" s="5">
        <v>1</v>
      </c>
      <c r="BC101" s="5">
        <v>1</v>
      </c>
      <c r="BD101" s="5">
        <v>1</v>
      </c>
      <c r="BE101" s="5">
        <v>1</v>
      </c>
      <c r="BF101" s="5">
        <v>1</v>
      </c>
      <c r="BG101" s="5">
        <v>1</v>
      </c>
      <c r="BH101" s="5">
        <v>1</v>
      </c>
      <c r="BI101" s="5">
        <v>1</v>
      </c>
      <c r="BJ101" s="5">
        <v>1</v>
      </c>
      <c r="BK101" s="5">
        <v>1</v>
      </c>
      <c r="BL101" s="5">
        <v>1</v>
      </c>
      <c r="BM101" s="5">
        <v>1</v>
      </c>
      <c r="BN101" s="5">
        <v>1</v>
      </c>
      <c r="BO101" s="5">
        <v>1</v>
      </c>
      <c r="BP101" s="5">
        <v>1</v>
      </c>
      <c r="BQ101" s="5">
        <v>1</v>
      </c>
      <c r="BR101" s="5">
        <v>1</v>
      </c>
      <c r="BS101" s="5">
        <v>1</v>
      </c>
      <c r="BT101" s="5">
        <v>1</v>
      </c>
      <c r="BU101" s="244">
        <v>1</v>
      </c>
    </row>
    <row r="102" spans="1:73" ht="18.75">
      <c r="A102" s="5">
        <v>1</v>
      </c>
      <c r="B102" s="614"/>
      <c r="C102" s="613" t="str">
        <f>"colonne."&amp;LEFT(ADDRESS(1,COLUMN(),4),1)</f>
        <v>colonne.C</v>
      </c>
      <c r="D102" s="615"/>
      <c r="E102" s="613" t="str">
        <f>"colonne."&amp;LEFT(ADDRESS(1,COLUMN(),4),1)</f>
        <v>colonne.E</v>
      </c>
      <c r="F102" s="613" t="str">
        <f>"colonne."&amp;LEFT(ADDRESS(1,COLUMN(),4),1)</f>
        <v>colonne.F</v>
      </c>
      <c r="G102" s="626" t="s">
        <v>684</v>
      </c>
      <c r="H102" s="638" t="str">
        <f>"colonne."&amp;LEFT(ADDRESS(1,COLUMN(),4),1)</f>
        <v>colonne.H</v>
      </c>
      <c r="I102" s="5">
        <v>1</v>
      </c>
      <c r="J102" s="180" t="str">
        <f t="shared" si="18"/>
        <v>►</v>
      </c>
      <c r="K102" s="192"/>
      <c r="L102" s="192"/>
      <c r="M102" s="181" t="str">
        <f t="shared" si="15"/>
        <v/>
      </c>
      <c r="N102" s="486"/>
      <c r="O102" s="167"/>
      <c r="P102" s="182"/>
      <c r="Q102" s="491">
        <v>1</v>
      </c>
      <c r="R102" s="169">
        <f>IFERROR(SUMIF(K156:P156, O102, K157:P157)*N102*IF(ISBLANK(K102),1,K102)+SUMIF(K158:P158, O102, K159:P159)*N102*IF(ISBLANK(K102),1,K102), 0)</f>
        <v>0</v>
      </c>
      <c r="S102" s="170">
        <f>IF(ISBLANK(K93),0,(R102*Q102)/K93*V94)</f>
        <v>0</v>
      </c>
      <c r="T102" s="183">
        <f>IF(S129=0,0,(S102/S129)*U98*1000)</f>
        <v>0</v>
      </c>
      <c r="U102" s="184">
        <f>IF(R129=0, 0, (K102*Q102)/(R129*U98))</f>
        <v>0</v>
      </c>
      <c r="V102" s="185">
        <f>IF(OR(ISBLANK(K93), ISBLANK(K102), ISTEXT(K102)), 0, K102*Q102/K93*V94)</f>
        <v>0</v>
      </c>
      <c r="W102" s="186">
        <f t="shared" si="16"/>
        <v>0</v>
      </c>
      <c r="X102" s="187">
        <f t="shared" si="17"/>
        <v>0</v>
      </c>
      <c r="Y102" s="22" t="s">
        <v>16</v>
      </c>
      <c r="Z102" s="5">
        <v>1</v>
      </c>
      <c r="AA102" s="798" t="s">
        <v>138</v>
      </c>
      <c r="AB102" s="798"/>
      <c r="AC102" s="219"/>
      <c r="AD102" s="219"/>
      <c r="AE102" s="219"/>
      <c r="AF102" s="219"/>
      <c r="AG102" s="5">
        <v>1</v>
      </c>
      <c r="AH102" s="5">
        <v>1</v>
      </c>
      <c r="AI102" s="5">
        <v>1</v>
      </c>
      <c r="AJ102" s="5">
        <v>1</v>
      </c>
      <c r="AK102" s="5">
        <v>1</v>
      </c>
      <c r="AL102" s="5">
        <v>1</v>
      </c>
      <c r="AM102" s="5">
        <v>1</v>
      </c>
      <c r="AN102" s="5">
        <v>1</v>
      </c>
      <c r="AO102" s="5">
        <v>1</v>
      </c>
      <c r="AP102" s="5">
        <v>1</v>
      </c>
      <c r="AQ102" s="5">
        <v>1</v>
      </c>
      <c r="AR102" s="5">
        <v>1</v>
      </c>
      <c r="AS102" s="5">
        <v>1</v>
      </c>
      <c r="AT102" s="5">
        <v>1</v>
      </c>
      <c r="AU102" s="5">
        <v>1</v>
      </c>
      <c r="AV102" s="5">
        <v>1</v>
      </c>
      <c r="AW102" s="5">
        <v>1</v>
      </c>
      <c r="AX102" s="5">
        <v>1</v>
      </c>
      <c r="AY102" s="5">
        <v>1</v>
      </c>
      <c r="AZ102" s="5">
        <v>1</v>
      </c>
      <c r="BA102" s="5">
        <v>1</v>
      </c>
      <c r="BB102" s="5">
        <v>1</v>
      </c>
      <c r="BC102" s="5">
        <v>1</v>
      </c>
      <c r="BD102" s="5">
        <v>1</v>
      </c>
      <c r="BE102" s="5">
        <v>1</v>
      </c>
      <c r="BF102" s="5">
        <v>1</v>
      </c>
      <c r="BG102" s="5">
        <v>1</v>
      </c>
      <c r="BH102" s="5">
        <v>1</v>
      </c>
      <c r="BI102" s="5">
        <v>1</v>
      </c>
      <c r="BJ102" s="5">
        <v>1</v>
      </c>
      <c r="BK102" s="5">
        <v>1</v>
      </c>
      <c r="BL102" s="5">
        <v>1</v>
      </c>
      <c r="BM102" s="5">
        <v>1</v>
      </c>
      <c r="BN102" s="5">
        <v>1</v>
      </c>
      <c r="BO102" s="5">
        <v>1</v>
      </c>
      <c r="BP102" s="5">
        <v>1</v>
      </c>
      <c r="BQ102" s="5">
        <v>1</v>
      </c>
      <c r="BR102" s="5">
        <v>1</v>
      </c>
      <c r="BS102" s="5">
        <v>1</v>
      </c>
      <c r="BT102" s="5">
        <v>1</v>
      </c>
      <c r="BU102" s="244">
        <v>1</v>
      </c>
    </row>
    <row r="103" spans="1:73" ht="19.5" thickBot="1">
      <c r="A103" s="5">
        <v>1</v>
      </c>
      <c r="B103" s="596"/>
      <c r="C103" s="631"/>
      <c r="D103" s="598"/>
      <c r="E103" s="630" t="str">
        <f t="shared" ref="E103:E165" si="19">SUBSTITUTE(SUBSTITUTE(SUBSTITUTE(SUBSTITUTE(SUBSTITUTE(SUBSTITUTE(SUBSTITUTE(SUBSTITUTE(SUBSTITUTE(SUBSTITUTE(C103,"0",""),"1",""),"2",""),"3",""),"4",""),"5",""),"6",""),"7",""),"8",""),"9","")</f>
        <v/>
      </c>
      <c r="F103" s="641"/>
      <c r="G103" s="627" t="str">
        <f t="shared" ref="G103:G109" si="20">IF(ISBLANK(F103),E103,F103)</f>
        <v/>
      </c>
      <c r="H103" s="639" t="str">
        <f>IF(OR(ISBLANK(F103), ISTEXT(F103)), "", "0  "&amp;F102)</f>
        <v/>
      </c>
      <c r="I103" s="5">
        <v>1</v>
      </c>
      <c r="J103" s="180" t="str">
        <f t="shared" si="18"/>
        <v>►</v>
      </c>
      <c r="K103" s="192"/>
      <c r="L103" s="192"/>
      <c r="M103" s="165" t="str">
        <f t="shared" si="15"/>
        <v/>
      </c>
      <c r="N103" s="166"/>
      <c r="O103" s="167"/>
      <c r="P103" s="182"/>
      <c r="Q103" s="491">
        <v>1</v>
      </c>
      <c r="R103" s="169">
        <f>IFERROR(SUMIF(K156:P156, O103, K157:P157)*N103*IF(ISBLANK(K103),1,K103)+SUMIF(K158:P158, O103, K159:P159)*N103*IF(ISBLANK(K103),1,K103), 0)</f>
        <v>0</v>
      </c>
      <c r="S103" s="170">
        <f>IF(ISBLANK(K93),0,(R103*Q103)/K93*V94)</f>
        <v>0</v>
      </c>
      <c r="T103" s="171">
        <f>IF(S129=0,0,(S103/S129)*U98*1000)</f>
        <v>0</v>
      </c>
      <c r="U103" s="193">
        <f>IF(R129=0, 0, (K103*Q103)/(R129*U98))</f>
        <v>0</v>
      </c>
      <c r="V103" s="173">
        <f>IF(OR(ISBLANK(K93), ISBLANK(K103), ISTEXT(K103)), 0, K103*Q103/K93*V94)</f>
        <v>0</v>
      </c>
      <c r="W103" s="174">
        <f t="shared" si="16"/>
        <v>0</v>
      </c>
      <c r="X103" s="175">
        <f t="shared" si="17"/>
        <v>0</v>
      </c>
      <c r="Y103" s="22" t="s">
        <v>5</v>
      </c>
      <c r="Z103" s="5">
        <v>1</v>
      </c>
      <c r="AA103" s="897" t="s">
        <v>143</v>
      </c>
      <c r="AB103" s="897"/>
      <c r="AC103" s="224"/>
      <c r="AD103" s="224"/>
      <c r="AE103" s="224"/>
      <c r="AF103" s="224"/>
      <c r="AG103" s="5">
        <v>1</v>
      </c>
      <c r="AH103" s="5">
        <v>1</v>
      </c>
      <c r="AI103" s="5">
        <v>1</v>
      </c>
      <c r="AJ103" s="5">
        <v>1</v>
      </c>
      <c r="AK103" s="5">
        <v>1</v>
      </c>
      <c r="AL103" s="5">
        <v>1</v>
      </c>
      <c r="AM103" s="5">
        <v>1</v>
      </c>
      <c r="AN103" s="5">
        <v>1</v>
      </c>
      <c r="AO103" s="5">
        <v>1</v>
      </c>
      <c r="AP103" s="5">
        <v>1</v>
      </c>
      <c r="AQ103" s="5">
        <v>1</v>
      </c>
      <c r="AR103" s="5">
        <v>1</v>
      </c>
      <c r="AS103" s="5">
        <v>1</v>
      </c>
      <c r="AT103" s="5">
        <v>1</v>
      </c>
      <c r="AU103" s="5">
        <v>1</v>
      </c>
      <c r="AV103" s="5">
        <v>1</v>
      </c>
      <c r="AW103" s="5">
        <v>1</v>
      </c>
      <c r="AX103" s="5">
        <v>1</v>
      </c>
      <c r="AY103" s="5">
        <v>1</v>
      </c>
      <c r="AZ103" s="5">
        <v>1</v>
      </c>
      <c r="BA103" s="5">
        <v>1</v>
      </c>
      <c r="BB103" s="5">
        <v>1</v>
      </c>
      <c r="BC103" s="5">
        <v>1</v>
      </c>
      <c r="BD103" s="5">
        <v>1</v>
      </c>
      <c r="BE103" s="5">
        <v>1</v>
      </c>
      <c r="BF103" s="5">
        <v>1</v>
      </c>
      <c r="BG103" s="5">
        <v>1</v>
      </c>
      <c r="BH103" s="5">
        <v>1</v>
      </c>
      <c r="BI103" s="5">
        <v>1</v>
      </c>
      <c r="BJ103" s="5">
        <v>1</v>
      </c>
      <c r="BK103" s="5">
        <v>1</v>
      </c>
      <c r="BL103" s="5">
        <v>1</v>
      </c>
      <c r="BM103" s="5">
        <v>1</v>
      </c>
      <c r="BN103" s="5">
        <v>1</v>
      </c>
      <c r="BO103" s="5">
        <v>1</v>
      </c>
      <c r="BP103" s="5">
        <v>1</v>
      </c>
      <c r="BQ103" s="5">
        <v>1</v>
      </c>
      <c r="BR103" s="5">
        <v>1</v>
      </c>
      <c r="BS103" s="5">
        <v>1</v>
      </c>
      <c r="BT103" s="5">
        <v>1</v>
      </c>
      <c r="BU103" s="244">
        <v>1</v>
      </c>
    </row>
    <row r="104" spans="1:73" ht="20.25" thickTop="1" thickBot="1">
      <c r="A104" s="5">
        <v>1</v>
      </c>
      <c r="B104" s="596"/>
      <c r="C104" s="632"/>
      <c r="D104" s="598"/>
      <c r="E104" s="630" t="str">
        <f t="shared" si="19"/>
        <v/>
      </c>
      <c r="F104" s="640"/>
      <c r="G104" s="627" t="str">
        <f t="shared" si="20"/>
        <v/>
      </c>
      <c r="H104" s="639" t="str">
        <f>IF(OR(ISBLANK(F104), ISTEXT(F104)), "", "0  "&amp;F102)</f>
        <v/>
      </c>
      <c r="I104" s="5">
        <v>1</v>
      </c>
      <c r="J104" s="180" t="str">
        <f t="shared" si="18"/>
        <v>►</v>
      </c>
      <c r="K104" s="163"/>
      <c r="L104" s="164"/>
      <c r="M104" s="181" t="str">
        <f t="shared" si="15"/>
        <v/>
      </c>
      <c r="N104" s="166"/>
      <c r="O104" s="167"/>
      <c r="P104" s="182"/>
      <c r="Q104" s="491">
        <v>1</v>
      </c>
      <c r="R104" s="169">
        <f>IFERROR(SUMIF(K156:P156, O104, K157:P157)*N104*IF(ISBLANK(K104),1,K104)+SUMIF(K158:P158, O104, K159:P159)*N104*IF(ISBLANK(K104),1,K104), 0)</f>
        <v>0</v>
      </c>
      <c r="S104" s="170">
        <f>IF(ISBLANK(K93),0,(R104*Q104)/K93*V94)</f>
        <v>0</v>
      </c>
      <c r="T104" s="183">
        <f>IF(S129=0,0,(S104/S129)*U98*1000)</f>
        <v>0</v>
      </c>
      <c r="U104" s="184">
        <f>IF(R129=0, 0, (K104*Q104)/(R129*U98))</f>
        <v>0</v>
      </c>
      <c r="V104" s="185">
        <f>IF(OR(ISBLANK(K93), ISBLANK(K104), ISTEXT(K104)), 0, K104*Q104/K93*V94)</f>
        <v>0</v>
      </c>
      <c r="W104" s="186">
        <f t="shared" si="16"/>
        <v>0</v>
      </c>
      <c r="X104" s="187">
        <f t="shared" si="17"/>
        <v>0</v>
      </c>
      <c r="Y104" s="32" t="s">
        <v>11</v>
      </c>
      <c r="Z104" s="5">
        <v>1</v>
      </c>
      <c r="AA104" s="113" t="s">
        <v>63</v>
      </c>
      <c r="AB104" s="113" t="s">
        <v>64</v>
      </c>
      <c r="AC104" s="113" t="s">
        <v>65</v>
      </c>
      <c r="AD104" s="113" t="s">
        <v>66</v>
      </c>
      <c r="AE104" s="113" t="s">
        <v>67</v>
      </c>
      <c r="AF104" s="113" t="s">
        <v>68</v>
      </c>
      <c r="AG104" s="5">
        <v>1</v>
      </c>
      <c r="AH104" s="5">
        <v>1</v>
      </c>
      <c r="AI104" s="5">
        <v>1</v>
      </c>
      <c r="AJ104" s="5">
        <v>1</v>
      </c>
      <c r="AK104" s="5">
        <v>1</v>
      </c>
      <c r="AL104" s="5">
        <v>1</v>
      </c>
      <c r="AM104" s="5">
        <v>1</v>
      </c>
      <c r="AN104" s="5">
        <v>1</v>
      </c>
      <c r="AO104" s="5">
        <v>1</v>
      </c>
      <c r="AP104" s="5">
        <v>1</v>
      </c>
      <c r="AQ104" s="5">
        <v>1</v>
      </c>
      <c r="AR104" s="5">
        <v>1</v>
      </c>
      <c r="AS104" s="5">
        <v>1</v>
      </c>
      <c r="AT104" s="5">
        <v>1</v>
      </c>
      <c r="AU104" s="5">
        <v>1</v>
      </c>
      <c r="AV104" s="5">
        <v>1</v>
      </c>
      <c r="AW104" s="5">
        <v>1</v>
      </c>
      <c r="AX104" s="5">
        <v>1</v>
      </c>
      <c r="AY104" s="5">
        <v>1</v>
      </c>
      <c r="AZ104" s="5">
        <v>1</v>
      </c>
      <c r="BA104" s="5">
        <v>1</v>
      </c>
      <c r="BB104" s="5">
        <v>1</v>
      </c>
      <c r="BC104" s="5">
        <v>1</v>
      </c>
      <c r="BD104" s="5">
        <v>1</v>
      </c>
      <c r="BE104" s="5">
        <v>1</v>
      </c>
      <c r="BF104" s="5">
        <v>1</v>
      </c>
      <c r="BG104" s="5">
        <v>1</v>
      </c>
      <c r="BH104" s="5">
        <v>1</v>
      </c>
      <c r="BI104" s="5">
        <v>1</v>
      </c>
      <c r="BJ104" s="5">
        <v>1</v>
      </c>
      <c r="BK104" s="5">
        <v>1</v>
      </c>
      <c r="BL104" s="5">
        <v>1</v>
      </c>
      <c r="BM104" s="5">
        <v>1</v>
      </c>
      <c r="BN104" s="5">
        <v>1</v>
      </c>
      <c r="BO104" s="5">
        <v>1</v>
      </c>
      <c r="BP104" s="5">
        <v>1</v>
      </c>
      <c r="BQ104" s="5">
        <v>1</v>
      </c>
      <c r="BR104" s="5">
        <v>1</v>
      </c>
      <c r="BS104" s="5">
        <v>1</v>
      </c>
      <c r="BT104" s="5">
        <v>1</v>
      </c>
      <c r="BU104" s="244">
        <v>1</v>
      </c>
    </row>
    <row r="105" spans="1:73" ht="19.5" thickTop="1">
      <c r="A105" s="5">
        <v>1</v>
      </c>
      <c r="B105" s="596"/>
      <c r="C105" s="632"/>
      <c r="D105" s="598"/>
      <c r="E105" s="630" t="str">
        <f t="shared" si="19"/>
        <v/>
      </c>
      <c r="F105" s="640"/>
      <c r="G105" s="627" t="str">
        <f t="shared" si="20"/>
        <v/>
      </c>
      <c r="H105" s="639" t="str">
        <f>IF(OR(ISBLANK(F105), ISTEXT(F105)), "", "0  "&amp;F102)</f>
        <v/>
      </c>
      <c r="I105" s="5">
        <v>1</v>
      </c>
      <c r="J105" s="180" t="str">
        <f t="shared" si="18"/>
        <v>►</v>
      </c>
      <c r="K105" s="164"/>
      <c r="L105" s="164"/>
      <c r="M105" s="165" t="str">
        <f t="shared" si="15"/>
        <v/>
      </c>
      <c r="N105" s="486"/>
      <c r="O105" s="167"/>
      <c r="P105" s="182"/>
      <c r="Q105" s="491">
        <v>1</v>
      </c>
      <c r="R105" s="169">
        <f>IFERROR(SUMIF(K156:P156, O105, K157:P157)*N105*IF(ISBLANK(K105),1,K105)+SUMIF(K158:P158, O105, K159:P159)*N105*IF(ISBLANK(K105),1,K105), 0)</f>
        <v>0</v>
      </c>
      <c r="S105" s="170">
        <f>IF(ISBLANK(K93),0,(R105*Q105)/K93*V94)</f>
        <v>0</v>
      </c>
      <c r="T105" s="171">
        <f>IF(S129=0,0,(S105/S129)*U98*1000)</f>
        <v>0</v>
      </c>
      <c r="U105" s="193">
        <f>IF(R129=0, 0, (K105*Q105)/(R129*U98))</f>
        <v>0</v>
      </c>
      <c r="V105" s="173">
        <f>IF(OR(ISBLANK(K93), ISBLANK(K105), ISTEXT(K105)), 0, K105*Q105/K93*V94)</f>
        <v>0</v>
      </c>
      <c r="W105" s="174">
        <f t="shared" si="16"/>
        <v>0</v>
      </c>
      <c r="X105" s="175">
        <f t="shared" si="17"/>
        <v>0</v>
      </c>
      <c r="Y105" s="32" t="s">
        <v>17</v>
      </c>
      <c r="Z105" s="5">
        <v>1</v>
      </c>
      <c r="AA105" s="812" t="s">
        <v>122</v>
      </c>
      <c r="AB105" s="814" t="s">
        <v>123</v>
      </c>
      <c r="AC105" s="816" t="s">
        <v>84</v>
      </c>
      <c r="AD105" s="814" t="s">
        <v>90</v>
      </c>
      <c r="AE105" s="818" t="s">
        <v>124</v>
      </c>
      <c r="AF105" s="128" t="s">
        <v>92</v>
      </c>
      <c r="AG105" s="5">
        <v>1</v>
      </c>
      <c r="AH105" s="5">
        <v>1</v>
      </c>
      <c r="AI105" s="5">
        <v>1</v>
      </c>
      <c r="AJ105" s="5">
        <v>1</v>
      </c>
      <c r="AK105" s="5">
        <v>1</v>
      </c>
      <c r="AL105" s="5">
        <v>1</v>
      </c>
      <c r="AM105" s="5">
        <v>1</v>
      </c>
      <c r="AN105" s="5">
        <v>1</v>
      </c>
      <c r="AO105" s="5">
        <v>1</v>
      </c>
      <c r="AP105" s="5">
        <v>1</v>
      </c>
      <c r="AQ105" s="5">
        <v>1</v>
      </c>
      <c r="AR105" s="5">
        <v>1</v>
      </c>
      <c r="AS105" s="5">
        <v>1</v>
      </c>
      <c r="AT105" s="5">
        <v>1</v>
      </c>
      <c r="AU105" s="5">
        <v>1</v>
      </c>
      <c r="AV105" s="5">
        <v>1</v>
      </c>
      <c r="AW105" s="5">
        <v>1</v>
      </c>
      <c r="AX105" s="5">
        <v>1</v>
      </c>
      <c r="AY105" s="5">
        <v>1</v>
      </c>
      <c r="AZ105" s="5">
        <v>1</v>
      </c>
      <c r="BA105" s="5">
        <v>1</v>
      </c>
      <c r="BB105" s="5">
        <v>1</v>
      </c>
      <c r="BC105" s="5">
        <v>1</v>
      </c>
      <c r="BD105" s="5">
        <v>1</v>
      </c>
      <c r="BE105" s="5">
        <v>1</v>
      </c>
      <c r="BF105" s="5">
        <v>1</v>
      </c>
      <c r="BG105" s="5">
        <v>1</v>
      </c>
      <c r="BH105" s="5">
        <v>1</v>
      </c>
      <c r="BI105" s="5">
        <v>1</v>
      </c>
      <c r="BJ105" s="5">
        <v>1</v>
      </c>
      <c r="BK105" s="5">
        <v>1</v>
      </c>
      <c r="BL105" s="5">
        <v>1</v>
      </c>
      <c r="BM105" s="5">
        <v>1</v>
      </c>
      <c r="BN105" s="5">
        <v>1</v>
      </c>
      <c r="BO105" s="5">
        <v>1</v>
      </c>
      <c r="BP105" s="5">
        <v>1</v>
      </c>
      <c r="BQ105" s="5">
        <v>1</v>
      </c>
      <c r="BR105" s="5">
        <v>1</v>
      </c>
      <c r="BS105" s="5">
        <v>1</v>
      </c>
      <c r="BT105" s="5">
        <v>1</v>
      </c>
      <c r="BU105" s="244">
        <v>1</v>
      </c>
    </row>
    <row r="106" spans="1:73" ht="18.75">
      <c r="A106" s="5">
        <v>1</v>
      </c>
      <c r="B106" s="596"/>
      <c r="C106" s="632"/>
      <c r="D106" s="598"/>
      <c r="E106" s="630" t="str">
        <f t="shared" si="19"/>
        <v/>
      </c>
      <c r="F106" s="640"/>
      <c r="G106" s="627" t="str">
        <f t="shared" si="20"/>
        <v/>
      </c>
      <c r="H106" s="639" t="str">
        <f>IF(OR(ISBLANK(F106), ISTEXT(F106)), "", "0  "&amp;F102)</f>
        <v/>
      </c>
      <c r="I106" s="5">
        <v>1</v>
      </c>
      <c r="J106" s="180" t="str">
        <f t="shared" si="18"/>
        <v>►</v>
      </c>
      <c r="K106" s="192"/>
      <c r="L106" s="192"/>
      <c r="M106" s="181" t="str">
        <f t="shared" si="15"/>
        <v/>
      </c>
      <c r="N106" s="486"/>
      <c r="O106" s="167"/>
      <c r="P106" s="182"/>
      <c r="Q106" s="491">
        <v>1</v>
      </c>
      <c r="R106" s="169">
        <f>IFERROR(SUMIF(K156:P156, O106, K157:P157)*N106*IF(ISBLANK(K106),1,K106)+SUMIF(K158:P158, O106, K159:P159)*N106*IF(ISBLANK(K106),1,K106), 0)</f>
        <v>0</v>
      </c>
      <c r="S106" s="170">
        <f>IF(ISBLANK(K93),0,(R106*Q106)/K93*V94)</f>
        <v>0</v>
      </c>
      <c r="T106" s="183">
        <f>IF(S129=0,0,(S106/S129)*U98*1000)</f>
        <v>0</v>
      </c>
      <c r="U106" s="184">
        <f>IF(R129=0, 0, (K106*Q106)/(R129*U98))</f>
        <v>0</v>
      </c>
      <c r="V106" s="185">
        <f>IF(OR(ISBLANK(K93), ISBLANK(K106), ISTEXT(K106)), 0, K106*Q106/K93*V94)</f>
        <v>0</v>
      </c>
      <c r="W106" s="186">
        <f t="shared" si="16"/>
        <v>0</v>
      </c>
      <c r="X106" s="187">
        <f t="shared" si="17"/>
        <v>0</v>
      </c>
      <c r="Y106" s="23" t="s">
        <v>6</v>
      </c>
      <c r="Z106" s="5">
        <v>1</v>
      </c>
      <c r="AA106" s="813"/>
      <c r="AB106" s="815"/>
      <c r="AC106" s="817"/>
      <c r="AD106" s="815"/>
      <c r="AE106" s="819"/>
      <c r="AF106" s="147" t="s">
        <v>81</v>
      </c>
      <c r="AG106" s="5">
        <v>1</v>
      </c>
      <c r="AH106" s="5">
        <v>1</v>
      </c>
      <c r="AI106" s="5">
        <v>1</v>
      </c>
      <c r="AJ106" s="5">
        <v>1</v>
      </c>
      <c r="AK106" s="5">
        <v>1</v>
      </c>
      <c r="AL106" s="5">
        <v>1</v>
      </c>
      <c r="AM106" s="5">
        <v>1</v>
      </c>
      <c r="AN106" s="5">
        <v>1</v>
      </c>
      <c r="AO106" s="5">
        <v>1</v>
      </c>
      <c r="AP106" s="5">
        <v>1</v>
      </c>
      <c r="AQ106" s="5">
        <v>1</v>
      </c>
      <c r="AR106" s="5">
        <v>1</v>
      </c>
      <c r="AS106" s="5">
        <v>1</v>
      </c>
      <c r="AT106" s="5">
        <v>1</v>
      </c>
      <c r="AU106" s="5">
        <v>1</v>
      </c>
      <c r="AV106" s="5">
        <v>1</v>
      </c>
      <c r="AW106" s="5">
        <v>1</v>
      </c>
      <c r="AX106" s="5">
        <v>1</v>
      </c>
      <c r="AY106" s="5">
        <v>1</v>
      </c>
      <c r="AZ106" s="5">
        <v>1</v>
      </c>
      <c r="BA106" s="5">
        <v>1</v>
      </c>
      <c r="BB106" s="5">
        <v>1</v>
      </c>
      <c r="BC106" s="5">
        <v>1</v>
      </c>
      <c r="BD106" s="5">
        <v>1</v>
      </c>
      <c r="BE106" s="5">
        <v>1</v>
      </c>
      <c r="BF106" s="5">
        <v>1</v>
      </c>
      <c r="BG106" s="5">
        <v>1</v>
      </c>
      <c r="BH106" s="5">
        <v>1</v>
      </c>
      <c r="BI106" s="5">
        <v>1</v>
      </c>
      <c r="BJ106" s="5">
        <v>1</v>
      </c>
      <c r="BK106" s="5">
        <v>1</v>
      </c>
      <c r="BL106" s="5">
        <v>1</v>
      </c>
      <c r="BM106" s="5">
        <v>1</v>
      </c>
      <c r="BN106" s="5">
        <v>1</v>
      </c>
      <c r="BO106" s="5">
        <v>1</v>
      </c>
      <c r="BP106" s="5">
        <v>1</v>
      </c>
      <c r="BQ106" s="5">
        <v>1</v>
      </c>
      <c r="BR106" s="5">
        <v>1</v>
      </c>
      <c r="BS106" s="5">
        <v>1</v>
      </c>
      <c r="BT106" s="5">
        <v>1</v>
      </c>
      <c r="BU106" s="244">
        <v>1</v>
      </c>
    </row>
    <row r="107" spans="1:73" ht="18.75">
      <c r="A107" s="5">
        <v>1</v>
      </c>
      <c r="B107" s="596"/>
      <c r="C107" s="632"/>
      <c r="D107" s="598"/>
      <c r="E107" s="630" t="str">
        <f t="shared" si="19"/>
        <v/>
      </c>
      <c r="F107" s="640"/>
      <c r="G107" s="627" t="str">
        <f t="shared" si="20"/>
        <v/>
      </c>
      <c r="H107" s="639" t="str">
        <f>IF(OR(ISBLANK(F107), ISTEXT(F107)), "", "0  "&amp;F102)</f>
        <v/>
      </c>
      <c r="I107" s="5">
        <v>1</v>
      </c>
      <c r="J107" s="180" t="str">
        <f t="shared" si="18"/>
        <v>►</v>
      </c>
      <c r="K107" s="163"/>
      <c r="L107" s="164"/>
      <c r="M107" s="165" t="str">
        <f t="shared" si="15"/>
        <v/>
      </c>
      <c r="N107" s="166"/>
      <c r="O107" s="167"/>
      <c r="P107" s="182"/>
      <c r="Q107" s="491">
        <v>1</v>
      </c>
      <c r="R107" s="169">
        <f>IFERROR(SUMIF(K156:P156, O107, K157:P157)*N107*IF(ISBLANK(K107),1,K107)+SUMIF(K158:P158, O107, K159:P159)*N107*IF(ISBLANK(K107),1,K107), 0)</f>
        <v>0</v>
      </c>
      <c r="S107" s="170">
        <f>IF(ISBLANK(K93),0,(R107*Q107)/K93*V94)</f>
        <v>0</v>
      </c>
      <c r="T107" s="171">
        <f>IF(S129=0,0,(S107/S129)*U98*1000)</f>
        <v>0</v>
      </c>
      <c r="U107" s="193">
        <f>IF(R129=0, 0, (K107*Q107)/(R129*U98))</f>
        <v>0</v>
      </c>
      <c r="V107" s="173">
        <f>IF(OR(ISBLANK(K93), ISBLANK(K107), ISTEXT(K107)), 0, K107*Q107/K93*V94)</f>
        <v>0</v>
      </c>
      <c r="W107" s="174">
        <f t="shared" si="16"/>
        <v>0</v>
      </c>
      <c r="X107" s="175">
        <f t="shared" si="17"/>
        <v>0</v>
      </c>
      <c r="Y107" s="23" t="s">
        <v>12</v>
      </c>
      <c r="Z107" s="5">
        <v>1</v>
      </c>
      <c r="AA107" s="163"/>
      <c r="AB107" s="164"/>
      <c r="AC107" s="165" t="str">
        <f t="shared" ref="AC107:AC127" si="21">IF(AND(AA107&gt;0,AD107&gt;0),"de","")</f>
        <v/>
      </c>
      <c r="AD107" s="166"/>
      <c r="AE107" s="167"/>
      <c r="AF107" s="168"/>
      <c r="AG107" s="5">
        <v>1</v>
      </c>
      <c r="AH107" s="5">
        <v>1</v>
      </c>
      <c r="AI107" s="5">
        <v>1</v>
      </c>
      <c r="AJ107" s="5">
        <v>1</v>
      </c>
      <c r="AK107" s="5">
        <v>1</v>
      </c>
      <c r="AL107" s="5">
        <v>1</v>
      </c>
      <c r="AM107" s="5">
        <v>1</v>
      </c>
      <c r="AN107" s="5">
        <v>1</v>
      </c>
      <c r="AO107" s="5">
        <v>1</v>
      </c>
      <c r="AP107" s="5">
        <v>1</v>
      </c>
      <c r="AQ107" s="5">
        <v>1</v>
      </c>
      <c r="AR107" s="5">
        <v>1</v>
      </c>
      <c r="AS107" s="5">
        <v>1</v>
      </c>
      <c r="AT107" s="5">
        <v>1</v>
      </c>
      <c r="AU107" s="5">
        <v>1</v>
      </c>
      <c r="AV107" s="5">
        <v>1</v>
      </c>
      <c r="AW107" s="5">
        <v>1</v>
      </c>
      <c r="AX107" s="5">
        <v>1</v>
      </c>
      <c r="AY107" s="5">
        <v>1</v>
      </c>
      <c r="AZ107" s="5">
        <v>1</v>
      </c>
      <c r="BA107" s="5">
        <v>1</v>
      </c>
      <c r="BB107" s="5">
        <v>1</v>
      </c>
      <c r="BC107" s="5">
        <v>1</v>
      </c>
      <c r="BD107" s="5">
        <v>1</v>
      </c>
      <c r="BE107" s="5">
        <v>1</v>
      </c>
      <c r="BF107" s="5">
        <v>1</v>
      </c>
      <c r="BG107" s="5">
        <v>1</v>
      </c>
      <c r="BH107" s="5">
        <v>1</v>
      </c>
      <c r="BI107" s="5">
        <v>1</v>
      </c>
      <c r="BJ107" s="5">
        <v>1</v>
      </c>
      <c r="BK107" s="5">
        <v>1</v>
      </c>
      <c r="BL107" s="5">
        <v>1</v>
      </c>
      <c r="BM107" s="5">
        <v>1</v>
      </c>
      <c r="BN107" s="5">
        <v>1</v>
      </c>
      <c r="BO107" s="5">
        <v>1</v>
      </c>
      <c r="BP107" s="5">
        <v>1</v>
      </c>
      <c r="BQ107" s="5">
        <v>1</v>
      </c>
      <c r="BR107" s="5">
        <v>1</v>
      </c>
      <c r="BS107" s="5">
        <v>1</v>
      </c>
      <c r="BT107" s="5">
        <v>1</v>
      </c>
      <c r="BU107" s="244">
        <v>1</v>
      </c>
    </row>
    <row r="108" spans="1:73" ht="19.5" customHeight="1">
      <c r="A108" s="5">
        <v>1</v>
      </c>
      <c r="B108" s="596"/>
      <c r="C108" s="632"/>
      <c r="D108" s="598"/>
      <c r="E108" s="630" t="str">
        <f t="shared" si="19"/>
        <v/>
      </c>
      <c r="F108" s="640"/>
      <c r="G108" s="627" t="str">
        <f t="shared" si="20"/>
        <v/>
      </c>
      <c r="H108" s="639" t="str">
        <f>IF(OR(ISBLANK(F108), ISTEXT(F108)), "", "0  "&amp;F102)</f>
        <v/>
      </c>
      <c r="I108" s="5">
        <v>1</v>
      </c>
      <c r="J108" s="180" t="str">
        <f t="shared" si="18"/>
        <v>►</v>
      </c>
      <c r="K108" s="163"/>
      <c r="L108" s="164"/>
      <c r="M108" s="181" t="str">
        <f t="shared" si="15"/>
        <v/>
      </c>
      <c r="N108" s="485"/>
      <c r="O108" s="167"/>
      <c r="P108" s="182"/>
      <c r="Q108" s="491">
        <v>1</v>
      </c>
      <c r="R108" s="169">
        <f>IFERROR(SUMIF(K156:P156, O108, K157:P157)*N108*IF(ISBLANK(K108),1,K108)+SUMIF(K158:P158, O108, K159:P159)*N108*IF(ISBLANK(K108),1,K108), 0)</f>
        <v>0</v>
      </c>
      <c r="S108" s="170">
        <f>IF(ISBLANK(K93),0,(R108*Q108)/K93*V94)</f>
        <v>0</v>
      </c>
      <c r="T108" s="183">
        <f>IF(S129=0,0,(S108/S129)*U98*1000)</f>
        <v>0</v>
      </c>
      <c r="U108" s="184">
        <f>IF(R129=0, 0, (K108*Q108)/(R129*U98))</f>
        <v>0</v>
      </c>
      <c r="V108" s="185">
        <f>IF(OR(ISBLANK(K93), ISBLANK(K108), ISTEXT(K108)), 0, K108*Q108/K93*V94)</f>
        <v>0</v>
      </c>
      <c r="W108" s="186">
        <f t="shared" si="16"/>
        <v>0</v>
      </c>
      <c r="X108" s="187">
        <f t="shared" si="17"/>
        <v>0</v>
      </c>
      <c r="Y108" s="41" t="s">
        <v>18</v>
      </c>
      <c r="Z108" s="5">
        <v>1</v>
      </c>
      <c r="AA108" s="164"/>
      <c r="AB108" s="164"/>
      <c r="AC108" s="181" t="str">
        <f t="shared" si="21"/>
        <v/>
      </c>
      <c r="AD108" s="166"/>
      <c r="AE108" s="167"/>
      <c r="AF108" s="182"/>
      <c r="AG108" s="5">
        <v>1</v>
      </c>
      <c r="AH108" s="5">
        <v>1</v>
      </c>
      <c r="AI108" s="5">
        <v>1</v>
      </c>
      <c r="AJ108" s="5">
        <v>1</v>
      </c>
      <c r="AK108" s="5">
        <v>1</v>
      </c>
      <c r="AL108" s="5">
        <v>1</v>
      </c>
      <c r="AM108" s="5">
        <v>1</v>
      </c>
      <c r="AN108" s="5">
        <v>1</v>
      </c>
      <c r="AO108" s="5">
        <v>1</v>
      </c>
      <c r="AP108" s="5">
        <v>1</v>
      </c>
      <c r="AQ108" s="5">
        <v>1</v>
      </c>
      <c r="AR108" s="5">
        <v>1</v>
      </c>
      <c r="AS108" s="5">
        <v>1</v>
      </c>
      <c r="AT108" s="5">
        <v>1</v>
      </c>
      <c r="AU108" s="5">
        <v>1</v>
      </c>
      <c r="AV108" s="5">
        <v>1</v>
      </c>
      <c r="AW108" s="5">
        <v>1</v>
      </c>
      <c r="AX108" s="5">
        <v>1</v>
      </c>
      <c r="AY108" s="5">
        <v>1</v>
      </c>
      <c r="AZ108" s="5">
        <v>1</v>
      </c>
      <c r="BA108" s="5">
        <v>1</v>
      </c>
      <c r="BB108" s="5">
        <v>1</v>
      </c>
      <c r="BC108" s="5">
        <v>1</v>
      </c>
      <c r="BD108" s="5">
        <v>1</v>
      </c>
      <c r="BE108" s="5">
        <v>1</v>
      </c>
      <c r="BF108" s="5">
        <v>1</v>
      </c>
      <c r="BG108" s="5">
        <v>1</v>
      </c>
      <c r="BH108" s="5">
        <v>1</v>
      </c>
      <c r="BI108" s="5">
        <v>1</v>
      </c>
      <c r="BJ108" s="5">
        <v>1</v>
      </c>
      <c r="BK108" s="5">
        <v>1</v>
      </c>
      <c r="BL108" s="5">
        <v>1</v>
      </c>
      <c r="BM108" s="5">
        <v>1</v>
      </c>
      <c r="BN108" s="5">
        <v>1</v>
      </c>
      <c r="BO108" s="5">
        <v>1</v>
      </c>
      <c r="BP108" s="5">
        <v>1</v>
      </c>
      <c r="BQ108" s="5">
        <v>1</v>
      </c>
      <c r="BR108" s="5">
        <v>1</v>
      </c>
      <c r="BS108" s="5">
        <v>1</v>
      </c>
      <c r="BT108" s="5">
        <v>1</v>
      </c>
      <c r="BU108" s="244">
        <v>1</v>
      </c>
    </row>
    <row r="109" spans="1:73" ht="18.75">
      <c r="A109" s="5">
        <v>1</v>
      </c>
      <c r="B109" s="596"/>
      <c r="C109" s="632"/>
      <c r="D109" s="598"/>
      <c r="E109" s="630" t="str">
        <f t="shared" si="19"/>
        <v/>
      </c>
      <c r="F109" s="640"/>
      <c r="G109" s="627" t="str">
        <f t="shared" si="20"/>
        <v/>
      </c>
      <c r="H109" s="639" t="str">
        <f>IF(OR(ISBLANK(F109), ISTEXT(F109)), "", "0  "&amp;F102)</f>
        <v/>
      </c>
      <c r="I109" s="5">
        <v>1</v>
      </c>
      <c r="J109" s="180" t="str">
        <f t="shared" si="18"/>
        <v>►</v>
      </c>
      <c r="K109" s="163"/>
      <c r="L109" s="164"/>
      <c r="M109" s="165" t="str">
        <f t="shared" si="15"/>
        <v/>
      </c>
      <c r="N109" s="166"/>
      <c r="O109" s="167"/>
      <c r="P109" s="182"/>
      <c r="Q109" s="491">
        <v>1</v>
      </c>
      <c r="R109" s="169">
        <f>IFERROR(SUMIF(K156:P156, O109, K157:P157)*N109*IF(ISBLANK(K109),1,K109)+SUMIF(K158:P158, O109, K159:P159)*N109*IF(ISBLANK(K109),1,K109), 0)</f>
        <v>0</v>
      </c>
      <c r="S109" s="170">
        <f>IF(ISBLANK(K93),0,(R109*Q109)/K93*V94)</f>
        <v>0</v>
      </c>
      <c r="T109" s="171">
        <f>IF(S129=0,0,(S109/S129)*U98*1000)</f>
        <v>0</v>
      </c>
      <c r="U109" s="193">
        <f>IF(R129=0, 0, (K109*Q109)/(R129*U98))</f>
        <v>0</v>
      </c>
      <c r="V109" s="173">
        <f>IF(OR(ISBLANK(K93), ISBLANK(K109), ISTEXT(K109)), 0, K109*Q109/K93*V94)</f>
        <v>0</v>
      </c>
      <c r="W109" s="174">
        <f t="shared" si="16"/>
        <v>0</v>
      </c>
      <c r="X109" s="175">
        <f t="shared" si="17"/>
        <v>0</v>
      </c>
      <c r="Y109" s="24" t="s">
        <v>7</v>
      </c>
      <c r="Z109" s="5">
        <v>1</v>
      </c>
      <c r="AA109" s="192"/>
      <c r="AB109" s="192"/>
      <c r="AC109" s="165" t="str">
        <f t="shared" si="21"/>
        <v/>
      </c>
      <c r="AD109" s="166"/>
      <c r="AE109" s="167"/>
      <c r="AF109" s="182"/>
      <c r="AG109" s="5">
        <v>1</v>
      </c>
      <c r="AH109" s="5">
        <v>1</v>
      </c>
      <c r="AI109" s="5">
        <v>1</v>
      </c>
      <c r="AJ109" s="5">
        <v>1</v>
      </c>
      <c r="AK109" s="5">
        <v>1</v>
      </c>
      <c r="AL109" s="5">
        <v>1</v>
      </c>
      <c r="AM109" s="5">
        <v>1</v>
      </c>
      <c r="AN109" s="5">
        <v>1</v>
      </c>
      <c r="AO109" s="5">
        <v>1</v>
      </c>
      <c r="AP109" s="5">
        <v>1</v>
      </c>
      <c r="AQ109" s="5">
        <v>1</v>
      </c>
      <c r="AR109" s="5">
        <v>1</v>
      </c>
      <c r="AS109" s="5">
        <v>1</v>
      </c>
      <c r="AT109" s="5">
        <v>1</v>
      </c>
      <c r="AU109" s="5">
        <v>1</v>
      </c>
      <c r="AV109" s="5">
        <v>1</v>
      </c>
      <c r="AW109" s="5">
        <v>1</v>
      </c>
      <c r="AX109" s="5">
        <v>1</v>
      </c>
      <c r="AY109" s="5">
        <v>1</v>
      </c>
      <c r="AZ109" s="5">
        <v>1</v>
      </c>
      <c r="BA109" s="5">
        <v>1</v>
      </c>
      <c r="BB109" s="5">
        <v>1</v>
      </c>
      <c r="BC109" s="5">
        <v>1</v>
      </c>
      <c r="BD109" s="5">
        <v>1</v>
      </c>
      <c r="BE109" s="5">
        <v>1</v>
      </c>
      <c r="BF109" s="5">
        <v>1</v>
      </c>
      <c r="BG109" s="5">
        <v>1</v>
      </c>
      <c r="BH109" s="5">
        <v>1</v>
      </c>
      <c r="BI109" s="5">
        <v>1</v>
      </c>
      <c r="BJ109" s="5">
        <v>1</v>
      </c>
      <c r="BK109" s="5">
        <v>1</v>
      </c>
      <c r="BL109" s="5">
        <v>1</v>
      </c>
      <c r="BM109" s="5">
        <v>1</v>
      </c>
      <c r="BN109" s="5">
        <v>1</v>
      </c>
      <c r="BO109" s="5">
        <v>1</v>
      </c>
      <c r="BP109" s="5">
        <v>1</v>
      </c>
      <c r="BQ109" s="5">
        <v>1</v>
      </c>
      <c r="BR109" s="5">
        <v>1</v>
      </c>
      <c r="BS109" s="5">
        <v>1</v>
      </c>
      <c r="BT109" s="5">
        <v>1</v>
      </c>
      <c r="BU109" s="244">
        <v>1</v>
      </c>
    </row>
    <row r="110" spans="1:73" ht="18.75">
      <c r="A110" s="5">
        <v>1</v>
      </c>
      <c r="B110" s="596"/>
      <c r="C110" s="632"/>
      <c r="D110" s="598"/>
      <c r="E110" s="630" t="str">
        <f t="shared" si="19"/>
        <v/>
      </c>
      <c r="F110" s="640"/>
      <c r="G110" s="627" t="str">
        <f>IF(ISBLANK(F110),E110,F110)</f>
        <v/>
      </c>
      <c r="H110" s="639" t="str">
        <f>IF(OR(ISBLANK(F110), ISTEXT(F110)), "", "0  "&amp;F102)</f>
        <v/>
      </c>
      <c r="I110" s="5">
        <v>1</v>
      </c>
      <c r="J110" s="180" t="str">
        <f t="shared" si="18"/>
        <v>►</v>
      </c>
      <c r="K110" s="163"/>
      <c r="L110" s="164"/>
      <c r="M110" s="181" t="str">
        <f t="shared" si="15"/>
        <v/>
      </c>
      <c r="N110" s="166"/>
      <c r="O110" s="167"/>
      <c r="P110" s="182"/>
      <c r="Q110" s="491">
        <v>1</v>
      </c>
      <c r="R110" s="169">
        <f>IFERROR(SUMIF(K156:P156, O110, K157:P157)*N110*IF(ISBLANK(K110),1,K110)+SUMIF(K158:P158, O110, K159:P159)*N110*IF(ISBLANK(K110),1,K110), 0)</f>
        <v>0</v>
      </c>
      <c r="S110" s="170">
        <f>IF(ISBLANK(K93),0,(R110*Q110)/K93*V94)</f>
        <v>0</v>
      </c>
      <c r="T110" s="183">
        <f>IF(S129=0,0,(S110/S129)*U98*1000)</f>
        <v>0</v>
      </c>
      <c r="U110" s="184">
        <f>IF(R129=0, 0, (K110*Q110)/(R129*U98))</f>
        <v>0</v>
      </c>
      <c r="V110" s="185">
        <f>IF(OR(ISBLANK(K93), ISBLANK(K110), ISTEXT(K110)), 0, K110*Q110/K93*V94)</f>
        <v>0</v>
      </c>
      <c r="W110" s="186">
        <f t="shared" si="16"/>
        <v>0</v>
      </c>
      <c r="X110" s="187">
        <f t="shared" si="17"/>
        <v>0</v>
      </c>
      <c r="Y110" s="24" t="s">
        <v>13</v>
      </c>
      <c r="Z110" s="5">
        <v>1</v>
      </c>
      <c r="AA110" s="192"/>
      <c r="AB110" s="192"/>
      <c r="AC110" s="181" t="str">
        <f t="shared" si="21"/>
        <v/>
      </c>
      <c r="AD110" s="166"/>
      <c r="AE110" s="167"/>
      <c r="AF110" s="182"/>
      <c r="AG110" s="5">
        <v>1</v>
      </c>
      <c r="AH110" s="5">
        <v>1</v>
      </c>
      <c r="AI110" s="5">
        <v>1</v>
      </c>
      <c r="AJ110" s="5">
        <v>1</v>
      </c>
      <c r="AK110" s="5">
        <v>1</v>
      </c>
      <c r="AL110" s="5">
        <v>1</v>
      </c>
      <c r="AM110" s="5">
        <v>1</v>
      </c>
      <c r="AN110" s="5">
        <v>1</v>
      </c>
      <c r="AO110" s="5">
        <v>1</v>
      </c>
      <c r="AP110" s="5">
        <v>1</v>
      </c>
      <c r="AQ110" s="5">
        <v>1</v>
      </c>
      <c r="AR110" s="5">
        <v>1</v>
      </c>
      <c r="AS110" s="5">
        <v>1</v>
      </c>
      <c r="AT110" s="5">
        <v>1</v>
      </c>
      <c r="AU110" s="5">
        <v>1</v>
      </c>
      <c r="AV110" s="5">
        <v>1</v>
      </c>
      <c r="AW110" s="5">
        <v>1</v>
      </c>
      <c r="AX110" s="5">
        <v>1</v>
      </c>
      <c r="AY110" s="5">
        <v>1</v>
      </c>
      <c r="AZ110" s="5">
        <v>1</v>
      </c>
      <c r="BA110" s="5">
        <v>1</v>
      </c>
      <c r="BB110" s="5">
        <v>1</v>
      </c>
      <c r="BC110" s="5">
        <v>1</v>
      </c>
      <c r="BD110" s="5">
        <v>1</v>
      </c>
      <c r="BE110" s="5">
        <v>1</v>
      </c>
      <c r="BF110" s="5">
        <v>1</v>
      </c>
      <c r="BG110" s="5">
        <v>1</v>
      </c>
      <c r="BH110" s="5">
        <v>1</v>
      </c>
      <c r="BI110" s="5">
        <v>1</v>
      </c>
      <c r="BJ110" s="5">
        <v>1</v>
      </c>
      <c r="BK110" s="5">
        <v>1</v>
      </c>
      <c r="BL110" s="5">
        <v>1</v>
      </c>
      <c r="BM110" s="5">
        <v>1</v>
      </c>
      <c r="BN110" s="5">
        <v>1</v>
      </c>
      <c r="BO110" s="5">
        <v>1</v>
      </c>
      <c r="BP110" s="5">
        <v>1</v>
      </c>
      <c r="BQ110" s="5">
        <v>1</v>
      </c>
      <c r="BR110" s="5">
        <v>1</v>
      </c>
      <c r="BS110" s="5">
        <v>1</v>
      </c>
      <c r="BT110" s="5">
        <v>1</v>
      </c>
      <c r="BU110" s="244">
        <v>1</v>
      </c>
    </row>
    <row r="111" spans="1:73" ht="18.75">
      <c r="A111" s="5">
        <v>1</v>
      </c>
      <c r="B111" s="596"/>
      <c r="C111" s="632"/>
      <c r="D111" s="598"/>
      <c r="E111" s="630" t="str">
        <f t="shared" si="19"/>
        <v/>
      </c>
      <c r="F111" s="640"/>
      <c r="G111" s="627" t="str">
        <f t="shared" ref="G111:G165" si="22">IF(ISBLANK(F111),E111,F111)</f>
        <v/>
      </c>
      <c r="H111" s="639" t="str">
        <f>IF(OR(ISBLANK(F111), ISTEXT(F111)), "", "0  "&amp;F102)</f>
        <v/>
      </c>
      <c r="I111" s="5">
        <v>1</v>
      </c>
      <c r="J111" s="180" t="str">
        <f t="shared" si="18"/>
        <v>►</v>
      </c>
      <c r="K111" s="163"/>
      <c r="L111" s="164"/>
      <c r="M111" s="165" t="str">
        <f t="shared" si="15"/>
        <v/>
      </c>
      <c r="N111" s="166"/>
      <c r="O111" s="167"/>
      <c r="P111" s="182"/>
      <c r="Q111" s="491">
        <v>1</v>
      </c>
      <c r="R111" s="169">
        <f>IFERROR(SUMIF(K156:P156, O111, K157:P157)*N111*IF(ISBLANK(K111),1,K111)+SUMIF(K158:P158, O111, K159:P159)*N111*IF(ISBLANK(K111),1,K111), 0)</f>
        <v>0</v>
      </c>
      <c r="S111" s="170">
        <f>IF(ISBLANK(K93),0,(R111*Q111)/K93*V94)</f>
        <v>0</v>
      </c>
      <c r="T111" s="171">
        <f>IF(S129=0,0,(S111/S129)*U98*1000)</f>
        <v>0</v>
      </c>
      <c r="U111" s="193">
        <f>IF(R129=0, 0, (K111*Q111)/(R129*U98))</f>
        <v>0</v>
      </c>
      <c r="V111" s="173">
        <f>IF(OR(ISBLANK(K93), ISBLANK(K111), ISTEXT(K111)), 0, K111*Q111/K93*V94)</f>
        <v>0</v>
      </c>
      <c r="W111" s="174">
        <f t="shared" si="16"/>
        <v>0</v>
      </c>
      <c r="X111" s="175">
        <f t="shared" si="17"/>
        <v>0</v>
      </c>
      <c r="Y111" s="24" t="s">
        <v>19</v>
      </c>
      <c r="Z111" s="5">
        <v>1</v>
      </c>
      <c r="AA111" s="192"/>
      <c r="AB111" s="192"/>
      <c r="AC111" s="165" t="str">
        <f t="shared" si="21"/>
        <v/>
      </c>
      <c r="AD111" s="166"/>
      <c r="AE111" s="167"/>
      <c r="AF111" s="182"/>
      <c r="AG111" s="5">
        <v>1</v>
      </c>
      <c r="AH111" s="5">
        <v>1</v>
      </c>
      <c r="AI111" s="5">
        <v>1</v>
      </c>
      <c r="AJ111" s="5">
        <v>1</v>
      </c>
      <c r="AK111" s="5">
        <v>1</v>
      </c>
      <c r="AL111" s="5">
        <v>1</v>
      </c>
      <c r="AM111" s="5">
        <v>1</v>
      </c>
      <c r="AN111" s="5">
        <v>1</v>
      </c>
      <c r="AO111" s="5">
        <v>1</v>
      </c>
      <c r="AP111" s="5">
        <v>1</v>
      </c>
      <c r="AQ111" s="5">
        <v>1</v>
      </c>
      <c r="AR111" s="5">
        <v>1</v>
      </c>
      <c r="AS111" s="5">
        <v>1</v>
      </c>
      <c r="AT111" s="5">
        <v>1</v>
      </c>
      <c r="AU111" s="5">
        <v>1</v>
      </c>
      <c r="AV111" s="5">
        <v>1</v>
      </c>
      <c r="AW111" s="5">
        <v>1</v>
      </c>
      <c r="AX111" s="5">
        <v>1</v>
      </c>
      <c r="AY111" s="5">
        <v>1</v>
      </c>
      <c r="AZ111" s="5">
        <v>1</v>
      </c>
      <c r="BA111" s="5">
        <v>1</v>
      </c>
      <c r="BB111" s="5">
        <v>1</v>
      </c>
      <c r="BC111" s="5">
        <v>1</v>
      </c>
      <c r="BD111" s="5">
        <v>1</v>
      </c>
      <c r="BE111" s="5">
        <v>1</v>
      </c>
      <c r="BF111" s="5">
        <v>1</v>
      </c>
      <c r="BG111" s="5">
        <v>1</v>
      </c>
      <c r="BH111" s="5">
        <v>1</v>
      </c>
      <c r="BI111" s="5">
        <v>1</v>
      </c>
      <c r="BJ111" s="5">
        <v>1</v>
      </c>
      <c r="BK111" s="5">
        <v>1</v>
      </c>
      <c r="BL111" s="5">
        <v>1</v>
      </c>
      <c r="BM111" s="5">
        <v>1</v>
      </c>
      <c r="BN111" s="5">
        <v>1</v>
      </c>
      <c r="BO111" s="5">
        <v>1</v>
      </c>
      <c r="BP111" s="5">
        <v>1</v>
      </c>
      <c r="BQ111" s="5">
        <v>1</v>
      </c>
      <c r="BR111" s="5">
        <v>1</v>
      </c>
      <c r="BS111" s="5">
        <v>1</v>
      </c>
      <c r="BT111" s="5">
        <v>1</v>
      </c>
      <c r="BU111" s="244">
        <v>1</v>
      </c>
    </row>
    <row r="112" spans="1:73" ht="18.75">
      <c r="A112" s="5">
        <v>1</v>
      </c>
      <c r="B112" s="596"/>
      <c r="C112" s="632"/>
      <c r="D112" s="598"/>
      <c r="E112" s="630" t="str">
        <f t="shared" si="19"/>
        <v/>
      </c>
      <c r="F112" s="640"/>
      <c r="G112" s="627" t="str">
        <f t="shared" si="22"/>
        <v/>
      </c>
      <c r="H112" s="639" t="str">
        <f>IF(OR(ISBLANK(F112), ISTEXT(F112)), "", "0  "&amp;F102)</f>
        <v/>
      </c>
      <c r="I112" s="5">
        <v>1</v>
      </c>
      <c r="J112" s="180" t="str">
        <f t="shared" si="18"/>
        <v>►</v>
      </c>
      <c r="K112" s="163"/>
      <c r="L112" s="164"/>
      <c r="M112" s="181" t="str">
        <f t="shared" si="15"/>
        <v/>
      </c>
      <c r="N112" s="166"/>
      <c r="O112" s="167"/>
      <c r="P112" s="182"/>
      <c r="Q112" s="491">
        <v>1</v>
      </c>
      <c r="R112" s="169">
        <f>IFERROR(SUMIF(K156:P156, O112, K157:P157)*N112*IF(ISBLANK(K112),1,K112)+SUMIF(K158:P158, O112, K159:P159)*N112*IF(ISBLANK(K112),1,K112), 0)</f>
        <v>0</v>
      </c>
      <c r="S112" s="170">
        <f>IF(ISBLANK(K93),0,(R112*Q112)/K93*V94)</f>
        <v>0</v>
      </c>
      <c r="T112" s="183">
        <f>IF(S129=0,0,(S112/S129)*U98*1000)</f>
        <v>0</v>
      </c>
      <c r="U112" s="184">
        <f>IF(R129=0, 0, (K112*Q112)/(R129*U98))</f>
        <v>0</v>
      </c>
      <c r="V112" s="185">
        <f>IF(OR(ISBLANK(K93), ISBLANK(K112), ISTEXT(K112)), 0, K112*Q112/K93*V94)</f>
        <v>0</v>
      </c>
      <c r="W112" s="186">
        <f t="shared" si="16"/>
        <v>0</v>
      </c>
      <c r="X112" s="187">
        <f t="shared" si="17"/>
        <v>0</v>
      </c>
      <c r="Y112" s="5">
        <v>1</v>
      </c>
      <c r="Z112" s="5">
        <v>1</v>
      </c>
      <c r="AA112" s="163"/>
      <c r="AB112" s="164"/>
      <c r="AC112" s="181" t="str">
        <f t="shared" si="21"/>
        <v/>
      </c>
      <c r="AD112" s="166"/>
      <c r="AE112" s="167"/>
      <c r="AF112" s="182"/>
      <c r="AG112" s="5">
        <v>1</v>
      </c>
      <c r="AH112" s="5">
        <v>1</v>
      </c>
      <c r="AI112" s="5">
        <v>1</v>
      </c>
      <c r="AJ112" s="5">
        <v>1</v>
      </c>
      <c r="AK112" s="5">
        <v>1</v>
      </c>
      <c r="AL112" s="5">
        <v>1</v>
      </c>
      <c r="AM112" s="5">
        <v>1</v>
      </c>
      <c r="AN112" s="5">
        <v>1</v>
      </c>
      <c r="AO112" s="5">
        <v>1</v>
      </c>
      <c r="AP112" s="5">
        <v>1</v>
      </c>
      <c r="AQ112" s="5">
        <v>1</v>
      </c>
      <c r="AR112" s="5">
        <v>1</v>
      </c>
      <c r="AS112" s="5">
        <v>1</v>
      </c>
      <c r="AT112" s="5">
        <v>1</v>
      </c>
      <c r="AU112" s="5">
        <v>1</v>
      </c>
      <c r="AV112" s="5">
        <v>1</v>
      </c>
      <c r="AW112" s="5">
        <v>1</v>
      </c>
      <c r="AX112" s="5">
        <v>1</v>
      </c>
      <c r="AY112" s="5">
        <v>1</v>
      </c>
      <c r="AZ112" s="5">
        <v>1</v>
      </c>
      <c r="BA112" s="5">
        <v>1</v>
      </c>
      <c r="BB112" s="5">
        <v>1</v>
      </c>
      <c r="BC112" s="5">
        <v>1</v>
      </c>
      <c r="BD112" s="5">
        <v>1</v>
      </c>
      <c r="BE112" s="5">
        <v>1</v>
      </c>
      <c r="BF112" s="5">
        <v>1</v>
      </c>
      <c r="BG112" s="5">
        <v>1</v>
      </c>
      <c r="BH112" s="5">
        <v>1</v>
      </c>
      <c r="BI112" s="5">
        <v>1</v>
      </c>
      <c r="BJ112" s="5">
        <v>1</v>
      </c>
      <c r="BK112" s="5">
        <v>1</v>
      </c>
      <c r="BL112" s="5">
        <v>1</v>
      </c>
      <c r="BM112" s="5">
        <v>1</v>
      </c>
      <c r="BN112" s="5">
        <v>1</v>
      </c>
      <c r="BO112" s="5">
        <v>1</v>
      </c>
      <c r="BP112" s="5">
        <v>1</v>
      </c>
      <c r="BQ112" s="5">
        <v>1</v>
      </c>
      <c r="BR112" s="5">
        <v>1</v>
      </c>
      <c r="BS112" s="5">
        <v>1</v>
      </c>
      <c r="BT112" s="5">
        <v>1</v>
      </c>
      <c r="BU112" s="244">
        <v>1</v>
      </c>
    </row>
    <row r="113" spans="1:73" ht="18.75">
      <c r="A113" s="5">
        <v>1</v>
      </c>
      <c r="B113" s="596"/>
      <c r="C113" s="632"/>
      <c r="D113" s="598"/>
      <c r="E113" s="630" t="str">
        <f t="shared" si="19"/>
        <v/>
      </c>
      <c r="F113" s="640"/>
      <c r="G113" s="627" t="str">
        <f t="shared" si="22"/>
        <v/>
      </c>
      <c r="H113" s="639" t="str">
        <f>IF(OR(ISBLANK(F113), ISTEXT(F113)), "", "0  "&amp;F102)</f>
        <v/>
      </c>
      <c r="I113" s="5">
        <v>1</v>
      </c>
      <c r="J113" s="180" t="str">
        <f t="shared" si="18"/>
        <v>►</v>
      </c>
      <c r="K113" s="163"/>
      <c r="L113" s="164"/>
      <c r="M113" s="181" t="str">
        <f t="shared" si="15"/>
        <v/>
      </c>
      <c r="N113" s="166"/>
      <c r="O113" s="167"/>
      <c r="P113" s="182"/>
      <c r="Q113" s="491">
        <v>1</v>
      </c>
      <c r="R113" s="169">
        <f>IFERROR(SUMIF(K156:P156, O113, K157:P157)*N113*IF(ISBLANK(K113),1,K113)+SUMIF(K158:P158, O113, K159:P159)*N113*IF(ISBLANK(K113),1,K113), 0)</f>
        <v>0</v>
      </c>
      <c r="S113" s="170">
        <f>IF(ISBLANK(K93),0,(R113*Q113)/K93*V94)</f>
        <v>0</v>
      </c>
      <c r="T113" s="171">
        <f>IF(S129=0,0,(S113/S129)*U98*1000)</f>
        <v>0</v>
      </c>
      <c r="U113" s="193">
        <f>IF(R129=0, 0, (K113*Q113)/(R129*U98))</f>
        <v>0</v>
      </c>
      <c r="V113" s="173">
        <f>IF(OR(ISBLANK(K93), ISBLANK(K113), ISTEXT(K113)), 0, K113*Q113/K93*V94)</f>
        <v>0</v>
      </c>
      <c r="W113" s="174">
        <f t="shared" si="16"/>
        <v>0</v>
      </c>
      <c r="X113" s="175">
        <f t="shared" si="17"/>
        <v>0</v>
      </c>
      <c r="Y113" s="5">
        <v>1</v>
      </c>
      <c r="Z113" s="5">
        <v>1</v>
      </c>
      <c r="AA113" s="164"/>
      <c r="AB113" s="164"/>
      <c r="AC113" s="165" t="str">
        <f t="shared" si="21"/>
        <v/>
      </c>
      <c r="AD113" s="166"/>
      <c r="AE113" s="167"/>
      <c r="AF113" s="182"/>
      <c r="AG113" s="5">
        <v>1</v>
      </c>
      <c r="AH113" s="5">
        <v>1</v>
      </c>
      <c r="AI113" s="5">
        <v>1</v>
      </c>
      <c r="AJ113" s="5">
        <v>1</v>
      </c>
      <c r="AK113" s="5">
        <v>1</v>
      </c>
      <c r="AL113" s="5">
        <v>1</v>
      </c>
      <c r="AM113" s="5">
        <v>1</v>
      </c>
      <c r="AN113" s="5">
        <v>1</v>
      </c>
      <c r="AO113" s="5">
        <v>1</v>
      </c>
      <c r="AP113" s="5">
        <v>1</v>
      </c>
      <c r="AQ113" s="5">
        <v>1</v>
      </c>
      <c r="AR113" s="5">
        <v>1</v>
      </c>
      <c r="AS113" s="5">
        <v>1</v>
      </c>
      <c r="AT113" s="5">
        <v>1</v>
      </c>
      <c r="AU113" s="5">
        <v>1</v>
      </c>
      <c r="AV113" s="5">
        <v>1</v>
      </c>
      <c r="AW113" s="5">
        <v>1</v>
      </c>
      <c r="AX113" s="5">
        <v>1</v>
      </c>
      <c r="AY113" s="5">
        <v>1</v>
      </c>
      <c r="AZ113" s="5">
        <v>1</v>
      </c>
      <c r="BA113" s="5">
        <v>1</v>
      </c>
      <c r="BB113" s="5">
        <v>1</v>
      </c>
      <c r="BC113" s="5">
        <v>1</v>
      </c>
      <c r="BD113" s="5">
        <v>1</v>
      </c>
      <c r="BE113" s="5">
        <v>1</v>
      </c>
      <c r="BF113" s="5">
        <v>1</v>
      </c>
      <c r="BG113" s="5">
        <v>1</v>
      </c>
      <c r="BH113" s="5">
        <v>1</v>
      </c>
      <c r="BI113" s="5">
        <v>1</v>
      </c>
      <c r="BJ113" s="5">
        <v>1</v>
      </c>
      <c r="BK113" s="5">
        <v>1</v>
      </c>
      <c r="BL113" s="5">
        <v>1</v>
      </c>
      <c r="BM113" s="5">
        <v>1</v>
      </c>
      <c r="BN113" s="5">
        <v>1</v>
      </c>
      <c r="BO113" s="5">
        <v>1</v>
      </c>
      <c r="BP113" s="5">
        <v>1</v>
      </c>
      <c r="BQ113" s="5">
        <v>1</v>
      </c>
      <c r="BR113" s="5">
        <v>1</v>
      </c>
      <c r="BS113" s="5">
        <v>1</v>
      </c>
      <c r="BT113" s="5">
        <v>1</v>
      </c>
      <c r="BU113" s="244">
        <v>1</v>
      </c>
    </row>
    <row r="114" spans="1:73" ht="18.75">
      <c r="A114" s="5">
        <v>1</v>
      </c>
      <c r="B114" s="596"/>
      <c r="C114" s="632"/>
      <c r="D114" s="598"/>
      <c r="E114" s="630" t="str">
        <f t="shared" si="19"/>
        <v/>
      </c>
      <c r="F114" s="640"/>
      <c r="G114" s="627" t="str">
        <f t="shared" si="22"/>
        <v/>
      </c>
      <c r="H114" s="639" t="str">
        <f>IF(OR(ISBLANK(F114), ISTEXT(F114)), "", "0  "&amp;F102)</f>
        <v/>
      </c>
      <c r="I114" s="5">
        <v>1</v>
      </c>
      <c r="J114" s="180" t="str">
        <f t="shared" si="18"/>
        <v>►</v>
      </c>
      <c r="K114" s="163"/>
      <c r="L114" s="164"/>
      <c r="M114" s="181" t="str">
        <f t="shared" si="15"/>
        <v/>
      </c>
      <c r="N114" s="166"/>
      <c r="O114" s="167"/>
      <c r="P114" s="182"/>
      <c r="Q114" s="491">
        <v>1</v>
      </c>
      <c r="R114" s="169">
        <f>IFERROR(SUMIF(K156:P156, O114, K157:P157)*N114*IF(ISBLANK(K114),1,K114)+SUMIF(K158:P158, O114, K159:P159)*N114*IF(ISBLANK(K114),1,K114), 0)</f>
        <v>0</v>
      </c>
      <c r="S114" s="170">
        <f>IF(ISBLANK(K93),0,(R114*Q114)/K93*V94)</f>
        <v>0</v>
      </c>
      <c r="T114" s="183">
        <f>IF(S129=0,0,(S114/S129)*U98*1000)</f>
        <v>0</v>
      </c>
      <c r="U114" s="184">
        <f>IF(R129=0, 0, (K114*Q114)/(R129*U98))</f>
        <v>0</v>
      </c>
      <c r="V114" s="185">
        <f>IF(OR(ISBLANK(K93), ISBLANK(K114), ISTEXT(K114)), 0, K114*Q114/K93*V94)</f>
        <v>0</v>
      </c>
      <c r="W114" s="186">
        <f t="shared" si="16"/>
        <v>0</v>
      </c>
      <c r="X114" s="187">
        <f t="shared" si="17"/>
        <v>0</v>
      </c>
      <c r="Y114" s="5">
        <v>1</v>
      </c>
      <c r="Z114" s="5">
        <v>1</v>
      </c>
      <c r="AA114" s="164"/>
      <c r="AB114" s="164"/>
      <c r="AC114" s="181" t="str">
        <f t="shared" si="21"/>
        <v/>
      </c>
      <c r="AD114" s="166"/>
      <c r="AE114" s="167"/>
      <c r="AF114" s="182"/>
      <c r="AG114" s="5">
        <v>1</v>
      </c>
      <c r="AH114" s="5">
        <v>1</v>
      </c>
      <c r="AI114" s="5">
        <v>1</v>
      </c>
      <c r="AJ114" s="5">
        <v>1</v>
      </c>
      <c r="AK114" s="5">
        <v>1</v>
      </c>
      <c r="AL114" s="5">
        <v>1</v>
      </c>
      <c r="AM114" s="5">
        <v>1</v>
      </c>
      <c r="AN114" s="5">
        <v>1</v>
      </c>
      <c r="AO114" s="5">
        <v>1</v>
      </c>
      <c r="AP114" s="5">
        <v>1</v>
      </c>
      <c r="AQ114" s="5">
        <v>1</v>
      </c>
      <c r="AR114" s="5">
        <v>1</v>
      </c>
      <c r="AS114" s="5">
        <v>1</v>
      </c>
      <c r="AT114" s="5">
        <v>1</v>
      </c>
      <c r="AU114" s="5">
        <v>1</v>
      </c>
      <c r="AV114" s="5">
        <v>1</v>
      </c>
      <c r="AW114" s="5">
        <v>1</v>
      </c>
      <c r="AX114" s="5">
        <v>1</v>
      </c>
      <c r="AY114" s="5">
        <v>1</v>
      </c>
      <c r="AZ114" s="5">
        <v>1</v>
      </c>
      <c r="BA114" s="5">
        <v>1</v>
      </c>
      <c r="BB114" s="5">
        <v>1</v>
      </c>
      <c r="BC114" s="5">
        <v>1</v>
      </c>
      <c r="BD114" s="5">
        <v>1</v>
      </c>
      <c r="BE114" s="5">
        <v>1</v>
      </c>
      <c r="BF114" s="5">
        <v>1</v>
      </c>
      <c r="BG114" s="5">
        <v>1</v>
      </c>
      <c r="BH114" s="5">
        <v>1</v>
      </c>
      <c r="BI114" s="5">
        <v>1</v>
      </c>
      <c r="BJ114" s="5">
        <v>1</v>
      </c>
      <c r="BK114" s="5">
        <v>1</v>
      </c>
      <c r="BL114" s="5">
        <v>1</v>
      </c>
      <c r="BM114" s="5">
        <v>1</v>
      </c>
      <c r="BN114" s="5">
        <v>1</v>
      </c>
      <c r="BO114" s="5">
        <v>1</v>
      </c>
      <c r="BP114" s="5">
        <v>1</v>
      </c>
      <c r="BQ114" s="5">
        <v>1</v>
      </c>
      <c r="BR114" s="5">
        <v>1</v>
      </c>
      <c r="BS114" s="5">
        <v>1</v>
      </c>
      <c r="BT114" s="5">
        <v>1</v>
      </c>
      <c r="BU114" s="244">
        <v>1</v>
      </c>
    </row>
    <row r="115" spans="1:73" ht="18.75">
      <c r="A115" s="5">
        <v>1</v>
      </c>
      <c r="B115" s="596"/>
      <c r="C115" s="632"/>
      <c r="D115" s="598"/>
      <c r="E115" s="630" t="str">
        <f t="shared" si="19"/>
        <v/>
      </c>
      <c r="F115" s="640"/>
      <c r="G115" s="627" t="str">
        <f t="shared" si="22"/>
        <v/>
      </c>
      <c r="H115" s="639" t="str">
        <f>IF(OR(ISBLANK(F115), ISTEXT(F115)), "", "0  "&amp;F102)</f>
        <v/>
      </c>
      <c r="I115" s="5">
        <v>1</v>
      </c>
      <c r="J115" s="180" t="str">
        <f t="shared" si="18"/>
        <v>►</v>
      </c>
      <c r="K115" s="163"/>
      <c r="L115" s="164"/>
      <c r="M115" s="181" t="str">
        <f t="shared" si="15"/>
        <v/>
      </c>
      <c r="N115" s="166"/>
      <c r="O115" s="167"/>
      <c r="P115" s="182"/>
      <c r="Q115" s="491">
        <v>1</v>
      </c>
      <c r="R115" s="169">
        <f>IFERROR(SUMIF(K156:P156, O115, K157:P157)*N115*IF(ISBLANK(K115),1,K115)+SUMIF(K158:P158, O115, K159:P159)*N115*IF(ISBLANK(K115),1,K115), 0)</f>
        <v>0</v>
      </c>
      <c r="S115" s="170">
        <f>IF(ISBLANK(K93),0,(R115*Q115)/K93*V94)</f>
        <v>0</v>
      </c>
      <c r="T115" s="171">
        <f>IF(S129=0,0,(S115/S129)*U98*1000)</f>
        <v>0</v>
      </c>
      <c r="U115" s="193">
        <f>IF(R129=0, 0, (K115*Q115)/(R129*U98))</f>
        <v>0</v>
      </c>
      <c r="V115" s="173">
        <f>IF(OR(ISBLANK(K93), ISBLANK(K115), ISTEXT(K115)), 0, K115*Q115/K93*V94)</f>
        <v>0</v>
      </c>
      <c r="W115" s="174">
        <f t="shared" si="16"/>
        <v>0</v>
      </c>
      <c r="X115" s="175">
        <f t="shared" si="17"/>
        <v>0</v>
      </c>
      <c r="Y115" s="5">
        <v>1</v>
      </c>
      <c r="Z115" s="5">
        <v>1</v>
      </c>
      <c r="AA115" s="164"/>
      <c r="AB115" s="164"/>
      <c r="AC115" s="181" t="str">
        <f t="shared" si="21"/>
        <v/>
      </c>
      <c r="AD115" s="166"/>
      <c r="AE115" s="167"/>
      <c r="AF115" s="182"/>
      <c r="AG115" s="5">
        <v>1</v>
      </c>
      <c r="AH115" s="5">
        <v>1</v>
      </c>
      <c r="AI115" s="5">
        <v>1</v>
      </c>
      <c r="AJ115" s="5">
        <v>1</v>
      </c>
      <c r="AK115" s="5">
        <v>1</v>
      </c>
      <c r="AL115" s="5">
        <v>1</v>
      </c>
      <c r="AM115" s="5">
        <v>1</v>
      </c>
      <c r="AN115" s="5">
        <v>1</v>
      </c>
      <c r="AO115" s="5">
        <v>1</v>
      </c>
      <c r="AP115" s="5">
        <v>1</v>
      </c>
      <c r="AQ115" s="5">
        <v>1</v>
      </c>
      <c r="AR115" s="5">
        <v>1</v>
      </c>
      <c r="AS115" s="5">
        <v>1</v>
      </c>
      <c r="AT115" s="5">
        <v>1</v>
      </c>
      <c r="AU115" s="5">
        <v>1</v>
      </c>
      <c r="AV115" s="5">
        <v>1</v>
      </c>
      <c r="AW115" s="5">
        <v>1</v>
      </c>
      <c r="AX115" s="5">
        <v>1</v>
      </c>
      <c r="AY115" s="5">
        <v>1</v>
      </c>
      <c r="AZ115" s="5">
        <v>1</v>
      </c>
      <c r="BA115" s="5">
        <v>1</v>
      </c>
      <c r="BB115" s="5">
        <v>1</v>
      </c>
      <c r="BC115" s="5">
        <v>1</v>
      </c>
      <c r="BD115" s="5">
        <v>1</v>
      </c>
      <c r="BE115" s="5">
        <v>1</v>
      </c>
      <c r="BF115" s="5">
        <v>1</v>
      </c>
      <c r="BG115" s="5">
        <v>1</v>
      </c>
      <c r="BH115" s="5">
        <v>1</v>
      </c>
      <c r="BI115" s="5">
        <v>1</v>
      </c>
      <c r="BJ115" s="5">
        <v>1</v>
      </c>
      <c r="BK115" s="5">
        <v>1</v>
      </c>
      <c r="BL115" s="5">
        <v>1</v>
      </c>
      <c r="BM115" s="5">
        <v>1</v>
      </c>
      <c r="BN115" s="5">
        <v>1</v>
      </c>
      <c r="BO115" s="5">
        <v>1</v>
      </c>
      <c r="BP115" s="5">
        <v>1</v>
      </c>
      <c r="BQ115" s="5">
        <v>1</v>
      </c>
      <c r="BR115" s="5">
        <v>1</v>
      </c>
      <c r="BS115" s="5">
        <v>1</v>
      </c>
      <c r="BT115" s="5">
        <v>1</v>
      </c>
      <c r="BU115" s="244">
        <v>1</v>
      </c>
    </row>
    <row r="116" spans="1:73" ht="18.75">
      <c r="A116" s="5">
        <v>1</v>
      </c>
      <c r="B116" s="596"/>
      <c r="C116" s="632"/>
      <c r="D116" s="598"/>
      <c r="E116" s="630" t="str">
        <f t="shared" si="19"/>
        <v/>
      </c>
      <c r="F116" s="640"/>
      <c r="G116" s="627" t="str">
        <f t="shared" si="22"/>
        <v/>
      </c>
      <c r="H116" s="639" t="str">
        <f>IF(OR(ISBLANK(F116), ISTEXT(F116)), "", "0  "&amp;F102)</f>
        <v/>
      </c>
      <c r="I116" s="5">
        <v>1</v>
      </c>
      <c r="J116" s="180" t="str">
        <f t="shared" si="18"/>
        <v>►</v>
      </c>
      <c r="K116" s="163"/>
      <c r="L116" s="164"/>
      <c r="M116" s="181" t="str">
        <f t="shared" si="15"/>
        <v/>
      </c>
      <c r="N116" s="166"/>
      <c r="O116" s="167"/>
      <c r="P116" s="182"/>
      <c r="Q116" s="491">
        <v>1</v>
      </c>
      <c r="R116" s="169">
        <f>IFERROR(SUMIF(K156:P156, O116, K157:P157)*N116*IF(ISBLANK(K116),1,K116)+SUMIF(K158:P158, O116, K159:P159)*N116*IF(ISBLANK(K116),1,K116), 0)</f>
        <v>0</v>
      </c>
      <c r="S116" s="170">
        <f>IF(ISBLANK(K93),0,(R116*Q116)/K93*V94)</f>
        <v>0</v>
      </c>
      <c r="T116" s="183">
        <f>IF(S129=0,0,(S116/S129)*U98*1000)</f>
        <v>0</v>
      </c>
      <c r="U116" s="184">
        <f>IF(R129=0, 0, (K116*Q116)/(R129*U98))</f>
        <v>0</v>
      </c>
      <c r="V116" s="185">
        <f>IF(OR(ISBLANK(K93), ISBLANK(K116), ISTEXT(K116)), 0, K116*Q116/K93*V94)</f>
        <v>0</v>
      </c>
      <c r="W116" s="186">
        <f t="shared" si="16"/>
        <v>0</v>
      </c>
      <c r="X116" s="187">
        <f t="shared" si="17"/>
        <v>0</v>
      </c>
      <c r="Y116" s="5">
        <v>1</v>
      </c>
      <c r="Z116" s="5">
        <v>1</v>
      </c>
      <c r="AA116" s="164"/>
      <c r="AB116" s="164"/>
      <c r="AC116" s="181" t="str">
        <f t="shared" si="21"/>
        <v/>
      </c>
      <c r="AD116" s="166"/>
      <c r="AE116" s="167"/>
      <c r="AF116" s="182"/>
      <c r="AG116" s="5">
        <v>1</v>
      </c>
      <c r="AH116" s="5">
        <v>1</v>
      </c>
      <c r="AI116" s="5">
        <v>1</v>
      </c>
      <c r="AJ116" s="5">
        <v>1</v>
      </c>
      <c r="AK116" s="5">
        <v>1</v>
      </c>
      <c r="AL116" s="5">
        <v>1</v>
      </c>
      <c r="AM116" s="5">
        <v>1</v>
      </c>
      <c r="AN116" s="5">
        <v>1</v>
      </c>
      <c r="AO116" s="5">
        <v>1</v>
      </c>
      <c r="AP116" s="5">
        <v>1</v>
      </c>
      <c r="AQ116" s="5">
        <v>1</v>
      </c>
      <c r="AR116" s="5">
        <v>1</v>
      </c>
      <c r="AS116" s="5">
        <v>1</v>
      </c>
      <c r="AT116" s="5">
        <v>1</v>
      </c>
      <c r="AU116" s="5">
        <v>1</v>
      </c>
      <c r="AV116" s="5">
        <v>1</v>
      </c>
      <c r="AW116" s="5">
        <v>1</v>
      </c>
      <c r="AX116" s="5">
        <v>1</v>
      </c>
      <c r="AY116" s="5">
        <v>1</v>
      </c>
      <c r="AZ116" s="5">
        <v>1</v>
      </c>
      <c r="BA116" s="5">
        <v>1</v>
      </c>
      <c r="BB116" s="5">
        <v>1</v>
      </c>
      <c r="BC116" s="5">
        <v>1</v>
      </c>
      <c r="BD116" s="5">
        <v>1</v>
      </c>
      <c r="BE116" s="5">
        <v>1</v>
      </c>
      <c r="BF116" s="5">
        <v>1</v>
      </c>
      <c r="BG116" s="5">
        <v>1</v>
      </c>
      <c r="BH116" s="5">
        <v>1</v>
      </c>
      <c r="BI116" s="5">
        <v>1</v>
      </c>
      <c r="BJ116" s="5">
        <v>1</v>
      </c>
      <c r="BK116" s="5">
        <v>1</v>
      </c>
      <c r="BL116" s="5">
        <v>1</v>
      </c>
      <c r="BM116" s="5">
        <v>1</v>
      </c>
      <c r="BN116" s="5">
        <v>1</v>
      </c>
      <c r="BO116" s="5">
        <v>1</v>
      </c>
      <c r="BP116" s="5">
        <v>1</v>
      </c>
      <c r="BQ116" s="5">
        <v>1</v>
      </c>
      <c r="BR116" s="5">
        <v>1</v>
      </c>
      <c r="BS116" s="5">
        <v>1</v>
      </c>
      <c r="BT116" s="5">
        <v>1</v>
      </c>
      <c r="BU116" s="244">
        <v>1</v>
      </c>
    </row>
    <row r="117" spans="1:73" ht="18.75">
      <c r="A117" s="5">
        <v>1</v>
      </c>
      <c r="B117" s="596"/>
      <c r="C117" s="632"/>
      <c r="D117" s="598"/>
      <c r="E117" s="630" t="str">
        <f t="shared" si="19"/>
        <v/>
      </c>
      <c r="F117" s="640"/>
      <c r="G117" s="627" t="str">
        <f t="shared" si="22"/>
        <v/>
      </c>
      <c r="H117" s="639" t="str">
        <f>IF(OR(ISBLANK(F117), ISTEXT(F117)), "", "0  "&amp;F102)</f>
        <v/>
      </c>
      <c r="I117" s="5">
        <v>1</v>
      </c>
      <c r="J117" s="180" t="str">
        <f t="shared" si="18"/>
        <v>►</v>
      </c>
      <c r="K117" s="163"/>
      <c r="L117" s="164"/>
      <c r="M117" s="181" t="str">
        <f t="shared" si="15"/>
        <v/>
      </c>
      <c r="N117" s="166"/>
      <c r="O117" s="167"/>
      <c r="P117" s="182"/>
      <c r="Q117" s="491">
        <v>1</v>
      </c>
      <c r="R117" s="169">
        <f>IFERROR(SUMIF(K156:P156, O117, K157:P157)*N117*IF(ISBLANK(K117),1,K117)+SUMIF(K158:P158, O117, K159:P159)*N117*IF(ISBLANK(K117),1,K117), 0)</f>
        <v>0</v>
      </c>
      <c r="S117" s="170">
        <f>IF(ISBLANK(K93),0,(R117*Q117)/K93*V94)</f>
        <v>0</v>
      </c>
      <c r="T117" s="171">
        <f>IF(S129=0,0,(S117/S129)*U98*1000)</f>
        <v>0</v>
      </c>
      <c r="U117" s="193">
        <f>IF(R129=0, 0, (K117*Q117)/(R129*U98))</f>
        <v>0</v>
      </c>
      <c r="V117" s="173">
        <f>IF(OR(ISBLANK(K93), ISBLANK(K117), ISTEXT(K117)), 0, K117*Q117/K93*V94)</f>
        <v>0</v>
      </c>
      <c r="W117" s="174">
        <f t="shared" si="16"/>
        <v>0</v>
      </c>
      <c r="X117" s="175">
        <f t="shared" si="17"/>
        <v>0</v>
      </c>
      <c r="Y117" s="5">
        <v>1</v>
      </c>
      <c r="Z117" s="5">
        <v>1</v>
      </c>
      <c r="AA117" s="164"/>
      <c r="AB117" s="164"/>
      <c r="AC117" s="181" t="str">
        <f t="shared" si="21"/>
        <v/>
      </c>
      <c r="AD117" s="166"/>
      <c r="AE117" s="167"/>
      <c r="AF117" s="182"/>
      <c r="AG117" s="5">
        <v>1</v>
      </c>
      <c r="AH117" s="5">
        <v>1</v>
      </c>
      <c r="AI117" s="5">
        <v>1</v>
      </c>
      <c r="AJ117" s="5">
        <v>1</v>
      </c>
      <c r="AK117" s="5">
        <v>1</v>
      </c>
      <c r="AL117" s="5">
        <v>1</v>
      </c>
      <c r="AM117" s="5">
        <v>1</v>
      </c>
      <c r="AN117" s="5">
        <v>1</v>
      </c>
      <c r="AO117" s="5">
        <v>1</v>
      </c>
      <c r="AP117" s="5">
        <v>1</v>
      </c>
      <c r="AQ117" s="5">
        <v>1</v>
      </c>
      <c r="AR117" s="5">
        <v>1</v>
      </c>
      <c r="AS117" s="5">
        <v>1</v>
      </c>
      <c r="AT117" s="5">
        <v>1</v>
      </c>
      <c r="AU117" s="5">
        <v>1</v>
      </c>
      <c r="AV117" s="5">
        <v>1</v>
      </c>
      <c r="AW117" s="5">
        <v>1</v>
      </c>
      <c r="AX117" s="5">
        <v>1</v>
      </c>
      <c r="AY117" s="5">
        <v>1</v>
      </c>
      <c r="AZ117" s="5">
        <v>1</v>
      </c>
      <c r="BA117" s="5">
        <v>1</v>
      </c>
      <c r="BB117" s="5">
        <v>1</v>
      </c>
      <c r="BC117" s="5">
        <v>1</v>
      </c>
      <c r="BD117" s="5">
        <v>1</v>
      </c>
      <c r="BE117" s="5">
        <v>1</v>
      </c>
      <c r="BF117" s="5">
        <v>1</v>
      </c>
      <c r="BG117" s="5">
        <v>1</v>
      </c>
      <c r="BH117" s="5">
        <v>1</v>
      </c>
      <c r="BI117" s="5">
        <v>1</v>
      </c>
      <c r="BJ117" s="5">
        <v>1</v>
      </c>
      <c r="BK117" s="5">
        <v>1</v>
      </c>
      <c r="BL117" s="5">
        <v>1</v>
      </c>
      <c r="BM117" s="5">
        <v>1</v>
      </c>
      <c r="BN117" s="5">
        <v>1</v>
      </c>
      <c r="BO117" s="5">
        <v>1</v>
      </c>
      <c r="BP117" s="5">
        <v>1</v>
      </c>
      <c r="BQ117" s="5">
        <v>1</v>
      </c>
      <c r="BR117" s="5">
        <v>1</v>
      </c>
      <c r="BS117" s="5">
        <v>1</v>
      </c>
      <c r="BT117" s="5">
        <v>1</v>
      </c>
      <c r="BU117" s="244">
        <v>1</v>
      </c>
    </row>
    <row r="118" spans="1:73" ht="18.75">
      <c r="A118" s="5">
        <v>1</v>
      </c>
      <c r="B118" s="596"/>
      <c r="C118" s="632"/>
      <c r="D118" s="598"/>
      <c r="E118" s="630" t="str">
        <f t="shared" si="19"/>
        <v/>
      </c>
      <c r="F118" s="640"/>
      <c r="G118" s="627" t="str">
        <f t="shared" si="22"/>
        <v/>
      </c>
      <c r="H118" s="639" t="str">
        <f>IF(OR(ISBLANK(F118), ISTEXT(F118)), "", "0  "&amp;F102)</f>
        <v/>
      </c>
      <c r="I118" s="5">
        <v>1</v>
      </c>
      <c r="J118" s="180" t="str">
        <f t="shared" si="18"/>
        <v>►</v>
      </c>
      <c r="K118" s="163"/>
      <c r="L118" s="164"/>
      <c r="M118" s="181" t="str">
        <f t="shared" si="15"/>
        <v/>
      </c>
      <c r="N118" s="166"/>
      <c r="O118" s="167"/>
      <c r="P118" s="286"/>
      <c r="Q118" s="491">
        <v>1</v>
      </c>
      <c r="R118" s="169">
        <f>IFERROR(SUMIF(K156:P156, O118, K157:P157)*N118*IF(ISBLANK(K118),1,K118)+SUMIF(K158:P158, O118, K159:P159)*N118*IF(ISBLANK(K118),1,K118), 0)</f>
        <v>0</v>
      </c>
      <c r="S118" s="170">
        <f>IF(ISBLANK(K93),0,(R118*Q118)/K93*V94)</f>
        <v>0</v>
      </c>
      <c r="T118" s="171">
        <f>IF(S129=0,0,(S118/S129)*U98*1000)</f>
        <v>0</v>
      </c>
      <c r="U118" s="193">
        <f>IF(R129=0, 0, (K118*Q118)/(R129*U98))</f>
        <v>0</v>
      </c>
      <c r="V118" s="173">
        <f>IF(OR(ISBLANK(K93), ISBLANK(K118), ISTEXT(K118)), 0, K118*Q118/K93*V94)</f>
        <v>0</v>
      </c>
      <c r="W118" s="174">
        <f t="shared" si="16"/>
        <v>0</v>
      </c>
      <c r="X118" s="175">
        <f t="shared" si="17"/>
        <v>0</v>
      </c>
      <c r="Y118" s="5">
        <v>1</v>
      </c>
      <c r="Z118" s="5">
        <v>1</v>
      </c>
      <c r="AA118" s="164"/>
      <c r="AB118" s="164"/>
      <c r="AC118" s="181" t="str">
        <f t="shared" si="21"/>
        <v/>
      </c>
      <c r="AD118" s="166"/>
      <c r="AE118" s="167"/>
      <c r="AF118" s="182"/>
      <c r="AG118" s="5">
        <v>1</v>
      </c>
      <c r="AH118" s="5">
        <v>1</v>
      </c>
      <c r="AI118" s="5">
        <v>1</v>
      </c>
      <c r="AJ118" s="5">
        <v>1</v>
      </c>
      <c r="AK118" s="5">
        <v>1</v>
      </c>
      <c r="AL118" s="5">
        <v>1</v>
      </c>
      <c r="AM118" s="5">
        <v>1</v>
      </c>
      <c r="AN118" s="5">
        <v>1</v>
      </c>
      <c r="AO118" s="5">
        <v>1</v>
      </c>
      <c r="AP118" s="5">
        <v>1</v>
      </c>
      <c r="AQ118" s="5">
        <v>1</v>
      </c>
      <c r="AR118" s="5">
        <v>1</v>
      </c>
      <c r="AS118" s="5">
        <v>1</v>
      </c>
      <c r="AT118" s="5">
        <v>1</v>
      </c>
      <c r="AU118" s="5">
        <v>1</v>
      </c>
      <c r="AV118" s="5">
        <v>1</v>
      </c>
      <c r="AW118" s="5">
        <v>1</v>
      </c>
      <c r="AX118" s="5">
        <v>1</v>
      </c>
      <c r="AY118" s="5">
        <v>1</v>
      </c>
      <c r="AZ118" s="5">
        <v>1</v>
      </c>
      <c r="BA118" s="5">
        <v>1</v>
      </c>
      <c r="BB118" s="5">
        <v>1</v>
      </c>
      <c r="BC118" s="5">
        <v>1</v>
      </c>
      <c r="BD118" s="5">
        <v>1</v>
      </c>
      <c r="BE118" s="5">
        <v>1</v>
      </c>
      <c r="BF118" s="5">
        <v>1</v>
      </c>
      <c r="BG118" s="5">
        <v>1</v>
      </c>
      <c r="BH118" s="5">
        <v>1</v>
      </c>
      <c r="BI118" s="5">
        <v>1</v>
      </c>
      <c r="BJ118" s="5">
        <v>1</v>
      </c>
      <c r="BK118" s="5">
        <v>1</v>
      </c>
      <c r="BL118" s="5">
        <v>1</v>
      </c>
      <c r="BM118" s="5">
        <v>1</v>
      </c>
      <c r="BN118" s="5">
        <v>1</v>
      </c>
      <c r="BO118" s="5">
        <v>1</v>
      </c>
      <c r="BP118" s="5">
        <v>1</v>
      </c>
      <c r="BQ118" s="5">
        <v>1</v>
      </c>
      <c r="BR118" s="5">
        <v>1</v>
      </c>
      <c r="BS118" s="5">
        <v>1</v>
      </c>
      <c r="BT118" s="5">
        <v>1</v>
      </c>
      <c r="BU118" s="244">
        <v>1</v>
      </c>
    </row>
    <row r="119" spans="1:73" ht="18.75">
      <c r="A119" s="5">
        <v>1</v>
      </c>
      <c r="B119" s="596"/>
      <c r="C119" s="632"/>
      <c r="D119" s="598"/>
      <c r="E119" s="630" t="str">
        <f t="shared" si="19"/>
        <v/>
      </c>
      <c r="F119" s="640"/>
      <c r="G119" s="627" t="str">
        <f t="shared" si="22"/>
        <v/>
      </c>
      <c r="H119" s="639" t="str">
        <f>IF(OR(ISBLANK(F119), ISTEXT(F119)), "", "0  "&amp;F102)</f>
        <v/>
      </c>
      <c r="I119" s="5">
        <v>1</v>
      </c>
      <c r="J119" s="180" t="str">
        <f t="shared" si="18"/>
        <v>►</v>
      </c>
      <c r="K119" s="163"/>
      <c r="L119" s="164"/>
      <c r="M119" s="181" t="str">
        <f t="shared" si="15"/>
        <v/>
      </c>
      <c r="N119" s="166"/>
      <c r="O119" s="167"/>
      <c r="P119" s="286"/>
      <c r="Q119" s="491">
        <v>1</v>
      </c>
      <c r="R119" s="169">
        <f>IFERROR(SUMIF(K156:P156, O119, K157:P157)*N119*IF(ISBLANK(K119),1,K119)+SUMIF(K158:P158, O119, K159:P159)*N119*IF(ISBLANK(K119),1,K119), 0)</f>
        <v>0</v>
      </c>
      <c r="S119" s="170">
        <f>IF(ISBLANK(K93),0,(R119*Q119)/K93*V94)</f>
        <v>0</v>
      </c>
      <c r="T119" s="171">
        <f>IF(S129=0,0,(S119/S129)*U98*1000)</f>
        <v>0</v>
      </c>
      <c r="U119" s="193">
        <f>IF(R129=0, 0, (K119*Q119)/(R129*U98))</f>
        <v>0</v>
      </c>
      <c r="V119" s="173">
        <f>IF(OR(ISBLANK(K93), ISBLANK(K119), ISTEXT(K119)), 0, K119*Q119/K93*V94)</f>
        <v>0</v>
      </c>
      <c r="W119" s="174">
        <f t="shared" si="16"/>
        <v>0</v>
      </c>
      <c r="X119" s="175">
        <f t="shared" si="17"/>
        <v>0</v>
      </c>
      <c r="Y119" s="5">
        <v>1</v>
      </c>
      <c r="Z119" s="5">
        <v>1</v>
      </c>
      <c r="AA119" s="164"/>
      <c r="AB119" s="164"/>
      <c r="AC119" s="181" t="str">
        <f t="shared" si="21"/>
        <v/>
      </c>
      <c r="AD119" s="166"/>
      <c r="AE119" s="167"/>
      <c r="AF119" s="182"/>
      <c r="AG119" s="5">
        <v>1</v>
      </c>
      <c r="AH119" s="5">
        <v>1</v>
      </c>
      <c r="AI119" s="5">
        <v>1</v>
      </c>
      <c r="AJ119" s="5">
        <v>1</v>
      </c>
      <c r="AK119" s="5">
        <v>1</v>
      </c>
      <c r="AL119" s="5">
        <v>1</v>
      </c>
      <c r="AM119" s="5">
        <v>1</v>
      </c>
      <c r="AN119" s="5">
        <v>1</v>
      </c>
      <c r="AO119" s="5">
        <v>1</v>
      </c>
      <c r="AP119" s="5">
        <v>1</v>
      </c>
      <c r="AQ119" s="5">
        <v>1</v>
      </c>
      <c r="AR119" s="5">
        <v>1</v>
      </c>
      <c r="AS119" s="5">
        <v>1</v>
      </c>
      <c r="AT119" s="5">
        <v>1</v>
      </c>
      <c r="AU119" s="5">
        <v>1</v>
      </c>
      <c r="AV119" s="5">
        <v>1</v>
      </c>
      <c r="AW119" s="5">
        <v>1</v>
      </c>
      <c r="AX119" s="5">
        <v>1</v>
      </c>
      <c r="AY119" s="5">
        <v>1</v>
      </c>
      <c r="AZ119" s="5">
        <v>1</v>
      </c>
      <c r="BA119" s="5">
        <v>1</v>
      </c>
      <c r="BB119" s="5">
        <v>1</v>
      </c>
      <c r="BC119" s="5">
        <v>1</v>
      </c>
      <c r="BD119" s="5">
        <v>1</v>
      </c>
      <c r="BE119" s="5">
        <v>1</v>
      </c>
      <c r="BF119" s="5">
        <v>1</v>
      </c>
      <c r="BG119" s="5">
        <v>1</v>
      </c>
      <c r="BH119" s="5">
        <v>1</v>
      </c>
      <c r="BI119" s="5">
        <v>1</v>
      </c>
      <c r="BJ119" s="5">
        <v>1</v>
      </c>
      <c r="BK119" s="5">
        <v>1</v>
      </c>
      <c r="BL119" s="5">
        <v>1</v>
      </c>
      <c r="BM119" s="5">
        <v>1</v>
      </c>
      <c r="BN119" s="5">
        <v>1</v>
      </c>
      <c r="BO119" s="5">
        <v>1</v>
      </c>
      <c r="BP119" s="5">
        <v>1</v>
      </c>
      <c r="BQ119" s="5">
        <v>1</v>
      </c>
      <c r="BR119" s="5">
        <v>1</v>
      </c>
      <c r="BS119" s="5">
        <v>1</v>
      </c>
      <c r="BT119" s="5">
        <v>1</v>
      </c>
      <c r="BU119" s="244">
        <v>1</v>
      </c>
    </row>
    <row r="120" spans="1:73" ht="18.75">
      <c r="A120" s="5">
        <v>1</v>
      </c>
      <c r="B120" s="596"/>
      <c r="C120" s="632"/>
      <c r="D120" s="598"/>
      <c r="E120" s="630" t="str">
        <f t="shared" si="19"/>
        <v/>
      </c>
      <c r="F120" s="640"/>
      <c r="G120" s="627" t="str">
        <f t="shared" si="22"/>
        <v/>
      </c>
      <c r="H120" s="639" t="str">
        <f>IF(OR(ISBLANK(F120), ISTEXT(F120)), "", "0  "&amp;F102)</f>
        <v/>
      </c>
      <c r="I120" s="5">
        <v>1</v>
      </c>
      <c r="J120" s="180" t="str">
        <f t="shared" si="18"/>
        <v>►</v>
      </c>
      <c r="K120" s="163"/>
      <c r="L120" s="164"/>
      <c r="M120" s="181" t="str">
        <f t="shared" si="15"/>
        <v/>
      </c>
      <c r="N120" s="166"/>
      <c r="O120" s="167"/>
      <c r="P120" s="286"/>
      <c r="Q120" s="491">
        <v>1</v>
      </c>
      <c r="R120" s="169">
        <f>IFERROR(SUMIF(K156:P156, O120, K157:P157)*N120*IF(ISBLANK(K120),1,K120)+SUMIF(K158:P158, O120, K159:P159)*N120*IF(ISBLANK(K120),1,K120), 0)</f>
        <v>0</v>
      </c>
      <c r="S120" s="170">
        <f>IF(ISBLANK(K93),0,(R120*Q120)/K93*V94)</f>
        <v>0</v>
      </c>
      <c r="T120" s="171">
        <f>IF(S129=0,0,(S120/S129)*U98*1000)</f>
        <v>0</v>
      </c>
      <c r="U120" s="193">
        <f>IF(R129=0, 0, (K120*Q120)/(R129*U98))</f>
        <v>0</v>
      </c>
      <c r="V120" s="173">
        <f>IF(OR(ISBLANK(K93), ISBLANK(K120), ISTEXT(K120)), 0, K120*Q120/K93*V94)</f>
        <v>0</v>
      </c>
      <c r="W120" s="174">
        <f t="shared" si="16"/>
        <v>0</v>
      </c>
      <c r="X120" s="175">
        <f t="shared" si="17"/>
        <v>0</v>
      </c>
      <c r="Y120" s="5">
        <v>1</v>
      </c>
      <c r="Z120" s="5">
        <v>1</v>
      </c>
      <c r="AA120" s="164"/>
      <c r="AB120" s="164"/>
      <c r="AC120" s="181" t="str">
        <f t="shared" si="21"/>
        <v/>
      </c>
      <c r="AD120" s="166"/>
      <c r="AE120" s="167"/>
      <c r="AF120" s="182"/>
      <c r="AG120" s="5">
        <v>1</v>
      </c>
      <c r="AH120" s="5">
        <v>1</v>
      </c>
      <c r="AI120" s="5">
        <v>1</v>
      </c>
      <c r="AJ120" s="5">
        <v>1</v>
      </c>
      <c r="AK120" s="5">
        <v>1</v>
      </c>
      <c r="AL120" s="5">
        <v>1</v>
      </c>
      <c r="AM120" s="5">
        <v>1</v>
      </c>
      <c r="AN120" s="5">
        <v>1</v>
      </c>
      <c r="AO120" s="5">
        <v>1</v>
      </c>
      <c r="AP120" s="5">
        <v>1</v>
      </c>
      <c r="AQ120" s="5">
        <v>1</v>
      </c>
      <c r="AR120" s="5">
        <v>1</v>
      </c>
      <c r="AS120" s="5">
        <v>1</v>
      </c>
      <c r="AT120" s="5">
        <v>1</v>
      </c>
      <c r="AU120" s="5">
        <v>1</v>
      </c>
      <c r="AV120" s="5">
        <v>1</v>
      </c>
      <c r="AW120" s="5">
        <v>1</v>
      </c>
      <c r="AX120" s="5">
        <v>1</v>
      </c>
      <c r="AY120" s="5">
        <v>1</v>
      </c>
      <c r="AZ120" s="5">
        <v>1</v>
      </c>
      <c r="BA120" s="5">
        <v>1</v>
      </c>
      <c r="BB120" s="5">
        <v>1</v>
      </c>
      <c r="BC120" s="5">
        <v>1</v>
      </c>
      <c r="BD120" s="5">
        <v>1</v>
      </c>
      <c r="BE120" s="5">
        <v>1</v>
      </c>
      <c r="BF120" s="5">
        <v>1</v>
      </c>
      <c r="BG120" s="5">
        <v>1</v>
      </c>
      <c r="BH120" s="5">
        <v>1</v>
      </c>
      <c r="BI120" s="5">
        <v>1</v>
      </c>
      <c r="BJ120" s="5">
        <v>1</v>
      </c>
      <c r="BK120" s="5">
        <v>1</v>
      </c>
      <c r="BL120" s="5">
        <v>1</v>
      </c>
      <c r="BM120" s="5">
        <v>1</v>
      </c>
      <c r="BN120" s="5">
        <v>1</v>
      </c>
      <c r="BO120" s="5">
        <v>1</v>
      </c>
      <c r="BP120" s="5">
        <v>1</v>
      </c>
      <c r="BQ120" s="5">
        <v>1</v>
      </c>
      <c r="BR120" s="5">
        <v>1</v>
      </c>
      <c r="BS120" s="5">
        <v>1</v>
      </c>
      <c r="BT120" s="5">
        <v>1</v>
      </c>
      <c r="BU120" s="244">
        <v>1</v>
      </c>
    </row>
    <row r="121" spans="1:73" ht="18.75">
      <c r="A121" s="5">
        <v>1</v>
      </c>
      <c r="B121" s="596"/>
      <c r="C121" s="632"/>
      <c r="D121" s="598"/>
      <c r="E121" s="630" t="str">
        <f t="shared" si="19"/>
        <v/>
      </c>
      <c r="F121" s="640"/>
      <c r="G121" s="627" t="str">
        <f t="shared" si="22"/>
        <v/>
      </c>
      <c r="H121" s="639" t="str">
        <f>IF(OR(ISBLANK(F121), ISTEXT(F121)), "", "0  "&amp;F102)</f>
        <v/>
      </c>
      <c r="I121" s="5">
        <v>1</v>
      </c>
      <c r="J121" s="180" t="str">
        <f t="shared" si="18"/>
        <v>►</v>
      </c>
      <c r="K121" s="163"/>
      <c r="L121" s="164"/>
      <c r="M121" s="181" t="str">
        <f t="shared" si="15"/>
        <v/>
      </c>
      <c r="N121" s="166"/>
      <c r="O121" s="167"/>
      <c r="P121" s="286"/>
      <c r="Q121" s="491">
        <v>1</v>
      </c>
      <c r="R121" s="169">
        <f>IFERROR(SUMIF(K156:P156, O121, K157:P157)*N121*IF(ISBLANK(K121),1,K121)+SUMIF(K158:P158, O121, K159:P159)*N121*IF(ISBLANK(K121),1,K121), 0)</f>
        <v>0</v>
      </c>
      <c r="S121" s="170">
        <f>IF(ISBLANK(K93),0,(R121*Q121)/K93*V94)</f>
        <v>0</v>
      </c>
      <c r="T121" s="171">
        <f>IF(S129=0,0,(S121/S129)*U98*1000)</f>
        <v>0</v>
      </c>
      <c r="U121" s="193">
        <f>IF(R129=0, 0, (K121*Q121)/(R129*U98))</f>
        <v>0</v>
      </c>
      <c r="V121" s="173">
        <f>IF(OR(ISBLANK(K93), ISBLANK(K121), ISTEXT(K121)), 0, K121*Q121/K93*V94)</f>
        <v>0</v>
      </c>
      <c r="W121" s="174">
        <f t="shared" si="16"/>
        <v>0</v>
      </c>
      <c r="X121" s="175">
        <f t="shared" si="17"/>
        <v>0</v>
      </c>
      <c r="Y121" s="5">
        <v>1</v>
      </c>
      <c r="Z121" s="5">
        <v>1</v>
      </c>
      <c r="AA121" s="164"/>
      <c r="AB121" s="164"/>
      <c r="AC121" s="181" t="str">
        <f t="shared" si="21"/>
        <v/>
      </c>
      <c r="AD121" s="166"/>
      <c r="AE121" s="167"/>
      <c r="AF121" s="182"/>
      <c r="AG121" s="5">
        <v>1</v>
      </c>
      <c r="AH121" s="5">
        <v>1</v>
      </c>
      <c r="AI121" s="5">
        <v>1</v>
      </c>
      <c r="AJ121" s="5">
        <v>1</v>
      </c>
      <c r="AK121" s="5">
        <v>1</v>
      </c>
      <c r="AL121" s="5">
        <v>1</v>
      </c>
      <c r="AM121" s="5">
        <v>1</v>
      </c>
      <c r="AN121" s="5">
        <v>1</v>
      </c>
      <c r="AO121" s="5">
        <v>1</v>
      </c>
      <c r="AP121" s="5">
        <v>1</v>
      </c>
      <c r="AQ121" s="5">
        <v>1</v>
      </c>
      <c r="AR121" s="5">
        <v>1</v>
      </c>
      <c r="AS121" s="5">
        <v>1</v>
      </c>
      <c r="AT121" s="5">
        <v>1</v>
      </c>
      <c r="AU121" s="5">
        <v>1</v>
      </c>
      <c r="AV121" s="5">
        <v>1</v>
      </c>
      <c r="AW121" s="5">
        <v>1</v>
      </c>
      <c r="AX121" s="5">
        <v>1</v>
      </c>
      <c r="AY121" s="5">
        <v>1</v>
      </c>
      <c r="AZ121" s="5">
        <v>1</v>
      </c>
      <c r="BA121" s="5">
        <v>1</v>
      </c>
      <c r="BB121" s="5">
        <v>1</v>
      </c>
      <c r="BC121" s="5">
        <v>1</v>
      </c>
      <c r="BD121" s="5">
        <v>1</v>
      </c>
      <c r="BE121" s="5">
        <v>1</v>
      </c>
      <c r="BF121" s="5">
        <v>1</v>
      </c>
      <c r="BG121" s="5">
        <v>1</v>
      </c>
      <c r="BH121" s="5">
        <v>1</v>
      </c>
      <c r="BI121" s="5">
        <v>1</v>
      </c>
      <c r="BJ121" s="5">
        <v>1</v>
      </c>
      <c r="BK121" s="5">
        <v>1</v>
      </c>
      <c r="BL121" s="5">
        <v>1</v>
      </c>
      <c r="BM121" s="5">
        <v>1</v>
      </c>
      <c r="BN121" s="5">
        <v>1</v>
      </c>
      <c r="BO121" s="5">
        <v>1</v>
      </c>
      <c r="BP121" s="5">
        <v>1</v>
      </c>
      <c r="BQ121" s="5">
        <v>1</v>
      </c>
      <c r="BR121" s="5">
        <v>1</v>
      </c>
      <c r="BS121" s="5">
        <v>1</v>
      </c>
      <c r="BT121" s="5">
        <v>1</v>
      </c>
      <c r="BU121" s="244">
        <v>1</v>
      </c>
    </row>
    <row r="122" spans="1:73" ht="18.75">
      <c r="A122" s="5">
        <v>1</v>
      </c>
      <c r="B122" s="596"/>
      <c r="C122" s="632"/>
      <c r="D122" s="598"/>
      <c r="E122" s="630" t="str">
        <f t="shared" si="19"/>
        <v/>
      </c>
      <c r="F122" s="640"/>
      <c r="G122" s="627" t="str">
        <f t="shared" si="22"/>
        <v/>
      </c>
      <c r="H122" s="639" t="str">
        <f>IF(OR(ISBLANK(F122), ISTEXT(F122)), "", "0  "&amp;F102)</f>
        <v/>
      </c>
      <c r="I122" s="5">
        <v>1</v>
      </c>
      <c r="J122" s="180" t="str">
        <f t="shared" si="18"/>
        <v>►</v>
      </c>
      <c r="K122" s="163"/>
      <c r="L122" s="164"/>
      <c r="M122" s="181" t="str">
        <f t="shared" si="15"/>
        <v/>
      </c>
      <c r="N122" s="166"/>
      <c r="O122" s="167"/>
      <c r="P122" s="286"/>
      <c r="Q122" s="491">
        <v>1</v>
      </c>
      <c r="R122" s="169">
        <f>IFERROR(SUMIF(K156:P156, O122, K157:P157)*N122*IF(ISBLANK(K122),1,K122)+SUMIF(K158:P158, O122, K159:P159)*N122*IF(ISBLANK(K122),1,K122), 0)</f>
        <v>0</v>
      </c>
      <c r="S122" s="170">
        <f>IF(ISBLANK(K93),0,(R122*Q122)/K93*V94)</f>
        <v>0</v>
      </c>
      <c r="T122" s="171">
        <f>IF(S129=0,0,(S122/S129)*U98*1000)</f>
        <v>0</v>
      </c>
      <c r="U122" s="193">
        <f>IF(R129=0, 0, (K122*Q122)/(R129*U98))</f>
        <v>0</v>
      </c>
      <c r="V122" s="173">
        <f>IF(OR(ISBLANK(K93), ISBLANK(K122), ISTEXT(K122)), 0, K122*Q122/K93*V94)</f>
        <v>0</v>
      </c>
      <c r="W122" s="174">
        <f t="shared" si="16"/>
        <v>0</v>
      </c>
      <c r="X122" s="175">
        <f t="shared" si="17"/>
        <v>0</v>
      </c>
      <c r="Y122" s="3">
        <v>1</v>
      </c>
      <c r="Z122" s="5">
        <v>1</v>
      </c>
      <c r="AA122" s="164"/>
      <c r="AB122" s="164"/>
      <c r="AC122" s="181" t="str">
        <f t="shared" si="21"/>
        <v/>
      </c>
      <c r="AD122" s="166"/>
      <c r="AE122" s="167"/>
      <c r="AF122" s="182"/>
      <c r="AG122" s="5">
        <v>1</v>
      </c>
      <c r="AH122" s="5">
        <v>1</v>
      </c>
      <c r="AI122" s="5">
        <v>1</v>
      </c>
      <c r="AJ122" s="5">
        <v>1</v>
      </c>
      <c r="AK122" s="5">
        <v>1</v>
      </c>
      <c r="AL122" s="5">
        <v>1</v>
      </c>
      <c r="AM122" s="5">
        <v>1</v>
      </c>
      <c r="AN122" s="5">
        <v>1</v>
      </c>
      <c r="AO122" s="5">
        <v>1</v>
      </c>
      <c r="AP122" s="5">
        <v>1</v>
      </c>
      <c r="AQ122" s="5">
        <v>1</v>
      </c>
      <c r="AR122" s="5">
        <v>1</v>
      </c>
      <c r="AS122" s="5">
        <v>1</v>
      </c>
      <c r="AT122" s="5">
        <v>1</v>
      </c>
      <c r="AU122" s="5">
        <v>1</v>
      </c>
      <c r="AV122" s="5">
        <v>1</v>
      </c>
      <c r="AW122" s="5">
        <v>1</v>
      </c>
      <c r="AX122" s="5">
        <v>1</v>
      </c>
      <c r="AY122" s="5">
        <v>1</v>
      </c>
      <c r="AZ122" s="5">
        <v>1</v>
      </c>
      <c r="BA122" s="5">
        <v>1</v>
      </c>
      <c r="BB122" s="5">
        <v>1</v>
      </c>
      <c r="BC122" s="5">
        <v>1</v>
      </c>
      <c r="BD122" s="5">
        <v>1</v>
      </c>
      <c r="BE122" s="5">
        <v>1</v>
      </c>
      <c r="BF122" s="5">
        <v>1</v>
      </c>
      <c r="BG122" s="5">
        <v>1</v>
      </c>
      <c r="BH122" s="5">
        <v>1</v>
      </c>
      <c r="BI122" s="5">
        <v>1</v>
      </c>
      <c r="BJ122" s="5">
        <v>1</v>
      </c>
      <c r="BK122" s="5">
        <v>1</v>
      </c>
      <c r="BL122" s="5">
        <v>1</v>
      </c>
      <c r="BM122" s="5">
        <v>1</v>
      </c>
      <c r="BN122" s="5">
        <v>1</v>
      </c>
      <c r="BO122" s="5">
        <v>1</v>
      </c>
      <c r="BP122" s="5">
        <v>1</v>
      </c>
      <c r="BQ122" s="5">
        <v>1</v>
      </c>
      <c r="BR122" s="5">
        <v>1</v>
      </c>
      <c r="BS122" s="5">
        <v>1</v>
      </c>
      <c r="BT122" s="5">
        <v>1</v>
      </c>
      <c r="BU122" s="244">
        <v>1</v>
      </c>
    </row>
    <row r="123" spans="1:73" ht="18.75">
      <c r="B123" s="596"/>
      <c r="C123" s="632"/>
      <c r="D123" s="598"/>
      <c r="E123" s="630" t="str">
        <f t="shared" si="19"/>
        <v/>
      </c>
      <c r="F123" s="640"/>
      <c r="G123" s="627" t="str">
        <f t="shared" si="22"/>
        <v/>
      </c>
      <c r="H123" s="639" t="str">
        <f>IF(OR(ISBLANK(F123), ISTEXT(F123)), "", "0  "&amp;F102)</f>
        <v/>
      </c>
      <c r="I123" s="5">
        <v>1</v>
      </c>
      <c r="J123" s="180" t="str">
        <f t="shared" si="18"/>
        <v>►</v>
      </c>
      <c r="K123" s="163"/>
      <c r="L123" s="164"/>
      <c r="M123" s="181" t="str">
        <f t="shared" si="15"/>
        <v/>
      </c>
      <c r="N123" s="166"/>
      <c r="O123" s="167"/>
      <c r="P123" s="286"/>
      <c r="Q123" s="491">
        <v>1</v>
      </c>
      <c r="R123" s="169">
        <f>IFERROR(SUMIF(K156:P156, O123, K157:P157)*N123*IF(ISBLANK(K123),1,K123)+SUMIF(K158:P158, O123, K159:P159)*N123*IF(ISBLANK(K123),1,K123), 0)</f>
        <v>0</v>
      </c>
      <c r="S123" s="170">
        <f>IF(ISBLANK(K93),0,(R123*Q123)/K93*V94)</f>
        <v>0</v>
      </c>
      <c r="T123" s="171">
        <f>IF(S129=0,0,(S123/S129)*U98*1000)</f>
        <v>0</v>
      </c>
      <c r="U123" s="193">
        <f>IF(R129=0, 0, (K123*Q123)/(R129*U98))</f>
        <v>0</v>
      </c>
      <c r="V123" s="173">
        <f>IF(OR(ISBLANK(K93), ISBLANK(K123), ISTEXT(K123)), 0, K123*Q123/K93*V94)</f>
        <v>0</v>
      </c>
      <c r="W123" s="174">
        <f t="shared" si="16"/>
        <v>0</v>
      </c>
      <c r="X123" s="175">
        <f t="shared" si="17"/>
        <v>0</v>
      </c>
      <c r="Y123" s="3">
        <v>1</v>
      </c>
      <c r="Z123" s="5">
        <v>1</v>
      </c>
      <c r="AA123" s="164"/>
      <c r="AB123" s="164"/>
      <c r="AC123" s="181" t="str">
        <f t="shared" si="21"/>
        <v/>
      </c>
      <c r="AD123" s="166"/>
      <c r="AE123" s="167"/>
      <c r="AF123" s="182"/>
      <c r="AG123" s="5">
        <v>1</v>
      </c>
      <c r="AH123" s="5">
        <v>1</v>
      </c>
      <c r="AI123" s="5">
        <v>1</v>
      </c>
      <c r="AJ123" s="5">
        <v>1</v>
      </c>
      <c r="AK123" s="5">
        <v>1</v>
      </c>
      <c r="AL123" s="5">
        <v>1</v>
      </c>
      <c r="AM123" s="5">
        <v>1</v>
      </c>
      <c r="AN123" s="5">
        <v>1</v>
      </c>
      <c r="AO123" s="5">
        <v>1</v>
      </c>
      <c r="AP123" s="5">
        <v>1</v>
      </c>
      <c r="AQ123" s="5">
        <v>1</v>
      </c>
      <c r="AR123" s="5">
        <v>1</v>
      </c>
      <c r="AS123" s="5">
        <v>1</v>
      </c>
      <c r="AT123" s="5">
        <v>1</v>
      </c>
      <c r="AU123" s="5">
        <v>1</v>
      </c>
      <c r="AV123" s="5">
        <v>1</v>
      </c>
      <c r="AW123" s="5">
        <v>1</v>
      </c>
      <c r="AX123" s="5">
        <v>1</v>
      </c>
      <c r="AY123" s="5">
        <v>1</v>
      </c>
      <c r="AZ123" s="5">
        <v>1</v>
      </c>
      <c r="BA123" s="5">
        <v>1</v>
      </c>
      <c r="BB123" s="5">
        <v>1</v>
      </c>
      <c r="BC123" s="5">
        <v>1</v>
      </c>
      <c r="BD123" s="5">
        <v>1</v>
      </c>
      <c r="BE123" s="5">
        <v>1</v>
      </c>
      <c r="BF123" s="5">
        <v>1</v>
      </c>
      <c r="BG123" s="5">
        <v>1</v>
      </c>
      <c r="BH123" s="5">
        <v>1</v>
      </c>
      <c r="BI123" s="5">
        <v>1</v>
      </c>
      <c r="BJ123" s="5">
        <v>1</v>
      </c>
      <c r="BK123" s="5">
        <v>1</v>
      </c>
      <c r="BL123" s="5">
        <v>1</v>
      </c>
      <c r="BM123" s="5">
        <v>1</v>
      </c>
      <c r="BN123" s="5">
        <v>1</v>
      </c>
      <c r="BO123" s="5">
        <v>1</v>
      </c>
      <c r="BP123" s="5">
        <v>1</v>
      </c>
      <c r="BQ123" s="5">
        <v>1</v>
      </c>
      <c r="BR123" s="5">
        <v>1</v>
      </c>
      <c r="BS123" s="5">
        <v>1</v>
      </c>
      <c r="BT123" s="5">
        <v>1</v>
      </c>
      <c r="BU123" s="244">
        <v>1</v>
      </c>
    </row>
    <row r="124" spans="1:73" ht="18.75">
      <c r="A124" s="5">
        <v>1</v>
      </c>
      <c r="B124" s="596"/>
      <c r="C124" s="632"/>
      <c r="D124" s="598"/>
      <c r="E124" s="630" t="str">
        <f t="shared" si="19"/>
        <v/>
      </c>
      <c r="F124" s="640"/>
      <c r="G124" s="627" t="str">
        <f t="shared" si="22"/>
        <v/>
      </c>
      <c r="H124" s="639" t="str">
        <f>IF(OR(ISBLANK(F124), ISTEXT(F124)), "", "0  "&amp;F102)</f>
        <v/>
      </c>
      <c r="I124" s="5">
        <v>1</v>
      </c>
      <c r="J124" s="180" t="str">
        <f t="shared" si="18"/>
        <v>►</v>
      </c>
      <c r="K124" s="163"/>
      <c r="L124" s="164"/>
      <c r="M124" s="181" t="str">
        <f t="shared" si="15"/>
        <v/>
      </c>
      <c r="N124" s="166"/>
      <c r="O124" s="167"/>
      <c r="P124" s="286"/>
      <c r="Q124" s="491">
        <v>1</v>
      </c>
      <c r="R124" s="169">
        <f>IFERROR(SUMIF(K156:P156, O124, K157:P157)*N124*IF(ISBLANK(K124),1,K124)+SUMIF(K158:P158, O124, K159:P159)*N124*IF(ISBLANK(K124),1,K124), 0)</f>
        <v>0</v>
      </c>
      <c r="S124" s="170">
        <f>IF(ISBLANK(K93),0,(R124*Q124)/K93*V94)</f>
        <v>0</v>
      </c>
      <c r="T124" s="171">
        <f>IF(S129=0,0,(S124/S129)*U98*1000)</f>
        <v>0</v>
      </c>
      <c r="U124" s="193">
        <f>IF(R129=0, 0, (K124*Q124)/(R129*U98))</f>
        <v>0</v>
      </c>
      <c r="V124" s="173">
        <f>IF(OR(ISBLANK(K93), ISBLANK(K124), ISTEXT(K124)), 0, K124*Q124/K93*V94)</f>
        <v>0</v>
      </c>
      <c r="W124" s="174">
        <f t="shared" si="16"/>
        <v>0</v>
      </c>
      <c r="X124" s="175">
        <f t="shared" si="17"/>
        <v>0</v>
      </c>
      <c r="Y124" s="3">
        <v>1</v>
      </c>
      <c r="Z124" s="5">
        <v>1</v>
      </c>
      <c r="AA124" s="164"/>
      <c r="AB124" s="164"/>
      <c r="AC124" s="181" t="str">
        <f t="shared" si="21"/>
        <v/>
      </c>
      <c r="AD124" s="166"/>
      <c r="AE124" s="167"/>
      <c r="AF124" s="182"/>
      <c r="AG124" s="5">
        <v>1</v>
      </c>
      <c r="AH124" s="5">
        <v>1</v>
      </c>
      <c r="AI124" s="5">
        <v>1</v>
      </c>
      <c r="AJ124" s="5">
        <v>1</v>
      </c>
      <c r="AK124" s="5">
        <v>1</v>
      </c>
      <c r="AL124" s="5">
        <v>1</v>
      </c>
      <c r="AM124" s="5">
        <v>1</v>
      </c>
      <c r="AN124" s="5">
        <v>1</v>
      </c>
      <c r="AO124" s="5">
        <v>1</v>
      </c>
      <c r="AP124" s="5">
        <v>1</v>
      </c>
      <c r="AQ124" s="5">
        <v>1</v>
      </c>
      <c r="AR124" s="5">
        <v>1</v>
      </c>
      <c r="AS124" s="5">
        <v>1</v>
      </c>
      <c r="AT124" s="5">
        <v>1</v>
      </c>
      <c r="AU124" s="5">
        <v>1</v>
      </c>
      <c r="AV124" s="5">
        <v>1</v>
      </c>
      <c r="AW124" s="5">
        <v>1</v>
      </c>
      <c r="AX124" s="5">
        <v>1</v>
      </c>
      <c r="AY124" s="5">
        <v>1</v>
      </c>
      <c r="AZ124" s="5">
        <v>1</v>
      </c>
      <c r="BA124" s="5">
        <v>1</v>
      </c>
      <c r="BB124" s="5">
        <v>1</v>
      </c>
      <c r="BC124" s="5">
        <v>1</v>
      </c>
      <c r="BD124" s="5">
        <v>1</v>
      </c>
      <c r="BE124" s="5">
        <v>1</v>
      </c>
      <c r="BF124" s="5">
        <v>1</v>
      </c>
      <c r="BG124" s="5">
        <v>1</v>
      </c>
      <c r="BH124" s="5">
        <v>1</v>
      </c>
      <c r="BI124" s="5">
        <v>1</v>
      </c>
      <c r="BJ124" s="5">
        <v>1</v>
      </c>
      <c r="BK124" s="5">
        <v>1</v>
      </c>
      <c r="BL124" s="5">
        <v>1</v>
      </c>
      <c r="BM124" s="5">
        <v>1</v>
      </c>
      <c r="BN124" s="5">
        <v>1</v>
      </c>
      <c r="BO124" s="5">
        <v>1</v>
      </c>
      <c r="BP124" s="5">
        <v>1</v>
      </c>
      <c r="BQ124" s="5">
        <v>1</v>
      </c>
      <c r="BR124" s="5">
        <v>1</v>
      </c>
      <c r="BS124" s="5">
        <v>1</v>
      </c>
      <c r="BT124" s="5">
        <v>1</v>
      </c>
      <c r="BU124" s="244">
        <v>1</v>
      </c>
    </row>
    <row r="125" spans="1:73" ht="18.75">
      <c r="A125" s="5">
        <v>1</v>
      </c>
      <c r="B125" s="596"/>
      <c r="C125" s="632"/>
      <c r="D125" s="598"/>
      <c r="E125" s="630" t="str">
        <f t="shared" si="19"/>
        <v/>
      </c>
      <c r="F125" s="640"/>
      <c r="G125" s="627" t="str">
        <f t="shared" si="22"/>
        <v/>
      </c>
      <c r="H125" s="639" t="str">
        <f>IF(OR(ISBLANK(F125), ISTEXT(F125)), "", "0  "&amp;F102)</f>
        <v/>
      </c>
      <c r="I125" s="5">
        <v>1</v>
      </c>
      <c r="J125" s="180" t="str">
        <f t="shared" si="18"/>
        <v>►</v>
      </c>
      <c r="K125" s="163"/>
      <c r="L125" s="164"/>
      <c r="M125" s="181" t="str">
        <f t="shared" si="15"/>
        <v/>
      </c>
      <c r="N125" s="166"/>
      <c r="O125" s="167"/>
      <c r="P125" s="286"/>
      <c r="Q125" s="491">
        <v>1</v>
      </c>
      <c r="R125" s="169">
        <f>IFERROR(SUMIF(K156:P156, O125, K157:P157)*N125*IF(ISBLANK(K125),1,K125)+SUMIF(K158:P158, O125, K159:P159)*N125*IF(ISBLANK(K125),1,K125), 0)</f>
        <v>0</v>
      </c>
      <c r="S125" s="170">
        <f>IF(ISBLANK(K93),0,(R125*Q125)/K93*V94)</f>
        <v>0</v>
      </c>
      <c r="T125" s="171">
        <f>IF(S129=0,0,(S125/S129)*U98*1000)</f>
        <v>0</v>
      </c>
      <c r="U125" s="193">
        <f>IF(R129=0, 0, (K125*Q125)/(R129*U98))</f>
        <v>0</v>
      </c>
      <c r="V125" s="173">
        <f>IF(OR(ISBLANK(K93), ISBLANK(K125), ISTEXT(K125)), 0, K125*Q125/K93*V94)</f>
        <v>0</v>
      </c>
      <c r="W125" s="174">
        <f t="shared" si="16"/>
        <v>0</v>
      </c>
      <c r="X125" s="175">
        <f t="shared" si="17"/>
        <v>0</v>
      </c>
      <c r="Y125" s="3">
        <v>1</v>
      </c>
      <c r="Z125" s="5">
        <v>1</v>
      </c>
      <c r="AA125" s="164"/>
      <c r="AB125" s="164"/>
      <c r="AC125" s="181" t="str">
        <f t="shared" si="21"/>
        <v/>
      </c>
      <c r="AD125" s="166"/>
      <c r="AE125" s="167"/>
      <c r="AF125" s="182"/>
      <c r="AG125" s="5">
        <v>1</v>
      </c>
      <c r="AH125" s="5">
        <v>1</v>
      </c>
      <c r="AI125" s="5">
        <v>1</v>
      </c>
      <c r="AJ125" s="5">
        <v>1</v>
      </c>
      <c r="AK125" s="5">
        <v>1</v>
      </c>
      <c r="AL125" s="5">
        <v>1</v>
      </c>
      <c r="AM125" s="5">
        <v>1</v>
      </c>
      <c r="AN125" s="5">
        <v>1</v>
      </c>
      <c r="AO125" s="5">
        <v>1</v>
      </c>
      <c r="AP125" s="5">
        <v>1</v>
      </c>
      <c r="AQ125" s="5">
        <v>1</v>
      </c>
      <c r="AR125" s="5">
        <v>1</v>
      </c>
      <c r="AS125" s="5">
        <v>1</v>
      </c>
      <c r="AT125" s="5">
        <v>1</v>
      </c>
      <c r="AU125" s="5">
        <v>1</v>
      </c>
      <c r="AV125" s="5">
        <v>1</v>
      </c>
      <c r="AW125" s="5">
        <v>1</v>
      </c>
      <c r="AX125" s="5">
        <v>1</v>
      </c>
      <c r="AY125" s="5">
        <v>1</v>
      </c>
      <c r="AZ125" s="5">
        <v>1</v>
      </c>
      <c r="BA125" s="5">
        <v>1</v>
      </c>
      <c r="BB125" s="5">
        <v>1</v>
      </c>
      <c r="BC125" s="5">
        <v>1</v>
      </c>
      <c r="BD125" s="5">
        <v>1</v>
      </c>
      <c r="BE125" s="5">
        <v>1</v>
      </c>
      <c r="BF125" s="5">
        <v>1</v>
      </c>
      <c r="BG125" s="5">
        <v>1</v>
      </c>
      <c r="BH125" s="5">
        <v>1</v>
      </c>
      <c r="BI125" s="5">
        <v>1</v>
      </c>
      <c r="BJ125" s="5">
        <v>1</v>
      </c>
      <c r="BK125" s="5">
        <v>1</v>
      </c>
      <c r="BL125" s="5">
        <v>1</v>
      </c>
      <c r="BM125" s="5">
        <v>1</v>
      </c>
      <c r="BN125" s="5">
        <v>1</v>
      </c>
      <c r="BO125" s="5">
        <v>1</v>
      </c>
      <c r="BP125" s="5">
        <v>1</v>
      </c>
      <c r="BQ125" s="5">
        <v>1</v>
      </c>
      <c r="BR125" s="5">
        <v>1</v>
      </c>
      <c r="BS125" s="5">
        <v>1</v>
      </c>
      <c r="BT125" s="5">
        <v>1</v>
      </c>
      <c r="BU125" s="244">
        <v>1</v>
      </c>
    </row>
    <row r="126" spans="1:73" ht="18.75">
      <c r="A126" s="5">
        <v>1</v>
      </c>
      <c r="B126" s="596"/>
      <c r="C126" s="632"/>
      <c r="D126" s="598"/>
      <c r="E126" s="630" t="str">
        <f t="shared" si="19"/>
        <v/>
      </c>
      <c r="F126" s="640"/>
      <c r="G126" s="627" t="str">
        <f t="shared" si="22"/>
        <v/>
      </c>
      <c r="H126" s="639" t="str">
        <f>IF(OR(ISBLANK(F126), ISTEXT(F126)), "", "0  "&amp;F102)</f>
        <v/>
      </c>
      <c r="I126" s="5">
        <v>1</v>
      </c>
      <c r="J126" s="180" t="str">
        <f t="shared" si="18"/>
        <v>►</v>
      </c>
      <c r="K126" s="163"/>
      <c r="L126" s="164"/>
      <c r="M126" s="181" t="str">
        <f t="shared" si="15"/>
        <v/>
      </c>
      <c r="N126" s="166"/>
      <c r="O126" s="167"/>
      <c r="P126" s="286"/>
      <c r="Q126" s="491">
        <v>1</v>
      </c>
      <c r="R126" s="169">
        <f>IFERROR(SUMIF(K156:P156, O126, K157:P157)*N126*IF(ISBLANK(K126),1,K126)+SUMIF(K158:P158, O126, K159:P159)*N126*IF(ISBLANK(K126),1,K126), 0)</f>
        <v>0</v>
      </c>
      <c r="S126" s="170">
        <f>IF(ISBLANK(K93),0,(R126*Q126)/K93*V94)</f>
        <v>0</v>
      </c>
      <c r="T126" s="171">
        <f>IF(S129=0,0,(S126/S129)*U98*1000)</f>
        <v>0</v>
      </c>
      <c r="U126" s="193">
        <f>IF(R129=0, 0, (K126*Q126)/(R129*U98))</f>
        <v>0</v>
      </c>
      <c r="V126" s="173">
        <f>IF(OR(ISBLANK(K93), ISBLANK(K126), ISTEXT(K126)), 0, K126*Q126/K93*V94)</f>
        <v>0</v>
      </c>
      <c r="W126" s="174">
        <f t="shared" si="16"/>
        <v>0</v>
      </c>
      <c r="X126" s="175">
        <f t="shared" si="17"/>
        <v>0</v>
      </c>
      <c r="Y126" s="3">
        <v>1</v>
      </c>
      <c r="Z126" s="5">
        <v>1</v>
      </c>
      <c r="AA126" s="164"/>
      <c r="AB126" s="164"/>
      <c r="AC126" s="181" t="str">
        <f t="shared" si="21"/>
        <v/>
      </c>
      <c r="AD126" s="166"/>
      <c r="AE126" s="167"/>
      <c r="AF126" s="182"/>
      <c r="AG126" s="5">
        <v>1</v>
      </c>
      <c r="AH126" s="5">
        <v>1</v>
      </c>
      <c r="AI126" s="5">
        <v>1</v>
      </c>
      <c r="AJ126" s="5">
        <v>1</v>
      </c>
      <c r="AK126" s="5">
        <v>1</v>
      </c>
      <c r="AL126" s="5">
        <v>1</v>
      </c>
      <c r="AM126" s="5">
        <v>1</v>
      </c>
      <c r="AN126" s="5">
        <v>1</v>
      </c>
      <c r="AO126" s="5">
        <v>1</v>
      </c>
      <c r="AP126" s="5">
        <v>1</v>
      </c>
      <c r="AQ126" s="5">
        <v>1</v>
      </c>
      <c r="AR126" s="5">
        <v>1</v>
      </c>
      <c r="AS126" s="5">
        <v>1</v>
      </c>
      <c r="AT126" s="5">
        <v>1</v>
      </c>
      <c r="AU126" s="5">
        <v>1</v>
      </c>
      <c r="AV126" s="5">
        <v>1</v>
      </c>
      <c r="AW126" s="5">
        <v>1</v>
      </c>
      <c r="AX126" s="5">
        <v>1</v>
      </c>
      <c r="AY126" s="5">
        <v>1</v>
      </c>
      <c r="AZ126" s="5">
        <v>1</v>
      </c>
      <c r="BA126" s="5">
        <v>1</v>
      </c>
      <c r="BB126" s="5">
        <v>1</v>
      </c>
      <c r="BC126" s="5">
        <v>1</v>
      </c>
      <c r="BD126" s="5">
        <v>1</v>
      </c>
      <c r="BE126" s="5">
        <v>1</v>
      </c>
      <c r="BF126" s="5">
        <v>1</v>
      </c>
      <c r="BG126" s="5">
        <v>1</v>
      </c>
      <c r="BH126" s="5">
        <v>1</v>
      </c>
      <c r="BI126" s="5">
        <v>1</v>
      </c>
      <c r="BJ126" s="5">
        <v>1</v>
      </c>
      <c r="BK126" s="5">
        <v>1</v>
      </c>
      <c r="BL126" s="5">
        <v>1</v>
      </c>
      <c r="BM126" s="5">
        <v>1</v>
      </c>
      <c r="BN126" s="5">
        <v>1</v>
      </c>
      <c r="BO126" s="5">
        <v>1</v>
      </c>
      <c r="BP126" s="5">
        <v>1</v>
      </c>
      <c r="BQ126" s="5">
        <v>1</v>
      </c>
      <c r="BR126" s="5">
        <v>1</v>
      </c>
      <c r="BS126" s="5">
        <v>1</v>
      </c>
      <c r="BT126" s="5">
        <v>1</v>
      </c>
      <c r="BU126" s="244">
        <v>1</v>
      </c>
    </row>
    <row r="127" spans="1:73" ht="18.75">
      <c r="A127" s="5">
        <v>1</v>
      </c>
      <c r="B127" s="596"/>
      <c r="C127" s="632"/>
      <c r="D127" s="598"/>
      <c r="E127" s="630" t="str">
        <f t="shared" si="19"/>
        <v/>
      </c>
      <c r="F127" s="640"/>
      <c r="G127" s="627" t="str">
        <f t="shared" si="22"/>
        <v/>
      </c>
      <c r="H127" s="639" t="str">
        <f>IF(OR(ISBLANK(F127), ISTEXT(F127)), "", "0  "&amp;F102)</f>
        <v/>
      </c>
      <c r="I127" s="5">
        <v>1</v>
      </c>
      <c r="J127" s="180" t="str">
        <f t="shared" si="18"/>
        <v>►</v>
      </c>
      <c r="K127" s="163"/>
      <c r="L127" s="164"/>
      <c r="M127" s="181" t="str">
        <f t="shared" si="15"/>
        <v/>
      </c>
      <c r="N127" s="166"/>
      <c r="O127" s="167"/>
      <c r="P127" s="286"/>
      <c r="Q127" s="491">
        <v>1</v>
      </c>
      <c r="R127" s="169">
        <f>IFERROR(SUMIF(K156:P156, O127, K157:P157)*N127*IF(ISBLANK(K127),1,K127)+SUMIF(K158:P158, O127, K159:P159)*N127*IF(ISBLANK(K127),1,K127), 0)</f>
        <v>0</v>
      </c>
      <c r="S127" s="170">
        <f>IF(ISBLANK(K93),0,(R127*Q127)/K93*V94)</f>
        <v>0</v>
      </c>
      <c r="T127" s="171">
        <f>IF(S129=0,0,(S127/S129)*U98*1000)</f>
        <v>0</v>
      </c>
      <c r="U127" s="193">
        <f>IF(R129=0, 0, (K127*Q127)/(R129*U98))</f>
        <v>0</v>
      </c>
      <c r="V127" s="173">
        <f>IF(OR(ISBLANK(K93), ISBLANK(K127), ISTEXT(K127)), 0, K127*Q127/K93*V94)</f>
        <v>0</v>
      </c>
      <c r="W127" s="174">
        <f t="shared" si="16"/>
        <v>0</v>
      </c>
      <c r="X127" s="175">
        <f t="shared" si="17"/>
        <v>0</v>
      </c>
      <c r="Y127" s="3">
        <v>1</v>
      </c>
      <c r="Z127" s="5">
        <v>1</v>
      </c>
      <c r="AA127" s="164"/>
      <c r="AB127" s="164"/>
      <c r="AC127" s="181" t="str">
        <f t="shared" si="21"/>
        <v/>
      </c>
      <c r="AD127" s="166"/>
      <c r="AE127" s="167"/>
      <c r="AF127" s="182"/>
      <c r="AG127" s="5">
        <v>1</v>
      </c>
      <c r="AH127" s="5">
        <v>1</v>
      </c>
      <c r="AI127" s="5">
        <v>1</v>
      </c>
      <c r="AJ127" s="5">
        <v>1</v>
      </c>
      <c r="AK127" s="5">
        <v>1</v>
      </c>
      <c r="AL127" s="5">
        <v>1</v>
      </c>
      <c r="AM127" s="5">
        <v>1</v>
      </c>
      <c r="AN127" s="5">
        <v>1</v>
      </c>
      <c r="AO127" s="5">
        <v>1</v>
      </c>
      <c r="AP127" s="5">
        <v>1</v>
      </c>
      <c r="AQ127" s="5">
        <v>1</v>
      </c>
      <c r="AR127" s="5">
        <v>1</v>
      </c>
      <c r="AS127" s="5">
        <v>1</v>
      </c>
      <c r="AT127" s="5">
        <v>1</v>
      </c>
      <c r="AU127" s="5">
        <v>1</v>
      </c>
      <c r="AV127" s="5">
        <v>1</v>
      </c>
      <c r="AW127" s="5">
        <v>1</v>
      </c>
      <c r="AX127" s="5">
        <v>1</v>
      </c>
      <c r="AY127" s="5">
        <v>1</v>
      </c>
      <c r="AZ127" s="5">
        <v>1</v>
      </c>
      <c r="BA127" s="5">
        <v>1</v>
      </c>
      <c r="BB127" s="5">
        <v>1</v>
      </c>
      <c r="BC127" s="5">
        <v>1</v>
      </c>
      <c r="BD127" s="5">
        <v>1</v>
      </c>
      <c r="BE127" s="5">
        <v>1</v>
      </c>
      <c r="BF127" s="5">
        <v>1</v>
      </c>
      <c r="BG127" s="5">
        <v>1</v>
      </c>
      <c r="BH127" s="5">
        <v>1</v>
      </c>
      <c r="BI127" s="5">
        <v>1</v>
      </c>
      <c r="BJ127" s="5">
        <v>1</v>
      </c>
      <c r="BK127" s="5">
        <v>1</v>
      </c>
      <c r="BL127" s="5">
        <v>1</v>
      </c>
      <c r="BM127" s="5">
        <v>1</v>
      </c>
      <c r="BN127" s="5">
        <v>1</v>
      </c>
      <c r="BO127" s="5">
        <v>1</v>
      </c>
      <c r="BP127" s="5">
        <v>1</v>
      </c>
      <c r="BQ127" s="5">
        <v>1</v>
      </c>
      <c r="BR127" s="5">
        <v>1</v>
      </c>
      <c r="BS127" s="5">
        <v>1</v>
      </c>
      <c r="BT127" s="5">
        <v>1</v>
      </c>
      <c r="BU127" s="244">
        <v>1</v>
      </c>
    </row>
    <row r="128" spans="1:73" ht="18.75">
      <c r="A128" s="5">
        <v>1</v>
      </c>
      <c r="B128" s="596"/>
      <c r="C128" s="632"/>
      <c r="D128" s="598"/>
      <c r="E128" s="630" t="str">
        <f t="shared" si="19"/>
        <v/>
      </c>
      <c r="F128" s="640"/>
      <c r="G128" s="627" t="str">
        <f t="shared" si="22"/>
        <v/>
      </c>
      <c r="H128" s="639" t="str">
        <f>IF(OR(ISBLANK(F128), ISTEXT(F128)), "", "0  "&amp;F102)</f>
        <v/>
      </c>
      <c r="I128" s="5">
        <v>1</v>
      </c>
      <c r="J128" s="62" t="s">
        <v>21</v>
      </c>
      <c r="K128" s="163"/>
      <c r="L128" s="164"/>
      <c r="M128" s="181" t="str">
        <f t="shared" si="15"/>
        <v/>
      </c>
      <c r="N128" s="166"/>
      <c r="O128" s="167"/>
      <c r="P128" s="286"/>
      <c r="Q128" s="491">
        <v>1</v>
      </c>
      <c r="R128" s="169">
        <f>IFERROR(SUMIF(K156:P156, O128, K157:P157)*N128*IF(ISBLANK(K128),1,K128)+SUMIF(K158:P158, O128, K159:P159)*N128*IF(ISBLANK(K128),1,K128), 0)</f>
        <v>0</v>
      </c>
      <c r="S128" s="170">
        <f>IF(ISBLANK(K93),0,(R128*Q128)/K93*V94)</f>
        <v>0</v>
      </c>
      <c r="T128" s="183">
        <f>IF(S129=0,0,(S128/S129)*U98*1000)</f>
        <v>0</v>
      </c>
      <c r="U128" s="184">
        <f>IF(R129=0, 0, (K128*Q128)/(R129*U98))</f>
        <v>0</v>
      </c>
      <c r="V128" s="185">
        <f>IF(OR(ISBLANK(K93), ISBLANK(K128), ISTEXT(K128)), 0, K128*Q128/K93*V94)</f>
        <v>0</v>
      </c>
      <c r="W128" s="186">
        <f t="shared" si="16"/>
        <v>0</v>
      </c>
      <c r="X128" s="187">
        <f t="shared" si="17"/>
        <v>0</v>
      </c>
      <c r="Y128" s="3">
        <v>1</v>
      </c>
      <c r="Z128" s="5">
        <v>1</v>
      </c>
      <c r="AA128" s="164"/>
      <c r="AB128" s="164"/>
      <c r="AC128" s="181"/>
      <c r="AD128" s="166"/>
      <c r="AE128" s="167"/>
      <c r="AF128" s="182"/>
      <c r="AG128" s="5">
        <v>1</v>
      </c>
      <c r="AH128" s="5">
        <v>1</v>
      </c>
      <c r="AI128" s="5">
        <v>1</v>
      </c>
      <c r="AJ128" s="5">
        <v>1</v>
      </c>
      <c r="AK128" s="5">
        <v>1</v>
      </c>
      <c r="AL128" s="5">
        <v>1</v>
      </c>
      <c r="AM128" s="5">
        <v>1</v>
      </c>
      <c r="AN128" s="5">
        <v>1</v>
      </c>
      <c r="AO128" s="5">
        <v>1</v>
      </c>
      <c r="AP128" s="5">
        <v>1</v>
      </c>
      <c r="AQ128" s="5">
        <v>1</v>
      </c>
      <c r="AR128" s="5">
        <v>1</v>
      </c>
      <c r="AS128" s="5">
        <v>1</v>
      </c>
      <c r="AT128" s="5">
        <v>1</v>
      </c>
      <c r="AU128" s="5">
        <v>1</v>
      </c>
      <c r="AV128" s="5">
        <v>1</v>
      </c>
      <c r="AW128" s="5">
        <v>1</v>
      </c>
      <c r="AX128" s="5">
        <v>1</v>
      </c>
      <c r="AY128" s="5">
        <v>1</v>
      </c>
      <c r="AZ128" s="5">
        <v>1</v>
      </c>
      <c r="BA128" s="5">
        <v>1</v>
      </c>
      <c r="BB128" s="5">
        <v>1</v>
      </c>
      <c r="BC128" s="5">
        <v>1</v>
      </c>
      <c r="BD128" s="5">
        <v>1</v>
      </c>
      <c r="BE128" s="5">
        <v>1</v>
      </c>
      <c r="BF128" s="5">
        <v>1</v>
      </c>
      <c r="BG128" s="5">
        <v>1</v>
      </c>
      <c r="BH128" s="5">
        <v>1</v>
      </c>
      <c r="BI128" s="5">
        <v>1</v>
      </c>
      <c r="BJ128" s="5">
        <v>1</v>
      </c>
      <c r="BK128" s="5">
        <v>1</v>
      </c>
      <c r="BL128" s="5">
        <v>1</v>
      </c>
      <c r="BM128" s="5">
        <v>1</v>
      </c>
      <c r="BN128" s="5">
        <v>1</v>
      </c>
      <c r="BO128" s="5">
        <v>1</v>
      </c>
      <c r="BP128" s="5">
        <v>1</v>
      </c>
      <c r="BQ128" s="5">
        <v>1</v>
      </c>
      <c r="BR128" s="5">
        <v>1</v>
      </c>
      <c r="BS128" s="5">
        <v>1</v>
      </c>
      <c r="BT128" s="5">
        <v>1</v>
      </c>
      <c r="BU128" s="244">
        <v>1</v>
      </c>
    </row>
    <row r="129" spans="1:73" ht="18.75">
      <c r="A129" s="5">
        <v>1</v>
      </c>
      <c r="B129" s="596"/>
      <c r="C129" s="632"/>
      <c r="D129" s="598"/>
      <c r="E129" s="630" t="str">
        <f t="shared" si="19"/>
        <v/>
      </c>
      <c r="F129" s="640"/>
      <c r="G129" s="627" t="str">
        <f t="shared" si="22"/>
        <v/>
      </c>
      <c r="H129" s="639" t="str">
        <f>IF(OR(ISBLANK(F129), ISTEXT(F129)), "", "0  "&amp;F102)</f>
        <v/>
      </c>
      <c r="I129" s="5">
        <v>1</v>
      </c>
      <c r="J129" s="280" t="s">
        <v>21</v>
      </c>
      <c r="K129" s="291"/>
      <c r="L129" s="292"/>
      <c r="M129" s="292"/>
      <c r="N129" s="292"/>
      <c r="O129" s="292"/>
      <c r="P129" s="292"/>
      <c r="Q129" s="292"/>
      <c r="R129" s="293">
        <f>SUM(R99:R128)</f>
        <v>0</v>
      </c>
      <c r="S129" s="170">
        <f>SUM(S99:S128)</f>
        <v>0</v>
      </c>
      <c r="T129" s="294">
        <f>SUM(T99:T128)/1000</f>
        <v>0</v>
      </c>
      <c r="U129" s="295"/>
      <c r="V129" s="295"/>
      <c r="W129" s="295"/>
      <c r="X129" s="296"/>
      <c r="Y129" s="3">
        <v>1</v>
      </c>
      <c r="Z129" s="5">
        <v>1</v>
      </c>
      <c r="AA129" s="164"/>
      <c r="AB129" s="164"/>
      <c r="AC129" s="181"/>
      <c r="AD129" s="166"/>
      <c r="AE129" s="167"/>
      <c r="AF129" s="182"/>
      <c r="AG129" s="5">
        <v>1</v>
      </c>
      <c r="AH129" s="5">
        <v>1</v>
      </c>
      <c r="AI129" s="5">
        <v>1</v>
      </c>
      <c r="AJ129" s="5">
        <v>1</v>
      </c>
      <c r="AK129" s="5">
        <v>1</v>
      </c>
      <c r="AL129" s="5">
        <v>1</v>
      </c>
      <c r="AM129" s="5">
        <v>1</v>
      </c>
      <c r="AN129" s="5">
        <v>1</v>
      </c>
      <c r="AO129" s="5">
        <v>1</v>
      </c>
      <c r="AP129" s="5">
        <v>1</v>
      </c>
      <c r="AQ129" s="5">
        <v>1</v>
      </c>
      <c r="AR129" s="5">
        <v>1</v>
      </c>
      <c r="AS129" s="5">
        <v>1</v>
      </c>
      <c r="AT129" s="5">
        <v>1</v>
      </c>
      <c r="AU129" s="5">
        <v>1</v>
      </c>
      <c r="AV129" s="5">
        <v>1</v>
      </c>
      <c r="AW129" s="5">
        <v>1</v>
      </c>
      <c r="AX129" s="5">
        <v>1</v>
      </c>
      <c r="AY129" s="5">
        <v>1</v>
      </c>
      <c r="AZ129" s="5">
        <v>1</v>
      </c>
      <c r="BA129" s="5">
        <v>1</v>
      </c>
      <c r="BB129" s="5">
        <v>1</v>
      </c>
      <c r="BC129" s="5">
        <v>1</v>
      </c>
      <c r="BD129" s="5">
        <v>1</v>
      </c>
      <c r="BE129" s="5">
        <v>1</v>
      </c>
      <c r="BF129" s="5">
        <v>1</v>
      </c>
      <c r="BG129" s="5">
        <v>1</v>
      </c>
      <c r="BH129" s="5">
        <v>1</v>
      </c>
      <c r="BI129" s="5">
        <v>1</v>
      </c>
      <c r="BJ129" s="5">
        <v>1</v>
      </c>
      <c r="BK129" s="5">
        <v>1</v>
      </c>
      <c r="BL129" s="5">
        <v>1</v>
      </c>
      <c r="BM129" s="5">
        <v>1</v>
      </c>
      <c r="BN129" s="5">
        <v>1</v>
      </c>
      <c r="BO129" s="5">
        <v>1</v>
      </c>
      <c r="BP129" s="5">
        <v>1</v>
      </c>
      <c r="BQ129" s="5">
        <v>1</v>
      </c>
      <c r="BR129" s="5">
        <v>1</v>
      </c>
      <c r="BS129" s="5">
        <v>1</v>
      </c>
      <c r="BT129" s="5">
        <v>1</v>
      </c>
      <c r="BU129" s="244">
        <v>1</v>
      </c>
    </row>
    <row r="130" spans="1:73" ht="18.75">
      <c r="A130" s="5">
        <v>1</v>
      </c>
      <c r="B130" s="596"/>
      <c r="C130" s="632"/>
      <c r="D130" s="598"/>
      <c r="E130" s="630" t="str">
        <f t="shared" si="19"/>
        <v/>
      </c>
      <c r="F130" s="640"/>
      <c r="G130" s="627" t="str">
        <f t="shared" si="22"/>
        <v/>
      </c>
      <c r="H130" s="639" t="str">
        <f>IF(OR(ISBLANK(F130), ISTEXT(F130)), "", "0  "&amp;F102)</f>
        <v/>
      </c>
      <c r="I130" s="5">
        <v>1</v>
      </c>
      <c r="J130" s="62" t="s">
        <v>21</v>
      </c>
      <c r="K130" s="302">
        <v>0</v>
      </c>
      <c r="L130" s="303" t="s">
        <v>181</v>
      </c>
      <c r="M130" s="303"/>
      <c r="N130" s="303"/>
      <c r="O130" s="303"/>
      <c r="P130" s="303"/>
      <c r="Q130" s="303"/>
      <c r="R130" s="304" t="s">
        <v>183</v>
      </c>
      <c r="S130" s="303"/>
      <c r="T130" s="303"/>
      <c r="U130" s="303"/>
      <c r="V130" s="303"/>
      <c r="W130" s="303"/>
      <c r="X130" s="305"/>
      <c r="Y130" s="3">
        <v>1</v>
      </c>
      <c r="Z130" s="5">
        <v>1</v>
      </c>
      <c r="AA130" s="164"/>
      <c r="AB130" s="164"/>
      <c r="AC130" s="181"/>
      <c r="AD130" s="166"/>
      <c r="AE130" s="167"/>
      <c r="AF130" s="182"/>
      <c r="AG130" s="5">
        <v>1</v>
      </c>
      <c r="AH130" s="5">
        <v>1</v>
      </c>
      <c r="AI130" s="5">
        <v>1</v>
      </c>
      <c r="AJ130" s="5">
        <v>1</v>
      </c>
      <c r="AK130" s="5">
        <v>1</v>
      </c>
      <c r="AL130" s="5">
        <v>1</v>
      </c>
      <c r="AM130" s="5">
        <v>1</v>
      </c>
      <c r="AN130" s="5">
        <v>1</v>
      </c>
      <c r="AO130" s="5">
        <v>1</v>
      </c>
      <c r="AP130" s="5">
        <v>1</v>
      </c>
      <c r="AQ130" s="5">
        <v>1</v>
      </c>
      <c r="AR130" s="5">
        <v>1</v>
      </c>
      <c r="AS130" s="5">
        <v>1</v>
      </c>
      <c r="AT130" s="5">
        <v>1</v>
      </c>
      <c r="AU130" s="5">
        <v>1</v>
      </c>
      <c r="AV130" s="5">
        <v>1</v>
      </c>
      <c r="AW130" s="5">
        <v>1</v>
      </c>
      <c r="AX130" s="5">
        <v>1</v>
      </c>
      <c r="AY130" s="5">
        <v>1</v>
      </c>
      <c r="AZ130" s="5">
        <v>1</v>
      </c>
      <c r="BA130" s="5">
        <v>1</v>
      </c>
      <c r="BB130" s="5">
        <v>1</v>
      </c>
      <c r="BC130" s="5">
        <v>1</v>
      </c>
      <c r="BD130" s="5">
        <v>1</v>
      </c>
      <c r="BE130" s="5">
        <v>1</v>
      </c>
      <c r="BF130" s="5">
        <v>1</v>
      </c>
      <c r="BG130" s="5">
        <v>1</v>
      </c>
      <c r="BH130" s="5">
        <v>1</v>
      </c>
      <c r="BI130" s="5">
        <v>1</v>
      </c>
      <c r="BJ130" s="5">
        <v>1</v>
      </c>
      <c r="BK130" s="5">
        <v>1</v>
      </c>
      <c r="BL130" s="5">
        <v>1</v>
      </c>
      <c r="BM130" s="5">
        <v>1</v>
      </c>
      <c r="BN130" s="5">
        <v>1</v>
      </c>
      <c r="BO130" s="5">
        <v>1</v>
      </c>
      <c r="BP130" s="5">
        <v>1</v>
      </c>
      <c r="BQ130" s="5">
        <v>1</v>
      </c>
      <c r="BR130" s="5">
        <v>1</v>
      </c>
      <c r="BS130" s="5">
        <v>1</v>
      </c>
      <c r="BT130" s="5">
        <v>1</v>
      </c>
      <c r="BU130" s="244">
        <v>1</v>
      </c>
    </row>
    <row r="131" spans="1:73" ht="18.75">
      <c r="A131" s="5">
        <v>1</v>
      </c>
      <c r="B131" s="596"/>
      <c r="C131" s="632"/>
      <c r="D131" s="598"/>
      <c r="E131" s="630" t="str">
        <f t="shared" si="19"/>
        <v/>
      </c>
      <c r="F131" s="640"/>
      <c r="G131" s="627" t="str">
        <f t="shared" si="22"/>
        <v/>
      </c>
      <c r="H131" s="639" t="str">
        <f>IF(OR(ISBLANK(F131), ISTEXT(F131)), "", "0  "&amp;F102)</f>
        <v/>
      </c>
      <c r="I131" s="5">
        <v>1</v>
      </c>
      <c r="J131" s="314" t="str">
        <f t="shared" ref="J131:J153" si="23">IF(L131&lt;&gt;"","A",IF(M131&lt;&gt;"","A",IF(N131&lt;&gt;"","A",IF(O131&lt;&gt;"","A",IF(P131&lt;&gt;"","A","►")))))</f>
        <v>A</v>
      </c>
      <c r="K131" s="315">
        <f>IF(ISBLANK(L131),"",LARGE(K130:K130,1)+1)</f>
        <v>1</v>
      </c>
      <c r="L131" s="316" t="s">
        <v>442</v>
      </c>
      <c r="M131" s="317"/>
      <c r="N131" s="317"/>
      <c r="O131" s="317"/>
      <c r="P131" s="317"/>
      <c r="Q131" s="317"/>
      <c r="R131" s="317"/>
      <c r="S131" s="317"/>
      <c r="T131" s="317"/>
      <c r="U131" s="317"/>
      <c r="V131" s="317"/>
      <c r="W131" s="317"/>
      <c r="X131" s="318"/>
      <c r="Y131" s="3">
        <v>1</v>
      </c>
      <c r="Z131" s="5">
        <v>1</v>
      </c>
      <c r="AA131" s="164"/>
      <c r="AB131" s="164"/>
      <c r="AC131" s="181"/>
      <c r="AD131" s="166"/>
      <c r="AE131" s="167"/>
      <c r="AF131" s="182"/>
      <c r="AG131" s="5">
        <v>1</v>
      </c>
      <c r="AH131" s="5">
        <v>1</v>
      </c>
      <c r="AI131" s="5">
        <v>1</v>
      </c>
      <c r="AJ131" s="5">
        <v>1</v>
      </c>
      <c r="AK131" s="5">
        <v>1</v>
      </c>
      <c r="AL131" s="5">
        <v>1</v>
      </c>
      <c r="AM131" s="5">
        <v>1</v>
      </c>
      <c r="AN131" s="5">
        <v>1</v>
      </c>
      <c r="AO131" s="5">
        <v>1</v>
      </c>
      <c r="AP131" s="5">
        <v>1</v>
      </c>
      <c r="AQ131" s="5">
        <v>1</v>
      </c>
      <c r="AR131" s="5">
        <v>1</v>
      </c>
      <c r="AS131" s="5">
        <v>1</v>
      </c>
      <c r="AT131" s="5">
        <v>1</v>
      </c>
      <c r="AU131" s="5">
        <v>1</v>
      </c>
      <c r="AV131" s="5">
        <v>1</v>
      </c>
      <c r="AW131" s="5">
        <v>1</v>
      </c>
      <c r="AX131" s="5">
        <v>1</v>
      </c>
      <c r="AY131" s="5">
        <v>1</v>
      </c>
      <c r="AZ131" s="5">
        <v>1</v>
      </c>
      <c r="BA131" s="5">
        <v>1</v>
      </c>
      <c r="BB131" s="5">
        <v>1</v>
      </c>
      <c r="BC131" s="5">
        <v>1</v>
      </c>
      <c r="BD131" s="5">
        <v>1</v>
      </c>
      <c r="BE131" s="5">
        <v>1</v>
      </c>
      <c r="BF131" s="5">
        <v>1</v>
      </c>
      <c r="BG131" s="5">
        <v>1</v>
      </c>
      <c r="BH131" s="5">
        <v>1</v>
      </c>
      <c r="BI131" s="5">
        <v>1</v>
      </c>
      <c r="BJ131" s="5">
        <v>1</v>
      </c>
      <c r="BK131" s="5">
        <v>1</v>
      </c>
      <c r="BL131" s="5">
        <v>1</v>
      </c>
      <c r="BM131" s="5">
        <v>1</v>
      </c>
      <c r="BN131" s="5">
        <v>1</v>
      </c>
      <c r="BO131" s="5">
        <v>1</v>
      </c>
      <c r="BP131" s="5">
        <v>1</v>
      </c>
      <c r="BQ131" s="5">
        <v>1</v>
      </c>
      <c r="BR131" s="5">
        <v>1</v>
      </c>
      <c r="BS131" s="5">
        <v>1</v>
      </c>
      <c r="BT131" s="5">
        <v>1</v>
      </c>
      <c r="BU131" s="244">
        <v>1</v>
      </c>
    </row>
    <row r="132" spans="1:73" ht="21">
      <c r="A132" s="5">
        <v>1</v>
      </c>
      <c r="B132" s="596"/>
      <c r="C132" s="632"/>
      <c r="D132" s="598"/>
      <c r="E132" s="630" t="str">
        <f t="shared" si="19"/>
        <v/>
      </c>
      <c r="F132" s="640"/>
      <c r="G132" s="627" t="str">
        <f t="shared" si="22"/>
        <v/>
      </c>
      <c r="H132" s="639" t="str">
        <f>IF(OR(ISBLANK(F132), ISTEXT(F132)), "", "0  "&amp;F102)</f>
        <v/>
      </c>
      <c r="I132" s="5">
        <v>1</v>
      </c>
      <c r="J132" s="314" t="str">
        <f t="shared" si="23"/>
        <v>►</v>
      </c>
      <c r="K132" s="315" t="str">
        <f>IF(ISBLANK(L132),"",LARGE(K130:K131,1)+1)</f>
        <v/>
      </c>
      <c r="L132" s="316"/>
      <c r="M132" s="317"/>
      <c r="N132" s="317"/>
      <c r="O132" s="502"/>
      <c r="P132" s="502"/>
      <c r="Q132" s="502"/>
      <c r="R132" s="502"/>
      <c r="S132" s="502"/>
      <c r="T132" s="502"/>
      <c r="U132" s="502"/>
      <c r="V132" s="502"/>
      <c r="W132" s="502"/>
      <c r="X132" s="324"/>
      <c r="Y132" s="3">
        <v>1</v>
      </c>
      <c r="Z132" s="5">
        <v>1</v>
      </c>
      <c r="AA132" s="164"/>
      <c r="AB132" s="164"/>
      <c r="AC132" s="181"/>
      <c r="AD132" s="166"/>
      <c r="AE132" s="167"/>
      <c r="AF132" s="182"/>
      <c r="AG132" s="5">
        <v>1</v>
      </c>
      <c r="AH132" s="5">
        <v>1</v>
      </c>
      <c r="AI132" s="5">
        <v>1</v>
      </c>
      <c r="AJ132" s="5">
        <v>1</v>
      </c>
      <c r="AK132" s="5">
        <v>1</v>
      </c>
      <c r="AL132" s="5">
        <v>1</v>
      </c>
      <c r="AM132" s="5">
        <v>1</v>
      </c>
      <c r="AN132" s="5">
        <v>1</v>
      </c>
      <c r="AO132" s="5">
        <v>1</v>
      </c>
      <c r="AP132" s="5">
        <v>1</v>
      </c>
      <c r="AQ132" s="5">
        <v>1</v>
      </c>
      <c r="AR132" s="5">
        <v>1</v>
      </c>
      <c r="AS132" s="5">
        <v>1</v>
      </c>
      <c r="AT132" s="5">
        <v>1</v>
      </c>
      <c r="AU132" s="5">
        <v>1</v>
      </c>
      <c r="AV132" s="5">
        <v>1</v>
      </c>
      <c r="AW132" s="5">
        <v>1</v>
      </c>
      <c r="AX132" s="5">
        <v>1</v>
      </c>
      <c r="AY132" s="5">
        <v>1</v>
      </c>
      <c r="AZ132" s="5">
        <v>1</v>
      </c>
      <c r="BA132" s="5">
        <v>1</v>
      </c>
      <c r="BB132" s="5">
        <v>1</v>
      </c>
      <c r="BC132" s="5">
        <v>1</v>
      </c>
      <c r="BD132" s="5">
        <v>1</v>
      </c>
      <c r="BE132" s="5">
        <v>1</v>
      </c>
      <c r="BF132" s="5">
        <v>1</v>
      </c>
      <c r="BG132" s="5">
        <v>1</v>
      </c>
      <c r="BH132" s="5">
        <v>1</v>
      </c>
      <c r="BI132" s="5">
        <v>1</v>
      </c>
      <c r="BJ132" s="5">
        <v>1</v>
      </c>
      <c r="BK132" s="5">
        <v>1</v>
      </c>
      <c r="BL132" s="5">
        <v>1</v>
      </c>
      <c r="BM132" s="5">
        <v>1</v>
      </c>
      <c r="BN132" s="5">
        <v>1</v>
      </c>
      <c r="BO132" s="5">
        <v>1</v>
      </c>
      <c r="BP132" s="5">
        <v>1</v>
      </c>
      <c r="BQ132" s="5">
        <v>1</v>
      </c>
      <c r="BR132" s="5">
        <v>1</v>
      </c>
      <c r="BS132" s="5">
        <v>1</v>
      </c>
      <c r="BT132" s="5">
        <v>1</v>
      </c>
      <c r="BU132" s="244">
        <v>1</v>
      </c>
    </row>
    <row r="133" spans="1:73" ht="18.75">
      <c r="A133" s="5">
        <v>1</v>
      </c>
      <c r="B133" s="596"/>
      <c r="C133" s="632"/>
      <c r="D133" s="598"/>
      <c r="E133" s="630" t="str">
        <f t="shared" si="19"/>
        <v/>
      </c>
      <c r="F133" s="640"/>
      <c r="G133" s="627" t="str">
        <f t="shared" si="22"/>
        <v/>
      </c>
      <c r="H133" s="639" t="str">
        <f>IF(OR(ISBLANK(F133), ISTEXT(F133)), "", "0  "&amp;F102)</f>
        <v/>
      </c>
      <c r="I133" s="5">
        <v>1</v>
      </c>
      <c r="J133" s="314" t="str">
        <f t="shared" si="23"/>
        <v>A</v>
      </c>
      <c r="K133" s="315">
        <f>IF(ISBLANK(L133),"",LARGE(K130:K132,1)+1)</f>
        <v>2</v>
      </c>
      <c r="L133" s="316" t="s">
        <v>365</v>
      </c>
      <c r="M133" s="317"/>
      <c r="N133" s="317"/>
      <c r="O133" s="317"/>
      <c r="P133" s="317"/>
      <c r="Q133" s="317"/>
      <c r="R133" s="317"/>
      <c r="S133" s="317"/>
      <c r="T133" s="317"/>
      <c r="U133" s="317"/>
      <c r="V133" s="317"/>
      <c r="W133" s="317"/>
      <c r="X133" s="318"/>
      <c r="Y133" s="3">
        <v>1</v>
      </c>
      <c r="Z133" s="5">
        <v>1</v>
      </c>
      <c r="AA133" s="164"/>
      <c r="AB133" s="164"/>
      <c r="AC133" s="181"/>
      <c r="AD133" s="166"/>
      <c r="AE133" s="167"/>
      <c r="AF133" s="182"/>
      <c r="AG133" s="5">
        <v>1</v>
      </c>
      <c r="AH133" s="5">
        <v>1</v>
      </c>
      <c r="AI133" s="5">
        <v>1</v>
      </c>
      <c r="AJ133" s="5">
        <v>1</v>
      </c>
      <c r="AK133" s="5">
        <v>1</v>
      </c>
      <c r="AL133" s="5">
        <v>1</v>
      </c>
      <c r="AM133" s="5">
        <v>1</v>
      </c>
      <c r="AN133" s="5">
        <v>1</v>
      </c>
      <c r="AO133" s="5">
        <v>1</v>
      </c>
      <c r="AP133" s="5">
        <v>1</v>
      </c>
      <c r="AQ133" s="5">
        <v>1</v>
      </c>
      <c r="AR133" s="5">
        <v>1</v>
      </c>
      <c r="AS133" s="5">
        <v>1</v>
      </c>
      <c r="AT133" s="5">
        <v>1</v>
      </c>
      <c r="AU133" s="5">
        <v>1</v>
      </c>
      <c r="AV133" s="5">
        <v>1</v>
      </c>
      <c r="AW133" s="5">
        <v>1</v>
      </c>
      <c r="AX133" s="5">
        <v>1</v>
      </c>
      <c r="AY133" s="5">
        <v>1</v>
      </c>
      <c r="AZ133" s="5">
        <v>1</v>
      </c>
      <c r="BA133" s="5">
        <v>1</v>
      </c>
      <c r="BB133" s="5">
        <v>1</v>
      </c>
      <c r="BC133" s="5">
        <v>1</v>
      </c>
      <c r="BD133" s="5">
        <v>1</v>
      </c>
      <c r="BE133" s="5">
        <v>1</v>
      </c>
      <c r="BF133" s="5">
        <v>1</v>
      </c>
      <c r="BG133" s="5">
        <v>1</v>
      </c>
      <c r="BH133" s="5">
        <v>1</v>
      </c>
      <c r="BI133" s="5">
        <v>1</v>
      </c>
      <c r="BJ133" s="5">
        <v>1</v>
      </c>
      <c r="BK133" s="5">
        <v>1</v>
      </c>
      <c r="BL133" s="5">
        <v>1</v>
      </c>
      <c r="BM133" s="5">
        <v>1</v>
      </c>
      <c r="BN133" s="5">
        <v>1</v>
      </c>
      <c r="BO133" s="5">
        <v>1</v>
      </c>
      <c r="BP133" s="5">
        <v>1</v>
      </c>
      <c r="BQ133" s="5">
        <v>1</v>
      </c>
      <c r="BR133" s="5">
        <v>1</v>
      </c>
      <c r="BS133" s="5">
        <v>1</v>
      </c>
      <c r="BT133" s="5">
        <v>1</v>
      </c>
      <c r="BU133" s="244">
        <v>1</v>
      </c>
    </row>
    <row r="134" spans="1:73" ht="18.75">
      <c r="A134" s="5">
        <v>1</v>
      </c>
      <c r="B134" s="596"/>
      <c r="C134" s="632"/>
      <c r="D134" s="598"/>
      <c r="E134" s="630" t="str">
        <f t="shared" si="19"/>
        <v/>
      </c>
      <c r="F134" s="640"/>
      <c r="G134" s="627" t="str">
        <f t="shared" si="22"/>
        <v/>
      </c>
      <c r="H134" s="639" t="str">
        <f>IF(OR(ISBLANK(F134), ISTEXT(F134)), "", "0  "&amp;F102)</f>
        <v/>
      </c>
      <c r="I134" s="5">
        <v>1</v>
      </c>
      <c r="J134" s="314" t="str">
        <f t="shared" si="23"/>
        <v>►</v>
      </c>
      <c r="K134" s="315" t="str">
        <f>IF(ISBLANK(L134),"",LARGE(K130:K133,1)+1)</f>
        <v/>
      </c>
      <c r="L134" s="316"/>
      <c r="M134" s="317"/>
      <c r="N134" s="317"/>
      <c r="O134" s="317"/>
      <c r="P134" s="317"/>
      <c r="Q134" s="317"/>
      <c r="R134" s="317"/>
      <c r="S134" s="317"/>
      <c r="T134" s="317"/>
      <c r="U134" s="317"/>
      <c r="V134" s="317"/>
      <c r="W134" s="317"/>
      <c r="X134" s="318"/>
      <c r="Y134" s="3">
        <v>1</v>
      </c>
      <c r="Z134" s="5">
        <v>1</v>
      </c>
      <c r="AA134" s="164"/>
      <c r="AB134" s="164"/>
      <c r="AC134" s="181"/>
      <c r="AD134" s="166"/>
      <c r="AE134" s="167"/>
      <c r="AF134" s="182"/>
      <c r="AG134" s="5">
        <v>1</v>
      </c>
      <c r="AH134" s="5">
        <v>1</v>
      </c>
      <c r="AI134" s="5">
        <v>1</v>
      </c>
      <c r="AJ134" s="5">
        <v>1</v>
      </c>
      <c r="AK134" s="5">
        <v>1</v>
      </c>
      <c r="AL134" s="5">
        <v>1</v>
      </c>
      <c r="AM134" s="5">
        <v>1</v>
      </c>
      <c r="AN134" s="5">
        <v>1</v>
      </c>
      <c r="AO134" s="5">
        <v>1</v>
      </c>
      <c r="AP134" s="5">
        <v>1</v>
      </c>
      <c r="AQ134" s="5">
        <v>1</v>
      </c>
      <c r="AR134" s="5">
        <v>1</v>
      </c>
      <c r="AS134" s="5">
        <v>1</v>
      </c>
      <c r="AT134" s="5">
        <v>1</v>
      </c>
      <c r="AU134" s="5">
        <v>1</v>
      </c>
      <c r="AV134" s="5">
        <v>1</v>
      </c>
      <c r="AW134" s="5">
        <v>1</v>
      </c>
      <c r="AX134" s="5">
        <v>1</v>
      </c>
      <c r="AY134" s="5">
        <v>1</v>
      </c>
      <c r="AZ134" s="5">
        <v>1</v>
      </c>
      <c r="BA134" s="5">
        <v>1</v>
      </c>
      <c r="BB134" s="5">
        <v>1</v>
      </c>
      <c r="BC134" s="5">
        <v>1</v>
      </c>
      <c r="BD134" s="5">
        <v>1</v>
      </c>
      <c r="BE134" s="5">
        <v>1</v>
      </c>
      <c r="BF134" s="5">
        <v>1</v>
      </c>
      <c r="BG134" s="5">
        <v>1</v>
      </c>
      <c r="BH134" s="5">
        <v>1</v>
      </c>
      <c r="BI134" s="5">
        <v>1</v>
      </c>
      <c r="BJ134" s="5">
        <v>1</v>
      </c>
      <c r="BK134" s="5">
        <v>1</v>
      </c>
      <c r="BL134" s="5">
        <v>1</v>
      </c>
      <c r="BM134" s="5">
        <v>1</v>
      </c>
      <c r="BN134" s="5">
        <v>1</v>
      </c>
      <c r="BO134" s="5">
        <v>1</v>
      </c>
      <c r="BP134" s="5">
        <v>1</v>
      </c>
      <c r="BQ134" s="5">
        <v>1</v>
      </c>
      <c r="BR134" s="5">
        <v>1</v>
      </c>
      <c r="BS134" s="5">
        <v>1</v>
      </c>
      <c r="BT134" s="5">
        <v>1</v>
      </c>
      <c r="BU134" s="244">
        <v>1</v>
      </c>
    </row>
    <row r="135" spans="1:73" ht="18.75">
      <c r="A135" s="5">
        <v>1</v>
      </c>
      <c r="B135" s="596"/>
      <c r="C135" s="632"/>
      <c r="D135" s="598"/>
      <c r="E135" s="630" t="str">
        <f t="shared" si="19"/>
        <v/>
      </c>
      <c r="F135" s="640"/>
      <c r="G135" s="627" t="str">
        <f t="shared" si="22"/>
        <v/>
      </c>
      <c r="H135" s="639" t="str">
        <f>IF(OR(ISBLANK(F135), ISTEXT(F135)), "", "0  "&amp;F102)</f>
        <v/>
      </c>
      <c r="I135" s="5">
        <v>1</v>
      </c>
      <c r="J135" s="314" t="str">
        <f t="shared" si="23"/>
        <v>A</v>
      </c>
      <c r="K135" s="315" t="str">
        <f>IF(ISBLANK(L135),"",LARGE(K130:K134,1)+1)</f>
        <v/>
      </c>
      <c r="L135" s="316"/>
      <c r="M135" s="317" t="s">
        <v>443</v>
      </c>
      <c r="N135" s="317"/>
      <c r="O135" s="317"/>
      <c r="P135" s="317"/>
      <c r="Q135" s="317"/>
      <c r="R135" s="317"/>
      <c r="S135" s="317"/>
      <c r="T135" s="317"/>
      <c r="U135" s="317"/>
      <c r="V135" s="317"/>
      <c r="W135" s="317"/>
      <c r="X135" s="318"/>
      <c r="Y135" s="3">
        <v>1</v>
      </c>
      <c r="Z135" s="5">
        <v>1</v>
      </c>
      <c r="AA135" s="164"/>
      <c r="AB135" s="164"/>
      <c r="AC135" s="181"/>
      <c r="AD135" s="166"/>
      <c r="AE135" s="167"/>
      <c r="AF135" s="182"/>
      <c r="AG135" s="5">
        <v>1</v>
      </c>
      <c r="AH135" s="5">
        <v>1</v>
      </c>
      <c r="AI135" s="5">
        <v>1</v>
      </c>
      <c r="AJ135" s="5">
        <v>1</v>
      </c>
      <c r="AK135" s="5">
        <v>1</v>
      </c>
      <c r="AL135" s="5">
        <v>1</v>
      </c>
      <c r="AM135" s="5">
        <v>1</v>
      </c>
      <c r="AN135" s="5">
        <v>1</v>
      </c>
      <c r="AO135" s="5">
        <v>1</v>
      </c>
      <c r="AP135" s="5">
        <v>1</v>
      </c>
      <c r="AQ135" s="5">
        <v>1</v>
      </c>
      <c r="AR135" s="5">
        <v>1</v>
      </c>
      <c r="AS135" s="5">
        <v>1</v>
      </c>
      <c r="AT135" s="5">
        <v>1</v>
      </c>
      <c r="AU135" s="5">
        <v>1</v>
      </c>
      <c r="AV135" s="5">
        <v>1</v>
      </c>
      <c r="AW135" s="5">
        <v>1</v>
      </c>
      <c r="AX135" s="5">
        <v>1</v>
      </c>
      <c r="AY135" s="5">
        <v>1</v>
      </c>
      <c r="AZ135" s="5">
        <v>1</v>
      </c>
      <c r="BA135" s="5">
        <v>1</v>
      </c>
      <c r="BB135" s="5">
        <v>1</v>
      </c>
      <c r="BC135" s="5">
        <v>1</v>
      </c>
      <c r="BD135" s="5">
        <v>1</v>
      </c>
      <c r="BE135" s="5">
        <v>1</v>
      </c>
      <c r="BF135" s="5">
        <v>1</v>
      </c>
      <c r="BG135" s="5">
        <v>1</v>
      </c>
      <c r="BH135" s="5">
        <v>1</v>
      </c>
      <c r="BI135" s="5">
        <v>1</v>
      </c>
      <c r="BJ135" s="5">
        <v>1</v>
      </c>
      <c r="BK135" s="5">
        <v>1</v>
      </c>
      <c r="BL135" s="5">
        <v>1</v>
      </c>
      <c r="BM135" s="5">
        <v>1</v>
      </c>
      <c r="BN135" s="5">
        <v>1</v>
      </c>
      <c r="BO135" s="5">
        <v>1</v>
      </c>
      <c r="BP135" s="5">
        <v>1</v>
      </c>
      <c r="BQ135" s="5">
        <v>1</v>
      </c>
      <c r="BR135" s="5">
        <v>1</v>
      </c>
      <c r="BS135" s="5">
        <v>1</v>
      </c>
      <c r="BT135" s="5">
        <v>1</v>
      </c>
      <c r="BU135" s="244">
        <v>1</v>
      </c>
    </row>
    <row r="136" spans="1:73" ht="18.75">
      <c r="A136" s="5">
        <v>1</v>
      </c>
      <c r="B136" s="596"/>
      <c r="C136" s="632"/>
      <c r="D136" s="598"/>
      <c r="E136" s="630" t="str">
        <f t="shared" si="19"/>
        <v/>
      </c>
      <c r="F136" s="640"/>
      <c r="G136" s="627" t="str">
        <f t="shared" si="22"/>
        <v/>
      </c>
      <c r="H136" s="639" t="str">
        <f>IF(OR(ISBLANK(F136), ISTEXT(F136)), "", "0  "&amp;F102)</f>
        <v/>
      </c>
      <c r="I136" s="5">
        <v>1</v>
      </c>
      <c r="J136" s="314" t="str">
        <f t="shared" si="23"/>
        <v>►</v>
      </c>
      <c r="K136" s="315" t="str">
        <f>IF(ISBLANK(L136),"",LARGE(K130:K135,1)+1)</f>
        <v/>
      </c>
      <c r="L136" s="316"/>
      <c r="M136" s="317"/>
      <c r="N136" s="317"/>
      <c r="O136" s="317"/>
      <c r="P136" s="317"/>
      <c r="Q136" s="317"/>
      <c r="R136" s="317"/>
      <c r="S136" s="317"/>
      <c r="T136" s="317"/>
      <c r="U136" s="317"/>
      <c r="V136" s="317"/>
      <c r="W136" s="317"/>
      <c r="X136" s="318"/>
      <c r="Y136" s="3">
        <v>1</v>
      </c>
      <c r="Z136" s="5">
        <v>1</v>
      </c>
      <c r="AA136" s="164"/>
      <c r="AB136" s="164"/>
      <c r="AC136" s="181"/>
      <c r="AD136" s="166"/>
      <c r="AE136" s="167"/>
      <c r="AF136" s="182"/>
      <c r="AG136" s="5">
        <v>1</v>
      </c>
      <c r="AH136" s="5">
        <v>1</v>
      </c>
      <c r="AI136" s="5">
        <v>1</v>
      </c>
      <c r="AJ136" s="5">
        <v>1</v>
      </c>
      <c r="AK136" s="5">
        <v>1</v>
      </c>
      <c r="AL136" s="5">
        <v>1</v>
      </c>
      <c r="AM136" s="5">
        <v>1</v>
      </c>
      <c r="AN136" s="5">
        <v>1</v>
      </c>
      <c r="AO136" s="5">
        <v>1</v>
      </c>
      <c r="AP136" s="5">
        <v>1</v>
      </c>
      <c r="AQ136" s="5">
        <v>1</v>
      </c>
      <c r="AR136" s="5">
        <v>1</v>
      </c>
      <c r="AS136" s="5">
        <v>1</v>
      </c>
      <c r="AT136" s="5">
        <v>1</v>
      </c>
      <c r="AU136" s="5">
        <v>1</v>
      </c>
      <c r="AV136" s="5">
        <v>1</v>
      </c>
      <c r="AW136" s="5">
        <v>1</v>
      </c>
      <c r="AX136" s="5">
        <v>1</v>
      </c>
      <c r="AY136" s="5">
        <v>1</v>
      </c>
      <c r="AZ136" s="5">
        <v>1</v>
      </c>
      <c r="BA136" s="5">
        <v>1</v>
      </c>
      <c r="BB136" s="5">
        <v>1</v>
      </c>
      <c r="BC136" s="5">
        <v>1</v>
      </c>
      <c r="BD136" s="5">
        <v>1</v>
      </c>
      <c r="BE136" s="5">
        <v>1</v>
      </c>
      <c r="BF136" s="5">
        <v>1</v>
      </c>
      <c r="BG136" s="5">
        <v>1</v>
      </c>
      <c r="BH136" s="5">
        <v>1</v>
      </c>
      <c r="BI136" s="5">
        <v>1</v>
      </c>
      <c r="BJ136" s="5">
        <v>1</v>
      </c>
      <c r="BK136" s="5">
        <v>1</v>
      </c>
      <c r="BL136" s="5">
        <v>1</v>
      </c>
      <c r="BM136" s="5">
        <v>1</v>
      </c>
      <c r="BN136" s="5">
        <v>1</v>
      </c>
      <c r="BO136" s="5">
        <v>1</v>
      </c>
      <c r="BP136" s="5">
        <v>1</v>
      </c>
      <c r="BQ136" s="5">
        <v>1</v>
      </c>
      <c r="BR136" s="5">
        <v>1</v>
      </c>
      <c r="BS136" s="5">
        <v>1</v>
      </c>
      <c r="BT136" s="5">
        <v>1</v>
      </c>
      <c r="BU136" s="244">
        <v>1</v>
      </c>
    </row>
    <row r="137" spans="1:73" ht="18.75">
      <c r="A137" s="5">
        <v>1</v>
      </c>
      <c r="B137" s="596"/>
      <c r="C137" s="632"/>
      <c r="D137" s="598"/>
      <c r="E137" s="630" t="str">
        <f t="shared" si="19"/>
        <v/>
      </c>
      <c r="F137" s="640"/>
      <c r="G137" s="627" t="str">
        <f t="shared" si="22"/>
        <v/>
      </c>
      <c r="H137" s="639" t="str">
        <f>IF(OR(ISBLANK(F137), ISTEXT(F137)), "", "0  "&amp;F102)</f>
        <v/>
      </c>
      <c r="I137" s="5">
        <v>1</v>
      </c>
      <c r="J137" s="314" t="str">
        <f t="shared" si="23"/>
        <v>►</v>
      </c>
      <c r="K137" s="315" t="str">
        <f>IF(ISBLANK(L137),"",LARGE(K130:K136,1)+1)</f>
        <v/>
      </c>
      <c r="L137" s="316"/>
      <c r="M137" s="317"/>
      <c r="N137" s="317"/>
      <c r="O137" s="317"/>
      <c r="P137" s="317"/>
      <c r="Q137" s="317"/>
      <c r="R137" s="317"/>
      <c r="S137" s="317"/>
      <c r="T137" s="317"/>
      <c r="U137" s="317"/>
      <c r="V137" s="317"/>
      <c r="W137" s="317"/>
      <c r="X137" s="318"/>
      <c r="Y137" s="3">
        <v>1</v>
      </c>
      <c r="Z137" s="5">
        <v>1</v>
      </c>
      <c r="AA137" s="835" t="s">
        <v>207</v>
      </c>
      <c r="AB137" s="836"/>
      <c r="AC137" s="836"/>
      <c r="AD137" s="836"/>
      <c r="AE137" s="836"/>
      <c r="AF137" s="837"/>
      <c r="AG137" s="5">
        <v>1</v>
      </c>
      <c r="AH137" s="5">
        <v>1</v>
      </c>
      <c r="AI137" s="5">
        <v>1</v>
      </c>
      <c r="AJ137" s="5">
        <v>1</v>
      </c>
      <c r="AK137" s="5">
        <v>1</v>
      </c>
      <c r="AL137" s="5">
        <v>1</v>
      </c>
      <c r="AM137" s="5">
        <v>1</v>
      </c>
      <c r="AN137" s="5">
        <v>1</v>
      </c>
      <c r="AO137" s="5">
        <v>1</v>
      </c>
      <c r="AP137" s="5">
        <v>1</v>
      </c>
      <c r="AQ137" s="5">
        <v>1</v>
      </c>
      <c r="AR137" s="5">
        <v>1</v>
      </c>
      <c r="AS137" s="5">
        <v>1</v>
      </c>
      <c r="AT137" s="5">
        <v>1</v>
      </c>
      <c r="AU137" s="5">
        <v>1</v>
      </c>
      <c r="AV137" s="5">
        <v>1</v>
      </c>
      <c r="AW137" s="5">
        <v>1</v>
      </c>
      <c r="AX137" s="5">
        <v>1</v>
      </c>
      <c r="AY137" s="5">
        <v>1</v>
      </c>
      <c r="AZ137" s="5">
        <v>1</v>
      </c>
      <c r="BA137" s="5">
        <v>1</v>
      </c>
      <c r="BB137" s="5">
        <v>1</v>
      </c>
      <c r="BC137" s="5">
        <v>1</v>
      </c>
      <c r="BD137" s="5">
        <v>1</v>
      </c>
      <c r="BE137" s="5">
        <v>1</v>
      </c>
      <c r="BF137" s="5">
        <v>1</v>
      </c>
      <c r="BG137" s="5">
        <v>1</v>
      </c>
      <c r="BH137" s="5">
        <v>1</v>
      </c>
      <c r="BI137" s="5">
        <v>1</v>
      </c>
      <c r="BJ137" s="5">
        <v>1</v>
      </c>
      <c r="BK137" s="5">
        <v>1</v>
      </c>
      <c r="BL137" s="5">
        <v>1</v>
      </c>
      <c r="BM137" s="5">
        <v>1</v>
      </c>
      <c r="BN137" s="5">
        <v>1</v>
      </c>
      <c r="BO137" s="5">
        <v>1</v>
      </c>
      <c r="BP137" s="5">
        <v>1</v>
      </c>
      <c r="BQ137" s="5">
        <v>1</v>
      </c>
      <c r="BR137" s="5">
        <v>1</v>
      </c>
      <c r="BS137" s="5">
        <v>1</v>
      </c>
      <c r="BT137" s="5">
        <v>1</v>
      </c>
      <c r="BU137" s="244">
        <v>1</v>
      </c>
    </row>
    <row r="138" spans="1:73" ht="18.75">
      <c r="A138" s="5">
        <v>1</v>
      </c>
      <c r="B138" s="596"/>
      <c r="C138" s="632"/>
      <c r="D138" s="598"/>
      <c r="E138" s="630" t="str">
        <f t="shared" si="19"/>
        <v/>
      </c>
      <c r="F138" s="640"/>
      <c r="G138" s="627" t="str">
        <f t="shared" si="22"/>
        <v/>
      </c>
      <c r="H138" s="639" t="str">
        <f>IF(OR(ISBLANK(F138), ISTEXT(F138)), "", "0  "&amp;F102)</f>
        <v/>
      </c>
      <c r="I138" s="5">
        <v>1</v>
      </c>
      <c r="J138" s="314" t="str">
        <f t="shared" si="23"/>
        <v>►</v>
      </c>
      <c r="K138" s="315" t="str">
        <f>IF(ISBLANK(L138),"",LARGE(K130:K137,1)+1)</f>
        <v/>
      </c>
      <c r="L138" s="316"/>
      <c r="M138" s="317"/>
      <c r="N138" s="317"/>
      <c r="O138" s="317"/>
      <c r="P138" s="317"/>
      <c r="Q138" s="317"/>
      <c r="R138" s="317"/>
      <c r="S138" s="317"/>
      <c r="T138" s="317"/>
      <c r="U138" s="317"/>
      <c r="V138" s="317"/>
      <c r="W138" s="317"/>
      <c r="X138" s="318"/>
      <c r="Y138" s="3">
        <v>1</v>
      </c>
      <c r="Z138" s="5">
        <v>1</v>
      </c>
      <c r="AA138" s="62" t="s">
        <v>21</v>
      </c>
      <c r="AB138" s="302">
        <v>0</v>
      </c>
      <c r="AC138" s="303" t="s">
        <v>181</v>
      </c>
      <c r="AD138" s="303"/>
      <c r="AE138" s="303"/>
      <c r="AF138" s="303"/>
      <c r="AG138" s="5">
        <v>1</v>
      </c>
      <c r="AH138" s="5">
        <v>1</v>
      </c>
      <c r="AI138" s="5">
        <v>1</v>
      </c>
      <c r="AJ138" s="5">
        <v>1</v>
      </c>
      <c r="AK138" s="5">
        <v>1</v>
      </c>
      <c r="AL138" s="5">
        <v>1</v>
      </c>
      <c r="AM138" s="5">
        <v>1</v>
      </c>
      <c r="AN138" s="5">
        <v>1</v>
      </c>
      <c r="AO138" s="5">
        <v>1</v>
      </c>
      <c r="AP138" s="5">
        <v>1</v>
      </c>
      <c r="AQ138" s="5">
        <v>1</v>
      </c>
      <c r="AR138" s="5">
        <v>1</v>
      </c>
      <c r="AS138" s="5">
        <v>1</v>
      </c>
      <c r="AT138" s="5">
        <v>1</v>
      </c>
      <c r="AU138" s="5">
        <v>1</v>
      </c>
      <c r="AV138" s="5">
        <v>1</v>
      </c>
      <c r="AW138" s="5">
        <v>1</v>
      </c>
      <c r="AX138" s="5">
        <v>1</v>
      </c>
      <c r="AY138" s="5">
        <v>1</v>
      </c>
      <c r="AZ138" s="5">
        <v>1</v>
      </c>
      <c r="BA138" s="5">
        <v>1</v>
      </c>
      <c r="BB138" s="5">
        <v>1</v>
      </c>
      <c r="BC138" s="5">
        <v>1</v>
      </c>
      <c r="BD138" s="5">
        <v>1</v>
      </c>
      <c r="BE138" s="5">
        <v>1</v>
      </c>
      <c r="BF138" s="5">
        <v>1</v>
      </c>
      <c r="BG138" s="5">
        <v>1</v>
      </c>
      <c r="BH138" s="5">
        <v>1</v>
      </c>
      <c r="BI138" s="5">
        <v>1</v>
      </c>
      <c r="BJ138" s="5">
        <v>1</v>
      </c>
      <c r="BK138" s="5">
        <v>1</v>
      </c>
      <c r="BL138" s="5">
        <v>1</v>
      </c>
      <c r="BM138" s="5">
        <v>1</v>
      </c>
      <c r="BN138" s="5">
        <v>1</v>
      </c>
      <c r="BO138" s="5">
        <v>1</v>
      </c>
      <c r="BP138" s="5">
        <v>1</v>
      </c>
      <c r="BQ138" s="5">
        <v>1</v>
      </c>
      <c r="BR138" s="5">
        <v>1</v>
      </c>
      <c r="BS138" s="5">
        <v>1</v>
      </c>
      <c r="BT138" s="5">
        <v>1</v>
      </c>
      <c r="BU138" s="244">
        <v>1</v>
      </c>
    </row>
    <row r="139" spans="1:73" ht="18.75">
      <c r="A139" s="5">
        <v>1</v>
      </c>
      <c r="B139" s="596"/>
      <c r="C139" s="632"/>
      <c r="D139" s="598"/>
      <c r="E139" s="630" t="str">
        <f t="shared" si="19"/>
        <v/>
      </c>
      <c r="F139" s="640"/>
      <c r="G139" s="627" t="str">
        <f t="shared" si="22"/>
        <v/>
      </c>
      <c r="H139" s="639" t="str">
        <f>IF(OR(ISBLANK(F139), ISTEXT(F139)), "", "0  "&amp;F102)</f>
        <v/>
      </c>
      <c r="I139" s="5">
        <v>1</v>
      </c>
      <c r="J139" s="314" t="str">
        <f t="shared" si="23"/>
        <v>►</v>
      </c>
      <c r="K139" s="315" t="str">
        <f>IF(ISBLANK(L139),"",LARGE(K130:K138,1)+1)</f>
        <v/>
      </c>
      <c r="L139" s="316"/>
      <c r="M139" s="317"/>
      <c r="N139" s="317"/>
      <c r="O139" s="317"/>
      <c r="P139" s="317"/>
      <c r="Q139" s="317"/>
      <c r="R139" s="317"/>
      <c r="S139" s="317"/>
      <c r="T139" s="317"/>
      <c r="U139" s="317"/>
      <c r="V139" s="317"/>
      <c r="W139" s="317"/>
      <c r="X139" s="318"/>
      <c r="Y139" s="3">
        <v>1</v>
      </c>
      <c r="Z139" s="5">
        <v>1</v>
      </c>
      <c r="AA139" s="314" t="str">
        <f t="shared" ref="AA139:AA161" si="24">IF(AC139&lt;&gt;"","A",IF(AD139&lt;&gt;"","A",IF(AE139&lt;&gt;"","A",IF(AF139&lt;&gt;"","A",IF(AG139&lt;&gt;"","A","►")))))</f>
        <v>A</v>
      </c>
      <c r="AB139" s="315" t="str">
        <f>IF(ISBLANK(AC139),"",LARGE(AB138:AB138,1)+1)</f>
        <v/>
      </c>
      <c r="AC139" s="316"/>
      <c r="AD139" s="317"/>
      <c r="AE139" s="317"/>
      <c r="AF139" s="317"/>
      <c r="AG139" s="5">
        <v>1</v>
      </c>
      <c r="AH139" s="5">
        <v>1</v>
      </c>
      <c r="AI139" s="5">
        <v>1</v>
      </c>
      <c r="AJ139" s="5">
        <v>1</v>
      </c>
      <c r="AK139" s="5">
        <v>1</v>
      </c>
      <c r="AL139" s="5">
        <v>1</v>
      </c>
      <c r="AM139" s="5">
        <v>1</v>
      </c>
      <c r="AN139" s="5">
        <v>1</v>
      </c>
      <c r="AO139" s="5">
        <v>1</v>
      </c>
      <c r="AP139" s="5">
        <v>1</v>
      </c>
      <c r="AQ139" s="5">
        <v>1</v>
      </c>
      <c r="AR139" s="5">
        <v>1</v>
      </c>
      <c r="AS139" s="5">
        <v>1</v>
      </c>
      <c r="AT139" s="5">
        <v>1</v>
      </c>
      <c r="AU139" s="5">
        <v>1</v>
      </c>
      <c r="AV139" s="5">
        <v>1</v>
      </c>
      <c r="AW139" s="5">
        <v>1</v>
      </c>
      <c r="AX139" s="5">
        <v>1</v>
      </c>
      <c r="AY139" s="5">
        <v>1</v>
      </c>
      <c r="AZ139" s="5">
        <v>1</v>
      </c>
      <c r="BA139" s="5">
        <v>1</v>
      </c>
      <c r="BB139" s="5">
        <v>1</v>
      </c>
      <c r="BC139" s="5">
        <v>1</v>
      </c>
      <c r="BD139" s="5">
        <v>1</v>
      </c>
      <c r="BE139" s="5">
        <v>1</v>
      </c>
      <c r="BF139" s="5">
        <v>1</v>
      </c>
      <c r="BG139" s="5">
        <v>1</v>
      </c>
      <c r="BH139" s="5">
        <v>1</v>
      </c>
      <c r="BI139" s="5">
        <v>1</v>
      </c>
      <c r="BJ139" s="5">
        <v>1</v>
      </c>
      <c r="BK139" s="5">
        <v>1</v>
      </c>
      <c r="BL139" s="5">
        <v>1</v>
      </c>
      <c r="BM139" s="5">
        <v>1</v>
      </c>
      <c r="BN139" s="5">
        <v>1</v>
      </c>
      <c r="BO139" s="5">
        <v>1</v>
      </c>
      <c r="BP139" s="5">
        <v>1</v>
      </c>
      <c r="BQ139" s="5">
        <v>1</v>
      </c>
      <c r="BR139" s="5">
        <v>1</v>
      </c>
      <c r="BS139" s="5">
        <v>1</v>
      </c>
      <c r="BT139" s="5">
        <v>1</v>
      </c>
      <c r="BU139" s="244">
        <v>1</v>
      </c>
    </row>
    <row r="140" spans="1:73" ht="21">
      <c r="A140" s="5">
        <v>1</v>
      </c>
      <c r="B140" s="596"/>
      <c r="C140" s="632"/>
      <c r="D140" s="598"/>
      <c r="E140" s="630" t="str">
        <f t="shared" si="19"/>
        <v/>
      </c>
      <c r="F140" s="640"/>
      <c r="G140" s="627" t="str">
        <f t="shared" si="22"/>
        <v/>
      </c>
      <c r="H140" s="639" t="str">
        <f>IF(OR(ISBLANK(F140), ISTEXT(F140)), "", "0  "&amp;F102)</f>
        <v/>
      </c>
      <c r="I140" s="5">
        <v>1</v>
      </c>
      <c r="J140" s="314" t="str">
        <f t="shared" si="23"/>
        <v>►</v>
      </c>
      <c r="K140" s="315" t="str">
        <f>IF(ISBLANK(L140),"",LARGE(K130:K139,1)+1)</f>
        <v/>
      </c>
      <c r="L140" s="316"/>
      <c r="M140" s="317"/>
      <c r="N140" s="317"/>
      <c r="O140" s="317"/>
      <c r="P140" s="317"/>
      <c r="Q140" s="317"/>
      <c r="R140" s="317"/>
      <c r="S140" s="317"/>
      <c r="T140" s="317"/>
      <c r="U140" s="317"/>
      <c r="V140" s="317"/>
      <c r="W140" s="317"/>
      <c r="X140" s="318"/>
      <c r="Y140" s="3">
        <v>1</v>
      </c>
      <c r="Z140" s="5">
        <v>1</v>
      </c>
      <c r="AA140" s="314" t="str">
        <f t="shared" si="24"/>
        <v>A</v>
      </c>
      <c r="AB140" s="315" t="str">
        <f>IF(ISBLANK(AC140),"",LARGE(AB138:AB139,1)+1)</f>
        <v/>
      </c>
      <c r="AC140" s="316"/>
      <c r="AD140" s="317"/>
      <c r="AE140" s="317"/>
      <c r="AF140" s="502"/>
      <c r="AG140" s="5">
        <v>1</v>
      </c>
      <c r="AH140" s="5">
        <v>1</v>
      </c>
      <c r="AI140" s="5">
        <v>1</v>
      </c>
      <c r="AJ140" s="5">
        <v>1</v>
      </c>
      <c r="AK140" s="5">
        <v>1</v>
      </c>
      <c r="AL140" s="5">
        <v>1</v>
      </c>
      <c r="AM140" s="5">
        <v>1</v>
      </c>
      <c r="AN140" s="5">
        <v>1</v>
      </c>
      <c r="AO140" s="5">
        <v>1</v>
      </c>
      <c r="AP140" s="5">
        <v>1</v>
      </c>
      <c r="AQ140" s="5">
        <v>1</v>
      </c>
      <c r="AR140" s="5">
        <v>1</v>
      </c>
      <c r="AS140" s="5">
        <v>1</v>
      </c>
      <c r="AT140" s="5">
        <v>1</v>
      </c>
      <c r="AU140" s="5">
        <v>1</v>
      </c>
      <c r="AV140" s="5">
        <v>1</v>
      </c>
      <c r="AW140" s="5">
        <v>1</v>
      </c>
      <c r="AX140" s="5">
        <v>1</v>
      </c>
      <c r="AY140" s="5">
        <v>1</v>
      </c>
      <c r="AZ140" s="5">
        <v>1</v>
      </c>
      <c r="BA140" s="5">
        <v>1</v>
      </c>
      <c r="BB140" s="5">
        <v>1</v>
      </c>
      <c r="BC140" s="5">
        <v>1</v>
      </c>
      <c r="BD140" s="5">
        <v>1</v>
      </c>
      <c r="BE140" s="5">
        <v>1</v>
      </c>
      <c r="BF140" s="5">
        <v>1</v>
      </c>
      <c r="BG140" s="5">
        <v>1</v>
      </c>
      <c r="BH140" s="5">
        <v>1</v>
      </c>
      <c r="BI140" s="5">
        <v>1</v>
      </c>
      <c r="BJ140" s="5">
        <v>1</v>
      </c>
      <c r="BK140" s="5">
        <v>1</v>
      </c>
      <c r="BL140" s="5">
        <v>1</v>
      </c>
      <c r="BM140" s="5">
        <v>1</v>
      </c>
      <c r="BN140" s="5">
        <v>1</v>
      </c>
      <c r="BO140" s="5">
        <v>1</v>
      </c>
      <c r="BP140" s="5">
        <v>1</v>
      </c>
      <c r="BQ140" s="5">
        <v>1</v>
      </c>
      <c r="BR140" s="5">
        <v>1</v>
      </c>
      <c r="BS140" s="5">
        <v>1</v>
      </c>
      <c r="BT140" s="5">
        <v>1</v>
      </c>
      <c r="BU140" s="244">
        <v>1</v>
      </c>
    </row>
    <row r="141" spans="1:73" ht="18.75">
      <c r="A141" s="5">
        <v>1</v>
      </c>
      <c r="B141" s="596"/>
      <c r="C141" s="632"/>
      <c r="D141" s="598"/>
      <c r="E141" s="630" t="str">
        <f t="shared" si="19"/>
        <v/>
      </c>
      <c r="F141" s="640"/>
      <c r="G141" s="627" t="str">
        <f t="shared" si="22"/>
        <v/>
      </c>
      <c r="H141" s="639" t="str">
        <f>IF(OR(ISBLANK(F141), ISTEXT(F141)), "", "0  "&amp;F102)</f>
        <v/>
      </c>
      <c r="I141" s="5">
        <v>1</v>
      </c>
      <c r="J141" s="314" t="str">
        <f t="shared" si="23"/>
        <v>►</v>
      </c>
      <c r="K141" s="315" t="str">
        <f>IF(ISBLANK(L141),"",LARGE(K130:K140,1)+1)</f>
        <v/>
      </c>
      <c r="L141" s="316"/>
      <c r="M141" s="317"/>
      <c r="N141" s="317"/>
      <c r="O141" s="317"/>
      <c r="P141" s="317"/>
      <c r="Q141" s="317"/>
      <c r="R141" s="317"/>
      <c r="S141" s="317"/>
      <c r="T141" s="317"/>
      <c r="U141" s="317"/>
      <c r="V141" s="317"/>
      <c r="W141" s="317"/>
      <c r="X141" s="318"/>
      <c r="Y141" s="3">
        <v>1</v>
      </c>
      <c r="Z141" s="5">
        <v>1</v>
      </c>
      <c r="AA141" s="314" t="str">
        <f t="shared" si="24"/>
        <v>A</v>
      </c>
      <c r="AB141" s="315" t="str">
        <f>IF(ISBLANK(AC141),"",LARGE(AB138:AB140,1)+1)</f>
        <v/>
      </c>
      <c r="AC141" s="316"/>
      <c r="AD141" s="317"/>
      <c r="AE141" s="317"/>
      <c r="AF141" s="317"/>
      <c r="AG141" s="5">
        <v>1</v>
      </c>
      <c r="AH141" s="5">
        <v>1</v>
      </c>
      <c r="AI141" s="5">
        <v>1</v>
      </c>
      <c r="AJ141" s="5">
        <v>1</v>
      </c>
      <c r="AK141" s="5">
        <v>1</v>
      </c>
      <c r="AL141" s="5">
        <v>1</v>
      </c>
      <c r="AM141" s="5">
        <v>1</v>
      </c>
      <c r="AN141" s="5">
        <v>1</v>
      </c>
      <c r="AO141" s="5">
        <v>1</v>
      </c>
      <c r="AP141" s="5">
        <v>1</v>
      </c>
      <c r="AQ141" s="5">
        <v>1</v>
      </c>
      <c r="AR141" s="5">
        <v>1</v>
      </c>
      <c r="AS141" s="5">
        <v>1</v>
      </c>
      <c r="AT141" s="5">
        <v>1</v>
      </c>
      <c r="AU141" s="5">
        <v>1</v>
      </c>
      <c r="AV141" s="5">
        <v>1</v>
      </c>
      <c r="AW141" s="5">
        <v>1</v>
      </c>
      <c r="AX141" s="5">
        <v>1</v>
      </c>
      <c r="AY141" s="5">
        <v>1</v>
      </c>
      <c r="AZ141" s="5">
        <v>1</v>
      </c>
      <c r="BA141" s="5">
        <v>1</v>
      </c>
      <c r="BB141" s="5">
        <v>1</v>
      </c>
      <c r="BC141" s="5">
        <v>1</v>
      </c>
      <c r="BD141" s="5">
        <v>1</v>
      </c>
      <c r="BE141" s="5">
        <v>1</v>
      </c>
      <c r="BF141" s="5">
        <v>1</v>
      </c>
      <c r="BG141" s="5">
        <v>1</v>
      </c>
      <c r="BH141" s="5">
        <v>1</v>
      </c>
      <c r="BI141" s="5">
        <v>1</v>
      </c>
      <c r="BJ141" s="5">
        <v>1</v>
      </c>
      <c r="BK141" s="5">
        <v>1</v>
      </c>
      <c r="BL141" s="5">
        <v>1</v>
      </c>
      <c r="BM141" s="5">
        <v>1</v>
      </c>
      <c r="BN141" s="5">
        <v>1</v>
      </c>
      <c r="BO141" s="5">
        <v>1</v>
      </c>
      <c r="BP141" s="5">
        <v>1</v>
      </c>
      <c r="BQ141" s="5">
        <v>1</v>
      </c>
      <c r="BR141" s="5">
        <v>1</v>
      </c>
      <c r="BS141" s="5">
        <v>1</v>
      </c>
      <c r="BT141" s="5">
        <v>1</v>
      </c>
      <c r="BU141" s="244">
        <v>1</v>
      </c>
    </row>
    <row r="142" spans="1:73" ht="18.75">
      <c r="A142" s="5">
        <v>1</v>
      </c>
      <c r="B142" s="596"/>
      <c r="C142" s="632"/>
      <c r="D142" s="598"/>
      <c r="E142" s="630" t="str">
        <f t="shared" si="19"/>
        <v/>
      </c>
      <c r="F142" s="640"/>
      <c r="G142" s="627" t="str">
        <f t="shared" si="22"/>
        <v/>
      </c>
      <c r="H142" s="639" t="str">
        <f>IF(OR(ISBLANK(F142), ISTEXT(F142)), "", "0  "&amp;F102)</f>
        <v/>
      </c>
      <c r="I142" s="5">
        <v>1</v>
      </c>
      <c r="J142" s="314" t="str">
        <f t="shared" si="23"/>
        <v>►</v>
      </c>
      <c r="K142" s="315" t="str">
        <f>IF(ISBLANK(L142),"",LARGE(K130:K141,1)+1)</f>
        <v/>
      </c>
      <c r="L142" s="316"/>
      <c r="M142" s="317"/>
      <c r="N142" s="317"/>
      <c r="O142" s="317"/>
      <c r="P142" s="317"/>
      <c r="Q142" s="317"/>
      <c r="R142" s="317"/>
      <c r="S142" s="317"/>
      <c r="T142" s="317"/>
      <c r="U142" s="317"/>
      <c r="V142" s="317"/>
      <c r="W142" s="317"/>
      <c r="X142" s="318"/>
      <c r="Y142" s="3">
        <v>1</v>
      </c>
      <c r="Z142" s="5">
        <v>1</v>
      </c>
      <c r="AA142" s="314" t="str">
        <f t="shared" si="24"/>
        <v>A</v>
      </c>
      <c r="AB142" s="315" t="str">
        <f>IF(ISBLANK(AC142),"",LARGE(AB138:AB141,1)+1)</f>
        <v/>
      </c>
      <c r="AC142" s="316"/>
      <c r="AD142" s="317"/>
      <c r="AE142" s="317"/>
      <c r="AF142" s="317"/>
      <c r="AG142" s="5">
        <v>1</v>
      </c>
      <c r="AH142" s="5">
        <v>1</v>
      </c>
      <c r="AI142" s="5">
        <v>1</v>
      </c>
      <c r="AJ142" s="5">
        <v>1</v>
      </c>
      <c r="AK142" s="5">
        <v>1</v>
      </c>
      <c r="AL142" s="5">
        <v>1</v>
      </c>
      <c r="AM142" s="5">
        <v>1</v>
      </c>
      <c r="AN142" s="5">
        <v>1</v>
      </c>
      <c r="AO142" s="5">
        <v>1</v>
      </c>
      <c r="AP142" s="5">
        <v>1</v>
      </c>
      <c r="AQ142" s="5">
        <v>1</v>
      </c>
      <c r="AR142" s="5">
        <v>1</v>
      </c>
      <c r="AS142" s="5">
        <v>1</v>
      </c>
      <c r="AT142" s="5">
        <v>1</v>
      </c>
      <c r="AU142" s="5">
        <v>1</v>
      </c>
      <c r="AV142" s="5">
        <v>1</v>
      </c>
      <c r="AW142" s="5">
        <v>1</v>
      </c>
      <c r="AX142" s="5">
        <v>1</v>
      </c>
      <c r="AY142" s="5">
        <v>1</v>
      </c>
      <c r="AZ142" s="5">
        <v>1</v>
      </c>
      <c r="BA142" s="5">
        <v>1</v>
      </c>
      <c r="BB142" s="5">
        <v>1</v>
      </c>
      <c r="BC142" s="5">
        <v>1</v>
      </c>
      <c r="BD142" s="5">
        <v>1</v>
      </c>
      <c r="BE142" s="5">
        <v>1</v>
      </c>
      <c r="BF142" s="5">
        <v>1</v>
      </c>
      <c r="BG142" s="5">
        <v>1</v>
      </c>
      <c r="BH142" s="5">
        <v>1</v>
      </c>
      <c r="BI142" s="5">
        <v>1</v>
      </c>
      <c r="BJ142" s="5">
        <v>1</v>
      </c>
      <c r="BK142" s="5">
        <v>1</v>
      </c>
      <c r="BL142" s="5">
        <v>1</v>
      </c>
      <c r="BM142" s="5">
        <v>1</v>
      </c>
      <c r="BN142" s="5">
        <v>1</v>
      </c>
      <c r="BO142" s="5">
        <v>1</v>
      </c>
      <c r="BP142" s="5">
        <v>1</v>
      </c>
      <c r="BQ142" s="5">
        <v>1</v>
      </c>
      <c r="BR142" s="5">
        <v>1</v>
      </c>
      <c r="BS142" s="5">
        <v>1</v>
      </c>
      <c r="BT142" s="5">
        <v>1</v>
      </c>
      <c r="BU142" s="244">
        <v>1</v>
      </c>
    </row>
    <row r="143" spans="1:73" ht="18.75">
      <c r="A143" s="5">
        <v>1</v>
      </c>
      <c r="B143" s="596"/>
      <c r="C143" s="632"/>
      <c r="D143" s="598"/>
      <c r="E143" s="630" t="str">
        <f t="shared" si="19"/>
        <v/>
      </c>
      <c r="F143" s="640"/>
      <c r="G143" s="627" t="str">
        <f t="shared" si="22"/>
        <v/>
      </c>
      <c r="H143" s="639" t="str">
        <f>IF(OR(ISBLANK(F143), ISTEXT(F143)), "", "0  "&amp;F102)</f>
        <v/>
      </c>
      <c r="I143" s="5">
        <v>1</v>
      </c>
      <c r="J143" s="314" t="str">
        <f t="shared" si="23"/>
        <v>►</v>
      </c>
      <c r="K143" s="315" t="str">
        <f>IF(ISBLANK(L143),"",LARGE(K130:K142,1)+1)</f>
        <v/>
      </c>
      <c r="L143" s="316"/>
      <c r="M143" s="317"/>
      <c r="N143" s="317"/>
      <c r="O143" s="317"/>
      <c r="P143" s="317"/>
      <c r="Q143" s="317"/>
      <c r="R143" s="317"/>
      <c r="S143" s="317"/>
      <c r="T143" s="317"/>
      <c r="U143" s="317"/>
      <c r="V143" s="317"/>
      <c r="W143" s="317"/>
      <c r="X143" s="318"/>
      <c r="Y143" s="3">
        <v>1</v>
      </c>
      <c r="Z143" s="5">
        <v>1</v>
      </c>
      <c r="AA143" s="314" t="str">
        <f t="shared" si="24"/>
        <v>A</v>
      </c>
      <c r="AB143" s="315" t="str">
        <f>IF(ISBLANK(AC143),"",LARGE(AB138:AB142,1)+1)</f>
        <v/>
      </c>
      <c r="AC143" s="316"/>
      <c r="AD143" s="317"/>
      <c r="AE143" s="317"/>
      <c r="AF143" s="317"/>
      <c r="AG143" s="5">
        <v>1</v>
      </c>
      <c r="AH143" s="5">
        <v>1</v>
      </c>
      <c r="AI143" s="5">
        <v>1</v>
      </c>
      <c r="AJ143" s="5">
        <v>1</v>
      </c>
      <c r="AK143" s="5">
        <v>1</v>
      </c>
      <c r="AL143" s="5">
        <v>1</v>
      </c>
      <c r="AM143" s="5">
        <v>1</v>
      </c>
      <c r="AN143" s="5">
        <v>1</v>
      </c>
      <c r="AO143" s="5">
        <v>1</v>
      </c>
      <c r="AP143" s="5">
        <v>1</v>
      </c>
      <c r="AQ143" s="5">
        <v>1</v>
      </c>
      <c r="AR143" s="5">
        <v>1</v>
      </c>
      <c r="AS143" s="5">
        <v>1</v>
      </c>
      <c r="AT143" s="5">
        <v>1</v>
      </c>
      <c r="AU143" s="5">
        <v>1</v>
      </c>
      <c r="AV143" s="5">
        <v>1</v>
      </c>
      <c r="AW143" s="5">
        <v>1</v>
      </c>
      <c r="AX143" s="5">
        <v>1</v>
      </c>
      <c r="AY143" s="5">
        <v>1</v>
      </c>
      <c r="AZ143" s="5">
        <v>1</v>
      </c>
      <c r="BA143" s="5">
        <v>1</v>
      </c>
      <c r="BB143" s="5">
        <v>1</v>
      </c>
      <c r="BC143" s="5">
        <v>1</v>
      </c>
      <c r="BD143" s="5">
        <v>1</v>
      </c>
      <c r="BE143" s="5">
        <v>1</v>
      </c>
      <c r="BF143" s="5">
        <v>1</v>
      </c>
      <c r="BG143" s="5">
        <v>1</v>
      </c>
      <c r="BH143" s="5">
        <v>1</v>
      </c>
      <c r="BI143" s="5">
        <v>1</v>
      </c>
      <c r="BJ143" s="5">
        <v>1</v>
      </c>
      <c r="BK143" s="5">
        <v>1</v>
      </c>
      <c r="BL143" s="5">
        <v>1</v>
      </c>
      <c r="BM143" s="5">
        <v>1</v>
      </c>
      <c r="BN143" s="5">
        <v>1</v>
      </c>
      <c r="BO143" s="5">
        <v>1</v>
      </c>
      <c r="BP143" s="5">
        <v>1</v>
      </c>
      <c r="BQ143" s="5">
        <v>1</v>
      </c>
      <c r="BR143" s="5">
        <v>1</v>
      </c>
      <c r="BS143" s="5">
        <v>1</v>
      </c>
      <c r="BT143" s="5">
        <v>1</v>
      </c>
      <c r="BU143" s="244">
        <v>1</v>
      </c>
    </row>
    <row r="144" spans="1:73" ht="18.75">
      <c r="A144" s="5">
        <v>1</v>
      </c>
      <c r="B144" s="596"/>
      <c r="C144" s="632"/>
      <c r="D144" s="598"/>
      <c r="E144" s="630" t="str">
        <f t="shared" si="19"/>
        <v/>
      </c>
      <c r="F144" s="640"/>
      <c r="G144" s="627" t="str">
        <f t="shared" si="22"/>
        <v/>
      </c>
      <c r="H144" s="639" t="str">
        <f>IF(OR(ISBLANK(F144), ISTEXT(F144)), "", "0  "&amp;F102)</f>
        <v/>
      </c>
      <c r="I144" s="5">
        <v>1</v>
      </c>
      <c r="J144" s="314" t="str">
        <f t="shared" si="23"/>
        <v>►</v>
      </c>
      <c r="K144" s="315" t="str">
        <f>IF(ISBLANK(L144),"",LARGE(K130:K143,1)+1)</f>
        <v/>
      </c>
      <c r="L144" s="316"/>
      <c r="M144" s="317"/>
      <c r="N144" s="317"/>
      <c r="O144" s="317"/>
      <c r="P144" s="317"/>
      <c r="Q144" s="317"/>
      <c r="R144" s="317"/>
      <c r="S144" s="317"/>
      <c r="T144" s="317"/>
      <c r="U144" s="317"/>
      <c r="V144" s="317"/>
      <c r="W144" s="317"/>
      <c r="X144" s="318"/>
      <c r="Y144" s="3">
        <v>1</v>
      </c>
      <c r="Z144" s="5">
        <v>1</v>
      </c>
      <c r="AA144" s="314" t="str">
        <f t="shared" si="24"/>
        <v>A</v>
      </c>
      <c r="AB144" s="315" t="str">
        <f>IF(ISBLANK(AC144),"",LARGE(AB138:AB143,1)+1)</f>
        <v/>
      </c>
      <c r="AC144" s="316"/>
      <c r="AD144" s="317"/>
      <c r="AE144" s="317"/>
      <c r="AF144" s="317"/>
      <c r="AG144" s="5">
        <v>1</v>
      </c>
      <c r="AH144" s="5">
        <v>1</v>
      </c>
      <c r="AI144" s="5">
        <v>1</v>
      </c>
      <c r="AJ144" s="5">
        <v>1</v>
      </c>
      <c r="AK144" s="5">
        <v>1</v>
      </c>
      <c r="AL144" s="5">
        <v>1</v>
      </c>
      <c r="AM144" s="5">
        <v>1</v>
      </c>
      <c r="AN144" s="5">
        <v>1</v>
      </c>
      <c r="AO144" s="5">
        <v>1</v>
      </c>
      <c r="AP144" s="5">
        <v>1</v>
      </c>
      <c r="AQ144" s="5">
        <v>1</v>
      </c>
      <c r="AR144" s="5">
        <v>1</v>
      </c>
      <c r="AS144" s="5">
        <v>1</v>
      </c>
      <c r="AT144" s="5">
        <v>1</v>
      </c>
      <c r="AU144" s="5">
        <v>1</v>
      </c>
      <c r="AV144" s="5">
        <v>1</v>
      </c>
      <c r="AW144" s="5">
        <v>1</v>
      </c>
      <c r="AX144" s="5">
        <v>1</v>
      </c>
      <c r="AY144" s="5">
        <v>1</v>
      </c>
      <c r="AZ144" s="5">
        <v>1</v>
      </c>
      <c r="BA144" s="5">
        <v>1</v>
      </c>
      <c r="BB144" s="5">
        <v>1</v>
      </c>
      <c r="BC144" s="5">
        <v>1</v>
      </c>
      <c r="BD144" s="5">
        <v>1</v>
      </c>
      <c r="BE144" s="5">
        <v>1</v>
      </c>
      <c r="BF144" s="5">
        <v>1</v>
      </c>
      <c r="BG144" s="5">
        <v>1</v>
      </c>
      <c r="BH144" s="5">
        <v>1</v>
      </c>
      <c r="BI144" s="5">
        <v>1</v>
      </c>
      <c r="BJ144" s="5">
        <v>1</v>
      </c>
      <c r="BK144" s="5">
        <v>1</v>
      </c>
      <c r="BL144" s="5">
        <v>1</v>
      </c>
      <c r="BM144" s="5">
        <v>1</v>
      </c>
      <c r="BN144" s="5">
        <v>1</v>
      </c>
      <c r="BO144" s="5">
        <v>1</v>
      </c>
      <c r="BP144" s="5">
        <v>1</v>
      </c>
      <c r="BQ144" s="5">
        <v>1</v>
      </c>
      <c r="BR144" s="5">
        <v>1</v>
      </c>
      <c r="BS144" s="5">
        <v>1</v>
      </c>
      <c r="BT144" s="5">
        <v>1</v>
      </c>
      <c r="BU144" s="244">
        <v>1</v>
      </c>
    </row>
    <row r="145" spans="1:73" ht="18.75">
      <c r="A145" s="5">
        <v>1</v>
      </c>
      <c r="B145" s="596"/>
      <c r="C145" s="632"/>
      <c r="D145" s="598"/>
      <c r="E145" s="630" t="str">
        <f t="shared" si="19"/>
        <v/>
      </c>
      <c r="F145" s="640"/>
      <c r="G145" s="627" t="str">
        <f t="shared" si="22"/>
        <v/>
      </c>
      <c r="H145" s="639" t="str">
        <f>IF(OR(ISBLANK(F145), ISTEXT(F145)), "", "0  "&amp;F102)</f>
        <v/>
      </c>
      <c r="I145" s="5">
        <v>1</v>
      </c>
      <c r="J145" s="314" t="str">
        <f t="shared" si="23"/>
        <v>►</v>
      </c>
      <c r="K145" s="315" t="str">
        <f>IF(ISBLANK(L145),"",LARGE(K130:K144,1)+1)</f>
        <v/>
      </c>
      <c r="L145" s="316"/>
      <c r="M145" s="317"/>
      <c r="N145" s="317"/>
      <c r="O145" s="317"/>
      <c r="P145" s="317"/>
      <c r="Q145" s="317"/>
      <c r="R145" s="317"/>
      <c r="S145" s="317"/>
      <c r="T145" s="317"/>
      <c r="U145" s="317"/>
      <c r="V145" s="317"/>
      <c r="W145" s="317"/>
      <c r="X145" s="318"/>
      <c r="Y145" s="3">
        <v>1</v>
      </c>
      <c r="Z145" s="5">
        <v>1</v>
      </c>
      <c r="AA145" s="314" t="str">
        <f t="shared" si="24"/>
        <v>A</v>
      </c>
      <c r="AB145" s="315" t="str">
        <f>IF(ISBLANK(AC145),"",LARGE(AB138:AB144,1)+1)</f>
        <v/>
      </c>
      <c r="AC145" s="316"/>
      <c r="AD145" s="317"/>
      <c r="AE145" s="317"/>
      <c r="AF145" s="317"/>
      <c r="AG145" s="5">
        <v>1</v>
      </c>
      <c r="AH145" s="5">
        <v>1</v>
      </c>
      <c r="AI145" s="5">
        <v>1</v>
      </c>
      <c r="AJ145" s="5">
        <v>1</v>
      </c>
      <c r="AK145" s="5">
        <v>1</v>
      </c>
      <c r="AL145" s="5">
        <v>1</v>
      </c>
      <c r="AM145" s="5">
        <v>1</v>
      </c>
      <c r="AN145" s="5">
        <v>1</v>
      </c>
      <c r="AO145" s="5">
        <v>1</v>
      </c>
      <c r="AP145" s="5">
        <v>1</v>
      </c>
      <c r="AQ145" s="5">
        <v>1</v>
      </c>
      <c r="AR145" s="5">
        <v>1</v>
      </c>
      <c r="AS145" s="5">
        <v>1</v>
      </c>
      <c r="AT145" s="5">
        <v>1</v>
      </c>
      <c r="AU145" s="5">
        <v>1</v>
      </c>
      <c r="AV145" s="5">
        <v>1</v>
      </c>
      <c r="AW145" s="5">
        <v>1</v>
      </c>
      <c r="AX145" s="5">
        <v>1</v>
      </c>
      <c r="AY145" s="5">
        <v>1</v>
      </c>
      <c r="AZ145" s="5">
        <v>1</v>
      </c>
      <c r="BA145" s="5">
        <v>1</v>
      </c>
      <c r="BB145" s="5">
        <v>1</v>
      </c>
      <c r="BC145" s="5">
        <v>1</v>
      </c>
      <c r="BD145" s="5">
        <v>1</v>
      </c>
      <c r="BE145" s="5">
        <v>1</v>
      </c>
      <c r="BF145" s="5">
        <v>1</v>
      </c>
      <c r="BG145" s="5">
        <v>1</v>
      </c>
      <c r="BH145" s="5">
        <v>1</v>
      </c>
      <c r="BI145" s="5">
        <v>1</v>
      </c>
      <c r="BJ145" s="5">
        <v>1</v>
      </c>
      <c r="BK145" s="5">
        <v>1</v>
      </c>
      <c r="BL145" s="5">
        <v>1</v>
      </c>
      <c r="BM145" s="5">
        <v>1</v>
      </c>
      <c r="BN145" s="5">
        <v>1</v>
      </c>
      <c r="BO145" s="5">
        <v>1</v>
      </c>
      <c r="BP145" s="5">
        <v>1</v>
      </c>
      <c r="BQ145" s="5">
        <v>1</v>
      </c>
      <c r="BR145" s="5">
        <v>1</v>
      </c>
      <c r="BS145" s="5">
        <v>1</v>
      </c>
      <c r="BT145" s="5">
        <v>1</v>
      </c>
      <c r="BU145" s="244">
        <v>1</v>
      </c>
    </row>
    <row r="146" spans="1:73" ht="18.75">
      <c r="A146" s="5">
        <v>1</v>
      </c>
      <c r="B146" s="596"/>
      <c r="C146" s="632"/>
      <c r="D146" s="598"/>
      <c r="E146" s="630" t="str">
        <f t="shared" si="19"/>
        <v/>
      </c>
      <c r="F146" s="640"/>
      <c r="G146" s="627" t="str">
        <f t="shared" si="22"/>
        <v/>
      </c>
      <c r="H146" s="639" t="str">
        <f>IF(OR(ISBLANK(F146), ISTEXT(F146)), "", "0  "&amp;F102)</f>
        <v/>
      </c>
      <c r="I146" s="5">
        <v>1</v>
      </c>
      <c r="J146" s="314" t="str">
        <f t="shared" si="23"/>
        <v>►</v>
      </c>
      <c r="K146" s="315" t="str">
        <f>IF(ISBLANK(L146),"",LARGE(K130:K145,1)+1)</f>
        <v/>
      </c>
      <c r="L146" s="316"/>
      <c r="M146" s="317"/>
      <c r="N146" s="317"/>
      <c r="O146" s="317"/>
      <c r="P146" s="317"/>
      <c r="Q146" s="317"/>
      <c r="R146" s="317"/>
      <c r="S146" s="317"/>
      <c r="T146" s="317"/>
      <c r="U146" s="317"/>
      <c r="V146" s="317"/>
      <c r="W146" s="317"/>
      <c r="X146" s="318"/>
      <c r="Y146" s="3">
        <v>1</v>
      </c>
      <c r="Z146" s="5">
        <v>1</v>
      </c>
      <c r="AA146" s="314" t="str">
        <f t="shared" si="24"/>
        <v>A</v>
      </c>
      <c r="AB146" s="315" t="str">
        <f>IF(ISBLANK(AC146),"",LARGE(AB138:AB145,1)+1)</f>
        <v/>
      </c>
      <c r="AC146" s="316"/>
      <c r="AD146" s="317"/>
      <c r="AE146" s="317"/>
      <c r="AF146" s="317"/>
      <c r="AG146" s="5">
        <v>1</v>
      </c>
      <c r="AH146" s="5">
        <v>1</v>
      </c>
      <c r="AI146" s="5">
        <v>1</v>
      </c>
      <c r="AJ146" s="5">
        <v>1</v>
      </c>
      <c r="AK146" s="5">
        <v>1</v>
      </c>
      <c r="AL146" s="5">
        <v>1</v>
      </c>
      <c r="AM146" s="5">
        <v>1</v>
      </c>
      <c r="AN146" s="5">
        <v>1</v>
      </c>
      <c r="AO146" s="5">
        <v>1</v>
      </c>
      <c r="AP146" s="5">
        <v>1</v>
      </c>
      <c r="AQ146" s="5">
        <v>1</v>
      </c>
      <c r="AR146" s="5">
        <v>1</v>
      </c>
      <c r="AS146" s="5">
        <v>1</v>
      </c>
      <c r="AT146" s="5">
        <v>1</v>
      </c>
      <c r="AU146" s="5">
        <v>1</v>
      </c>
      <c r="AV146" s="5">
        <v>1</v>
      </c>
      <c r="AW146" s="5">
        <v>1</v>
      </c>
      <c r="AX146" s="5">
        <v>1</v>
      </c>
      <c r="AY146" s="5">
        <v>1</v>
      </c>
      <c r="AZ146" s="5">
        <v>1</v>
      </c>
      <c r="BA146" s="5">
        <v>1</v>
      </c>
      <c r="BB146" s="5">
        <v>1</v>
      </c>
      <c r="BC146" s="5">
        <v>1</v>
      </c>
      <c r="BD146" s="5">
        <v>1</v>
      </c>
      <c r="BE146" s="5">
        <v>1</v>
      </c>
      <c r="BF146" s="5">
        <v>1</v>
      </c>
      <c r="BG146" s="5">
        <v>1</v>
      </c>
      <c r="BH146" s="5">
        <v>1</v>
      </c>
      <c r="BI146" s="5">
        <v>1</v>
      </c>
      <c r="BJ146" s="5">
        <v>1</v>
      </c>
      <c r="BK146" s="5">
        <v>1</v>
      </c>
      <c r="BL146" s="5">
        <v>1</v>
      </c>
      <c r="BM146" s="5">
        <v>1</v>
      </c>
      <c r="BN146" s="5">
        <v>1</v>
      </c>
      <c r="BO146" s="5">
        <v>1</v>
      </c>
      <c r="BP146" s="5">
        <v>1</v>
      </c>
      <c r="BQ146" s="5">
        <v>1</v>
      </c>
      <c r="BR146" s="5">
        <v>1</v>
      </c>
      <c r="BS146" s="5">
        <v>1</v>
      </c>
      <c r="BT146" s="5">
        <v>1</v>
      </c>
      <c r="BU146" s="244">
        <v>1</v>
      </c>
    </row>
    <row r="147" spans="1:73" ht="18.75">
      <c r="A147" s="5">
        <v>1</v>
      </c>
      <c r="B147" s="596"/>
      <c r="C147" s="632"/>
      <c r="D147" s="598"/>
      <c r="E147" s="630" t="str">
        <f t="shared" si="19"/>
        <v/>
      </c>
      <c r="F147" s="640"/>
      <c r="G147" s="627" t="str">
        <f t="shared" si="22"/>
        <v/>
      </c>
      <c r="H147" s="639" t="str">
        <f>IF(OR(ISBLANK(F147), ISTEXT(F147)), "", "0  "&amp;F102)</f>
        <v/>
      </c>
      <c r="I147" s="5">
        <v>1</v>
      </c>
      <c r="J147" s="314" t="str">
        <f t="shared" si="23"/>
        <v>►</v>
      </c>
      <c r="K147" s="315" t="str">
        <f>IF(ISBLANK(L147),"",LARGE(K130:K146,1)+1)</f>
        <v/>
      </c>
      <c r="L147" s="316"/>
      <c r="M147" s="317"/>
      <c r="N147" s="317"/>
      <c r="O147" s="317"/>
      <c r="P147" s="317"/>
      <c r="Q147" s="317"/>
      <c r="R147" s="317"/>
      <c r="S147" s="317"/>
      <c r="T147" s="317"/>
      <c r="U147" s="317"/>
      <c r="V147" s="317"/>
      <c r="W147" s="317"/>
      <c r="X147" s="318"/>
      <c r="Y147" s="3">
        <v>1</v>
      </c>
      <c r="Z147" s="5">
        <v>1</v>
      </c>
      <c r="AA147" s="314" t="str">
        <f t="shared" si="24"/>
        <v>A</v>
      </c>
      <c r="AB147" s="315" t="str">
        <f>IF(ISBLANK(AC147),"",LARGE(AB138:AB146,1)+1)</f>
        <v/>
      </c>
      <c r="AC147" s="316"/>
      <c r="AD147" s="317"/>
      <c r="AE147" s="317"/>
      <c r="AF147" s="317"/>
      <c r="AG147" s="5">
        <v>1</v>
      </c>
      <c r="AH147" s="5">
        <v>1</v>
      </c>
      <c r="AI147" s="5">
        <v>1</v>
      </c>
      <c r="AJ147" s="5">
        <v>1</v>
      </c>
      <c r="AK147" s="5">
        <v>1</v>
      </c>
      <c r="AL147" s="5">
        <v>1</v>
      </c>
      <c r="AM147" s="5">
        <v>1</v>
      </c>
      <c r="AN147" s="5">
        <v>1</v>
      </c>
      <c r="AO147" s="5">
        <v>1</v>
      </c>
      <c r="AP147" s="5">
        <v>1</v>
      </c>
      <c r="AQ147" s="5">
        <v>1</v>
      </c>
      <c r="AR147" s="5">
        <v>1</v>
      </c>
      <c r="AS147" s="5">
        <v>1</v>
      </c>
      <c r="AT147" s="5">
        <v>1</v>
      </c>
      <c r="AU147" s="5">
        <v>1</v>
      </c>
      <c r="AV147" s="5">
        <v>1</v>
      </c>
      <c r="AW147" s="5">
        <v>1</v>
      </c>
      <c r="AX147" s="5">
        <v>1</v>
      </c>
      <c r="AY147" s="5">
        <v>1</v>
      </c>
      <c r="AZ147" s="5">
        <v>1</v>
      </c>
      <c r="BA147" s="5">
        <v>1</v>
      </c>
      <c r="BB147" s="5">
        <v>1</v>
      </c>
      <c r="BC147" s="5">
        <v>1</v>
      </c>
      <c r="BD147" s="5">
        <v>1</v>
      </c>
      <c r="BE147" s="5">
        <v>1</v>
      </c>
      <c r="BF147" s="5">
        <v>1</v>
      </c>
      <c r="BG147" s="5">
        <v>1</v>
      </c>
      <c r="BH147" s="5">
        <v>1</v>
      </c>
      <c r="BI147" s="5">
        <v>1</v>
      </c>
      <c r="BJ147" s="5">
        <v>1</v>
      </c>
      <c r="BK147" s="5">
        <v>1</v>
      </c>
      <c r="BL147" s="5">
        <v>1</v>
      </c>
      <c r="BM147" s="5">
        <v>1</v>
      </c>
      <c r="BN147" s="5">
        <v>1</v>
      </c>
      <c r="BO147" s="5">
        <v>1</v>
      </c>
      <c r="BP147" s="5">
        <v>1</v>
      </c>
      <c r="BQ147" s="5">
        <v>1</v>
      </c>
      <c r="BR147" s="5">
        <v>1</v>
      </c>
      <c r="BS147" s="5">
        <v>1</v>
      </c>
      <c r="BT147" s="5">
        <v>1</v>
      </c>
      <c r="BU147" s="244">
        <v>1</v>
      </c>
    </row>
    <row r="148" spans="1:73" ht="18.75">
      <c r="A148" s="5">
        <v>1</v>
      </c>
      <c r="B148" s="596"/>
      <c r="C148" s="632"/>
      <c r="D148" s="598"/>
      <c r="E148" s="630" t="str">
        <f t="shared" si="19"/>
        <v/>
      </c>
      <c r="F148" s="640"/>
      <c r="G148" s="627" t="str">
        <f t="shared" si="22"/>
        <v/>
      </c>
      <c r="H148" s="639" t="str">
        <f>IF(OR(ISBLANK(F148), ISTEXT(F148)), "", "0  "&amp;F102)</f>
        <v/>
      </c>
      <c r="I148" s="5">
        <v>1</v>
      </c>
      <c r="J148" s="314" t="str">
        <f t="shared" si="23"/>
        <v>►</v>
      </c>
      <c r="K148" s="315" t="str">
        <f>IF(ISBLANK(L148),"",LARGE(K130:K147,1)+1)</f>
        <v/>
      </c>
      <c r="L148" s="316"/>
      <c r="M148" s="317"/>
      <c r="N148" s="317"/>
      <c r="O148" s="317"/>
      <c r="P148" s="317"/>
      <c r="Q148" s="317"/>
      <c r="R148" s="317"/>
      <c r="S148" s="317"/>
      <c r="T148" s="317"/>
      <c r="U148" s="317"/>
      <c r="V148" s="317"/>
      <c r="W148" s="317"/>
      <c r="X148" s="318"/>
      <c r="Y148" s="3">
        <v>1</v>
      </c>
      <c r="Z148" s="5">
        <v>1</v>
      </c>
      <c r="AA148" s="314" t="str">
        <f t="shared" si="24"/>
        <v>A</v>
      </c>
      <c r="AB148" s="315" t="str">
        <f>IF(ISBLANK(AC148),"",LARGE(AB138:AB147,1)+1)</f>
        <v/>
      </c>
      <c r="AC148" s="316"/>
      <c r="AD148" s="317"/>
      <c r="AE148" s="317"/>
      <c r="AF148" s="317"/>
      <c r="AG148" s="5">
        <v>1</v>
      </c>
      <c r="AH148" s="5">
        <v>1</v>
      </c>
      <c r="AI148" s="5">
        <v>1</v>
      </c>
      <c r="AJ148" s="5">
        <v>1</v>
      </c>
      <c r="AK148" s="5">
        <v>1</v>
      </c>
      <c r="AL148" s="5">
        <v>1</v>
      </c>
      <c r="AM148" s="5">
        <v>1</v>
      </c>
      <c r="AN148" s="5">
        <v>1</v>
      </c>
      <c r="AO148" s="5">
        <v>1</v>
      </c>
      <c r="AP148" s="5">
        <v>1</v>
      </c>
      <c r="AQ148" s="5">
        <v>1</v>
      </c>
      <c r="AR148" s="5">
        <v>1</v>
      </c>
      <c r="AS148" s="5">
        <v>1</v>
      </c>
      <c r="AT148" s="5">
        <v>1</v>
      </c>
      <c r="AU148" s="5">
        <v>1</v>
      </c>
      <c r="AV148" s="5">
        <v>1</v>
      </c>
      <c r="AW148" s="5">
        <v>1</v>
      </c>
      <c r="AX148" s="5">
        <v>1</v>
      </c>
      <c r="AY148" s="5">
        <v>1</v>
      </c>
      <c r="AZ148" s="5">
        <v>1</v>
      </c>
      <c r="BA148" s="5">
        <v>1</v>
      </c>
      <c r="BB148" s="5">
        <v>1</v>
      </c>
      <c r="BC148" s="5">
        <v>1</v>
      </c>
      <c r="BD148" s="5">
        <v>1</v>
      </c>
      <c r="BE148" s="5">
        <v>1</v>
      </c>
      <c r="BF148" s="5">
        <v>1</v>
      </c>
      <c r="BG148" s="5">
        <v>1</v>
      </c>
      <c r="BH148" s="5">
        <v>1</v>
      </c>
      <c r="BI148" s="5">
        <v>1</v>
      </c>
      <c r="BJ148" s="5">
        <v>1</v>
      </c>
      <c r="BK148" s="5">
        <v>1</v>
      </c>
      <c r="BL148" s="5">
        <v>1</v>
      </c>
      <c r="BM148" s="5">
        <v>1</v>
      </c>
      <c r="BN148" s="5">
        <v>1</v>
      </c>
      <c r="BO148" s="5">
        <v>1</v>
      </c>
      <c r="BP148" s="5">
        <v>1</v>
      </c>
      <c r="BQ148" s="5">
        <v>1</v>
      </c>
      <c r="BR148" s="5">
        <v>1</v>
      </c>
      <c r="BS148" s="5">
        <v>1</v>
      </c>
      <c r="BT148" s="5">
        <v>1</v>
      </c>
      <c r="BU148" s="244">
        <v>1</v>
      </c>
    </row>
    <row r="149" spans="1:73" ht="18.75">
      <c r="A149" s="5">
        <v>1</v>
      </c>
      <c r="B149" s="596"/>
      <c r="C149" s="632"/>
      <c r="D149" s="598"/>
      <c r="E149" s="630" t="str">
        <f t="shared" si="19"/>
        <v/>
      </c>
      <c r="F149" s="640"/>
      <c r="G149" s="627" t="str">
        <f t="shared" si="22"/>
        <v/>
      </c>
      <c r="H149" s="639" t="str">
        <f>IF(OR(ISBLANK(F149), ISTEXT(F149)), "", "0  "&amp;F102)</f>
        <v/>
      </c>
      <c r="I149" s="5">
        <v>1</v>
      </c>
      <c r="J149" s="314" t="str">
        <f t="shared" si="23"/>
        <v>►</v>
      </c>
      <c r="K149" s="315" t="str">
        <f>IF(ISBLANK(L149),"",LARGE(K130:K148,1)+1)</f>
        <v/>
      </c>
      <c r="L149" s="316"/>
      <c r="M149" s="317"/>
      <c r="N149" s="317"/>
      <c r="O149" s="317"/>
      <c r="P149" s="317"/>
      <c r="Q149" s="317"/>
      <c r="R149" s="317"/>
      <c r="S149" s="317"/>
      <c r="T149" s="317"/>
      <c r="U149" s="317"/>
      <c r="V149" s="317"/>
      <c r="W149" s="317"/>
      <c r="X149" s="318"/>
      <c r="Y149" s="3">
        <v>1</v>
      </c>
      <c r="Z149" s="5">
        <v>1</v>
      </c>
      <c r="AA149" s="314" t="str">
        <f t="shared" si="24"/>
        <v>A</v>
      </c>
      <c r="AB149" s="315" t="str">
        <f>IF(ISBLANK(AC149),"",LARGE(AB138:AB148,1)+1)</f>
        <v/>
      </c>
      <c r="AC149" s="316"/>
      <c r="AD149" s="317"/>
      <c r="AE149" s="317"/>
      <c r="AF149" s="317"/>
      <c r="AG149" s="5">
        <v>1</v>
      </c>
      <c r="AH149" s="5">
        <v>1</v>
      </c>
      <c r="AI149" s="5">
        <v>1</v>
      </c>
      <c r="AJ149" s="5">
        <v>1</v>
      </c>
      <c r="AK149" s="5">
        <v>1</v>
      </c>
      <c r="AL149" s="5">
        <v>1</v>
      </c>
      <c r="AM149" s="5">
        <v>1</v>
      </c>
      <c r="AN149" s="5">
        <v>1</v>
      </c>
      <c r="AO149" s="5">
        <v>1</v>
      </c>
      <c r="AP149" s="5">
        <v>1</v>
      </c>
      <c r="AQ149" s="5">
        <v>1</v>
      </c>
      <c r="AR149" s="5">
        <v>1</v>
      </c>
      <c r="AS149" s="5">
        <v>1</v>
      </c>
      <c r="AT149" s="5">
        <v>1</v>
      </c>
      <c r="AU149" s="5">
        <v>1</v>
      </c>
      <c r="AV149" s="5">
        <v>1</v>
      </c>
      <c r="AW149" s="5">
        <v>1</v>
      </c>
      <c r="AX149" s="5">
        <v>1</v>
      </c>
      <c r="AY149" s="5">
        <v>1</v>
      </c>
      <c r="AZ149" s="5">
        <v>1</v>
      </c>
      <c r="BA149" s="5">
        <v>1</v>
      </c>
      <c r="BB149" s="5">
        <v>1</v>
      </c>
      <c r="BC149" s="5">
        <v>1</v>
      </c>
      <c r="BD149" s="5">
        <v>1</v>
      </c>
      <c r="BE149" s="5">
        <v>1</v>
      </c>
      <c r="BF149" s="5">
        <v>1</v>
      </c>
      <c r="BG149" s="5">
        <v>1</v>
      </c>
      <c r="BH149" s="5">
        <v>1</v>
      </c>
      <c r="BI149" s="5">
        <v>1</v>
      </c>
      <c r="BJ149" s="5">
        <v>1</v>
      </c>
      <c r="BK149" s="5">
        <v>1</v>
      </c>
      <c r="BL149" s="5">
        <v>1</v>
      </c>
      <c r="BM149" s="5">
        <v>1</v>
      </c>
      <c r="BN149" s="5">
        <v>1</v>
      </c>
      <c r="BO149" s="5">
        <v>1</v>
      </c>
      <c r="BP149" s="5">
        <v>1</v>
      </c>
      <c r="BQ149" s="5">
        <v>1</v>
      </c>
      <c r="BR149" s="5">
        <v>1</v>
      </c>
      <c r="BS149" s="5">
        <v>1</v>
      </c>
      <c r="BT149" s="5">
        <v>1</v>
      </c>
      <c r="BU149" s="244">
        <v>1</v>
      </c>
    </row>
    <row r="150" spans="1:73" ht="18.75">
      <c r="A150" s="5">
        <v>1</v>
      </c>
      <c r="B150" s="596"/>
      <c r="C150" s="632"/>
      <c r="D150" s="598"/>
      <c r="E150" s="630" t="str">
        <f t="shared" si="19"/>
        <v/>
      </c>
      <c r="F150" s="640"/>
      <c r="G150" s="627" t="str">
        <f t="shared" si="22"/>
        <v/>
      </c>
      <c r="H150" s="639" t="str">
        <f>IF(OR(ISBLANK(F150), ISTEXT(F150)), "", "0  "&amp;F102)</f>
        <v/>
      </c>
      <c r="I150" s="5">
        <v>1</v>
      </c>
      <c r="J150" s="314" t="str">
        <f t="shared" si="23"/>
        <v>►</v>
      </c>
      <c r="K150" s="315" t="str">
        <f>IF(ISBLANK(L150),"",LARGE(K130:K149,1)+1)</f>
        <v/>
      </c>
      <c r="L150" s="316"/>
      <c r="M150" s="317"/>
      <c r="N150" s="317"/>
      <c r="O150" s="317"/>
      <c r="P150" s="317"/>
      <c r="Q150" s="317"/>
      <c r="R150" s="317"/>
      <c r="S150" s="317"/>
      <c r="T150" s="317"/>
      <c r="U150" s="317"/>
      <c r="V150" s="317"/>
      <c r="W150" s="317"/>
      <c r="X150" s="318"/>
      <c r="Y150" s="5">
        <v>1</v>
      </c>
      <c r="Z150" s="5">
        <v>1</v>
      </c>
      <c r="AA150" s="314" t="str">
        <f t="shared" si="24"/>
        <v>A</v>
      </c>
      <c r="AB150" s="315" t="str">
        <f>IF(ISBLANK(AC150),"",LARGE(AB138:AB149,1)+1)</f>
        <v/>
      </c>
      <c r="AC150" s="316"/>
      <c r="AD150" s="317"/>
      <c r="AE150" s="317"/>
      <c r="AF150" s="317"/>
      <c r="AG150" s="5">
        <v>1</v>
      </c>
      <c r="AH150" s="5">
        <v>1</v>
      </c>
      <c r="AI150" s="5">
        <v>1</v>
      </c>
      <c r="AJ150" s="5">
        <v>1</v>
      </c>
      <c r="AK150" s="5">
        <v>1</v>
      </c>
      <c r="AL150" s="5">
        <v>1</v>
      </c>
      <c r="AM150" s="5">
        <v>1</v>
      </c>
      <c r="AN150" s="5">
        <v>1</v>
      </c>
      <c r="AO150" s="5">
        <v>1</v>
      </c>
      <c r="AP150" s="5">
        <v>1</v>
      </c>
      <c r="AQ150" s="5">
        <v>1</v>
      </c>
      <c r="AR150" s="5">
        <v>1</v>
      </c>
      <c r="AS150" s="5">
        <v>1</v>
      </c>
      <c r="AT150" s="5">
        <v>1</v>
      </c>
      <c r="AU150" s="5">
        <v>1</v>
      </c>
      <c r="AV150" s="5">
        <v>1</v>
      </c>
      <c r="AW150" s="5">
        <v>1</v>
      </c>
      <c r="AX150" s="5">
        <v>1</v>
      </c>
      <c r="AY150" s="5">
        <v>1</v>
      </c>
      <c r="AZ150" s="5">
        <v>1</v>
      </c>
      <c r="BA150" s="5">
        <v>1</v>
      </c>
      <c r="BB150" s="5">
        <v>1</v>
      </c>
      <c r="BC150" s="5">
        <v>1</v>
      </c>
      <c r="BD150" s="5">
        <v>1</v>
      </c>
      <c r="BE150" s="5">
        <v>1</v>
      </c>
      <c r="BF150" s="5">
        <v>1</v>
      </c>
      <c r="BG150" s="5">
        <v>1</v>
      </c>
      <c r="BH150" s="5">
        <v>1</v>
      </c>
      <c r="BI150" s="5">
        <v>1</v>
      </c>
      <c r="BJ150" s="5">
        <v>1</v>
      </c>
      <c r="BK150" s="5">
        <v>1</v>
      </c>
      <c r="BL150" s="5">
        <v>1</v>
      </c>
      <c r="BM150" s="5">
        <v>1</v>
      </c>
      <c r="BN150" s="5">
        <v>1</v>
      </c>
      <c r="BO150" s="5">
        <v>1</v>
      </c>
      <c r="BP150" s="5">
        <v>1</v>
      </c>
      <c r="BQ150" s="5">
        <v>1</v>
      </c>
      <c r="BR150" s="5">
        <v>1</v>
      </c>
      <c r="BS150" s="5">
        <v>1</v>
      </c>
      <c r="BT150" s="5">
        <v>1</v>
      </c>
      <c r="BU150" s="244">
        <v>1</v>
      </c>
    </row>
    <row r="151" spans="1:73" ht="18.75">
      <c r="A151" s="5">
        <v>1</v>
      </c>
      <c r="B151" s="596"/>
      <c r="C151" s="632"/>
      <c r="D151" s="598"/>
      <c r="E151" s="630" t="str">
        <f t="shared" si="19"/>
        <v/>
      </c>
      <c r="F151" s="640"/>
      <c r="G151" s="627" t="str">
        <f t="shared" si="22"/>
        <v/>
      </c>
      <c r="H151" s="639" t="str">
        <f>IF(OR(ISBLANK(F151), ISTEXT(F151)), "", "0  "&amp;F102)</f>
        <v/>
      </c>
      <c r="I151" s="5">
        <v>1</v>
      </c>
      <c r="J151" s="314" t="str">
        <f t="shared" si="23"/>
        <v>►</v>
      </c>
      <c r="K151" s="315" t="str">
        <f>IF(ISBLANK(L151),"",LARGE(K130:K150,1)+1)</f>
        <v/>
      </c>
      <c r="L151" s="316"/>
      <c r="M151" s="317"/>
      <c r="N151" s="317"/>
      <c r="O151" s="317"/>
      <c r="P151" s="317"/>
      <c r="Q151" s="317"/>
      <c r="R151" s="317"/>
      <c r="S151" s="317"/>
      <c r="T151" s="317"/>
      <c r="U151" s="317"/>
      <c r="V151" s="317"/>
      <c r="W151" s="317"/>
      <c r="X151" s="318"/>
      <c r="Y151" s="5">
        <v>1</v>
      </c>
      <c r="Z151" s="5">
        <v>1</v>
      </c>
      <c r="AA151" s="314" t="str">
        <f t="shared" si="24"/>
        <v>A</v>
      </c>
      <c r="AB151" s="315" t="str">
        <f>IF(ISBLANK(AC151),"",LARGE(AB138:AB150,1)+1)</f>
        <v/>
      </c>
      <c r="AC151" s="316"/>
      <c r="AD151" s="317"/>
      <c r="AE151" s="317"/>
      <c r="AF151" s="317"/>
      <c r="AG151" s="5">
        <v>1</v>
      </c>
      <c r="AH151" s="5">
        <v>1</v>
      </c>
      <c r="AI151" s="5">
        <v>1</v>
      </c>
      <c r="AJ151" s="5">
        <v>1</v>
      </c>
      <c r="AK151" s="5">
        <v>1</v>
      </c>
      <c r="AL151" s="5">
        <v>1</v>
      </c>
      <c r="AM151" s="5">
        <v>1</v>
      </c>
      <c r="AN151" s="5">
        <v>1</v>
      </c>
      <c r="AO151" s="5">
        <v>1</v>
      </c>
      <c r="AP151" s="5">
        <v>1</v>
      </c>
      <c r="AQ151" s="5">
        <v>1</v>
      </c>
      <c r="AR151" s="5">
        <v>1</v>
      </c>
      <c r="AS151" s="5">
        <v>1</v>
      </c>
      <c r="AT151" s="5">
        <v>1</v>
      </c>
      <c r="AU151" s="5">
        <v>1</v>
      </c>
      <c r="AV151" s="5">
        <v>1</v>
      </c>
      <c r="AW151" s="5">
        <v>1</v>
      </c>
      <c r="AX151" s="5">
        <v>1</v>
      </c>
      <c r="AY151" s="5">
        <v>1</v>
      </c>
      <c r="AZ151" s="5">
        <v>1</v>
      </c>
      <c r="BA151" s="5">
        <v>1</v>
      </c>
      <c r="BB151" s="5">
        <v>1</v>
      </c>
      <c r="BC151" s="5">
        <v>1</v>
      </c>
      <c r="BD151" s="5">
        <v>1</v>
      </c>
      <c r="BE151" s="5">
        <v>1</v>
      </c>
      <c r="BF151" s="5">
        <v>1</v>
      </c>
      <c r="BG151" s="5">
        <v>1</v>
      </c>
      <c r="BH151" s="5">
        <v>1</v>
      </c>
      <c r="BI151" s="5">
        <v>1</v>
      </c>
      <c r="BJ151" s="5">
        <v>1</v>
      </c>
      <c r="BK151" s="5">
        <v>1</v>
      </c>
      <c r="BL151" s="5">
        <v>1</v>
      </c>
      <c r="BM151" s="5">
        <v>1</v>
      </c>
      <c r="BN151" s="5">
        <v>1</v>
      </c>
      <c r="BO151" s="5">
        <v>1</v>
      </c>
      <c r="BP151" s="5">
        <v>1</v>
      </c>
      <c r="BQ151" s="5">
        <v>1</v>
      </c>
      <c r="BR151" s="5">
        <v>1</v>
      </c>
      <c r="BS151" s="5">
        <v>1</v>
      </c>
      <c r="BT151" s="5">
        <v>1</v>
      </c>
      <c r="BU151" s="244">
        <v>1</v>
      </c>
    </row>
    <row r="152" spans="1:73" ht="18.75">
      <c r="A152" s="5">
        <v>1</v>
      </c>
      <c r="B152" s="596"/>
      <c r="C152" s="632"/>
      <c r="D152" s="598"/>
      <c r="E152" s="630" t="str">
        <f t="shared" si="19"/>
        <v/>
      </c>
      <c r="F152" s="640"/>
      <c r="G152" s="627" t="str">
        <f t="shared" si="22"/>
        <v/>
      </c>
      <c r="H152" s="639" t="str">
        <f>IF(OR(ISBLANK(F152), ISTEXT(F152)), "", "0  "&amp;F102)</f>
        <v/>
      </c>
      <c r="I152" s="5">
        <v>1</v>
      </c>
      <c r="J152" s="314" t="str">
        <f t="shared" si="23"/>
        <v>►</v>
      </c>
      <c r="K152" s="315" t="str">
        <f>IF(ISBLANK(L152),"",LARGE(K130:K151,1)+1)</f>
        <v/>
      </c>
      <c r="L152" s="316"/>
      <c r="M152" s="317"/>
      <c r="N152" s="317"/>
      <c r="O152" s="317"/>
      <c r="P152" s="317"/>
      <c r="Q152" s="317"/>
      <c r="R152" s="317"/>
      <c r="S152" s="317"/>
      <c r="T152" s="317"/>
      <c r="U152" s="317"/>
      <c r="V152" s="317"/>
      <c r="W152" s="317"/>
      <c r="X152" s="318"/>
      <c r="Y152" s="5">
        <v>1</v>
      </c>
      <c r="Z152" s="5">
        <v>1</v>
      </c>
      <c r="AA152" s="314" t="str">
        <f t="shared" si="24"/>
        <v>A</v>
      </c>
      <c r="AB152" s="315" t="str">
        <f>IF(ISBLANK(AC152),"",LARGE(AB138:AB151,1)+1)</f>
        <v/>
      </c>
      <c r="AC152" s="316"/>
      <c r="AD152" s="317"/>
      <c r="AE152" s="317"/>
      <c r="AF152" s="317"/>
      <c r="AG152" s="5">
        <v>1</v>
      </c>
      <c r="AH152" s="5">
        <v>1</v>
      </c>
      <c r="AI152" s="5">
        <v>1</v>
      </c>
      <c r="AJ152" s="5">
        <v>1</v>
      </c>
      <c r="AK152" s="5">
        <v>1</v>
      </c>
      <c r="AL152" s="5">
        <v>1</v>
      </c>
      <c r="AM152" s="5">
        <v>1</v>
      </c>
      <c r="AN152" s="5">
        <v>1</v>
      </c>
      <c r="AO152" s="5">
        <v>1</v>
      </c>
      <c r="AP152" s="5">
        <v>1</v>
      </c>
      <c r="AQ152" s="5">
        <v>1</v>
      </c>
      <c r="AR152" s="5">
        <v>1</v>
      </c>
      <c r="AS152" s="5">
        <v>1</v>
      </c>
      <c r="AT152" s="5">
        <v>1</v>
      </c>
      <c r="AU152" s="5">
        <v>1</v>
      </c>
      <c r="AV152" s="5">
        <v>1</v>
      </c>
      <c r="AW152" s="5">
        <v>1</v>
      </c>
      <c r="AX152" s="5">
        <v>1</v>
      </c>
      <c r="AY152" s="5">
        <v>1</v>
      </c>
      <c r="AZ152" s="5">
        <v>1</v>
      </c>
      <c r="BA152" s="5">
        <v>1</v>
      </c>
      <c r="BB152" s="5">
        <v>1</v>
      </c>
      <c r="BC152" s="5">
        <v>1</v>
      </c>
      <c r="BD152" s="5">
        <v>1</v>
      </c>
      <c r="BE152" s="5">
        <v>1</v>
      </c>
      <c r="BF152" s="5">
        <v>1</v>
      </c>
      <c r="BG152" s="5">
        <v>1</v>
      </c>
      <c r="BH152" s="5">
        <v>1</v>
      </c>
      <c r="BI152" s="5">
        <v>1</v>
      </c>
      <c r="BJ152" s="5">
        <v>1</v>
      </c>
      <c r="BK152" s="5">
        <v>1</v>
      </c>
      <c r="BL152" s="5">
        <v>1</v>
      </c>
      <c r="BM152" s="5">
        <v>1</v>
      </c>
      <c r="BN152" s="5">
        <v>1</v>
      </c>
      <c r="BO152" s="5">
        <v>1</v>
      </c>
      <c r="BP152" s="5">
        <v>1</v>
      </c>
      <c r="BQ152" s="5">
        <v>1</v>
      </c>
      <c r="BR152" s="5">
        <v>1</v>
      </c>
      <c r="BS152" s="5">
        <v>1</v>
      </c>
      <c r="BT152" s="5">
        <v>1</v>
      </c>
      <c r="BU152" s="244">
        <v>1</v>
      </c>
    </row>
    <row r="153" spans="1:73" ht="18.75">
      <c r="A153" s="5">
        <v>1</v>
      </c>
      <c r="B153" s="596"/>
      <c r="C153" s="632"/>
      <c r="D153" s="598"/>
      <c r="E153" s="630" t="str">
        <f t="shared" si="19"/>
        <v/>
      </c>
      <c r="F153" s="640"/>
      <c r="G153" s="627" t="str">
        <f t="shared" si="22"/>
        <v/>
      </c>
      <c r="H153" s="639" t="str">
        <f>IF(OR(ISBLANK(F153), ISTEXT(F153)), "", "0  "&amp;F102)</f>
        <v/>
      </c>
      <c r="I153" s="5">
        <v>1</v>
      </c>
      <c r="J153" s="314" t="str">
        <f t="shared" si="23"/>
        <v>►</v>
      </c>
      <c r="K153" s="315" t="str">
        <f>IF(ISBLANK(L153),"",LARGE(K130:K152,1)+1)</f>
        <v/>
      </c>
      <c r="L153" s="316"/>
      <c r="M153" s="317"/>
      <c r="N153" s="317"/>
      <c r="O153" s="317"/>
      <c r="P153" s="317"/>
      <c r="Q153" s="317"/>
      <c r="R153" s="317"/>
      <c r="S153" s="317"/>
      <c r="T153" s="317"/>
      <c r="U153" s="317"/>
      <c r="V153" s="317"/>
      <c r="W153" s="317"/>
      <c r="X153" s="318"/>
      <c r="Y153" s="5">
        <v>1</v>
      </c>
      <c r="Z153" s="5">
        <v>1</v>
      </c>
      <c r="AA153" s="314" t="str">
        <f t="shared" si="24"/>
        <v>A</v>
      </c>
      <c r="AB153" s="315" t="str">
        <f>IF(ISBLANK(AC153),"",LARGE(AB138:AB152,1)+1)</f>
        <v/>
      </c>
      <c r="AC153" s="316"/>
      <c r="AD153" s="317"/>
      <c r="AE153" s="317"/>
      <c r="AF153" s="317"/>
      <c r="AG153" s="5">
        <v>1</v>
      </c>
      <c r="AH153" s="5">
        <v>1</v>
      </c>
      <c r="AI153" s="5">
        <v>1</v>
      </c>
      <c r="AJ153" s="5">
        <v>1</v>
      </c>
      <c r="AK153" s="5">
        <v>1</v>
      </c>
      <c r="AL153" s="5">
        <v>1</v>
      </c>
      <c r="AM153" s="5">
        <v>1</v>
      </c>
      <c r="AN153" s="5">
        <v>1</v>
      </c>
      <c r="AO153" s="5">
        <v>1</v>
      </c>
      <c r="AP153" s="5">
        <v>1</v>
      </c>
      <c r="AQ153" s="5">
        <v>1</v>
      </c>
      <c r="AR153" s="5">
        <v>1</v>
      </c>
      <c r="AS153" s="5">
        <v>1</v>
      </c>
      <c r="AT153" s="5">
        <v>1</v>
      </c>
      <c r="AU153" s="5">
        <v>1</v>
      </c>
      <c r="AV153" s="5">
        <v>1</v>
      </c>
      <c r="AW153" s="5">
        <v>1</v>
      </c>
      <c r="AX153" s="5">
        <v>1</v>
      </c>
      <c r="AY153" s="5">
        <v>1</v>
      </c>
      <c r="AZ153" s="5">
        <v>1</v>
      </c>
      <c r="BA153" s="5">
        <v>1</v>
      </c>
      <c r="BB153" s="5">
        <v>1</v>
      </c>
      <c r="BC153" s="5">
        <v>1</v>
      </c>
      <c r="BD153" s="5">
        <v>1</v>
      </c>
      <c r="BE153" s="5">
        <v>1</v>
      </c>
      <c r="BF153" s="5">
        <v>1</v>
      </c>
      <c r="BG153" s="5">
        <v>1</v>
      </c>
      <c r="BH153" s="5">
        <v>1</v>
      </c>
      <c r="BI153" s="5">
        <v>1</v>
      </c>
      <c r="BJ153" s="5">
        <v>1</v>
      </c>
      <c r="BK153" s="5">
        <v>1</v>
      </c>
      <c r="BL153" s="5">
        <v>1</v>
      </c>
      <c r="BM153" s="5">
        <v>1</v>
      </c>
      <c r="BN153" s="5">
        <v>1</v>
      </c>
      <c r="BO153" s="5">
        <v>1</v>
      </c>
      <c r="BP153" s="5">
        <v>1</v>
      </c>
      <c r="BQ153" s="5">
        <v>1</v>
      </c>
      <c r="BR153" s="5">
        <v>1</v>
      </c>
      <c r="BS153" s="5">
        <v>1</v>
      </c>
      <c r="BT153" s="5">
        <v>1</v>
      </c>
      <c r="BU153" s="244">
        <v>1</v>
      </c>
    </row>
    <row r="154" spans="1:73" ht="18.75">
      <c r="A154" s="5">
        <v>1</v>
      </c>
      <c r="B154" s="596"/>
      <c r="C154" s="632"/>
      <c r="D154" s="598"/>
      <c r="E154" s="630" t="str">
        <f t="shared" si="19"/>
        <v/>
      </c>
      <c r="F154" s="640"/>
      <c r="G154" s="627" t="str">
        <f t="shared" si="22"/>
        <v/>
      </c>
      <c r="H154" s="639" t="str">
        <f>IF(OR(ISBLANK(F154), ISTEXT(F154)), "", "0  "&amp;F102)</f>
        <v/>
      </c>
      <c r="I154" s="5">
        <v>1</v>
      </c>
      <c r="J154" s="60" t="s">
        <v>21</v>
      </c>
      <c r="K154" s="315" t="str">
        <f>IF(ISBLANK(L154),"",LARGE(K130:K153,1)+1)</f>
        <v/>
      </c>
      <c r="L154" s="316"/>
      <c r="M154" s="317"/>
      <c r="N154" s="317"/>
      <c r="O154" s="317"/>
      <c r="P154" s="317"/>
      <c r="Q154" s="317"/>
      <c r="R154" s="317"/>
      <c r="S154" s="317"/>
      <c r="T154" s="317"/>
      <c r="U154" s="317"/>
      <c r="V154" s="317"/>
      <c r="W154" s="317"/>
      <c r="X154" s="318"/>
      <c r="Y154" s="5">
        <v>1</v>
      </c>
      <c r="Z154" s="5">
        <v>1</v>
      </c>
      <c r="AA154" s="314" t="str">
        <f t="shared" si="24"/>
        <v>A</v>
      </c>
      <c r="AB154" s="315" t="str">
        <f>IF(ISBLANK(AC154),"",LARGE(AB138:AB153,1)+1)</f>
        <v/>
      </c>
      <c r="AC154" s="316"/>
      <c r="AD154" s="317"/>
      <c r="AE154" s="317"/>
      <c r="AF154" s="317"/>
      <c r="AG154" s="5">
        <v>1</v>
      </c>
      <c r="AH154" s="5">
        <v>1</v>
      </c>
      <c r="AI154" s="5">
        <v>1</v>
      </c>
      <c r="AJ154" s="5">
        <v>1</v>
      </c>
      <c r="AK154" s="5">
        <v>1</v>
      </c>
      <c r="AL154" s="5">
        <v>1</v>
      </c>
      <c r="AM154" s="5">
        <v>1</v>
      </c>
      <c r="AN154" s="5">
        <v>1</v>
      </c>
      <c r="AO154" s="5">
        <v>1</v>
      </c>
      <c r="AP154" s="5">
        <v>1</v>
      </c>
      <c r="AQ154" s="5">
        <v>1</v>
      </c>
      <c r="AR154" s="5">
        <v>1</v>
      </c>
      <c r="AS154" s="5">
        <v>1</v>
      </c>
      <c r="AT154" s="5">
        <v>1</v>
      </c>
      <c r="AU154" s="5">
        <v>1</v>
      </c>
      <c r="AV154" s="5">
        <v>1</v>
      </c>
      <c r="AW154" s="5">
        <v>1</v>
      </c>
      <c r="AX154" s="5">
        <v>1</v>
      </c>
      <c r="AY154" s="5">
        <v>1</v>
      </c>
      <c r="AZ154" s="5">
        <v>1</v>
      </c>
      <c r="BA154" s="5">
        <v>1</v>
      </c>
      <c r="BB154" s="5">
        <v>1</v>
      </c>
      <c r="BC154" s="5">
        <v>1</v>
      </c>
      <c r="BD154" s="5">
        <v>1</v>
      </c>
      <c r="BE154" s="5">
        <v>1</v>
      </c>
      <c r="BF154" s="5">
        <v>1</v>
      </c>
      <c r="BG154" s="5">
        <v>1</v>
      </c>
      <c r="BH154" s="5">
        <v>1</v>
      </c>
      <c r="BI154" s="5">
        <v>1</v>
      </c>
      <c r="BJ154" s="5">
        <v>1</v>
      </c>
      <c r="BK154" s="5">
        <v>1</v>
      </c>
      <c r="BL154" s="5">
        <v>1</v>
      </c>
      <c r="BM154" s="5">
        <v>1</v>
      </c>
      <c r="BN154" s="5">
        <v>1</v>
      </c>
      <c r="BO154" s="5">
        <v>1</v>
      </c>
      <c r="BP154" s="5">
        <v>1</v>
      </c>
      <c r="BQ154" s="5">
        <v>1</v>
      </c>
      <c r="BR154" s="5">
        <v>1</v>
      </c>
      <c r="BS154" s="5">
        <v>1</v>
      </c>
      <c r="BT154" s="5">
        <v>1</v>
      </c>
      <c r="BU154" s="244">
        <v>1</v>
      </c>
    </row>
    <row r="155" spans="1:73" ht="18.75">
      <c r="A155" s="5">
        <v>1</v>
      </c>
      <c r="B155" s="596"/>
      <c r="C155" s="632"/>
      <c r="D155" s="598"/>
      <c r="E155" s="630" t="str">
        <f t="shared" si="19"/>
        <v/>
      </c>
      <c r="F155" s="640"/>
      <c r="G155" s="627" t="str">
        <f t="shared" si="22"/>
        <v/>
      </c>
      <c r="H155" s="639" t="str">
        <f>IF(OR(ISBLANK(F155), ISTEXT(F155)), "", "0  "&amp;F102)</f>
        <v/>
      </c>
      <c r="I155" s="5">
        <v>1</v>
      </c>
      <c r="J155" s="60" t="s">
        <v>21</v>
      </c>
      <c r="K155" s="406"/>
      <c r="L155" s="406"/>
      <c r="M155" s="406"/>
      <c r="N155" s="406"/>
      <c r="O155" s="406"/>
      <c r="P155" s="406"/>
      <c r="Q155" s="406"/>
      <c r="R155" s="406"/>
      <c r="S155" s="406"/>
      <c r="T155" s="406"/>
      <c r="U155" s="406"/>
      <c r="V155" s="890">
        <f>COUNTIF(J95:J167,X155)</f>
        <v>52</v>
      </c>
      <c r="W155" s="890"/>
      <c r="X155" s="407" t="s">
        <v>22</v>
      </c>
      <c r="Y155" s="5">
        <v>1</v>
      </c>
      <c r="Z155" s="5">
        <v>1</v>
      </c>
      <c r="AA155" s="314" t="str">
        <f t="shared" si="24"/>
        <v>A</v>
      </c>
      <c r="AB155" s="315" t="str">
        <f>IF(ISBLANK(AC155),"",LARGE(AB138:AB154,1)+1)</f>
        <v/>
      </c>
      <c r="AC155" s="316"/>
      <c r="AD155" s="317"/>
      <c r="AE155" s="317"/>
      <c r="AF155" s="317"/>
      <c r="AG155" s="5">
        <v>1</v>
      </c>
      <c r="AH155" s="5">
        <v>1</v>
      </c>
      <c r="AI155" s="5">
        <v>1</v>
      </c>
      <c r="AJ155" s="5">
        <v>1</v>
      </c>
      <c r="AK155" s="5">
        <v>1</v>
      </c>
      <c r="AL155" s="5">
        <v>1</v>
      </c>
      <c r="AM155" s="5">
        <v>1</v>
      </c>
      <c r="AN155" s="5">
        <v>1</v>
      </c>
      <c r="AO155" s="5">
        <v>1</v>
      </c>
      <c r="AP155" s="5">
        <v>1</v>
      </c>
      <c r="AQ155" s="5">
        <v>1</v>
      </c>
      <c r="AR155" s="5">
        <v>1</v>
      </c>
      <c r="AS155" s="5">
        <v>1</v>
      </c>
      <c r="AT155" s="5">
        <v>1</v>
      </c>
      <c r="AU155" s="5">
        <v>1</v>
      </c>
      <c r="AV155" s="5">
        <v>1</v>
      </c>
      <c r="AW155" s="5">
        <v>1</v>
      </c>
      <c r="AX155" s="5">
        <v>1</v>
      </c>
      <c r="AY155" s="5">
        <v>1</v>
      </c>
      <c r="AZ155" s="5">
        <v>1</v>
      </c>
      <c r="BA155" s="5">
        <v>1</v>
      </c>
      <c r="BB155" s="5">
        <v>1</v>
      </c>
      <c r="BC155" s="5">
        <v>1</v>
      </c>
      <c r="BD155" s="5">
        <v>1</v>
      </c>
      <c r="BE155" s="5">
        <v>1</v>
      </c>
      <c r="BF155" s="5">
        <v>1</v>
      </c>
      <c r="BG155" s="5">
        <v>1</v>
      </c>
      <c r="BH155" s="5">
        <v>1</v>
      </c>
      <c r="BI155" s="5">
        <v>1</v>
      </c>
      <c r="BJ155" s="5">
        <v>1</v>
      </c>
      <c r="BK155" s="5">
        <v>1</v>
      </c>
      <c r="BL155" s="5">
        <v>1</v>
      </c>
      <c r="BM155" s="5">
        <v>1</v>
      </c>
      <c r="BN155" s="5">
        <v>1</v>
      </c>
      <c r="BO155" s="5">
        <v>1</v>
      </c>
      <c r="BP155" s="5">
        <v>1</v>
      </c>
      <c r="BQ155" s="5">
        <v>1</v>
      </c>
      <c r="BR155" s="5">
        <v>1</v>
      </c>
      <c r="BS155" s="5">
        <v>1</v>
      </c>
      <c r="BT155" s="5">
        <v>1</v>
      </c>
      <c r="BU155" s="244">
        <v>1</v>
      </c>
    </row>
    <row r="156" spans="1:73" ht="18.75">
      <c r="A156" s="5">
        <v>1</v>
      </c>
      <c r="B156" s="596"/>
      <c r="C156" s="632"/>
      <c r="D156" s="598"/>
      <c r="E156" s="630" t="str">
        <f t="shared" si="19"/>
        <v/>
      </c>
      <c r="F156" s="640"/>
      <c r="G156" s="627" t="str">
        <f t="shared" si="22"/>
        <v/>
      </c>
      <c r="H156" s="639" t="str">
        <f>IF(OR(ISBLANK(F156), ISTEXT(F156)), "", "0  "&amp;F102)</f>
        <v/>
      </c>
      <c r="I156" s="5">
        <v>1</v>
      </c>
      <c r="J156" s="408" t="s">
        <v>22</v>
      </c>
      <c r="K156" s="409" t="s">
        <v>4</v>
      </c>
      <c r="L156" s="332" t="s">
        <v>10</v>
      </c>
      <c r="M156" s="332" t="s">
        <v>16</v>
      </c>
      <c r="N156" s="332" t="s">
        <v>5</v>
      </c>
      <c r="O156" s="332" t="s">
        <v>17</v>
      </c>
      <c r="P156" s="410" t="s">
        <v>37</v>
      </c>
      <c r="Q156" s="411" t="s">
        <v>230</v>
      </c>
      <c r="R156" s="412"/>
      <c r="S156" s="412"/>
      <c r="T156" s="412"/>
      <c r="U156" s="412"/>
      <c r="V156" s="412"/>
      <c r="W156" s="412"/>
      <c r="X156" s="413"/>
      <c r="Y156" s="5">
        <v>1</v>
      </c>
      <c r="Z156" s="5">
        <v>1</v>
      </c>
      <c r="AA156" s="314" t="str">
        <f t="shared" si="24"/>
        <v>A</v>
      </c>
      <c r="AB156" s="315" t="str">
        <f>IF(ISBLANK(AC156),"",LARGE(AB138:AB155,1)+1)</f>
        <v/>
      </c>
      <c r="AC156" s="316"/>
      <c r="AD156" s="317"/>
      <c r="AE156" s="317"/>
      <c r="AF156" s="317"/>
      <c r="AG156" s="5">
        <v>1</v>
      </c>
      <c r="AH156" s="5">
        <v>1</v>
      </c>
      <c r="AI156" s="5">
        <v>1</v>
      </c>
      <c r="AJ156" s="5">
        <v>1</v>
      </c>
      <c r="AK156" s="5">
        <v>1</v>
      </c>
      <c r="AL156" s="5">
        <v>1</v>
      </c>
      <c r="AM156" s="5">
        <v>1</v>
      </c>
      <c r="AN156" s="5">
        <v>1</v>
      </c>
      <c r="AO156" s="5">
        <v>1</v>
      </c>
      <c r="AP156" s="5">
        <v>1</v>
      </c>
      <c r="AQ156" s="5">
        <v>1</v>
      </c>
      <c r="AR156" s="5">
        <v>1</v>
      </c>
      <c r="AS156" s="5">
        <v>1</v>
      </c>
      <c r="AT156" s="5">
        <v>1</v>
      </c>
      <c r="AU156" s="5">
        <v>1</v>
      </c>
      <c r="AV156" s="5">
        <v>1</v>
      </c>
      <c r="AW156" s="5">
        <v>1</v>
      </c>
      <c r="AX156" s="5">
        <v>1</v>
      </c>
      <c r="AY156" s="5">
        <v>1</v>
      </c>
      <c r="AZ156" s="5">
        <v>1</v>
      </c>
      <c r="BA156" s="5">
        <v>1</v>
      </c>
      <c r="BB156" s="5">
        <v>1</v>
      </c>
      <c r="BC156" s="5">
        <v>1</v>
      </c>
      <c r="BD156" s="5">
        <v>1</v>
      </c>
      <c r="BE156" s="5">
        <v>1</v>
      </c>
      <c r="BF156" s="5">
        <v>1</v>
      </c>
      <c r="BG156" s="5">
        <v>1</v>
      </c>
      <c r="BH156" s="5">
        <v>1</v>
      </c>
      <c r="BI156" s="5">
        <v>1</v>
      </c>
      <c r="BJ156" s="5">
        <v>1</v>
      </c>
      <c r="BK156" s="5">
        <v>1</v>
      </c>
      <c r="BL156" s="5">
        <v>1</v>
      </c>
      <c r="BM156" s="5">
        <v>1</v>
      </c>
      <c r="BN156" s="5">
        <v>1</v>
      </c>
      <c r="BO156" s="5">
        <v>1</v>
      </c>
      <c r="BP156" s="5">
        <v>1</v>
      </c>
      <c r="BQ156" s="5">
        <v>1</v>
      </c>
      <c r="BR156" s="5">
        <v>1</v>
      </c>
      <c r="BS156" s="5">
        <v>1</v>
      </c>
      <c r="BT156" s="5">
        <v>1</v>
      </c>
      <c r="BU156" s="244">
        <v>1</v>
      </c>
    </row>
    <row r="157" spans="1:73" ht="18.75">
      <c r="A157" s="5">
        <v>1</v>
      </c>
      <c r="B157" s="596"/>
      <c r="C157" s="632"/>
      <c r="D157" s="598"/>
      <c r="E157" s="630" t="str">
        <f t="shared" si="19"/>
        <v/>
      </c>
      <c r="F157" s="640"/>
      <c r="G157" s="627" t="str">
        <f t="shared" si="22"/>
        <v/>
      </c>
      <c r="H157" s="639" t="str">
        <f>IF(OR(ISBLANK(F157), ISTEXT(F157)), "", "0  "&amp;F102)</f>
        <v/>
      </c>
      <c r="I157" s="5">
        <v>1</v>
      </c>
      <c r="J157" s="408" t="s">
        <v>22</v>
      </c>
      <c r="K157" s="417">
        <v>1</v>
      </c>
      <c r="L157" s="326">
        <v>0.1</v>
      </c>
      <c r="M157" s="418">
        <v>0.01</v>
      </c>
      <c r="N157" s="326">
        <v>1E-3</v>
      </c>
      <c r="O157" s="326">
        <v>1E-3</v>
      </c>
      <c r="P157" s="327">
        <v>1</v>
      </c>
      <c r="Q157" s="419" t="s">
        <v>232</v>
      </c>
      <c r="R157" s="420"/>
      <c r="S157" s="420"/>
      <c r="T157" s="420"/>
      <c r="U157" s="420"/>
      <c r="V157" s="420"/>
      <c r="W157" s="420"/>
      <c r="X157" s="421"/>
      <c r="Y157" s="5">
        <v>1</v>
      </c>
      <c r="Z157" s="5">
        <v>1</v>
      </c>
      <c r="AA157" s="314" t="str">
        <f t="shared" si="24"/>
        <v>A</v>
      </c>
      <c r="AB157" s="315" t="str">
        <f>IF(ISBLANK(AC157),"",LARGE(AB138:AB156,1)+1)</f>
        <v/>
      </c>
      <c r="AC157" s="316"/>
      <c r="AD157" s="317"/>
      <c r="AE157" s="317"/>
      <c r="AF157" s="317"/>
      <c r="AG157" s="5">
        <v>1</v>
      </c>
      <c r="AH157" s="5">
        <v>1</v>
      </c>
      <c r="AI157" s="5">
        <v>1</v>
      </c>
      <c r="AJ157" s="5">
        <v>1</v>
      </c>
      <c r="AK157" s="5">
        <v>1</v>
      </c>
      <c r="AL157" s="5">
        <v>1</v>
      </c>
      <c r="AM157" s="5">
        <v>1</v>
      </c>
      <c r="AN157" s="5">
        <v>1</v>
      </c>
      <c r="AO157" s="5">
        <v>1</v>
      </c>
      <c r="AP157" s="5">
        <v>1</v>
      </c>
      <c r="AQ157" s="5">
        <v>1</v>
      </c>
      <c r="AR157" s="5">
        <v>1</v>
      </c>
      <c r="AS157" s="5">
        <v>1</v>
      </c>
      <c r="AT157" s="5">
        <v>1</v>
      </c>
      <c r="AU157" s="5">
        <v>1</v>
      </c>
      <c r="AV157" s="5">
        <v>1</v>
      </c>
      <c r="AW157" s="5">
        <v>1</v>
      </c>
      <c r="AX157" s="5">
        <v>1</v>
      </c>
      <c r="AY157" s="5">
        <v>1</v>
      </c>
      <c r="AZ157" s="5">
        <v>1</v>
      </c>
      <c r="BA157" s="5">
        <v>1</v>
      </c>
      <c r="BB157" s="5">
        <v>1</v>
      </c>
      <c r="BC157" s="5">
        <v>1</v>
      </c>
      <c r="BD157" s="5">
        <v>1</v>
      </c>
      <c r="BE157" s="5">
        <v>1</v>
      </c>
      <c r="BF157" s="5">
        <v>1</v>
      </c>
      <c r="BG157" s="5">
        <v>1</v>
      </c>
      <c r="BH157" s="5">
        <v>1</v>
      </c>
      <c r="BI157" s="5">
        <v>1</v>
      </c>
      <c r="BJ157" s="5">
        <v>1</v>
      </c>
      <c r="BK157" s="5">
        <v>1</v>
      </c>
      <c r="BL157" s="5">
        <v>1</v>
      </c>
      <c r="BM157" s="5">
        <v>1</v>
      </c>
      <c r="BN157" s="5">
        <v>1</v>
      </c>
      <c r="BO157" s="5">
        <v>1</v>
      </c>
      <c r="BP157" s="5">
        <v>1</v>
      </c>
      <c r="BQ157" s="5">
        <v>1</v>
      </c>
      <c r="BR157" s="5">
        <v>1</v>
      </c>
      <c r="BS157" s="5">
        <v>1</v>
      </c>
      <c r="BT157" s="5">
        <v>1</v>
      </c>
      <c r="BU157" s="244">
        <v>1</v>
      </c>
    </row>
    <row r="158" spans="1:73" ht="23.25">
      <c r="A158" s="5">
        <v>1</v>
      </c>
      <c r="B158" s="596"/>
      <c r="C158" s="632"/>
      <c r="D158" s="598"/>
      <c r="E158" s="630" t="str">
        <f t="shared" si="19"/>
        <v/>
      </c>
      <c r="F158" s="640"/>
      <c r="G158" s="627" t="str">
        <f t="shared" si="22"/>
        <v/>
      </c>
      <c r="H158" s="639" t="str">
        <f>IF(OR(ISBLANK(F158), ISTEXT(F158)), "", "0  "&amp;F102)</f>
        <v/>
      </c>
      <c r="I158" s="5">
        <v>1</v>
      </c>
      <c r="J158" s="408" t="s">
        <v>22</v>
      </c>
      <c r="K158" s="422" t="s">
        <v>6</v>
      </c>
      <c r="L158" s="331" t="s">
        <v>12</v>
      </c>
      <c r="M158" s="331" t="s">
        <v>18</v>
      </c>
      <c r="N158" s="332" t="s">
        <v>7</v>
      </c>
      <c r="O158" s="331" t="s">
        <v>13</v>
      </c>
      <c r="P158" s="333" t="s">
        <v>19</v>
      </c>
      <c r="Q158" s="419" t="s">
        <v>233</v>
      </c>
      <c r="R158" s="420"/>
      <c r="S158" s="420"/>
      <c r="T158" s="420"/>
      <c r="U158" s="420"/>
      <c r="V158" s="420"/>
      <c r="W158" s="423" t="s">
        <v>234</v>
      </c>
      <c r="X158" s="424" t="s">
        <v>235</v>
      </c>
      <c r="Y158" s="5">
        <v>1</v>
      </c>
      <c r="Z158" s="5">
        <v>1</v>
      </c>
      <c r="AA158" s="314" t="str">
        <f t="shared" si="24"/>
        <v>A</v>
      </c>
      <c r="AB158" s="315" t="str">
        <f>IF(ISBLANK(AC158),"",LARGE(AB138:AB157,1)+1)</f>
        <v/>
      </c>
      <c r="AC158" s="316"/>
      <c r="AD158" s="317"/>
      <c r="AE158" s="317"/>
      <c r="AF158" s="317"/>
      <c r="AG158" s="5">
        <v>1</v>
      </c>
      <c r="AH158" s="5">
        <v>1</v>
      </c>
      <c r="AI158" s="5">
        <v>1</v>
      </c>
      <c r="AJ158" s="5">
        <v>1</v>
      </c>
      <c r="AK158" s="5">
        <v>1</v>
      </c>
      <c r="AL158" s="5">
        <v>1</v>
      </c>
      <c r="AM158" s="5">
        <v>1</v>
      </c>
      <c r="AN158" s="5">
        <v>1</v>
      </c>
      <c r="AO158" s="5">
        <v>1</v>
      </c>
      <c r="AP158" s="5">
        <v>1</v>
      </c>
      <c r="AQ158" s="5">
        <v>1</v>
      </c>
      <c r="AR158" s="5">
        <v>1</v>
      </c>
      <c r="AS158" s="5">
        <v>1</v>
      </c>
      <c r="AT158" s="5">
        <v>1</v>
      </c>
      <c r="AU158" s="5">
        <v>1</v>
      </c>
      <c r="AV158" s="5">
        <v>1</v>
      </c>
      <c r="AW158" s="5">
        <v>1</v>
      </c>
      <c r="AX158" s="5">
        <v>1</v>
      </c>
      <c r="AY158" s="5">
        <v>1</v>
      </c>
      <c r="AZ158" s="5">
        <v>1</v>
      </c>
      <c r="BA158" s="5">
        <v>1</v>
      </c>
      <c r="BB158" s="5">
        <v>1</v>
      </c>
      <c r="BC158" s="5">
        <v>1</v>
      </c>
      <c r="BD158" s="5">
        <v>1</v>
      </c>
      <c r="BE158" s="5">
        <v>1</v>
      </c>
      <c r="BF158" s="5">
        <v>1</v>
      </c>
      <c r="BG158" s="5">
        <v>1</v>
      </c>
      <c r="BH158" s="5">
        <v>1</v>
      </c>
      <c r="BI158" s="5">
        <v>1</v>
      </c>
      <c r="BJ158" s="5">
        <v>1</v>
      </c>
      <c r="BK158" s="5">
        <v>1</v>
      </c>
      <c r="BL158" s="5">
        <v>1</v>
      </c>
      <c r="BM158" s="5">
        <v>1</v>
      </c>
      <c r="BN158" s="5">
        <v>1</v>
      </c>
      <c r="BO158" s="5">
        <v>1</v>
      </c>
      <c r="BP158" s="5">
        <v>1</v>
      </c>
      <c r="BQ158" s="5">
        <v>1</v>
      </c>
      <c r="BR158" s="5">
        <v>1</v>
      </c>
      <c r="BS158" s="5">
        <v>1</v>
      </c>
      <c r="BT158" s="5">
        <v>1</v>
      </c>
      <c r="BU158" s="244">
        <v>1</v>
      </c>
    </row>
    <row r="159" spans="1:73" ht="23.25">
      <c r="A159" s="5">
        <v>1</v>
      </c>
      <c r="B159" s="596"/>
      <c r="C159" s="632"/>
      <c r="D159" s="598"/>
      <c r="E159" s="630" t="str">
        <f t="shared" si="19"/>
        <v/>
      </c>
      <c r="F159" s="640"/>
      <c r="G159" s="627" t="str">
        <f t="shared" si="22"/>
        <v/>
      </c>
      <c r="H159" s="639" t="str">
        <f>IF(OR(ISBLANK(F159), ISTEXT(F159)), "", "0  "&amp;F102)</f>
        <v/>
      </c>
      <c r="I159" s="5">
        <v>1</v>
      </c>
      <c r="J159" s="408" t="s">
        <v>22</v>
      </c>
      <c r="K159" s="429">
        <v>0.5</v>
      </c>
      <c r="L159" s="338">
        <v>0.25</v>
      </c>
      <c r="M159" s="338">
        <v>0.1</v>
      </c>
      <c r="N159" s="338">
        <v>0.01</v>
      </c>
      <c r="O159" s="338">
        <v>0.22500000000000001</v>
      </c>
      <c r="P159" s="339">
        <v>0.35</v>
      </c>
      <c r="Q159" s="419" t="s">
        <v>238</v>
      </c>
      <c r="R159" s="420"/>
      <c r="S159" s="420"/>
      <c r="T159" s="420"/>
      <c r="U159" s="420"/>
      <c r="V159" s="420"/>
      <c r="W159" s="430" t="s">
        <v>239</v>
      </c>
      <c r="X159" s="431" t="s">
        <v>235</v>
      </c>
      <c r="Y159" s="5">
        <v>1</v>
      </c>
      <c r="Z159" s="5">
        <v>1</v>
      </c>
      <c r="AA159" s="314" t="str">
        <f t="shared" si="24"/>
        <v>A</v>
      </c>
      <c r="AB159" s="315" t="str">
        <f>IF(ISBLANK(AC159),"",LARGE(AB138:AB158,1)+1)</f>
        <v/>
      </c>
      <c r="AC159" s="316"/>
      <c r="AD159" s="317"/>
      <c r="AE159" s="317"/>
      <c r="AF159" s="317"/>
      <c r="AG159" s="5">
        <v>1</v>
      </c>
      <c r="AH159" s="5">
        <v>1</v>
      </c>
      <c r="AI159" s="5">
        <v>1</v>
      </c>
      <c r="AJ159" s="5">
        <v>1</v>
      </c>
      <c r="AK159" s="5">
        <v>1</v>
      </c>
      <c r="AL159" s="5">
        <v>1</v>
      </c>
      <c r="AM159" s="5">
        <v>1</v>
      </c>
      <c r="AN159" s="5">
        <v>1</v>
      </c>
      <c r="AO159" s="5">
        <v>1</v>
      </c>
      <c r="AP159" s="5">
        <v>1</v>
      </c>
      <c r="AQ159" s="5">
        <v>1</v>
      </c>
      <c r="AR159" s="5">
        <v>1</v>
      </c>
      <c r="AS159" s="5">
        <v>1</v>
      </c>
      <c r="AT159" s="5">
        <v>1</v>
      </c>
      <c r="AU159" s="5">
        <v>1</v>
      </c>
      <c r="AV159" s="5">
        <v>1</v>
      </c>
      <c r="AW159" s="5">
        <v>1</v>
      </c>
      <c r="AX159" s="5">
        <v>1</v>
      </c>
      <c r="AY159" s="5">
        <v>1</v>
      </c>
      <c r="AZ159" s="5">
        <v>1</v>
      </c>
      <c r="BA159" s="5">
        <v>1</v>
      </c>
      <c r="BB159" s="5">
        <v>1</v>
      </c>
      <c r="BC159" s="5">
        <v>1</v>
      </c>
      <c r="BD159" s="5">
        <v>1</v>
      </c>
      <c r="BE159" s="5">
        <v>1</v>
      </c>
      <c r="BF159" s="5">
        <v>1</v>
      </c>
      <c r="BG159" s="5">
        <v>1</v>
      </c>
      <c r="BH159" s="5">
        <v>1</v>
      </c>
      <c r="BI159" s="5">
        <v>1</v>
      </c>
      <c r="BJ159" s="5">
        <v>1</v>
      </c>
      <c r="BK159" s="5">
        <v>1</v>
      </c>
      <c r="BL159" s="5">
        <v>1</v>
      </c>
      <c r="BM159" s="5">
        <v>1</v>
      </c>
      <c r="BN159" s="5">
        <v>1</v>
      </c>
      <c r="BO159" s="5">
        <v>1</v>
      </c>
      <c r="BP159" s="5">
        <v>1</v>
      </c>
      <c r="BQ159" s="5">
        <v>1</v>
      </c>
      <c r="BR159" s="5">
        <v>1</v>
      </c>
      <c r="BS159" s="5">
        <v>1</v>
      </c>
      <c r="BT159" s="5">
        <v>1</v>
      </c>
      <c r="BU159" s="244">
        <v>1</v>
      </c>
    </row>
    <row r="160" spans="1:73" ht="18.75">
      <c r="A160" s="5">
        <v>1</v>
      </c>
      <c r="B160" s="596"/>
      <c r="C160" s="632"/>
      <c r="D160" s="598"/>
      <c r="E160" s="630" t="str">
        <f t="shared" si="19"/>
        <v/>
      </c>
      <c r="F160" s="640"/>
      <c r="G160" s="627" t="str">
        <f t="shared" si="22"/>
        <v/>
      </c>
      <c r="H160" s="639" t="str">
        <f>IF(OR(ISBLANK(F160), ISTEXT(F160)), "", "0  "&amp;F102)</f>
        <v/>
      </c>
      <c r="I160" s="5">
        <v>1</v>
      </c>
      <c r="J160" s="60" t="s">
        <v>21</v>
      </c>
      <c r="K160" s="435" t="s">
        <v>155</v>
      </c>
      <c r="L160" s="436"/>
      <c r="M160" s="436"/>
      <c r="N160" s="436"/>
      <c r="O160" s="436"/>
      <c r="P160" s="437" t="s">
        <v>240</v>
      </c>
      <c r="Q160" s="438"/>
      <c r="R160" s="439"/>
      <c r="S160" s="439"/>
      <c r="T160" s="440">
        <v>3.472222222222222E-3</v>
      </c>
      <c r="U160" s="439"/>
      <c r="V160" s="441"/>
      <c r="W160" s="437" t="s">
        <v>241</v>
      </c>
      <c r="X160" s="442">
        <v>2.0833333333333332E-2</v>
      </c>
      <c r="Y160" s="5">
        <v>1</v>
      </c>
      <c r="Z160" s="5">
        <v>1</v>
      </c>
      <c r="AA160" s="314" t="str">
        <f t="shared" si="24"/>
        <v>A</v>
      </c>
      <c r="AB160" s="315" t="str">
        <f>IF(ISBLANK(AC160),"",LARGE(AB138:AB159,1)+1)</f>
        <v/>
      </c>
      <c r="AC160" s="316"/>
      <c r="AD160" s="317"/>
      <c r="AE160" s="317"/>
      <c r="AF160" s="317"/>
      <c r="AG160" s="5">
        <v>1</v>
      </c>
      <c r="AH160" s="5">
        <v>1</v>
      </c>
      <c r="AI160" s="5">
        <v>1</v>
      </c>
      <c r="AJ160" s="5">
        <v>1</v>
      </c>
      <c r="AK160" s="5">
        <v>1</v>
      </c>
      <c r="AL160" s="5">
        <v>1</v>
      </c>
      <c r="AM160" s="5">
        <v>1</v>
      </c>
      <c r="AN160" s="5">
        <v>1</v>
      </c>
      <c r="AO160" s="5">
        <v>1</v>
      </c>
      <c r="AP160" s="5">
        <v>1</v>
      </c>
      <c r="AQ160" s="5">
        <v>1</v>
      </c>
      <c r="AR160" s="5">
        <v>1</v>
      </c>
      <c r="AS160" s="5">
        <v>1</v>
      </c>
      <c r="AT160" s="5">
        <v>1</v>
      </c>
      <c r="AU160" s="5">
        <v>1</v>
      </c>
      <c r="AV160" s="5">
        <v>1</v>
      </c>
      <c r="AW160" s="5">
        <v>1</v>
      </c>
      <c r="AX160" s="5">
        <v>1</v>
      </c>
      <c r="AY160" s="5">
        <v>1</v>
      </c>
      <c r="AZ160" s="5">
        <v>1</v>
      </c>
      <c r="BA160" s="5">
        <v>1</v>
      </c>
      <c r="BB160" s="5">
        <v>1</v>
      </c>
      <c r="BC160" s="5">
        <v>1</v>
      </c>
      <c r="BD160" s="5">
        <v>1</v>
      </c>
      <c r="BE160" s="5">
        <v>1</v>
      </c>
      <c r="BF160" s="5">
        <v>1</v>
      </c>
      <c r="BG160" s="5">
        <v>1</v>
      </c>
      <c r="BH160" s="5">
        <v>1</v>
      </c>
      <c r="BI160" s="5">
        <v>1</v>
      </c>
      <c r="BJ160" s="5">
        <v>1</v>
      </c>
      <c r="BK160" s="5">
        <v>1</v>
      </c>
      <c r="BL160" s="5">
        <v>1</v>
      </c>
      <c r="BM160" s="5">
        <v>1</v>
      </c>
      <c r="BN160" s="5">
        <v>1</v>
      </c>
      <c r="BO160" s="5">
        <v>1</v>
      </c>
      <c r="BP160" s="5">
        <v>1</v>
      </c>
      <c r="BQ160" s="5">
        <v>1</v>
      </c>
      <c r="BR160" s="5">
        <v>1</v>
      </c>
      <c r="BS160" s="5">
        <v>1</v>
      </c>
      <c r="BT160" s="5">
        <v>1</v>
      </c>
      <c r="BU160" s="244">
        <v>1</v>
      </c>
    </row>
    <row r="161" spans="1:73" ht="18.75">
      <c r="A161" s="5">
        <v>1</v>
      </c>
      <c r="B161" s="596"/>
      <c r="C161" s="632"/>
      <c r="D161" s="598"/>
      <c r="E161" s="630" t="str">
        <f t="shared" si="19"/>
        <v/>
      </c>
      <c r="F161" s="640"/>
      <c r="G161" s="627" t="str">
        <f t="shared" si="22"/>
        <v/>
      </c>
      <c r="H161" s="639" t="str">
        <f>IF(OR(ISBLANK(F161), ISTEXT(F161)), "", "0  "&amp;F102)</f>
        <v/>
      </c>
      <c r="I161" s="5">
        <v>1</v>
      </c>
      <c r="J161" s="60" t="s">
        <v>21</v>
      </c>
      <c r="K161" s="447" t="s">
        <v>156</v>
      </c>
      <c r="L161" s="436"/>
      <c r="M161" s="436"/>
      <c r="N161" s="436"/>
      <c r="O161" s="436"/>
      <c r="P161" s="448" t="s">
        <v>244</v>
      </c>
      <c r="Q161" s="449"/>
      <c r="R161" s="36"/>
      <c r="S161" s="36"/>
      <c r="T161" s="450">
        <v>1.0416666666666666E-2</v>
      </c>
      <c r="U161" s="36"/>
      <c r="V161" s="451"/>
      <c r="W161" s="452" t="s">
        <v>245</v>
      </c>
      <c r="X161" s="453">
        <f>T160+T161+X160</f>
        <v>3.4722222222222224E-2</v>
      </c>
      <c r="Y161" s="5">
        <v>1</v>
      </c>
      <c r="Z161" s="5">
        <v>1</v>
      </c>
      <c r="AA161" s="314" t="str">
        <f t="shared" si="24"/>
        <v>A</v>
      </c>
      <c r="AB161" s="315" t="str">
        <f>IF(ISBLANK(AC161),"",LARGE(AB138:AB160,1)+1)</f>
        <v/>
      </c>
      <c r="AC161" s="316"/>
      <c r="AD161" s="317"/>
      <c r="AE161" s="317"/>
      <c r="AF161" s="317"/>
      <c r="AG161" s="5">
        <v>1</v>
      </c>
      <c r="AH161" s="5">
        <v>1</v>
      </c>
      <c r="AI161" s="5">
        <v>1</v>
      </c>
      <c r="AJ161" s="5">
        <v>1</v>
      </c>
      <c r="AK161" s="5">
        <v>1</v>
      </c>
      <c r="AL161" s="5">
        <v>1</v>
      </c>
      <c r="AM161" s="5">
        <v>1</v>
      </c>
      <c r="AN161" s="5">
        <v>1</v>
      </c>
      <c r="AO161" s="5">
        <v>1</v>
      </c>
      <c r="AP161" s="5">
        <v>1</v>
      </c>
      <c r="AQ161" s="5">
        <v>1</v>
      </c>
      <c r="AR161" s="5">
        <v>1</v>
      </c>
      <c r="AS161" s="5">
        <v>1</v>
      </c>
      <c r="AT161" s="5">
        <v>1</v>
      </c>
      <c r="AU161" s="5">
        <v>1</v>
      </c>
      <c r="AV161" s="5">
        <v>1</v>
      </c>
      <c r="AW161" s="5">
        <v>1</v>
      </c>
      <c r="AX161" s="5">
        <v>1</v>
      </c>
      <c r="AY161" s="5">
        <v>1</v>
      </c>
      <c r="AZ161" s="5">
        <v>1</v>
      </c>
      <c r="BA161" s="5">
        <v>1</v>
      </c>
      <c r="BB161" s="5">
        <v>1</v>
      </c>
      <c r="BC161" s="5">
        <v>1</v>
      </c>
      <c r="BD161" s="5">
        <v>1</v>
      </c>
      <c r="BE161" s="5">
        <v>1</v>
      </c>
      <c r="BF161" s="5">
        <v>1</v>
      </c>
      <c r="BG161" s="5">
        <v>1</v>
      </c>
      <c r="BH161" s="5">
        <v>1</v>
      </c>
      <c r="BI161" s="5">
        <v>1</v>
      </c>
      <c r="BJ161" s="5">
        <v>1</v>
      </c>
      <c r="BK161" s="5">
        <v>1</v>
      </c>
      <c r="BL161" s="5">
        <v>1</v>
      </c>
      <c r="BM161" s="5">
        <v>1</v>
      </c>
      <c r="BN161" s="5">
        <v>1</v>
      </c>
      <c r="BO161" s="5">
        <v>1</v>
      </c>
      <c r="BP161" s="5">
        <v>1</v>
      </c>
      <c r="BQ161" s="5">
        <v>1</v>
      </c>
      <c r="BR161" s="5">
        <v>1</v>
      </c>
      <c r="BS161" s="5">
        <v>1</v>
      </c>
      <c r="BT161" s="5">
        <v>1</v>
      </c>
      <c r="BU161" s="244">
        <v>1</v>
      </c>
    </row>
    <row r="162" spans="1:73" ht="18.75">
      <c r="A162" s="5">
        <v>1</v>
      </c>
      <c r="B162" s="596"/>
      <c r="C162" s="632"/>
      <c r="D162" s="598"/>
      <c r="E162" s="630" t="str">
        <f t="shared" si="19"/>
        <v/>
      </c>
      <c r="F162" s="640"/>
      <c r="G162" s="627" t="str">
        <f t="shared" si="22"/>
        <v/>
      </c>
      <c r="H162" s="639" t="str">
        <f>IF(OR(ISBLANK(F162), ISTEXT(F162)), "", "0  "&amp;F102)</f>
        <v/>
      </c>
      <c r="I162" s="5">
        <v>1</v>
      </c>
      <c r="J162" s="60" t="s">
        <v>21</v>
      </c>
      <c r="K162" s="456"/>
      <c r="L162" s="456" t="s">
        <v>249</v>
      </c>
      <c r="M162" s="457" t="s">
        <v>250</v>
      </c>
      <c r="N162" s="456"/>
      <c r="O162" s="456"/>
      <c r="P162" s="458"/>
      <c r="Q162" s="458"/>
      <c r="R162" s="458"/>
      <c r="S162" s="458"/>
      <c r="T162" s="458"/>
      <c r="U162" s="458"/>
      <c r="V162" s="458"/>
      <c r="W162" s="458"/>
      <c r="X162" s="459"/>
      <c r="Y162" s="5">
        <v>1</v>
      </c>
      <c r="Z162" s="5">
        <v>1</v>
      </c>
      <c r="AA162" s="60" t="s">
        <v>21</v>
      </c>
      <c r="AB162" s="315" t="str">
        <f>IF(ISBLANK(AC162),"",LARGE(AB138:AB161,1)+1)</f>
        <v/>
      </c>
      <c r="AC162" s="316"/>
      <c r="AD162" s="317"/>
      <c r="AE162" s="317"/>
      <c r="AF162" s="317"/>
      <c r="AG162" s="5">
        <v>1</v>
      </c>
      <c r="AH162" s="5">
        <v>1</v>
      </c>
      <c r="AI162" s="5">
        <v>1</v>
      </c>
      <c r="AJ162" s="5">
        <v>1</v>
      </c>
      <c r="AK162" s="5">
        <v>1</v>
      </c>
      <c r="AL162" s="5">
        <v>1</v>
      </c>
      <c r="AM162" s="5">
        <v>1</v>
      </c>
      <c r="AN162" s="5">
        <v>1</v>
      </c>
      <c r="AO162" s="5">
        <v>1</v>
      </c>
      <c r="AP162" s="5">
        <v>1</v>
      </c>
      <c r="AQ162" s="5">
        <v>1</v>
      </c>
      <c r="AR162" s="5">
        <v>1</v>
      </c>
      <c r="AS162" s="5">
        <v>1</v>
      </c>
      <c r="AT162" s="5">
        <v>1</v>
      </c>
      <c r="AU162" s="5">
        <v>1</v>
      </c>
      <c r="AV162" s="5">
        <v>1</v>
      </c>
      <c r="AW162" s="5">
        <v>1</v>
      </c>
      <c r="AX162" s="5">
        <v>1</v>
      </c>
      <c r="AY162" s="5">
        <v>1</v>
      </c>
      <c r="AZ162" s="5">
        <v>1</v>
      </c>
      <c r="BA162" s="5">
        <v>1</v>
      </c>
      <c r="BB162" s="5">
        <v>1</v>
      </c>
      <c r="BC162" s="5">
        <v>1</v>
      </c>
      <c r="BD162" s="5">
        <v>1</v>
      </c>
      <c r="BE162" s="5">
        <v>1</v>
      </c>
      <c r="BF162" s="5">
        <v>1</v>
      </c>
      <c r="BG162" s="5">
        <v>1</v>
      </c>
      <c r="BH162" s="5">
        <v>1</v>
      </c>
      <c r="BI162" s="5">
        <v>1</v>
      </c>
      <c r="BJ162" s="5">
        <v>1</v>
      </c>
      <c r="BK162" s="5">
        <v>1</v>
      </c>
      <c r="BL162" s="5">
        <v>1</v>
      </c>
      <c r="BM162" s="5">
        <v>1</v>
      </c>
      <c r="BN162" s="5">
        <v>1</v>
      </c>
      <c r="BO162" s="5">
        <v>1</v>
      </c>
      <c r="BP162" s="5">
        <v>1</v>
      </c>
      <c r="BQ162" s="5">
        <v>1</v>
      </c>
      <c r="BR162" s="5">
        <v>1</v>
      </c>
      <c r="BS162" s="5">
        <v>1</v>
      </c>
      <c r="BT162" s="5">
        <v>1</v>
      </c>
      <c r="BU162" s="244">
        <v>1</v>
      </c>
    </row>
    <row r="163" spans="1:73" ht="18.75">
      <c r="A163" s="5">
        <v>1</v>
      </c>
      <c r="B163" s="596"/>
      <c r="C163" s="632"/>
      <c r="D163" s="598"/>
      <c r="E163" s="630" t="str">
        <f t="shared" si="19"/>
        <v/>
      </c>
      <c r="F163" s="640"/>
      <c r="G163" s="627" t="str">
        <f t="shared" si="22"/>
        <v/>
      </c>
      <c r="H163" s="639" t="str">
        <f>IF(OR(ISBLANK(F163), ISTEXT(F163)), "", "0  "&amp;F102)</f>
        <v/>
      </c>
      <c r="I163" s="5">
        <v>1</v>
      </c>
      <c r="J163" s="60" t="s">
        <v>21</v>
      </c>
      <c r="K163" s="460" t="s">
        <v>253</v>
      </c>
      <c r="L163" s="460" t="str">
        <f ca="1">CELL("nomfichier")</f>
        <v>D:\Données\1.UPRT\0-UPRT.fait\1-UPRT.FR-SITE-WEB\ff-fiches-fabrications\ff.fiches.fabrication.2023\UPRT.23.aout\[P_Paella.Vegetarienne.version.2.xlsx]Paella.Végétarienne.de.Sand</v>
      </c>
      <c r="M163" s="460"/>
      <c r="N163" s="460"/>
      <c r="O163" s="460"/>
      <c r="P163" s="460"/>
      <c r="Q163" s="460"/>
      <c r="R163" s="460"/>
      <c r="S163" s="460"/>
      <c r="T163" s="460"/>
      <c r="U163" s="460"/>
      <c r="V163" s="460"/>
      <c r="W163" s="460"/>
      <c r="X163" s="461"/>
      <c r="Y163" s="5">
        <v>1</v>
      </c>
      <c r="Z163" s="5">
        <v>1</v>
      </c>
      <c r="AA163" s="60" t="s">
        <v>21</v>
      </c>
      <c r="AB163" s="406"/>
      <c r="AC163" s="406"/>
      <c r="AD163" s="406"/>
      <c r="AE163" s="406"/>
      <c r="AF163" s="406"/>
      <c r="AG163" s="5">
        <v>1</v>
      </c>
      <c r="AH163" s="5">
        <v>1</v>
      </c>
      <c r="AI163" s="5">
        <v>1</v>
      </c>
      <c r="AJ163" s="5">
        <v>1</v>
      </c>
      <c r="AK163" s="5">
        <v>1</v>
      </c>
      <c r="AL163" s="5">
        <v>1</v>
      </c>
      <c r="AM163" s="5">
        <v>1</v>
      </c>
      <c r="AN163" s="5">
        <v>1</v>
      </c>
      <c r="AO163" s="5">
        <v>1</v>
      </c>
      <c r="AP163" s="5">
        <v>1</v>
      </c>
      <c r="AQ163" s="5">
        <v>1</v>
      </c>
      <c r="AR163" s="5">
        <v>1</v>
      </c>
      <c r="AS163" s="5">
        <v>1</v>
      </c>
      <c r="AT163" s="5">
        <v>1</v>
      </c>
      <c r="AU163" s="5">
        <v>1</v>
      </c>
      <c r="AV163" s="5">
        <v>1</v>
      </c>
      <c r="AW163" s="5">
        <v>1</v>
      </c>
      <c r="AX163" s="5">
        <v>1</v>
      </c>
      <c r="AY163" s="5">
        <v>1</v>
      </c>
      <c r="AZ163" s="5">
        <v>1</v>
      </c>
      <c r="BA163" s="5">
        <v>1</v>
      </c>
      <c r="BB163" s="5">
        <v>1</v>
      </c>
      <c r="BC163" s="5">
        <v>1</v>
      </c>
      <c r="BD163" s="5">
        <v>1</v>
      </c>
      <c r="BE163" s="5">
        <v>1</v>
      </c>
      <c r="BF163" s="5">
        <v>1</v>
      </c>
      <c r="BG163" s="5">
        <v>1</v>
      </c>
      <c r="BH163" s="5">
        <v>1</v>
      </c>
      <c r="BI163" s="5">
        <v>1</v>
      </c>
      <c r="BJ163" s="5">
        <v>1</v>
      </c>
      <c r="BK163" s="5">
        <v>1</v>
      </c>
      <c r="BL163" s="5">
        <v>1</v>
      </c>
      <c r="BM163" s="5">
        <v>1</v>
      </c>
      <c r="BN163" s="5">
        <v>1</v>
      </c>
      <c r="BO163" s="5">
        <v>1</v>
      </c>
      <c r="BP163" s="5">
        <v>1</v>
      </c>
      <c r="BQ163" s="5">
        <v>1</v>
      </c>
      <c r="BR163" s="5">
        <v>1</v>
      </c>
      <c r="BS163" s="5">
        <v>1</v>
      </c>
      <c r="BT163" s="5">
        <v>1</v>
      </c>
      <c r="BU163" s="244">
        <v>1</v>
      </c>
    </row>
    <row r="164" spans="1:73" ht="18.75">
      <c r="A164" s="5">
        <v>1</v>
      </c>
      <c r="B164" s="596"/>
      <c r="C164" s="632"/>
      <c r="D164" s="598"/>
      <c r="E164" s="630" t="str">
        <f t="shared" si="19"/>
        <v/>
      </c>
      <c r="F164" s="640"/>
      <c r="G164" s="627" t="str">
        <f t="shared" si="22"/>
        <v/>
      </c>
      <c r="H164" s="639" t="str">
        <f>IF(OR(ISBLANK(F164), ISTEXT(F164)), "", "0  "&amp;F102)</f>
        <v/>
      </c>
      <c r="I164" s="5">
        <v>1</v>
      </c>
      <c r="J164" s="60" t="s">
        <v>21</v>
      </c>
      <c r="K164" s="463"/>
      <c r="L164" s="460" t="s">
        <v>257</v>
      </c>
      <c r="M164" s="463"/>
      <c r="N164" s="463"/>
      <c r="O164" s="463"/>
      <c r="P164" s="460"/>
      <c r="Q164" s="460"/>
      <c r="R164" s="460"/>
      <c r="S164" s="460"/>
      <c r="T164" s="460"/>
      <c r="U164" s="460"/>
      <c r="V164" s="460"/>
      <c r="W164" s="460"/>
      <c r="X164" s="461"/>
      <c r="Y164" s="3">
        <v>1</v>
      </c>
      <c r="Z164" s="5">
        <v>1</v>
      </c>
      <c r="AA164" s="5">
        <v>1</v>
      </c>
      <c r="AB164" s="5">
        <v>1</v>
      </c>
      <c r="AC164" s="5">
        <v>1</v>
      </c>
      <c r="AD164" s="5">
        <v>1</v>
      </c>
      <c r="AE164" s="5">
        <v>1</v>
      </c>
      <c r="AF164" s="5">
        <v>1</v>
      </c>
      <c r="AG164" s="5">
        <v>1</v>
      </c>
      <c r="AH164" s="5">
        <v>1</v>
      </c>
      <c r="AI164" s="5">
        <v>1</v>
      </c>
      <c r="AJ164" s="5">
        <v>1</v>
      </c>
      <c r="AK164" s="5">
        <v>1</v>
      </c>
      <c r="AL164" s="5">
        <v>1</v>
      </c>
      <c r="AM164" s="5">
        <v>1</v>
      </c>
      <c r="AN164" s="5">
        <v>1</v>
      </c>
      <c r="AO164" s="5">
        <v>1</v>
      </c>
      <c r="AP164" s="5">
        <v>1</v>
      </c>
      <c r="AQ164" s="5">
        <v>1</v>
      </c>
      <c r="AR164" s="5">
        <v>1</v>
      </c>
      <c r="AS164" s="5">
        <v>1</v>
      </c>
      <c r="AT164" s="5">
        <v>1</v>
      </c>
      <c r="AU164" s="5">
        <v>1</v>
      </c>
      <c r="AV164" s="5">
        <v>1</v>
      </c>
      <c r="AW164" s="5">
        <v>1</v>
      </c>
      <c r="AX164" s="5">
        <v>1</v>
      </c>
      <c r="AY164" s="5">
        <v>1</v>
      </c>
      <c r="AZ164" s="5">
        <v>1</v>
      </c>
      <c r="BA164" s="5">
        <v>1</v>
      </c>
      <c r="BB164" s="5">
        <v>1</v>
      </c>
      <c r="BC164" s="5">
        <v>1</v>
      </c>
      <c r="BD164" s="5">
        <v>1</v>
      </c>
      <c r="BE164" s="5">
        <v>1</v>
      </c>
      <c r="BF164" s="5">
        <v>1</v>
      </c>
      <c r="BG164" s="5">
        <v>1</v>
      </c>
      <c r="BH164" s="5">
        <v>1</v>
      </c>
      <c r="BI164" s="5">
        <v>1</v>
      </c>
      <c r="BJ164" s="5">
        <v>1</v>
      </c>
      <c r="BK164" s="5">
        <v>1</v>
      </c>
      <c r="BL164" s="5">
        <v>1</v>
      </c>
      <c r="BM164" s="5">
        <v>1</v>
      </c>
      <c r="BN164" s="5">
        <v>1</v>
      </c>
      <c r="BO164" s="5">
        <v>1</v>
      </c>
      <c r="BP164" s="5">
        <v>1</v>
      </c>
      <c r="BQ164" s="5">
        <v>1</v>
      </c>
      <c r="BR164" s="5">
        <v>1</v>
      </c>
      <c r="BS164" s="5">
        <v>1</v>
      </c>
      <c r="BT164" s="5">
        <v>1</v>
      </c>
      <c r="BU164" s="244">
        <v>1</v>
      </c>
    </row>
    <row r="165" spans="1:73" ht="18.75">
      <c r="A165" s="5">
        <v>1</v>
      </c>
      <c r="B165" s="596"/>
      <c r="C165" s="632"/>
      <c r="D165" s="598"/>
      <c r="E165" s="630" t="str">
        <f t="shared" si="19"/>
        <v/>
      </c>
      <c r="F165" s="642"/>
      <c r="G165" s="627" t="str">
        <f t="shared" si="22"/>
        <v/>
      </c>
      <c r="H165" s="639" t="str">
        <f>IF(OR(ISBLANK(F165), ISTEXT(F165)), "", "0  "&amp;F102)</f>
        <v/>
      </c>
      <c r="I165" s="5">
        <v>1</v>
      </c>
      <c r="J165" s="60" t="s">
        <v>21</v>
      </c>
      <c r="K165" s="464" t="s">
        <v>260</v>
      </c>
      <c r="L165" s="464"/>
      <c r="M165" s="464"/>
      <c r="N165" s="464"/>
      <c r="O165" s="464"/>
      <c r="P165" s="464"/>
      <c r="Q165" s="464"/>
      <c r="R165" s="464"/>
      <c r="S165" s="464"/>
      <c r="T165" s="464"/>
      <c r="U165" s="464"/>
      <c r="V165" s="464"/>
      <c r="W165" s="464"/>
      <c r="X165" s="465"/>
      <c r="Y165" s="3">
        <v>1</v>
      </c>
      <c r="Z165" s="5">
        <v>1</v>
      </c>
      <c r="AA165" s="5">
        <v>1</v>
      </c>
      <c r="AB165" s="5">
        <v>1</v>
      </c>
      <c r="AC165" s="5">
        <v>1</v>
      </c>
      <c r="AD165" s="5">
        <v>1</v>
      </c>
      <c r="AE165" s="5">
        <v>1</v>
      </c>
      <c r="AF165" s="5">
        <v>1</v>
      </c>
      <c r="AG165" s="5">
        <v>1</v>
      </c>
      <c r="AH165" s="5">
        <v>1</v>
      </c>
      <c r="AI165" s="5">
        <v>1</v>
      </c>
      <c r="AJ165" s="5">
        <v>1</v>
      </c>
      <c r="AK165" s="5">
        <v>1</v>
      </c>
      <c r="AL165" s="5">
        <v>1</v>
      </c>
      <c r="AM165" s="5">
        <v>1</v>
      </c>
      <c r="AN165" s="5">
        <v>1</v>
      </c>
      <c r="AO165" s="5">
        <v>1</v>
      </c>
      <c r="AP165" s="5">
        <v>1</v>
      </c>
      <c r="AQ165" s="5">
        <v>1</v>
      </c>
      <c r="AR165" s="5">
        <v>1</v>
      </c>
      <c r="AS165" s="5">
        <v>1</v>
      </c>
      <c r="AT165" s="5">
        <v>1</v>
      </c>
      <c r="AU165" s="5">
        <v>1</v>
      </c>
      <c r="AV165" s="5">
        <v>1</v>
      </c>
      <c r="AW165" s="5">
        <v>1</v>
      </c>
      <c r="AX165" s="5">
        <v>1</v>
      </c>
      <c r="AY165" s="5">
        <v>1</v>
      </c>
      <c r="AZ165" s="5">
        <v>1</v>
      </c>
      <c r="BA165" s="5">
        <v>1</v>
      </c>
      <c r="BB165" s="5">
        <v>1</v>
      </c>
      <c r="BC165" s="5">
        <v>1</v>
      </c>
      <c r="BD165" s="5">
        <v>1</v>
      </c>
      <c r="BE165" s="5">
        <v>1</v>
      </c>
      <c r="BF165" s="5">
        <v>1</v>
      </c>
      <c r="BG165" s="5">
        <v>1</v>
      </c>
      <c r="BH165" s="5">
        <v>1</v>
      </c>
      <c r="BI165" s="5">
        <v>1</v>
      </c>
      <c r="BJ165" s="5">
        <v>1</v>
      </c>
      <c r="BK165" s="5">
        <v>1</v>
      </c>
      <c r="BL165" s="5">
        <v>1</v>
      </c>
      <c r="BM165" s="5">
        <v>1</v>
      </c>
      <c r="BN165" s="5">
        <v>1</v>
      </c>
      <c r="BO165" s="5">
        <v>1</v>
      </c>
      <c r="BP165" s="5">
        <v>1</v>
      </c>
      <c r="BQ165" s="5">
        <v>1</v>
      </c>
      <c r="BR165" s="5">
        <v>1</v>
      </c>
      <c r="BS165" s="5">
        <v>1</v>
      </c>
      <c r="BT165" s="5">
        <v>1</v>
      </c>
      <c r="BU165" s="244">
        <v>1</v>
      </c>
    </row>
    <row r="166" spans="1:73" ht="16.5" thickBot="1">
      <c r="A166" s="5">
        <v>1</v>
      </c>
      <c r="B166" s="602">
        <v>5</v>
      </c>
      <c r="C166" s="603">
        <v>70</v>
      </c>
      <c r="D166" s="604">
        <v>5</v>
      </c>
      <c r="E166" s="603">
        <v>76</v>
      </c>
      <c r="F166" s="603">
        <v>35</v>
      </c>
      <c r="G166" s="628">
        <v>40</v>
      </c>
      <c r="H166" s="628">
        <v>14</v>
      </c>
      <c r="I166" s="5">
        <v>1</v>
      </c>
      <c r="J166" s="473" t="s">
        <v>21</v>
      </c>
      <c r="K166" s="399">
        <v>9</v>
      </c>
      <c r="L166" s="399">
        <v>12</v>
      </c>
      <c r="M166" s="399">
        <v>4</v>
      </c>
      <c r="N166" s="399">
        <v>11</v>
      </c>
      <c r="O166" s="399">
        <v>10</v>
      </c>
      <c r="P166" s="399">
        <v>40</v>
      </c>
      <c r="Q166" s="399">
        <v>12</v>
      </c>
      <c r="R166" s="399">
        <v>10</v>
      </c>
      <c r="S166" s="399">
        <v>0.2</v>
      </c>
      <c r="T166" s="399">
        <v>12</v>
      </c>
      <c r="U166" s="399">
        <v>9</v>
      </c>
      <c r="V166" s="399">
        <v>10</v>
      </c>
      <c r="W166" s="399">
        <v>16</v>
      </c>
      <c r="X166" s="474">
        <v>16</v>
      </c>
      <c r="Y166" s="5">
        <v>1</v>
      </c>
      <c r="Z166" s="5">
        <v>1</v>
      </c>
      <c r="AA166" s="399">
        <v>9</v>
      </c>
      <c r="AB166" s="399">
        <v>9</v>
      </c>
      <c r="AC166" s="399">
        <v>8</v>
      </c>
      <c r="AD166" s="399">
        <v>11</v>
      </c>
      <c r="AE166" s="399">
        <v>9</v>
      </c>
      <c r="AF166" s="399">
        <v>40</v>
      </c>
      <c r="AG166" s="5">
        <v>1</v>
      </c>
      <c r="AH166" s="5">
        <v>1</v>
      </c>
      <c r="AI166" s="5">
        <v>1</v>
      </c>
      <c r="AJ166" s="5">
        <v>1</v>
      </c>
      <c r="AK166" s="5">
        <v>1</v>
      </c>
      <c r="AL166" s="5">
        <v>1</v>
      </c>
      <c r="AM166" s="5">
        <v>1</v>
      </c>
      <c r="AN166" s="5">
        <v>1</v>
      </c>
      <c r="AO166" s="5">
        <v>1</v>
      </c>
      <c r="AP166" s="5">
        <v>1</v>
      </c>
      <c r="AQ166" s="5">
        <v>1</v>
      </c>
      <c r="AR166" s="5">
        <v>1</v>
      </c>
      <c r="AS166" s="5">
        <v>1</v>
      </c>
      <c r="AT166" s="5">
        <v>1</v>
      </c>
      <c r="AU166" s="5">
        <v>1</v>
      </c>
      <c r="AV166" s="5">
        <v>1</v>
      </c>
      <c r="AW166" s="5">
        <v>1</v>
      </c>
      <c r="AX166" s="5">
        <v>1</v>
      </c>
      <c r="AY166" s="5">
        <v>1</v>
      </c>
      <c r="AZ166" s="5">
        <v>1</v>
      </c>
      <c r="BA166" s="5">
        <v>1</v>
      </c>
      <c r="BB166" s="5">
        <v>1</v>
      </c>
      <c r="BC166" s="5">
        <v>1</v>
      </c>
      <c r="BD166" s="5">
        <v>1</v>
      </c>
      <c r="BE166" s="5">
        <v>1</v>
      </c>
      <c r="BF166" s="5">
        <v>1</v>
      </c>
      <c r="BG166" s="5">
        <v>1</v>
      </c>
      <c r="BH166" s="5">
        <v>1</v>
      </c>
      <c r="BI166" s="5">
        <v>1</v>
      </c>
      <c r="BJ166" s="5">
        <v>1</v>
      </c>
      <c r="BK166" s="5">
        <v>1</v>
      </c>
      <c r="BL166" s="5">
        <v>1</v>
      </c>
      <c r="BM166" s="5">
        <v>1</v>
      </c>
      <c r="BN166" s="5">
        <v>1</v>
      </c>
      <c r="BO166" s="5">
        <v>1</v>
      </c>
      <c r="BP166" s="5">
        <v>1</v>
      </c>
      <c r="BQ166" s="5">
        <v>1</v>
      </c>
      <c r="BR166" s="5">
        <v>1</v>
      </c>
      <c r="BS166" s="5">
        <v>1</v>
      </c>
      <c r="BT166" s="5">
        <v>1</v>
      </c>
      <c r="BU166" s="244">
        <v>1</v>
      </c>
    </row>
    <row r="167" spans="1:73" ht="15.75" thickBot="1">
      <c r="A167" s="5">
        <v>1</v>
      </c>
      <c r="B167" s="611">
        <f t="shared" ref="B167:D167" ca="1" si="25">CELL("largeur",B167)</f>
        <v>5</v>
      </c>
      <c r="C167" s="611">
        <f t="shared" ca="1" si="25"/>
        <v>70</v>
      </c>
      <c r="D167" s="611">
        <f t="shared" ca="1" si="25"/>
        <v>5</v>
      </c>
      <c r="E167" s="611">
        <f t="shared" ref="E167:H167" ca="1" si="26">CELL("largeur",E167)</f>
        <v>76</v>
      </c>
      <c r="F167" s="611">
        <f t="shared" ca="1" si="26"/>
        <v>35</v>
      </c>
      <c r="G167" s="611">
        <f t="shared" ca="1" si="26"/>
        <v>55</v>
      </c>
      <c r="H167" s="611">
        <f t="shared" ca="1" si="26"/>
        <v>14</v>
      </c>
      <c r="I167" s="5">
        <v>1</v>
      </c>
      <c r="J167" s="287" t="s">
        <v>21</v>
      </c>
      <c r="K167" s="287">
        <f t="shared" ref="K167:X167" ca="1" si="27">CELL("largeur",K167)</f>
        <v>9</v>
      </c>
      <c r="L167" s="287">
        <f t="shared" ca="1" si="27"/>
        <v>12</v>
      </c>
      <c r="M167" s="287">
        <f t="shared" ca="1" si="27"/>
        <v>4</v>
      </c>
      <c r="N167" s="287">
        <f t="shared" ca="1" si="27"/>
        <v>11</v>
      </c>
      <c r="O167" s="287">
        <f t="shared" ca="1" si="27"/>
        <v>10</v>
      </c>
      <c r="P167" s="287">
        <f t="shared" ca="1" si="27"/>
        <v>40</v>
      </c>
      <c r="Q167" s="287">
        <f t="shared" ca="1" si="27"/>
        <v>12</v>
      </c>
      <c r="R167" s="287">
        <f t="shared" ca="1" si="27"/>
        <v>12</v>
      </c>
      <c r="S167" s="287">
        <f t="shared" ca="1" si="27"/>
        <v>0</v>
      </c>
      <c r="T167" s="287">
        <f t="shared" ca="1" si="27"/>
        <v>12</v>
      </c>
      <c r="U167" s="287">
        <f t="shared" ca="1" si="27"/>
        <v>9</v>
      </c>
      <c r="V167" s="287">
        <f t="shared" ca="1" si="27"/>
        <v>10</v>
      </c>
      <c r="W167" s="287">
        <f t="shared" ca="1" si="27"/>
        <v>16</v>
      </c>
      <c r="X167" s="287">
        <f t="shared" ca="1" si="27"/>
        <v>16</v>
      </c>
      <c r="Y167" s="5">
        <v>1</v>
      </c>
      <c r="Z167" s="5">
        <v>1</v>
      </c>
      <c r="AA167" s="287">
        <f t="shared" ref="AA167:AF167" ca="1" si="28">CELL("largeur",AA167)</f>
        <v>9</v>
      </c>
      <c r="AB167" s="287">
        <f t="shared" ca="1" si="28"/>
        <v>9</v>
      </c>
      <c r="AC167" s="287">
        <f t="shared" ca="1" si="28"/>
        <v>8</v>
      </c>
      <c r="AD167" s="287">
        <f t="shared" ca="1" si="28"/>
        <v>11</v>
      </c>
      <c r="AE167" s="287">
        <f t="shared" ca="1" si="28"/>
        <v>9</v>
      </c>
      <c r="AF167" s="287">
        <f t="shared" ca="1" si="28"/>
        <v>40</v>
      </c>
      <c r="AG167" s="5">
        <v>1</v>
      </c>
      <c r="AH167" s="5">
        <v>1</v>
      </c>
      <c r="AI167" s="5">
        <v>1</v>
      </c>
      <c r="AJ167" s="5">
        <v>1</v>
      </c>
      <c r="AK167" s="5">
        <v>1</v>
      </c>
      <c r="AL167" s="5">
        <v>1</v>
      </c>
      <c r="AM167" s="5">
        <v>1</v>
      </c>
      <c r="AN167" s="5">
        <v>1</v>
      </c>
      <c r="AO167" s="5">
        <v>1</v>
      </c>
      <c r="AP167" s="5">
        <v>1</v>
      </c>
      <c r="AQ167" s="5">
        <v>1</v>
      </c>
      <c r="AR167" s="5">
        <v>1</v>
      </c>
      <c r="AS167" s="5">
        <v>1</v>
      </c>
      <c r="AT167" s="5">
        <v>1</v>
      </c>
      <c r="AU167" s="5">
        <v>1</v>
      </c>
      <c r="AV167" s="5">
        <v>1</v>
      </c>
      <c r="AW167" s="5">
        <v>1</v>
      </c>
      <c r="AX167" s="5">
        <v>1</v>
      </c>
      <c r="AY167" s="5">
        <v>1</v>
      </c>
      <c r="AZ167" s="5">
        <v>1</v>
      </c>
      <c r="BA167" s="5">
        <v>1</v>
      </c>
      <c r="BB167" s="5">
        <v>1</v>
      </c>
      <c r="BC167" s="5">
        <v>1</v>
      </c>
      <c r="BD167" s="5">
        <v>1</v>
      </c>
      <c r="BE167" s="5">
        <v>1</v>
      </c>
      <c r="BF167" s="5">
        <v>1</v>
      </c>
      <c r="BG167" s="5">
        <v>1</v>
      </c>
      <c r="BH167" s="5">
        <v>1</v>
      </c>
      <c r="BI167" s="5">
        <v>1</v>
      </c>
      <c r="BJ167" s="5">
        <v>1</v>
      </c>
      <c r="BK167" s="5">
        <v>1</v>
      </c>
      <c r="BL167" s="5">
        <v>1</v>
      </c>
      <c r="BM167" s="5">
        <v>1</v>
      </c>
      <c r="BN167" s="5">
        <v>1</v>
      </c>
      <c r="BO167" s="5">
        <v>1</v>
      </c>
      <c r="BP167" s="5">
        <v>1</v>
      </c>
      <c r="BQ167" s="5">
        <v>1</v>
      </c>
      <c r="BR167" s="5">
        <v>1</v>
      </c>
      <c r="BS167" s="5">
        <v>1</v>
      </c>
      <c r="BT167" s="5">
        <v>1</v>
      </c>
      <c r="BU167" s="244">
        <v>1</v>
      </c>
    </row>
    <row r="168" spans="1:73" ht="23.25" customHeight="1">
      <c r="A168" s="5">
        <v>1</v>
      </c>
      <c r="B168" s="712" t="s">
        <v>46</v>
      </c>
      <c r="C168" s="713"/>
      <c r="D168" s="714"/>
      <c r="E168" s="872" t="s">
        <v>680</v>
      </c>
      <c r="F168" s="873"/>
      <c r="G168" s="873"/>
      <c r="H168" s="874"/>
      <c r="I168" s="5">
        <v>1</v>
      </c>
      <c r="J168" s="54" t="s">
        <v>21</v>
      </c>
      <c r="K168" s="765" t="s">
        <v>29</v>
      </c>
      <c r="L168" s="767" t="s">
        <v>370</v>
      </c>
      <c r="M168" s="767"/>
      <c r="N168" s="767"/>
      <c r="O168" s="767"/>
      <c r="P168" s="767"/>
      <c r="Q168" s="767"/>
      <c r="R168" s="767"/>
      <c r="S168" s="767"/>
      <c r="T168" s="767"/>
      <c r="U168" s="767"/>
      <c r="V168" s="931" t="s">
        <v>35</v>
      </c>
      <c r="W168" s="931"/>
      <c r="X168" s="771" t="str">
        <f>LEFT(L168,1)</f>
        <v>N</v>
      </c>
      <c r="Y168" s="5">
        <v>1</v>
      </c>
      <c r="Z168" s="5">
        <v>1</v>
      </c>
      <c r="AA168" s="780" t="s">
        <v>46</v>
      </c>
      <c r="AB168" s="781"/>
      <c r="AC168" s="781"/>
      <c r="AD168" s="781"/>
      <c r="AE168" s="781"/>
      <c r="AF168" s="782"/>
      <c r="AG168" s="5">
        <v>1</v>
      </c>
      <c r="AH168" s="5">
        <v>1</v>
      </c>
      <c r="AI168" s="5">
        <v>1</v>
      </c>
      <c r="AJ168" s="5">
        <v>1</v>
      </c>
      <c r="AK168" s="5">
        <v>1</v>
      </c>
      <c r="AL168" s="5">
        <v>1</v>
      </c>
      <c r="AM168" s="5">
        <v>1</v>
      </c>
      <c r="AN168" s="5">
        <v>1</v>
      </c>
      <c r="AO168" s="5">
        <v>1</v>
      </c>
      <c r="AP168" s="5">
        <v>1</v>
      </c>
      <c r="AQ168" s="5">
        <v>1</v>
      </c>
      <c r="AR168" s="5">
        <v>1</v>
      </c>
      <c r="AS168" s="5">
        <v>1</v>
      </c>
      <c r="AT168" s="5">
        <v>1</v>
      </c>
      <c r="AU168" s="5">
        <v>1</v>
      </c>
      <c r="AV168" s="5">
        <v>1</v>
      </c>
      <c r="AW168" s="5">
        <v>1</v>
      </c>
      <c r="AX168" s="5">
        <v>1</v>
      </c>
      <c r="AY168" s="5">
        <v>1</v>
      </c>
      <c r="AZ168" s="5">
        <v>1</v>
      </c>
      <c r="BA168" s="5">
        <v>1</v>
      </c>
      <c r="BB168" s="5">
        <v>1</v>
      </c>
      <c r="BC168" s="5">
        <v>1</v>
      </c>
      <c r="BD168" s="5">
        <v>1</v>
      </c>
      <c r="BE168" s="5">
        <v>1</v>
      </c>
      <c r="BF168" s="5">
        <v>1</v>
      </c>
      <c r="BG168" s="5">
        <v>1</v>
      </c>
      <c r="BH168" s="5">
        <v>1</v>
      </c>
      <c r="BI168" s="5">
        <v>1</v>
      </c>
      <c r="BJ168" s="5">
        <v>1</v>
      </c>
      <c r="BK168" s="5">
        <v>1</v>
      </c>
      <c r="BL168" s="5">
        <v>1</v>
      </c>
      <c r="BM168" s="5">
        <v>1</v>
      </c>
      <c r="BN168" s="5">
        <v>1</v>
      </c>
      <c r="BO168" s="5">
        <v>1</v>
      </c>
      <c r="BP168" s="5">
        <v>1</v>
      </c>
      <c r="BQ168" s="5">
        <v>1</v>
      </c>
      <c r="BR168" s="5">
        <v>1</v>
      </c>
      <c r="BS168" s="5">
        <v>1</v>
      </c>
      <c r="BT168" s="5">
        <v>1</v>
      </c>
      <c r="BU168" s="244">
        <v>1</v>
      </c>
    </row>
    <row r="169" spans="1:73" ht="23.25" customHeight="1">
      <c r="A169" s="5">
        <v>1</v>
      </c>
      <c r="B169" s="715" t="s">
        <v>54</v>
      </c>
      <c r="C169" s="677"/>
      <c r="D169" s="716"/>
      <c r="E169" s="875"/>
      <c r="F169" s="876"/>
      <c r="G169" s="876"/>
      <c r="H169" s="877"/>
      <c r="I169" s="5">
        <v>1</v>
      </c>
      <c r="J169" s="56" t="s">
        <v>21</v>
      </c>
      <c r="K169" s="766"/>
      <c r="L169" s="768"/>
      <c r="M169" s="768"/>
      <c r="N169" s="768"/>
      <c r="O169" s="768"/>
      <c r="P169" s="768"/>
      <c r="Q169" s="768"/>
      <c r="R169" s="768"/>
      <c r="S169" s="768"/>
      <c r="T169" s="768"/>
      <c r="U169" s="768"/>
      <c r="V169" s="932"/>
      <c r="W169" s="932"/>
      <c r="X169" s="772"/>
      <c r="Y169" s="5">
        <v>1</v>
      </c>
      <c r="Z169" s="5">
        <v>1</v>
      </c>
      <c r="AA169" s="676" t="s">
        <v>54</v>
      </c>
      <c r="AB169" s="677"/>
      <c r="AC169" s="677"/>
      <c r="AD169" s="677"/>
      <c r="AE169" s="677"/>
      <c r="AF169" s="678"/>
      <c r="AG169" s="5">
        <v>1</v>
      </c>
      <c r="AH169" s="5">
        <v>1</v>
      </c>
      <c r="AI169" s="5">
        <v>1</v>
      </c>
      <c r="AJ169" s="5">
        <v>1</v>
      </c>
      <c r="AK169" s="5">
        <v>1</v>
      </c>
      <c r="AL169" s="5">
        <v>1</v>
      </c>
      <c r="AM169" s="5">
        <v>1</v>
      </c>
      <c r="AN169" s="5">
        <v>1</v>
      </c>
      <c r="AO169" s="5">
        <v>1</v>
      </c>
      <c r="AP169" s="5">
        <v>1</v>
      </c>
      <c r="AQ169" s="5">
        <v>1</v>
      </c>
      <c r="AR169" s="5">
        <v>1</v>
      </c>
      <c r="AS169" s="5">
        <v>1</v>
      </c>
      <c r="AT169" s="5">
        <v>1</v>
      </c>
      <c r="AU169" s="5">
        <v>1</v>
      </c>
      <c r="AV169" s="5">
        <v>1</v>
      </c>
      <c r="AW169" s="5">
        <v>1</v>
      </c>
      <c r="AX169" s="5">
        <v>1</v>
      </c>
      <c r="AY169" s="5">
        <v>1</v>
      </c>
      <c r="AZ169" s="5">
        <v>1</v>
      </c>
      <c r="BA169" s="5">
        <v>1</v>
      </c>
      <c r="BB169" s="5">
        <v>1</v>
      </c>
      <c r="BC169" s="5">
        <v>1</v>
      </c>
      <c r="BD169" s="5">
        <v>1</v>
      </c>
      <c r="BE169" s="5">
        <v>1</v>
      </c>
      <c r="BF169" s="5">
        <v>1</v>
      </c>
      <c r="BG169" s="5">
        <v>1</v>
      </c>
      <c r="BH169" s="5">
        <v>1</v>
      </c>
      <c r="BI169" s="5">
        <v>1</v>
      </c>
      <c r="BJ169" s="5">
        <v>1</v>
      </c>
      <c r="BK169" s="5">
        <v>1</v>
      </c>
      <c r="BL169" s="5">
        <v>1</v>
      </c>
      <c r="BM169" s="5">
        <v>1</v>
      </c>
      <c r="BN169" s="5">
        <v>1</v>
      </c>
      <c r="BO169" s="5">
        <v>1</v>
      </c>
      <c r="BP169" s="5">
        <v>1</v>
      </c>
      <c r="BQ169" s="5">
        <v>1</v>
      </c>
      <c r="BR169" s="5">
        <v>1</v>
      </c>
      <c r="BS169" s="5">
        <v>1</v>
      </c>
      <c r="BT169" s="5">
        <v>1</v>
      </c>
      <c r="BU169" s="244">
        <v>1</v>
      </c>
    </row>
    <row r="170" spans="1:73" ht="21">
      <c r="A170" s="5">
        <v>1</v>
      </c>
      <c r="B170" s="599"/>
      <c r="C170" s="1"/>
      <c r="D170" s="600"/>
      <c r="E170" s="884" t="s">
        <v>702</v>
      </c>
      <c r="F170" s="885"/>
      <c r="G170" s="885"/>
      <c r="H170" s="886"/>
      <c r="I170" s="5">
        <v>1</v>
      </c>
      <c r="J170" s="62" t="s">
        <v>21</v>
      </c>
      <c r="K170" s="63"/>
      <c r="L170" s="63" t="s">
        <v>40</v>
      </c>
      <c r="M170" s="64" t="s">
        <v>266</v>
      </c>
      <c r="N170" s="64"/>
      <c r="O170" s="64"/>
      <c r="P170" s="64"/>
      <c r="Q170" s="64"/>
      <c r="R170" s="64"/>
      <c r="S170" s="64"/>
      <c r="T170" s="64"/>
      <c r="U170" s="64"/>
      <c r="V170" s="64"/>
      <c r="W170" s="64"/>
      <c r="X170" s="65"/>
      <c r="Y170" s="5">
        <v>1</v>
      </c>
      <c r="Z170" s="5">
        <v>1</v>
      </c>
      <c r="AA170" s="100"/>
      <c r="AB170" s="1"/>
      <c r="AC170" s="1"/>
      <c r="AD170" s="1"/>
      <c r="AE170" s="1"/>
      <c r="AF170" s="101"/>
      <c r="AG170" s="5">
        <v>1</v>
      </c>
      <c r="AH170" s="5">
        <v>1</v>
      </c>
      <c r="AI170" s="5">
        <v>1</v>
      </c>
      <c r="AJ170" s="5">
        <v>1</v>
      </c>
      <c r="AK170" s="5">
        <v>1</v>
      </c>
      <c r="AL170" s="5">
        <v>1</v>
      </c>
      <c r="AM170" s="5">
        <v>1</v>
      </c>
      <c r="AN170" s="5">
        <v>1</v>
      </c>
      <c r="AO170" s="5">
        <v>1</v>
      </c>
      <c r="AP170" s="5">
        <v>1</v>
      </c>
      <c r="AQ170" s="5">
        <v>1</v>
      </c>
      <c r="AR170" s="5">
        <v>1</v>
      </c>
      <c r="AS170" s="5">
        <v>1</v>
      </c>
      <c r="AT170" s="5">
        <v>1</v>
      </c>
      <c r="AU170" s="5">
        <v>1</v>
      </c>
      <c r="AV170" s="5">
        <v>1</v>
      </c>
      <c r="AW170" s="5">
        <v>1</v>
      </c>
      <c r="AX170" s="5">
        <v>1</v>
      </c>
      <c r="AY170" s="5">
        <v>1</v>
      </c>
      <c r="AZ170" s="5">
        <v>1</v>
      </c>
      <c r="BA170" s="5">
        <v>1</v>
      </c>
      <c r="BB170" s="5">
        <v>1</v>
      </c>
      <c r="BC170" s="5">
        <v>1</v>
      </c>
      <c r="BD170" s="5">
        <v>1</v>
      </c>
      <c r="BE170" s="5">
        <v>1</v>
      </c>
      <c r="BF170" s="5">
        <v>1</v>
      </c>
      <c r="BG170" s="5">
        <v>1</v>
      </c>
      <c r="BH170" s="5">
        <v>1</v>
      </c>
      <c r="BI170" s="5">
        <v>1</v>
      </c>
      <c r="BJ170" s="5">
        <v>1</v>
      </c>
      <c r="BK170" s="5">
        <v>1</v>
      </c>
      <c r="BL170" s="5">
        <v>1</v>
      </c>
      <c r="BM170" s="5">
        <v>1</v>
      </c>
      <c r="BN170" s="5">
        <v>1</v>
      </c>
      <c r="BO170" s="5">
        <v>1</v>
      </c>
      <c r="BP170" s="5">
        <v>1</v>
      </c>
      <c r="BQ170" s="5">
        <v>1</v>
      </c>
      <c r="BR170" s="5">
        <v>1</v>
      </c>
      <c r="BS170" s="5">
        <v>1</v>
      </c>
      <c r="BT170" s="5">
        <v>1</v>
      </c>
      <c r="BU170" s="244">
        <v>1</v>
      </c>
    </row>
    <row r="171" spans="1:73" ht="18.75">
      <c r="A171" s="5">
        <v>1</v>
      </c>
      <c r="B171" s="599"/>
      <c r="C171" s="1"/>
      <c r="D171" s="600"/>
      <c r="E171" s="907" t="s">
        <v>703</v>
      </c>
      <c r="F171" s="908"/>
      <c r="G171" s="908"/>
      <c r="H171" s="909"/>
      <c r="I171" s="5">
        <v>1</v>
      </c>
      <c r="J171" s="62" t="s">
        <v>21</v>
      </c>
      <c r="K171" s="71">
        <v>100</v>
      </c>
      <c r="L171" s="72" t="s">
        <v>43</v>
      </c>
      <c r="M171" s="73" t="s">
        <v>44</v>
      </c>
      <c r="N171" s="74"/>
      <c r="O171" s="74"/>
      <c r="P171" s="75"/>
      <c r="Q171" s="76"/>
      <c r="R171" s="75"/>
      <c r="S171" s="75"/>
      <c r="T171" s="75"/>
      <c r="U171" s="75"/>
      <c r="V171" s="77" t="s">
        <v>45</v>
      </c>
      <c r="W171" s="78"/>
      <c r="X171" s="79"/>
      <c r="Y171" s="5">
        <v>1</v>
      </c>
      <c r="Z171" s="5">
        <v>1</v>
      </c>
      <c r="AA171" s="100"/>
      <c r="AB171" s="1"/>
      <c r="AC171" s="1"/>
      <c r="AD171" s="1"/>
      <c r="AE171" s="1"/>
      <c r="AF171" s="101"/>
      <c r="AG171" s="5">
        <v>1</v>
      </c>
      <c r="AH171" s="5">
        <v>1</v>
      </c>
      <c r="AI171" s="5">
        <v>1</v>
      </c>
      <c r="AJ171" s="5">
        <v>1</v>
      </c>
      <c r="AK171" s="5">
        <v>1</v>
      </c>
      <c r="AL171" s="5">
        <v>1</v>
      </c>
      <c r="AM171" s="5">
        <v>1</v>
      </c>
      <c r="AN171" s="5">
        <v>1</v>
      </c>
      <c r="AO171" s="5">
        <v>1</v>
      </c>
      <c r="AP171" s="5">
        <v>1</v>
      </c>
      <c r="AQ171" s="5">
        <v>1</v>
      </c>
      <c r="AR171" s="5">
        <v>1</v>
      </c>
      <c r="AS171" s="5">
        <v>1</v>
      </c>
      <c r="AT171" s="5">
        <v>1</v>
      </c>
      <c r="AU171" s="5">
        <v>1</v>
      </c>
      <c r="AV171" s="5">
        <v>1</v>
      </c>
      <c r="AW171" s="5">
        <v>1</v>
      </c>
      <c r="AX171" s="5">
        <v>1</v>
      </c>
      <c r="AY171" s="5">
        <v>1</v>
      </c>
      <c r="AZ171" s="5">
        <v>1</v>
      </c>
      <c r="BA171" s="5">
        <v>1</v>
      </c>
      <c r="BB171" s="5">
        <v>1</v>
      </c>
      <c r="BC171" s="5">
        <v>1</v>
      </c>
      <c r="BD171" s="5">
        <v>1</v>
      </c>
      <c r="BE171" s="5">
        <v>1</v>
      </c>
      <c r="BF171" s="5">
        <v>1</v>
      </c>
      <c r="BG171" s="5">
        <v>1</v>
      </c>
      <c r="BH171" s="5">
        <v>1</v>
      </c>
      <c r="BI171" s="5">
        <v>1</v>
      </c>
      <c r="BJ171" s="5">
        <v>1</v>
      </c>
      <c r="BK171" s="5">
        <v>1</v>
      </c>
      <c r="BL171" s="5">
        <v>1</v>
      </c>
      <c r="BM171" s="5">
        <v>1</v>
      </c>
      <c r="BN171" s="5">
        <v>1</v>
      </c>
      <c r="BO171" s="5">
        <v>1</v>
      </c>
      <c r="BP171" s="5">
        <v>1</v>
      </c>
      <c r="BQ171" s="5">
        <v>1</v>
      </c>
      <c r="BR171" s="5">
        <v>1</v>
      </c>
      <c r="BS171" s="5">
        <v>1</v>
      </c>
      <c r="BT171" s="5">
        <v>1</v>
      </c>
      <c r="BU171" s="244">
        <v>1</v>
      </c>
    </row>
    <row r="172" spans="1:73" ht="15.75">
      <c r="A172" s="5">
        <v>1</v>
      </c>
      <c r="B172" s="599"/>
      <c r="C172" s="1"/>
      <c r="D172" s="600"/>
      <c r="E172" s="907"/>
      <c r="F172" s="908"/>
      <c r="G172" s="908"/>
      <c r="H172" s="909"/>
      <c r="I172" s="5">
        <v>1</v>
      </c>
      <c r="J172" s="62" t="s">
        <v>21</v>
      </c>
      <c r="K172" s="89">
        <v>100</v>
      </c>
      <c r="L172" s="90" t="s">
        <v>52</v>
      </c>
      <c r="M172" s="91" t="s">
        <v>53</v>
      </c>
      <c r="N172" s="92"/>
      <c r="P172" s="76"/>
      <c r="Q172" s="76"/>
      <c r="R172" s="76"/>
      <c r="S172" s="76"/>
      <c r="T172" s="76"/>
      <c r="U172" s="76"/>
      <c r="V172" s="753">
        <v>260</v>
      </c>
      <c r="W172" s="754" t="str">
        <f>L171</f>
        <v>couverts</v>
      </c>
      <c r="X172" s="755"/>
      <c r="Y172" s="5">
        <v>1</v>
      </c>
      <c r="Z172" s="5">
        <v>1</v>
      </c>
      <c r="AA172" s="100"/>
      <c r="AB172" s="1"/>
      <c r="AC172" s="1"/>
      <c r="AD172" s="1"/>
      <c r="AE172" s="1"/>
      <c r="AF172" s="101"/>
      <c r="AG172" s="5">
        <v>1</v>
      </c>
      <c r="AH172" s="5">
        <v>1</v>
      </c>
      <c r="AI172" s="5">
        <v>1</v>
      </c>
      <c r="AJ172" s="5">
        <v>1</v>
      </c>
      <c r="AK172" s="5">
        <v>1</v>
      </c>
      <c r="AL172" s="5">
        <v>1</v>
      </c>
      <c r="AM172" s="5">
        <v>1</v>
      </c>
      <c r="AN172" s="5">
        <v>1</v>
      </c>
      <c r="AO172" s="5">
        <v>1</v>
      </c>
      <c r="AP172" s="5">
        <v>1</v>
      </c>
      <c r="AQ172" s="5">
        <v>1</v>
      </c>
      <c r="AR172" s="5">
        <v>1</v>
      </c>
      <c r="AS172" s="5">
        <v>1</v>
      </c>
      <c r="AT172" s="5">
        <v>1</v>
      </c>
      <c r="AU172" s="5">
        <v>1</v>
      </c>
      <c r="AV172" s="5">
        <v>1</v>
      </c>
      <c r="AW172" s="5">
        <v>1</v>
      </c>
      <c r="AX172" s="5">
        <v>1</v>
      </c>
      <c r="AY172" s="5">
        <v>1</v>
      </c>
      <c r="AZ172" s="5">
        <v>1</v>
      </c>
      <c r="BA172" s="5">
        <v>1</v>
      </c>
      <c r="BB172" s="5">
        <v>1</v>
      </c>
      <c r="BC172" s="5">
        <v>1</v>
      </c>
      <c r="BD172" s="5">
        <v>1</v>
      </c>
      <c r="BE172" s="5">
        <v>1</v>
      </c>
      <c r="BF172" s="5">
        <v>1</v>
      </c>
      <c r="BG172" s="5">
        <v>1</v>
      </c>
      <c r="BH172" s="5">
        <v>1</v>
      </c>
      <c r="BI172" s="5">
        <v>1</v>
      </c>
      <c r="BJ172" s="5">
        <v>1</v>
      </c>
      <c r="BK172" s="5">
        <v>1</v>
      </c>
      <c r="BL172" s="5">
        <v>1</v>
      </c>
      <c r="BM172" s="5">
        <v>1</v>
      </c>
      <c r="BN172" s="5">
        <v>1</v>
      </c>
      <c r="BO172" s="5">
        <v>1</v>
      </c>
      <c r="BP172" s="5">
        <v>1</v>
      </c>
      <c r="BQ172" s="5">
        <v>1</v>
      </c>
      <c r="BR172" s="5">
        <v>1</v>
      </c>
      <c r="BS172" s="5">
        <v>1</v>
      </c>
      <c r="BT172" s="5">
        <v>1</v>
      </c>
      <c r="BU172" s="244">
        <v>1</v>
      </c>
    </row>
    <row r="173" spans="1:73" ht="16.5" thickBot="1">
      <c r="A173" s="5">
        <v>1</v>
      </c>
      <c r="B173" s="599"/>
      <c r="C173" s="1"/>
      <c r="D173" s="600"/>
      <c r="E173" s="907"/>
      <c r="F173" s="908"/>
      <c r="G173" s="908"/>
      <c r="H173" s="909"/>
      <c r="I173" s="5">
        <v>1</v>
      </c>
      <c r="J173" s="62" t="s">
        <v>21</v>
      </c>
      <c r="K173" s="98" t="s">
        <v>59</v>
      </c>
      <c r="O173" s="92"/>
      <c r="P173" s="36"/>
      <c r="Q173" s="36"/>
      <c r="R173" s="76"/>
      <c r="S173" s="76"/>
      <c r="T173" s="76"/>
      <c r="U173" s="99" t="str">
        <f>M170</f>
        <v>Sand</v>
      </c>
      <c r="V173" s="753"/>
      <c r="W173" s="754"/>
      <c r="X173" s="755"/>
      <c r="Y173" s="5">
        <v>1</v>
      </c>
      <c r="Z173" s="5">
        <v>1</v>
      </c>
      <c r="AA173" s="100"/>
      <c r="AB173" s="1"/>
      <c r="AC173" s="1"/>
      <c r="AD173" s="1"/>
      <c r="AE173" s="1"/>
      <c r="AF173" s="101"/>
      <c r="AG173" s="5">
        <v>1</v>
      </c>
      <c r="AH173" s="5">
        <v>1</v>
      </c>
      <c r="AI173" s="5">
        <v>1</v>
      </c>
      <c r="AJ173" s="5">
        <v>1</v>
      </c>
      <c r="AK173" s="5">
        <v>1</v>
      </c>
      <c r="AL173" s="5">
        <v>1</v>
      </c>
      <c r="AM173" s="5">
        <v>1</v>
      </c>
      <c r="AN173" s="5">
        <v>1</v>
      </c>
      <c r="AO173" s="5">
        <v>1</v>
      </c>
      <c r="AP173" s="5">
        <v>1</v>
      </c>
      <c r="AQ173" s="5">
        <v>1</v>
      </c>
      <c r="AR173" s="5">
        <v>1</v>
      </c>
      <c r="AS173" s="5">
        <v>1</v>
      </c>
      <c r="AT173" s="5">
        <v>1</v>
      </c>
      <c r="AU173" s="5">
        <v>1</v>
      </c>
      <c r="AV173" s="5">
        <v>1</v>
      </c>
      <c r="AW173" s="5">
        <v>1</v>
      </c>
      <c r="AX173" s="5">
        <v>1</v>
      </c>
      <c r="AY173" s="5">
        <v>1</v>
      </c>
      <c r="AZ173" s="5">
        <v>1</v>
      </c>
      <c r="BA173" s="5">
        <v>1</v>
      </c>
      <c r="BB173" s="5">
        <v>1</v>
      </c>
      <c r="BC173" s="5">
        <v>1</v>
      </c>
      <c r="BD173" s="5">
        <v>1</v>
      </c>
      <c r="BE173" s="5">
        <v>1</v>
      </c>
      <c r="BF173" s="5">
        <v>1</v>
      </c>
      <c r="BG173" s="5">
        <v>1</v>
      </c>
      <c r="BH173" s="5">
        <v>1</v>
      </c>
      <c r="BI173" s="5">
        <v>1</v>
      </c>
      <c r="BJ173" s="5">
        <v>1</v>
      </c>
      <c r="BK173" s="5">
        <v>1</v>
      </c>
      <c r="BL173" s="5">
        <v>1</v>
      </c>
      <c r="BM173" s="5">
        <v>1</v>
      </c>
      <c r="BN173" s="5">
        <v>1</v>
      </c>
      <c r="BO173" s="5">
        <v>1</v>
      </c>
      <c r="BP173" s="5">
        <v>1</v>
      </c>
      <c r="BQ173" s="5">
        <v>1</v>
      </c>
      <c r="BR173" s="5">
        <v>1</v>
      </c>
      <c r="BS173" s="5">
        <v>1</v>
      </c>
      <c r="BT173" s="5">
        <v>1</v>
      </c>
      <c r="BU173" s="244">
        <v>1</v>
      </c>
    </row>
    <row r="174" spans="1:73" ht="17.25" thickTop="1" thickBot="1">
      <c r="A174" s="5">
        <v>1</v>
      </c>
      <c r="B174" s="599"/>
      <c r="C174" s="1"/>
      <c r="D174" s="600"/>
      <c r="E174" s="903" t="s">
        <v>688</v>
      </c>
      <c r="F174" s="904"/>
      <c r="G174" s="904"/>
      <c r="H174" s="905"/>
      <c r="I174" s="5">
        <v>1</v>
      </c>
      <c r="J174" s="62" t="s">
        <v>21</v>
      </c>
      <c r="K174" s="112" t="s">
        <v>63</v>
      </c>
      <c r="L174" s="113" t="s">
        <v>64</v>
      </c>
      <c r="M174" s="112" t="s">
        <v>65</v>
      </c>
      <c r="N174" s="113" t="s">
        <v>66</v>
      </c>
      <c r="O174" s="112" t="s">
        <v>67</v>
      </c>
      <c r="P174" s="113" t="s">
        <v>68</v>
      </c>
      <c r="Q174" s="112" t="s">
        <v>69</v>
      </c>
      <c r="R174" s="113" t="s">
        <v>70</v>
      </c>
      <c r="S174" s="112" t="s">
        <v>71</v>
      </c>
      <c r="T174" s="113" t="s">
        <v>72</v>
      </c>
      <c r="U174" s="112" t="s">
        <v>73</v>
      </c>
      <c r="V174" s="113" t="s">
        <v>74</v>
      </c>
      <c r="W174" s="112" t="s">
        <v>75</v>
      </c>
      <c r="X174" s="114" t="s">
        <v>76</v>
      </c>
      <c r="Y174" s="5">
        <v>1</v>
      </c>
      <c r="Z174" s="5">
        <v>1</v>
      </c>
      <c r="AA174" s="100"/>
      <c r="AB174" s="1"/>
      <c r="AC174" s="1"/>
      <c r="AD174" s="1"/>
      <c r="AE174" s="1"/>
      <c r="AF174" s="101"/>
      <c r="AG174" s="5">
        <v>1</v>
      </c>
      <c r="AH174" s="5">
        <v>1</v>
      </c>
      <c r="AI174" s="5">
        <v>1</v>
      </c>
      <c r="AJ174" s="5">
        <v>1</v>
      </c>
      <c r="AK174" s="5">
        <v>1</v>
      </c>
      <c r="AL174" s="5">
        <v>1</v>
      </c>
      <c r="AM174" s="5">
        <v>1</v>
      </c>
      <c r="AN174" s="5">
        <v>1</v>
      </c>
      <c r="AO174" s="5">
        <v>1</v>
      </c>
      <c r="AP174" s="5">
        <v>1</v>
      </c>
      <c r="AQ174" s="5">
        <v>1</v>
      </c>
      <c r="AR174" s="5">
        <v>1</v>
      </c>
      <c r="AS174" s="5">
        <v>1</v>
      </c>
      <c r="AT174" s="5">
        <v>1</v>
      </c>
      <c r="AU174" s="5">
        <v>1</v>
      </c>
      <c r="AV174" s="5">
        <v>1</v>
      </c>
      <c r="AW174" s="5">
        <v>1</v>
      </c>
      <c r="AX174" s="5">
        <v>1</v>
      </c>
      <c r="AY174" s="5">
        <v>1</v>
      </c>
      <c r="AZ174" s="5">
        <v>1</v>
      </c>
      <c r="BA174" s="5">
        <v>1</v>
      </c>
      <c r="BB174" s="5">
        <v>1</v>
      </c>
      <c r="BC174" s="5">
        <v>1</v>
      </c>
      <c r="BD174" s="5">
        <v>1</v>
      </c>
      <c r="BE174" s="5">
        <v>1</v>
      </c>
      <c r="BF174" s="5">
        <v>1</v>
      </c>
      <c r="BG174" s="5">
        <v>1</v>
      </c>
      <c r="BH174" s="5">
        <v>1</v>
      </c>
      <c r="BI174" s="5">
        <v>1</v>
      </c>
      <c r="BJ174" s="5">
        <v>1</v>
      </c>
      <c r="BK174" s="5">
        <v>1</v>
      </c>
      <c r="BL174" s="5">
        <v>1</v>
      </c>
      <c r="BM174" s="5">
        <v>1</v>
      </c>
      <c r="BN174" s="5">
        <v>1</v>
      </c>
      <c r="BO174" s="5">
        <v>1</v>
      </c>
      <c r="BP174" s="5">
        <v>1</v>
      </c>
      <c r="BQ174" s="5">
        <v>1</v>
      </c>
      <c r="BR174" s="5">
        <v>1</v>
      </c>
      <c r="BS174" s="5">
        <v>1</v>
      </c>
      <c r="BT174" s="5">
        <v>1</v>
      </c>
      <c r="BU174" s="244">
        <v>1</v>
      </c>
    </row>
    <row r="175" spans="1:73" ht="16.5" thickTop="1">
      <c r="A175" s="5">
        <v>1</v>
      </c>
      <c r="B175" s="599"/>
      <c r="C175" s="1"/>
      <c r="D175" s="600"/>
      <c r="E175" s="903"/>
      <c r="F175" s="904"/>
      <c r="G175" s="904"/>
      <c r="H175" s="905"/>
      <c r="I175" s="5">
        <v>1</v>
      </c>
      <c r="J175" s="62" t="s">
        <v>21</v>
      </c>
      <c r="K175" s="125" t="s">
        <v>88</v>
      </c>
      <c r="L175" s="126" t="s">
        <v>89</v>
      </c>
      <c r="M175" s="127"/>
      <c r="N175" s="685" t="s">
        <v>90</v>
      </c>
      <c r="O175" s="687" t="s">
        <v>91</v>
      </c>
      <c r="P175" s="128" t="s">
        <v>92</v>
      </c>
      <c r="Q175" s="689" t="s">
        <v>93</v>
      </c>
      <c r="R175" s="691" t="s">
        <v>94</v>
      </c>
      <c r="S175" s="693" t="s">
        <v>95</v>
      </c>
      <c r="T175" s="129" t="s">
        <v>87</v>
      </c>
      <c r="U175" s="130" t="s">
        <v>82</v>
      </c>
      <c r="V175" s="131" t="s">
        <v>96</v>
      </c>
      <c r="W175" s="132">
        <f>V172</f>
        <v>260</v>
      </c>
      <c r="X175" s="133" t="str">
        <f>W172</f>
        <v>couverts</v>
      </c>
      <c r="Y175" s="5">
        <v>1</v>
      </c>
      <c r="Z175" s="5">
        <v>1</v>
      </c>
      <c r="AA175" s="100"/>
      <c r="AB175" s="1"/>
      <c r="AC175" s="1"/>
      <c r="AD175" s="1"/>
      <c r="AE175" s="1"/>
      <c r="AF175" s="101"/>
      <c r="AG175" s="5">
        <v>1</v>
      </c>
      <c r="AH175" s="5">
        <v>1</v>
      </c>
      <c r="AI175" s="5">
        <v>1</v>
      </c>
      <c r="AJ175" s="5">
        <v>1</v>
      </c>
      <c r="AK175" s="5">
        <v>1</v>
      </c>
      <c r="AL175" s="5">
        <v>1</v>
      </c>
      <c r="AM175" s="5">
        <v>1</v>
      </c>
      <c r="AN175" s="5">
        <v>1</v>
      </c>
      <c r="AO175" s="5">
        <v>1</v>
      </c>
      <c r="AP175" s="5">
        <v>1</v>
      </c>
      <c r="AQ175" s="5">
        <v>1</v>
      </c>
      <c r="AR175" s="5">
        <v>1</v>
      </c>
      <c r="AS175" s="5">
        <v>1</v>
      </c>
      <c r="AT175" s="5">
        <v>1</v>
      </c>
      <c r="AU175" s="5">
        <v>1</v>
      </c>
      <c r="AV175" s="5">
        <v>1</v>
      </c>
      <c r="AW175" s="5">
        <v>1</v>
      </c>
      <c r="AX175" s="5">
        <v>1</v>
      </c>
      <c r="AY175" s="5">
        <v>1</v>
      </c>
      <c r="AZ175" s="5">
        <v>1</v>
      </c>
      <c r="BA175" s="5">
        <v>1</v>
      </c>
      <c r="BB175" s="5">
        <v>1</v>
      </c>
      <c r="BC175" s="5">
        <v>1</v>
      </c>
      <c r="BD175" s="5">
        <v>1</v>
      </c>
      <c r="BE175" s="5">
        <v>1</v>
      </c>
      <c r="BF175" s="5">
        <v>1</v>
      </c>
      <c r="BG175" s="5">
        <v>1</v>
      </c>
      <c r="BH175" s="5">
        <v>1</v>
      </c>
      <c r="BI175" s="5">
        <v>1</v>
      </c>
      <c r="BJ175" s="5">
        <v>1</v>
      </c>
      <c r="BK175" s="5">
        <v>1</v>
      </c>
      <c r="BL175" s="5">
        <v>1</v>
      </c>
      <c r="BM175" s="5">
        <v>1</v>
      </c>
      <c r="BN175" s="5">
        <v>1</v>
      </c>
      <c r="BO175" s="5">
        <v>1</v>
      </c>
      <c r="BP175" s="5">
        <v>1</v>
      </c>
      <c r="BQ175" s="5">
        <v>1</v>
      </c>
      <c r="BR175" s="5">
        <v>1</v>
      </c>
      <c r="BS175" s="5">
        <v>1</v>
      </c>
      <c r="BT175" s="5">
        <v>1</v>
      </c>
      <c r="BU175" s="244">
        <v>1</v>
      </c>
    </row>
    <row r="176" spans="1:73" ht="21" customHeight="1">
      <c r="A176" s="5">
        <v>1</v>
      </c>
      <c r="B176" s="599"/>
      <c r="C176" s="1"/>
      <c r="D176" s="600"/>
      <c r="E176" s="807" t="s">
        <v>678</v>
      </c>
      <c r="F176" s="941" t="s">
        <v>724</v>
      </c>
      <c r="G176" s="634" t="s">
        <v>517</v>
      </c>
      <c r="H176" s="809" t="s">
        <v>686</v>
      </c>
      <c r="I176" s="5">
        <v>1</v>
      </c>
      <c r="J176" s="60" t="s">
        <v>21</v>
      </c>
      <c r="K176" s="144" t="s">
        <v>82</v>
      </c>
      <c r="L176" s="145" t="s">
        <v>83</v>
      </c>
      <c r="M176" s="146" t="s">
        <v>84</v>
      </c>
      <c r="N176" s="686"/>
      <c r="O176" s="688"/>
      <c r="P176" s="147" t="s">
        <v>81</v>
      </c>
      <c r="Q176" s="690"/>
      <c r="R176" s="692"/>
      <c r="S176" s="694"/>
      <c r="T176" s="148" t="s">
        <v>102</v>
      </c>
      <c r="U176" s="149">
        <v>1</v>
      </c>
      <c r="V176" s="150" t="s">
        <v>82</v>
      </c>
      <c r="W176" s="151" t="s">
        <v>83</v>
      </c>
      <c r="X176" s="152" t="s">
        <v>87</v>
      </c>
      <c r="Y176" s="5">
        <v>1</v>
      </c>
      <c r="Z176" s="5">
        <v>1</v>
      </c>
      <c r="AA176" s="100"/>
      <c r="AB176" s="1"/>
      <c r="AC176" s="1"/>
      <c r="AD176" s="1"/>
      <c r="AE176" s="1"/>
      <c r="AF176" s="101"/>
      <c r="AG176" s="5">
        <v>1</v>
      </c>
      <c r="AH176" s="5">
        <v>1</v>
      </c>
      <c r="AI176" s="5">
        <v>1</v>
      </c>
      <c r="AJ176" s="5">
        <v>1</v>
      </c>
      <c r="AK176" s="5">
        <v>1</v>
      </c>
      <c r="AL176" s="5">
        <v>1</v>
      </c>
      <c r="AM176" s="5">
        <v>1</v>
      </c>
      <c r="AN176" s="5">
        <v>1</v>
      </c>
      <c r="AO176" s="5">
        <v>1</v>
      </c>
      <c r="AP176" s="5">
        <v>1</v>
      </c>
      <c r="AQ176" s="5">
        <v>1</v>
      </c>
      <c r="AR176" s="5">
        <v>1</v>
      </c>
      <c r="AS176" s="5">
        <v>1</v>
      </c>
      <c r="AT176" s="5">
        <v>1</v>
      </c>
      <c r="AU176" s="5">
        <v>1</v>
      </c>
      <c r="AV176" s="5">
        <v>1</v>
      </c>
      <c r="AW176" s="5">
        <v>1</v>
      </c>
      <c r="AX176" s="5">
        <v>1</v>
      </c>
      <c r="AY176" s="5">
        <v>1</v>
      </c>
      <c r="AZ176" s="5">
        <v>1</v>
      </c>
      <c r="BA176" s="5">
        <v>1</v>
      </c>
      <c r="BB176" s="5">
        <v>1</v>
      </c>
      <c r="BC176" s="5">
        <v>1</v>
      </c>
      <c r="BD176" s="5">
        <v>1</v>
      </c>
      <c r="BE176" s="5">
        <v>1</v>
      </c>
      <c r="BF176" s="5">
        <v>1</v>
      </c>
      <c r="BG176" s="5">
        <v>1</v>
      </c>
      <c r="BH176" s="5">
        <v>1</v>
      </c>
      <c r="BI176" s="5">
        <v>1</v>
      </c>
      <c r="BJ176" s="5">
        <v>1</v>
      </c>
      <c r="BK176" s="5">
        <v>1</v>
      </c>
      <c r="BL176" s="5">
        <v>1</v>
      </c>
      <c r="BM176" s="5">
        <v>1</v>
      </c>
      <c r="BN176" s="5">
        <v>1</v>
      </c>
      <c r="BO176" s="5">
        <v>1</v>
      </c>
      <c r="BP176" s="5">
        <v>1</v>
      </c>
      <c r="BQ176" s="5">
        <v>1</v>
      </c>
      <c r="BR176" s="5">
        <v>1</v>
      </c>
      <c r="BS176" s="5">
        <v>1</v>
      </c>
      <c r="BT176" s="5">
        <v>1</v>
      </c>
      <c r="BU176" s="244">
        <v>1</v>
      </c>
    </row>
    <row r="177" spans="1:73" ht="18.75" customHeight="1">
      <c r="A177" s="5">
        <v>1</v>
      </c>
      <c r="B177" s="599"/>
      <c r="C177" s="1"/>
      <c r="D177" s="600"/>
      <c r="E177" s="807"/>
      <c r="F177" s="941"/>
      <c r="G177" s="810" t="s">
        <v>519</v>
      </c>
      <c r="H177" s="809"/>
      <c r="I177" s="5">
        <v>1</v>
      </c>
      <c r="J177" s="62" t="s">
        <v>21</v>
      </c>
      <c r="K177" s="163"/>
      <c r="L177" s="164"/>
      <c r="M177" s="165" t="str">
        <f t="shared" ref="M177:M206" si="29">IF(AND(K177&gt;0,N177&gt;0),"de","")</f>
        <v/>
      </c>
      <c r="N177" s="485"/>
      <c r="O177" s="167"/>
      <c r="P177" s="168"/>
      <c r="Q177" s="491">
        <v>1</v>
      </c>
      <c r="R177" s="169">
        <f>IFERROR(SUMIF(K234:P234, O177, K235:P235)*N177*IF(ISBLANK(K177),1,K177)+SUMIF(K236:P236, O177, K237:P237)*N177*IF(ISBLANK(K177),1,K177), 0)</f>
        <v>0</v>
      </c>
      <c r="S177" s="170">
        <f>IF(ISBLANK(K171),0,(R177*Q177)/K171*V172)</f>
        <v>0</v>
      </c>
      <c r="T177" s="171">
        <f>IF(S207=0,0,(S177/S207)*U176*1000)</f>
        <v>0</v>
      </c>
      <c r="U177" s="172">
        <f>IF(R207=0, 0, (K177*Q177)/(R207*U176))</f>
        <v>0</v>
      </c>
      <c r="V177" s="173">
        <f>IF(OR(ISBLANK(K171), ISBLANK(K177), ISTEXT(K177)), 0, K177*Q177/K171*V172)</f>
        <v>0</v>
      </c>
      <c r="W177" s="174">
        <f t="shared" ref="W177:W206" si="30">L177</f>
        <v>0</v>
      </c>
      <c r="X177" s="175">
        <f t="shared" ref="X177:X206" si="31">IF(S177=0,0,IF(S177&gt;=1,ROUND(S177,3)&amp;" Kg",INT(S177*1000)&amp;" g"))</f>
        <v>0</v>
      </c>
      <c r="Y177" s="5">
        <v>1</v>
      </c>
      <c r="Z177" s="5">
        <v>1</v>
      </c>
      <c r="AA177" s="796" t="s">
        <v>119</v>
      </c>
      <c r="AB177" s="201" t="s">
        <v>120</v>
      </c>
      <c r="AC177" s="1"/>
      <c r="AD177" s="1"/>
      <c r="AE177" s="1"/>
      <c r="AF177" s="101"/>
      <c r="AG177" s="5">
        <v>1</v>
      </c>
      <c r="AH177" s="5">
        <v>1</v>
      </c>
      <c r="AI177" s="5">
        <v>1</v>
      </c>
      <c r="AJ177" s="5">
        <v>1</v>
      </c>
      <c r="AK177" s="5">
        <v>1</v>
      </c>
      <c r="AL177" s="5">
        <v>1</v>
      </c>
      <c r="AM177" s="5">
        <v>1</v>
      </c>
      <c r="AN177" s="5">
        <v>1</v>
      </c>
      <c r="AO177" s="5">
        <v>1</v>
      </c>
      <c r="AP177" s="5">
        <v>1</v>
      </c>
      <c r="AQ177" s="5">
        <v>1</v>
      </c>
      <c r="AR177" s="5">
        <v>1</v>
      </c>
      <c r="AS177" s="5">
        <v>1</v>
      </c>
      <c r="AT177" s="5">
        <v>1</v>
      </c>
      <c r="AU177" s="5">
        <v>1</v>
      </c>
      <c r="AV177" s="5">
        <v>1</v>
      </c>
      <c r="AW177" s="5">
        <v>1</v>
      </c>
      <c r="AX177" s="5">
        <v>1</v>
      </c>
      <c r="AY177" s="5">
        <v>1</v>
      </c>
      <c r="AZ177" s="5">
        <v>1</v>
      </c>
      <c r="BA177" s="5">
        <v>1</v>
      </c>
      <c r="BB177" s="5">
        <v>1</v>
      </c>
      <c r="BC177" s="5">
        <v>1</v>
      </c>
      <c r="BD177" s="5">
        <v>1</v>
      </c>
      <c r="BE177" s="5">
        <v>1</v>
      </c>
      <c r="BF177" s="5">
        <v>1</v>
      </c>
      <c r="BG177" s="5">
        <v>1</v>
      </c>
      <c r="BH177" s="5">
        <v>1</v>
      </c>
      <c r="BI177" s="5">
        <v>1</v>
      </c>
      <c r="BJ177" s="5">
        <v>1</v>
      </c>
      <c r="BK177" s="5">
        <v>1</v>
      </c>
      <c r="BL177" s="5">
        <v>1</v>
      </c>
      <c r="BM177" s="5">
        <v>1</v>
      </c>
      <c r="BN177" s="5">
        <v>1</v>
      </c>
      <c r="BO177" s="5">
        <v>1</v>
      </c>
      <c r="BP177" s="5">
        <v>1</v>
      </c>
      <c r="BQ177" s="5">
        <v>1</v>
      </c>
      <c r="BR177" s="5">
        <v>1</v>
      </c>
      <c r="BS177" s="5">
        <v>1</v>
      </c>
      <c r="BT177" s="5">
        <v>1</v>
      </c>
      <c r="BU177" s="244">
        <v>1</v>
      </c>
    </row>
    <row r="178" spans="1:73" ht="18.75" customHeight="1">
      <c r="A178" s="5">
        <v>1</v>
      </c>
      <c r="B178" s="717" t="s">
        <v>119</v>
      </c>
      <c r="C178" s="201" t="s">
        <v>120</v>
      </c>
      <c r="D178" s="600"/>
      <c r="E178" s="807"/>
      <c r="F178" s="941"/>
      <c r="G178" s="810"/>
      <c r="H178" s="809"/>
      <c r="I178" s="5">
        <v>1</v>
      </c>
      <c r="J178" s="180" t="str">
        <f t="shared" ref="J178:J205" si="32">IF(P178&lt;&gt;"","A","►")</f>
        <v>►</v>
      </c>
      <c r="K178" s="164"/>
      <c r="L178" s="164"/>
      <c r="M178" s="181" t="str">
        <f t="shared" si="29"/>
        <v/>
      </c>
      <c r="N178" s="166"/>
      <c r="O178" s="167"/>
      <c r="P178" s="182"/>
      <c r="Q178" s="491">
        <v>1</v>
      </c>
      <c r="R178" s="169">
        <f>IFERROR(SUMIF(K234:P234, O178, K235:P235)*N178*IF(ISBLANK(K178),1,K178)+SUMIF(K236:P236, O178, K237:P237)*N178*IF(ISBLANK(K178),1,K178), 0)</f>
        <v>0</v>
      </c>
      <c r="S178" s="170">
        <f>IF(ISBLANK(K171),0,(R178*Q178)/K171*V172)</f>
        <v>0</v>
      </c>
      <c r="T178" s="183">
        <f>IF(S207=0,0,(S178/S207)*U176*1000)</f>
        <v>0</v>
      </c>
      <c r="U178" s="184">
        <f>IF(R207=0, 0, (K178*Q178)/(R207*U176))</f>
        <v>0</v>
      </c>
      <c r="V178" s="185">
        <f>IF(OR(ISBLANK(K171), ISBLANK(K178), ISTEXT(K178)), 0, K178*Q178/K171*V172)</f>
        <v>0</v>
      </c>
      <c r="W178" s="186">
        <f t="shared" si="30"/>
        <v>0</v>
      </c>
      <c r="X178" s="187">
        <f t="shared" si="31"/>
        <v>0</v>
      </c>
      <c r="Y178" s="22" t="s">
        <v>4</v>
      </c>
      <c r="Z178" s="5">
        <v>1</v>
      </c>
      <c r="AA178" s="797"/>
      <c r="AB178" s="210" t="s">
        <v>128</v>
      </c>
      <c r="AC178" s="211"/>
      <c r="AD178" s="211"/>
      <c r="AE178" s="211"/>
      <c r="AF178" s="212"/>
      <c r="AG178" s="5">
        <v>1</v>
      </c>
      <c r="AH178" s="5">
        <v>1</v>
      </c>
      <c r="AI178" s="5">
        <v>1</v>
      </c>
      <c r="AJ178" s="5">
        <v>1</v>
      </c>
      <c r="AK178" s="5">
        <v>1</v>
      </c>
      <c r="AL178" s="5">
        <v>1</v>
      </c>
      <c r="AM178" s="5">
        <v>1</v>
      </c>
      <c r="AN178" s="5">
        <v>1</v>
      </c>
      <c r="AO178" s="5">
        <v>1</v>
      </c>
      <c r="AP178" s="5">
        <v>1</v>
      </c>
      <c r="AQ178" s="5">
        <v>1</v>
      </c>
      <c r="AR178" s="5">
        <v>1</v>
      </c>
      <c r="AS178" s="5">
        <v>1</v>
      </c>
      <c r="AT178" s="5">
        <v>1</v>
      </c>
      <c r="AU178" s="5">
        <v>1</v>
      </c>
      <c r="AV178" s="5">
        <v>1</v>
      </c>
      <c r="AW178" s="5">
        <v>1</v>
      </c>
      <c r="AX178" s="5">
        <v>1</v>
      </c>
      <c r="AY178" s="5">
        <v>1</v>
      </c>
      <c r="AZ178" s="5">
        <v>1</v>
      </c>
      <c r="BA178" s="5">
        <v>1</v>
      </c>
      <c r="BB178" s="5">
        <v>1</v>
      </c>
      <c r="BC178" s="5">
        <v>1</v>
      </c>
      <c r="BD178" s="5">
        <v>1</v>
      </c>
      <c r="BE178" s="5">
        <v>1</v>
      </c>
      <c r="BF178" s="5">
        <v>1</v>
      </c>
      <c r="BG178" s="5">
        <v>1</v>
      </c>
      <c r="BH178" s="5">
        <v>1</v>
      </c>
      <c r="BI178" s="5">
        <v>1</v>
      </c>
      <c r="BJ178" s="5">
        <v>1</v>
      </c>
      <c r="BK178" s="5">
        <v>1</v>
      </c>
      <c r="BL178" s="5">
        <v>1</v>
      </c>
      <c r="BM178" s="5">
        <v>1</v>
      </c>
      <c r="BN178" s="5">
        <v>1</v>
      </c>
      <c r="BO178" s="5">
        <v>1</v>
      </c>
      <c r="BP178" s="5">
        <v>1</v>
      </c>
      <c r="BQ178" s="5">
        <v>1</v>
      </c>
      <c r="BR178" s="5">
        <v>1</v>
      </c>
      <c r="BS178" s="5">
        <v>1</v>
      </c>
      <c r="BT178" s="5">
        <v>1</v>
      </c>
      <c r="BU178" s="244">
        <v>1</v>
      </c>
    </row>
    <row r="179" spans="1:73" ht="18.75" customHeight="1">
      <c r="A179" s="5">
        <v>1</v>
      </c>
      <c r="B179" s="718"/>
      <c r="C179" s="210" t="s">
        <v>128</v>
      </c>
      <c r="D179" s="601"/>
      <c r="E179" s="808"/>
      <c r="F179" s="629" t="str">
        <f>E180</f>
        <v>colonne.E</v>
      </c>
      <c r="G179" s="811"/>
      <c r="H179" s="906"/>
      <c r="I179" s="5">
        <v>1</v>
      </c>
      <c r="J179" s="180" t="str">
        <f t="shared" si="32"/>
        <v>►</v>
      </c>
      <c r="K179" s="192"/>
      <c r="L179" s="192"/>
      <c r="M179" s="165" t="str">
        <f t="shared" si="29"/>
        <v/>
      </c>
      <c r="N179" s="166"/>
      <c r="O179" s="167"/>
      <c r="P179" s="182"/>
      <c r="Q179" s="491">
        <v>1</v>
      </c>
      <c r="R179" s="169">
        <f>IFERROR(SUMIF(K234:P234, O179, K235:P235)*N179*IF(ISBLANK(K179),1,K179)+SUMIF(K236:P236, O179, K237:P237)*N179*IF(ISBLANK(K179),1,K179), 0)</f>
        <v>0</v>
      </c>
      <c r="S179" s="170">
        <f>IF(ISBLANK(K171),0,(R179*Q179)/K171*V172)</f>
        <v>0</v>
      </c>
      <c r="T179" s="171">
        <f>IF(S207=0,0,(S179/S207)*U176*1000)</f>
        <v>0</v>
      </c>
      <c r="U179" s="193">
        <f>IF(R207=0, 0, (K179*Q179)/(R207*U176))</f>
        <v>0</v>
      </c>
      <c r="V179" s="173">
        <f>IF(OR(ISBLANK(K171), ISBLANK(K179), ISTEXT(K179)), 0, K179*Q179/K171*V172)</f>
        <v>0</v>
      </c>
      <c r="W179" s="174">
        <f t="shared" si="30"/>
        <v>0</v>
      </c>
      <c r="X179" s="175">
        <f t="shared" si="31"/>
        <v>0</v>
      </c>
      <c r="Y179" s="22" t="s">
        <v>10</v>
      </c>
      <c r="Z179" s="5">
        <v>1</v>
      </c>
      <c r="AA179" s="216"/>
      <c r="AB179" s="216"/>
      <c r="AC179" s="216"/>
      <c r="AD179" s="216"/>
      <c r="AE179" s="216"/>
      <c r="AF179" s="216"/>
      <c r="AG179" s="5">
        <v>1</v>
      </c>
      <c r="AH179" s="5">
        <v>1</v>
      </c>
      <c r="AI179" s="5">
        <v>1</v>
      </c>
      <c r="AJ179" s="5">
        <v>1</v>
      </c>
      <c r="AK179" s="5">
        <v>1</v>
      </c>
      <c r="AL179" s="5">
        <v>1</v>
      </c>
      <c r="AM179" s="5">
        <v>1</v>
      </c>
      <c r="AN179" s="5">
        <v>1</v>
      </c>
      <c r="AO179" s="5">
        <v>1</v>
      </c>
      <c r="AP179" s="5">
        <v>1</v>
      </c>
      <c r="AQ179" s="5">
        <v>1</v>
      </c>
      <c r="AR179" s="5">
        <v>1</v>
      </c>
      <c r="AS179" s="5">
        <v>1</v>
      </c>
      <c r="AT179" s="5">
        <v>1</v>
      </c>
      <c r="AU179" s="5">
        <v>1</v>
      </c>
      <c r="AV179" s="5">
        <v>1</v>
      </c>
      <c r="AW179" s="5">
        <v>1</v>
      </c>
      <c r="AX179" s="5">
        <v>1</v>
      </c>
      <c r="AY179" s="5">
        <v>1</v>
      </c>
      <c r="AZ179" s="5">
        <v>1</v>
      </c>
      <c r="BA179" s="5">
        <v>1</v>
      </c>
      <c r="BB179" s="5">
        <v>1</v>
      </c>
      <c r="BC179" s="5">
        <v>1</v>
      </c>
      <c r="BD179" s="5">
        <v>1</v>
      </c>
      <c r="BE179" s="5">
        <v>1</v>
      </c>
      <c r="BF179" s="5">
        <v>1</v>
      </c>
      <c r="BG179" s="5">
        <v>1</v>
      </c>
      <c r="BH179" s="5">
        <v>1</v>
      </c>
      <c r="BI179" s="5">
        <v>1</v>
      </c>
      <c r="BJ179" s="5">
        <v>1</v>
      </c>
      <c r="BK179" s="5">
        <v>1</v>
      </c>
      <c r="BL179" s="5">
        <v>1</v>
      </c>
      <c r="BM179" s="5">
        <v>1</v>
      </c>
      <c r="BN179" s="5">
        <v>1</v>
      </c>
      <c r="BO179" s="5">
        <v>1</v>
      </c>
      <c r="BP179" s="5">
        <v>1</v>
      </c>
      <c r="BQ179" s="5">
        <v>1</v>
      </c>
      <c r="BR179" s="5">
        <v>1</v>
      </c>
      <c r="BS179" s="5">
        <v>1</v>
      </c>
      <c r="BT179" s="5">
        <v>1</v>
      </c>
      <c r="BU179" s="244">
        <v>1</v>
      </c>
    </row>
    <row r="180" spans="1:73" ht="18.75">
      <c r="A180" s="5">
        <v>1</v>
      </c>
      <c r="B180" s="614"/>
      <c r="C180" s="613" t="str">
        <f>"colonne."&amp;LEFT(ADDRESS(1,COLUMN(),4),1)</f>
        <v>colonne.C</v>
      </c>
      <c r="D180" s="615"/>
      <c r="E180" s="613" t="str">
        <f>"colonne."&amp;LEFT(ADDRESS(1,COLUMN(),4),1)</f>
        <v>colonne.E</v>
      </c>
      <c r="F180" s="613" t="str">
        <f>"colonne."&amp;LEFT(ADDRESS(1,COLUMN(),4),1)</f>
        <v>colonne.F</v>
      </c>
      <c r="G180" s="626" t="s">
        <v>684</v>
      </c>
      <c r="H180" s="638" t="str">
        <f>"colonne."&amp;LEFT(ADDRESS(1,COLUMN(),4),1)</f>
        <v>colonne.H</v>
      </c>
      <c r="I180" s="5">
        <v>1</v>
      </c>
      <c r="J180" s="180" t="str">
        <f t="shared" si="32"/>
        <v>►</v>
      </c>
      <c r="K180" s="192"/>
      <c r="L180" s="192"/>
      <c r="M180" s="181" t="str">
        <f t="shared" si="29"/>
        <v/>
      </c>
      <c r="N180" s="486"/>
      <c r="O180" s="167"/>
      <c r="P180" s="182"/>
      <c r="Q180" s="491">
        <v>1</v>
      </c>
      <c r="R180" s="169">
        <f>IFERROR(SUMIF(K234:P234, O180, K235:P235)*N180*IF(ISBLANK(K180),1,K180)+SUMIF(K236:P236, O180, K237:P237)*N180*IF(ISBLANK(K180),1,K180), 0)</f>
        <v>0</v>
      </c>
      <c r="S180" s="170">
        <f>IF(ISBLANK(K171),0,(R180*Q180)/K171*V172)</f>
        <v>0</v>
      </c>
      <c r="T180" s="183">
        <f>IF(S207=0,0,(S180/S207)*U176*1000)</f>
        <v>0</v>
      </c>
      <c r="U180" s="184">
        <f>IF(R207=0, 0, (K180*Q180)/(R207*U176))</f>
        <v>0</v>
      </c>
      <c r="V180" s="185">
        <f>IF(OR(ISBLANK(K171), ISBLANK(K180), ISTEXT(K180)), 0, K180*Q180/K171*V172)</f>
        <v>0</v>
      </c>
      <c r="W180" s="186">
        <f t="shared" si="30"/>
        <v>0</v>
      </c>
      <c r="X180" s="187">
        <f t="shared" si="31"/>
        <v>0</v>
      </c>
      <c r="Y180" s="22" t="s">
        <v>16</v>
      </c>
      <c r="Z180" s="5">
        <v>1</v>
      </c>
      <c r="AA180" s="798" t="s">
        <v>138</v>
      </c>
      <c r="AB180" s="798"/>
      <c r="AC180" s="219"/>
      <c r="AD180" s="219"/>
      <c r="AE180" s="219"/>
      <c r="AF180" s="219"/>
      <c r="AG180" s="5">
        <v>1</v>
      </c>
      <c r="AH180" s="5">
        <v>1</v>
      </c>
      <c r="AI180" s="5">
        <v>1</v>
      </c>
      <c r="AJ180" s="5">
        <v>1</v>
      </c>
      <c r="AK180" s="5">
        <v>1</v>
      </c>
      <c r="AL180" s="5">
        <v>1</v>
      </c>
      <c r="AM180" s="5">
        <v>1</v>
      </c>
      <c r="AN180" s="5">
        <v>1</v>
      </c>
      <c r="AO180" s="5">
        <v>1</v>
      </c>
      <c r="AP180" s="5">
        <v>1</v>
      </c>
      <c r="AQ180" s="5">
        <v>1</v>
      </c>
      <c r="AR180" s="5">
        <v>1</v>
      </c>
      <c r="AS180" s="5">
        <v>1</v>
      </c>
      <c r="AT180" s="5">
        <v>1</v>
      </c>
      <c r="AU180" s="5">
        <v>1</v>
      </c>
      <c r="AV180" s="5">
        <v>1</v>
      </c>
      <c r="AW180" s="5">
        <v>1</v>
      </c>
      <c r="AX180" s="5">
        <v>1</v>
      </c>
      <c r="AY180" s="5">
        <v>1</v>
      </c>
      <c r="AZ180" s="5">
        <v>1</v>
      </c>
      <c r="BA180" s="5">
        <v>1</v>
      </c>
      <c r="BB180" s="5">
        <v>1</v>
      </c>
      <c r="BC180" s="5">
        <v>1</v>
      </c>
      <c r="BD180" s="5">
        <v>1</v>
      </c>
      <c r="BE180" s="5">
        <v>1</v>
      </c>
      <c r="BF180" s="5">
        <v>1</v>
      </c>
      <c r="BG180" s="5">
        <v>1</v>
      </c>
      <c r="BH180" s="5">
        <v>1</v>
      </c>
      <c r="BI180" s="5">
        <v>1</v>
      </c>
      <c r="BJ180" s="5">
        <v>1</v>
      </c>
      <c r="BK180" s="5">
        <v>1</v>
      </c>
      <c r="BL180" s="5">
        <v>1</v>
      </c>
      <c r="BM180" s="5">
        <v>1</v>
      </c>
      <c r="BN180" s="5">
        <v>1</v>
      </c>
      <c r="BO180" s="5">
        <v>1</v>
      </c>
      <c r="BP180" s="5">
        <v>1</v>
      </c>
      <c r="BQ180" s="5">
        <v>1</v>
      </c>
      <c r="BR180" s="5">
        <v>1</v>
      </c>
      <c r="BS180" s="5">
        <v>1</v>
      </c>
      <c r="BT180" s="5">
        <v>1</v>
      </c>
      <c r="BU180" s="244">
        <v>1</v>
      </c>
    </row>
    <row r="181" spans="1:73" ht="19.5" thickBot="1">
      <c r="A181" s="5">
        <v>1</v>
      </c>
      <c r="B181" s="596"/>
      <c r="C181" s="631"/>
      <c r="D181" s="598"/>
      <c r="E181" s="630" t="str">
        <f t="shared" ref="E181:E243" si="33">SUBSTITUTE(SUBSTITUTE(SUBSTITUTE(SUBSTITUTE(SUBSTITUTE(SUBSTITUTE(SUBSTITUTE(SUBSTITUTE(SUBSTITUTE(SUBSTITUTE(C181,"0",""),"1",""),"2",""),"3",""),"4",""),"5",""),"6",""),"7",""),"8",""),"9","")</f>
        <v/>
      </c>
      <c r="F181" s="641">
        <v>0</v>
      </c>
      <c r="G181" s="627">
        <f t="shared" ref="G181:G187" si="34">IF(ISBLANK(F181),E181,F181)</f>
        <v>0</v>
      </c>
      <c r="H181" s="639" t="str">
        <f>IF(OR(ISBLANK(F181), ISTEXT(F181)), "", "0  "&amp;F180)</f>
        <v>0  colonne.F</v>
      </c>
      <c r="I181" s="5">
        <v>1</v>
      </c>
      <c r="J181" s="180" t="str">
        <f t="shared" si="32"/>
        <v>►</v>
      </c>
      <c r="K181" s="192"/>
      <c r="L181" s="192"/>
      <c r="M181" s="165" t="str">
        <f t="shared" si="29"/>
        <v/>
      </c>
      <c r="N181" s="166"/>
      <c r="O181" s="167"/>
      <c r="P181" s="182"/>
      <c r="Q181" s="491">
        <v>1</v>
      </c>
      <c r="R181" s="169">
        <f>IFERROR(SUMIF(K234:P234, O181, K235:P235)*N181*IF(ISBLANK(K181),1,K181)+SUMIF(K236:P236, O181, K237:P237)*N181*IF(ISBLANK(K181),1,K181), 0)</f>
        <v>0</v>
      </c>
      <c r="S181" s="170">
        <f>IF(ISBLANK(K171),0,(R181*Q181)/K171*V172)</f>
        <v>0</v>
      </c>
      <c r="T181" s="171">
        <f>IF(S207=0,0,(S181/S207)*U176*1000)</f>
        <v>0</v>
      </c>
      <c r="U181" s="193">
        <f>IF(R207=0, 0, (K181*Q181)/(R207*U176))</f>
        <v>0</v>
      </c>
      <c r="V181" s="173">
        <f>IF(OR(ISBLANK(K171), ISBLANK(K181), ISTEXT(K181)), 0, K181*Q181/K171*V172)</f>
        <v>0</v>
      </c>
      <c r="W181" s="174">
        <f t="shared" si="30"/>
        <v>0</v>
      </c>
      <c r="X181" s="175">
        <f t="shared" si="31"/>
        <v>0</v>
      </c>
      <c r="Y181" s="22" t="s">
        <v>5</v>
      </c>
      <c r="Z181" s="5">
        <v>1</v>
      </c>
      <c r="AA181" s="897" t="s">
        <v>143</v>
      </c>
      <c r="AB181" s="897"/>
      <c r="AC181" s="224"/>
      <c r="AD181" s="224"/>
      <c r="AE181" s="224"/>
      <c r="AF181" s="224"/>
      <c r="AG181" s="5">
        <v>1</v>
      </c>
      <c r="AH181" s="5">
        <v>1</v>
      </c>
      <c r="AI181" s="5">
        <v>1</v>
      </c>
      <c r="AJ181" s="5">
        <v>1</v>
      </c>
      <c r="AK181" s="5">
        <v>1</v>
      </c>
      <c r="AL181" s="5">
        <v>1</v>
      </c>
      <c r="AM181" s="5">
        <v>1</v>
      </c>
      <c r="AN181" s="5">
        <v>1</v>
      </c>
      <c r="AO181" s="5">
        <v>1</v>
      </c>
      <c r="AP181" s="5">
        <v>1</v>
      </c>
      <c r="AQ181" s="5">
        <v>1</v>
      </c>
      <c r="AR181" s="5">
        <v>1</v>
      </c>
      <c r="AS181" s="5">
        <v>1</v>
      </c>
      <c r="AT181" s="5">
        <v>1</v>
      </c>
      <c r="AU181" s="5">
        <v>1</v>
      </c>
      <c r="AV181" s="5">
        <v>1</v>
      </c>
      <c r="AW181" s="5">
        <v>1</v>
      </c>
      <c r="AX181" s="5">
        <v>1</v>
      </c>
      <c r="AY181" s="5">
        <v>1</v>
      </c>
      <c r="AZ181" s="5">
        <v>1</v>
      </c>
      <c r="BA181" s="5">
        <v>1</v>
      </c>
      <c r="BB181" s="5">
        <v>1</v>
      </c>
      <c r="BC181" s="5">
        <v>1</v>
      </c>
      <c r="BD181" s="5">
        <v>1</v>
      </c>
      <c r="BE181" s="5">
        <v>1</v>
      </c>
      <c r="BF181" s="5">
        <v>1</v>
      </c>
      <c r="BG181" s="5">
        <v>1</v>
      </c>
      <c r="BH181" s="5">
        <v>1</v>
      </c>
      <c r="BI181" s="5">
        <v>1</v>
      </c>
      <c r="BJ181" s="5">
        <v>1</v>
      </c>
      <c r="BK181" s="5">
        <v>1</v>
      </c>
      <c r="BL181" s="5">
        <v>1</v>
      </c>
      <c r="BM181" s="5">
        <v>1</v>
      </c>
      <c r="BN181" s="5">
        <v>1</v>
      </c>
      <c r="BO181" s="5">
        <v>1</v>
      </c>
      <c r="BP181" s="5">
        <v>1</v>
      </c>
      <c r="BQ181" s="5">
        <v>1</v>
      </c>
      <c r="BR181" s="5">
        <v>1</v>
      </c>
      <c r="BS181" s="5">
        <v>1</v>
      </c>
      <c r="BT181" s="5">
        <v>1</v>
      </c>
      <c r="BU181" s="244">
        <v>1</v>
      </c>
    </row>
    <row r="182" spans="1:73" ht="20.25" thickTop="1" thickBot="1">
      <c r="A182" s="5">
        <v>1</v>
      </c>
      <c r="B182" s="596"/>
      <c r="C182" s="632"/>
      <c r="D182" s="598"/>
      <c r="E182" s="630" t="str">
        <f t="shared" si="33"/>
        <v/>
      </c>
      <c r="F182" s="640">
        <v>0</v>
      </c>
      <c r="G182" s="627">
        <f t="shared" si="34"/>
        <v>0</v>
      </c>
      <c r="H182" s="639" t="str">
        <f>IF(OR(ISBLANK(F182), ISTEXT(F182)), "", "0  "&amp;F180)</f>
        <v>0  colonne.F</v>
      </c>
      <c r="I182" s="5">
        <v>1</v>
      </c>
      <c r="J182" s="180" t="str">
        <f t="shared" si="32"/>
        <v>►</v>
      </c>
      <c r="K182" s="163"/>
      <c r="L182" s="164"/>
      <c r="M182" s="181" t="str">
        <f t="shared" si="29"/>
        <v/>
      </c>
      <c r="N182" s="166"/>
      <c r="O182" s="167"/>
      <c r="P182" s="182"/>
      <c r="Q182" s="491">
        <v>1</v>
      </c>
      <c r="R182" s="169">
        <f>IFERROR(SUMIF(K234:P234, O182, K235:P235)*N182*IF(ISBLANK(K182),1,K182)+SUMIF(K236:P236, O182, K237:P237)*N182*IF(ISBLANK(K182),1,K182), 0)</f>
        <v>0</v>
      </c>
      <c r="S182" s="170">
        <f>IF(ISBLANK(K171),0,(R182*Q182)/K171*V172)</f>
        <v>0</v>
      </c>
      <c r="T182" s="183">
        <f>IF(S207=0,0,(S182/S207)*U176*1000)</f>
        <v>0</v>
      </c>
      <c r="U182" s="184">
        <f>IF(R207=0, 0, (K182*Q182)/(R207*U176))</f>
        <v>0</v>
      </c>
      <c r="V182" s="185">
        <f>IF(OR(ISBLANK(K171), ISBLANK(K182), ISTEXT(K182)), 0, K182*Q182/K171*V172)</f>
        <v>0</v>
      </c>
      <c r="W182" s="186">
        <f t="shared" si="30"/>
        <v>0</v>
      </c>
      <c r="X182" s="187">
        <f t="shared" si="31"/>
        <v>0</v>
      </c>
      <c r="Y182" s="32" t="s">
        <v>11</v>
      </c>
      <c r="Z182" s="5">
        <v>1</v>
      </c>
      <c r="AA182" s="113" t="s">
        <v>63</v>
      </c>
      <c r="AB182" s="113" t="s">
        <v>64</v>
      </c>
      <c r="AC182" s="113" t="s">
        <v>65</v>
      </c>
      <c r="AD182" s="113" t="s">
        <v>66</v>
      </c>
      <c r="AE182" s="113" t="s">
        <v>67</v>
      </c>
      <c r="AF182" s="113" t="s">
        <v>68</v>
      </c>
      <c r="AG182" s="5">
        <v>1</v>
      </c>
      <c r="AH182" s="5">
        <v>1</v>
      </c>
      <c r="AI182" s="5">
        <v>1</v>
      </c>
      <c r="AJ182" s="5">
        <v>1</v>
      </c>
      <c r="AK182" s="5">
        <v>1</v>
      </c>
      <c r="AL182" s="5">
        <v>1</v>
      </c>
      <c r="AM182" s="5">
        <v>1</v>
      </c>
      <c r="AN182" s="5">
        <v>1</v>
      </c>
      <c r="AO182" s="5">
        <v>1</v>
      </c>
      <c r="AP182" s="5">
        <v>1</v>
      </c>
      <c r="AQ182" s="5">
        <v>1</v>
      </c>
      <c r="AR182" s="5">
        <v>1</v>
      </c>
      <c r="AS182" s="5">
        <v>1</v>
      </c>
      <c r="AT182" s="5">
        <v>1</v>
      </c>
      <c r="AU182" s="5">
        <v>1</v>
      </c>
      <c r="AV182" s="5">
        <v>1</v>
      </c>
      <c r="AW182" s="5">
        <v>1</v>
      </c>
      <c r="AX182" s="5">
        <v>1</v>
      </c>
      <c r="AY182" s="5">
        <v>1</v>
      </c>
      <c r="AZ182" s="5">
        <v>1</v>
      </c>
      <c r="BA182" s="5">
        <v>1</v>
      </c>
      <c r="BB182" s="5">
        <v>1</v>
      </c>
      <c r="BC182" s="5">
        <v>1</v>
      </c>
      <c r="BD182" s="5">
        <v>1</v>
      </c>
      <c r="BE182" s="5">
        <v>1</v>
      </c>
      <c r="BF182" s="5">
        <v>1</v>
      </c>
      <c r="BG182" s="5">
        <v>1</v>
      </c>
      <c r="BH182" s="5">
        <v>1</v>
      </c>
      <c r="BI182" s="5">
        <v>1</v>
      </c>
      <c r="BJ182" s="5">
        <v>1</v>
      </c>
      <c r="BK182" s="5">
        <v>1</v>
      </c>
      <c r="BL182" s="5">
        <v>1</v>
      </c>
      <c r="BM182" s="5">
        <v>1</v>
      </c>
      <c r="BN182" s="5">
        <v>1</v>
      </c>
      <c r="BO182" s="5">
        <v>1</v>
      </c>
      <c r="BP182" s="5">
        <v>1</v>
      </c>
      <c r="BQ182" s="5">
        <v>1</v>
      </c>
      <c r="BR182" s="5">
        <v>1</v>
      </c>
      <c r="BS182" s="5">
        <v>1</v>
      </c>
      <c r="BT182" s="5">
        <v>1</v>
      </c>
      <c r="BU182" s="244">
        <v>1</v>
      </c>
    </row>
    <row r="183" spans="1:73" ht="19.5" thickTop="1">
      <c r="A183" s="5">
        <v>1</v>
      </c>
      <c r="B183" s="596"/>
      <c r="C183" s="632"/>
      <c r="D183" s="598"/>
      <c r="E183" s="630" t="str">
        <f t="shared" si="33"/>
        <v/>
      </c>
      <c r="F183" s="640">
        <v>0</v>
      </c>
      <c r="G183" s="627">
        <f t="shared" si="34"/>
        <v>0</v>
      </c>
      <c r="H183" s="639" t="str">
        <f>IF(OR(ISBLANK(F183), ISTEXT(F183)), "", "0  "&amp;F180)</f>
        <v>0  colonne.F</v>
      </c>
      <c r="I183" s="5">
        <v>1</v>
      </c>
      <c r="J183" s="180" t="str">
        <f t="shared" si="32"/>
        <v>►</v>
      </c>
      <c r="K183" s="164"/>
      <c r="L183" s="164"/>
      <c r="M183" s="165" t="str">
        <f t="shared" si="29"/>
        <v/>
      </c>
      <c r="N183" s="486"/>
      <c r="O183" s="167"/>
      <c r="P183" s="182"/>
      <c r="Q183" s="491">
        <v>1</v>
      </c>
      <c r="R183" s="169">
        <f>IFERROR(SUMIF(K234:P234, O183, K235:P235)*N183*IF(ISBLANK(K183),1,K183)+SUMIF(K236:P236, O183, K237:P237)*N183*IF(ISBLANK(K183),1,K183), 0)</f>
        <v>0</v>
      </c>
      <c r="S183" s="170">
        <f>IF(ISBLANK(K171),0,(R183*Q183)/K171*V172)</f>
        <v>0</v>
      </c>
      <c r="T183" s="171">
        <f>IF(S207=0,0,(S183/S207)*U176*1000)</f>
        <v>0</v>
      </c>
      <c r="U183" s="193">
        <f>IF(R207=0, 0, (K183*Q183)/(R207*U176))</f>
        <v>0</v>
      </c>
      <c r="V183" s="173">
        <f>IF(OR(ISBLANK(K171), ISBLANK(K183), ISTEXT(K183)), 0, K183*Q183/K171*V172)</f>
        <v>0</v>
      </c>
      <c r="W183" s="174">
        <f t="shared" si="30"/>
        <v>0</v>
      </c>
      <c r="X183" s="175">
        <f t="shared" si="31"/>
        <v>0</v>
      </c>
      <c r="Y183" s="32" t="s">
        <v>17</v>
      </c>
      <c r="Z183" s="5">
        <v>1</v>
      </c>
      <c r="AA183" s="812" t="s">
        <v>122</v>
      </c>
      <c r="AB183" s="814" t="s">
        <v>123</v>
      </c>
      <c r="AC183" s="816" t="s">
        <v>84</v>
      </c>
      <c r="AD183" s="814" t="s">
        <v>90</v>
      </c>
      <c r="AE183" s="818" t="s">
        <v>124</v>
      </c>
      <c r="AF183" s="128" t="s">
        <v>92</v>
      </c>
      <c r="AG183" s="5">
        <v>1</v>
      </c>
      <c r="AH183" s="5">
        <v>1</v>
      </c>
      <c r="AI183" s="5">
        <v>1</v>
      </c>
      <c r="AJ183" s="5">
        <v>1</v>
      </c>
      <c r="AK183" s="5">
        <v>1</v>
      </c>
      <c r="AL183" s="5">
        <v>1</v>
      </c>
      <c r="AM183" s="5">
        <v>1</v>
      </c>
      <c r="AN183" s="5">
        <v>1</v>
      </c>
      <c r="AO183" s="5">
        <v>1</v>
      </c>
      <c r="AP183" s="5">
        <v>1</v>
      </c>
      <c r="AQ183" s="5">
        <v>1</v>
      </c>
      <c r="AR183" s="5">
        <v>1</v>
      </c>
      <c r="AS183" s="5">
        <v>1</v>
      </c>
      <c r="AT183" s="5">
        <v>1</v>
      </c>
      <c r="AU183" s="5">
        <v>1</v>
      </c>
      <c r="AV183" s="5">
        <v>1</v>
      </c>
      <c r="AW183" s="5">
        <v>1</v>
      </c>
      <c r="AX183" s="5">
        <v>1</v>
      </c>
      <c r="AY183" s="5">
        <v>1</v>
      </c>
      <c r="AZ183" s="5">
        <v>1</v>
      </c>
      <c r="BA183" s="5">
        <v>1</v>
      </c>
      <c r="BB183" s="5">
        <v>1</v>
      </c>
      <c r="BC183" s="5">
        <v>1</v>
      </c>
      <c r="BD183" s="5">
        <v>1</v>
      </c>
      <c r="BE183" s="5">
        <v>1</v>
      </c>
      <c r="BF183" s="5">
        <v>1</v>
      </c>
      <c r="BG183" s="5">
        <v>1</v>
      </c>
      <c r="BH183" s="5">
        <v>1</v>
      </c>
      <c r="BI183" s="5">
        <v>1</v>
      </c>
      <c r="BJ183" s="5">
        <v>1</v>
      </c>
      <c r="BK183" s="5">
        <v>1</v>
      </c>
      <c r="BL183" s="5">
        <v>1</v>
      </c>
      <c r="BM183" s="5">
        <v>1</v>
      </c>
      <c r="BN183" s="5">
        <v>1</v>
      </c>
      <c r="BO183" s="5">
        <v>1</v>
      </c>
      <c r="BP183" s="5">
        <v>1</v>
      </c>
      <c r="BQ183" s="5">
        <v>1</v>
      </c>
      <c r="BR183" s="5">
        <v>1</v>
      </c>
      <c r="BS183" s="5">
        <v>1</v>
      </c>
      <c r="BT183" s="5">
        <v>1</v>
      </c>
      <c r="BU183" s="244">
        <v>1</v>
      </c>
    </row>
    <row r="184" spans="1:73" ht="18.75">
      <c r="A184" s="5">
        <v>1</v>
      </c>
      <c r="B184" s="596"/>
      <c r="C184" s="632"/>
      <c r="D184" s="598"/>
      <c r="E184" s="630" t="str">
        <f t="shared" si="33"/>
        <v/>
      </c>
      <c r="F184" s="640">
        <v>0</v>
      </c>
      <c r="G184" s="627">
        <f t="shared" si="34"/>
        <v>0</v>
      </c>
      <c r="H184" s="639" t="str">
        <f>IF(OR(ISBLANK(F184), ISTEXT(F184)), "", "0  "&amp;F180)</f>
        <v>0  colonne.F</v>
      </c>
      <c r="I184" s="5">
        <v>1</v>
      </c>
      <c r="J184" s="180" t="str">
        <f t="shared" si="32"/>
        <v>►</v>
      </c>
      <c r="K184" s="192"/>
      <c r="L184" s="192"/>
      <c r="M184" s="181" t="str">
        <f t="shared" si="29"/>
        <v/>
      </c>
      <c r="N184" s="486"/>
      <c r="O184" s="167"/>
      <c r="P184" s="182"/>
      <c r="Q184" s="491">
        <v>1</v>
      </c>
      <c r="R184" s="169">
        <f>IFERROR(SUMIF(K234:P234, O184, K235:P235)*N184*IF(ISBLANK(K184),1,K184)+SUMIF(K236:P236, O184, K237:P237)*N184*IF(ISBLANK(K184),1,K184), 0)</f>
        <v>0</v>
      </c>
      <c r="S184" s="170">
        <f>IF(ISBLANK(K171),0,(R184*Q184)/K171*V172)</f>
        <v>0</v>
      </c>
      <c r="T184" s="183">
        <f>IF(S207=0,0,(S184/S207)*U176*1000)</f>
        <v>0</v>
      </c>
      <c r="U184" s="184">
        <f>IF(R207=0, 0, (K184*Q184)/(R207*U176))</f>
        <v>0</v>
      </c>
      <c r="V184" s="185">
        <f>IF(OR(ISBLANK(K171), ISBLANK(K184), ISTEXT(K184)), 0, K184*Q184/K171*V172)</f>
        <v>0</v>
      </c>
      <c r="W184" s="186">
        <f t="shared" si="30"/>
        <v>0</v>
      </c>
      <c r="X184" s="187">
        <f t="shared" si="31"/>
        <v>0</v>
      </c>
      <c r="Y184" s="23" t="s">
        <v>6</v>
      </c>
      <c r="Z184" s="5">
        <v>1</v>
      </c>
      <c r="AA184" s="813"/>
      <c r="AB184" s="815"/>
      <c r="AC184" s="817"/>
      <c r="AD184" s="815"/>
      <c r="AE184" s="819"/>
      <c r="AF184" s="147" t="s">
        <v>81</v>
      </c>
      <c r="AG184" s="5">
        <v>1</v>
      </c>
      <c r="AH184" s="5">
        <v>1</v>
      </c>
      <c r="AI184" s="5">
        <v>1</v>
      </c>
      <c r="AJ184" s="5">
        <v>1</v>
      </c>
      <c r="AK184" s="5">
        <v>1</v>
      </c>
      <c r="AL184" s="5">
        <v>1</v>
      </c>
      <c r="AM184" s="5">
        <v>1</v>
      </c>
      <c r="AN184" s="5">
        <v>1</v>
      </c>
      <c r="AO184" s="5">
        <v>1</v>
      </c>
      <c r="AP184" s="5">
        <v>1</v>
      </c>
      <c r="AQ184" s="5">
        <v>1</v>
      </c>
      <c r="AR184" s="5">
        <v>1</v>
      </c>
      <c r="AS184" s="5">
        <v>1</v>
      </c>
      <c r="AT184" s="5">
        <v>1</v>
      </c>
      <c r="AU184" s="5">
        <v>1</v>
      </c>
      <c r="AV184" s="5">
        <v>1</v>
      </c>
      <c r="AW184" s="5">
        <v>1</v>
      </c>
      <c r="AX184" s="5">
        <v>1</v>
      </c>
      <c r="AY184" s="5">
        <v>1</v>
      </c>
      <c r="AZ184" s="5">
        <v>1</v>
      </c>
      <c r="BA184" s="5">
        <v>1</v>
      </c>
      <c r="BB184" s="5">
        <v>1</v>
      </c>
      <c r="BC184" s="5">
        <v>1</v>
      </c>
      <c r="BD184" s="5">
        <v>1</v>
      </c>
      <c r="BE184" s="5">
        <v>1</v>
      </c>
      <c r="BF184" s="5">
        <v>1</v>
      </c>
      <c r="BG184" s="5">
        <v>1</v>
      </c>
      <c r="BH184" s="5">
        <v>1</v>
      </c>
      <c r="BI184" s="5">
        <v>1</v>
      </c>
      <c r="BJ184" s="5">
        <v>1</v>
      </c>
      <c r="BK184" s="5">
        <v>1</v>
      </c>
      <c r="BL184" s="5">
        <v>1</v>
      </c>
      <c r="BM184" s="5">
        <v>1</v>
      </c>
      <c r="BN184" s="5">
        <v>1</v>
      </c>
      <c r="BO184" s="5">
        <v>1</v>
      </c>
      <c r="BP184" s="5">
        <v>1</v>
      </c>
      <c r="BQ184" s="5">
        <v>1</v>
      </c>
      <c r="BR184" s="5">
        <v>1</v>
      </c>
      <c r="BS184" s="5">
        <v>1</v>
      </c>
      <c r="BT184" s="5">
        <v>1</v>
      </c>
      <c r="BU184" s="244">
        <v>1</v>
      </c>
    </row>
    <row r="185" spans="1:73" ht="18.75">
      <c r="A185" s="5">
        <v>1</v>
      </c>
      <c r="B185" s="596"/>
      <c r="C185" s="632"/>
      <c r="D185" s="598"/>
      <c r="E185" s="630" t="str">
        <f t="shared" si="33"/>
        <v/>
      </c>
      <c r="F185" s="640">
        <v>0</v>
      </c>
      <c r="G185" s="627">
        <f t="shared" si="34"/>
        <v>0</v>
      </c>
      <c r="H185" s="639" t="str">
        <f>IF(OR(ISBLANK(F185), ISTEXT(F185)), "", "0  "&amp;F180)</f>
        <v>0  colonne.F</v>
      </c>
      <c r="I185" s="5">
        <v>1</v>
      </c>
      <c r="J185" s="180" t="str">
        <f t="shared" si="32"/>
        <v>►</v>
      </c>
      <c r="K185" s="163"/>
      <c r="L185" s="164"/>
      <c r="M185" s="165" t="str">
        <f t="shared" si="29"/>
        <v/>
      </c>
      <c r="N185" s="166"/>
      <c r="O185" s="167"/>
      <c r="P185" s="182"/>
      <c r="Q185" s="491">
        <v>1</v>
      </c>
      <c r="R185" s="169">
        <f>IFERROR(SUMIF(K234:P234, O185, K235:P235)*N185*IF(ISBLANK(K185),1,K185)+SUMIF(K236:P236, O185, K237:P237)*N185*IF(ISBLANK(K185),1,K185), 0)</f>
        <v>0</v>
      </c>
      <c r="S185" s="170">
        <f>IF(ISBLANK(K171),0,(R185*Q185)/K171*V172)</f>
        <v>0</v>
      </c>
      <c r="T185" s="171">
        <f>IF(S207=0,0,(S185/S207)*U176*1000)</f>
        <v>0</v>
      </c>
      <c r="U185" s="193">
        <f>IF(R207=0, 0, (K185*Q185)/(R207*U176))</f>
        <v>0</v>
      </c>
      <c r="V185" s="173">
        <f>IF(OR(ISBLANK(K171), ISBLANK(K185), ISTEXT(K185)), 0, K185*Q185/K171*V172)</f>
        <v>0</v>
      </c>
      <c r="W185" s="174">
        <f t="shared" si="30"/>
        <v>0</v>
      </c>
      <c r="X185" s="175">
        <f t="shared" si="31"/>
        <v>0</v>
      </c>
      <c r="Y185" s="23" t="s">
        <v>12</v>
      </c>
      <c r="Z185" s="5">
        <v>1</v>
      </c>
      <c r="AA185" s="163"/>
      <c r="AB185" s="164"/>
      <c r="AC185" s="165" t="str">
        <f t="shared" ref="AC185:AC205" si="35">IF(AND(AA185&gt;0,AD185&gt;0),"de","")</f>
        <v/>
      </c>
      <c r="AD185" s="166"/>
      <c r="AE185" s="167"/>
      <c r="AF185" s="168"/>
      <c r="AG185" s="5">
        <v>1</v>
      </c>
      <c r="AH185" s="5">
        <v>1</v>
      </c>
      <c r="AI185" s="5">
        <v>1</v>
      </c>
      <c r="AJ185" s="5">
        <v>1</v>
      </c>
      <c r="AK185" s="5">
        <v>1</v>
      </c>
      <c r="AL185" s="5">
        <v>1</v>
      </c>
      <c r="AM185" s="5">
        <v>1</v>
      </c>
      <c r="AN185" s="5">
        <v>1</v>
      </c>
      <c r="AO185" s="5">
        <v>1</v>
      </c>
      <c r="AP185" s="5">
        <v>1</v>
      </c>
      <c r="AQ185" s="5">
        <v>1</v>
      </c>
      <c r="AR185" s="5">
        <v>1</v>
      </c>
      <c r="AS185" s="5">
        <v>1</v>
      </c>
      <c r="AT185" s="5">
        <v>1</v>
      </c>
      <c r="AU185" s="5">
        <v>1</v>
      </c>
      <c r="AV185" s="5">
        <v>1</v>
      </c>
      <c r="AW185" s="5">
        <v>1</v>
      </c>
      <c r="AX185" s="5">
        <v>1</v>
      </c>
      <c r="AY185" s="5">
        <v>1</v>
      </c>
      <c r="AZ185" s="5">
        <v>1</v>
      </c>
      <c r="BA185" s="5">
        <v>1</v>
      </c>
      <c r="BB185" s="5">
        <v>1</v>
      </c>
      <c r="BC185" s="5">
        <v>1</v>
      </c>
      <c r="BD185" s="5">
        <v>1</v>
      </c>
      <c r="BE185" s="5">
        <v>1</v>
      </c>
      <c r="BF185" s="5">
        <v>1</v>
      </c>
      <c r="BG185" s="5">
        <v>1</v>
      </c>
      <c r="BH185" s="5">
        <v>1</v>
      </c>
      <c r="BI185" s="5">
        <v>1</v>
      </c>
      <c r="BJ185" s="5">
        <v>1</v>
      </c>
      <c r="BK185" s="5">
        <v>1</v>
      </c>
      <c r="BL185" s="5">
        <v>1</v>
      </c>
      <c r="BM185" s="5">
        <v>1</v>
      </c>
      <c r="BN185" s="5">
        <v>1</v>
      </c>
      <c r="BO185" s="5">
        <v>1</v>
      </c>
      <c r="BP185" s="5">
        <v>1</v>
      </c>
      <c r="BQ185" s="5">
        <v>1</v>
      </c>
      <c r="BR185" s="5">
        <v>1</v>
      </c>
      <c r="BS185" s="5">
        <v>1</v>
      </c>
      <c r="BT185" s="5">
        <v>1</v>
      </c>
      <c r="BU185" s="244">
        <v>1</v>
      </c>
    </row>
    <row r="186" spans="1:73" ht="18.75">
      <c r="A186" s="5">
        <v>1</v>
      </c>
      <c r="B186" s="596"/>
      <c r="C186" s="632"/>
      <c r="D186" s="598"/>
      <c r="E186" s="630" t="str">
        <f t="shared" si="33"/>
        <v/>
      </c>
      <c r="F186" s="640">
        <v>0</v>
      </c>
      <c r="G186" s="627">
        <f t="shared" si="34"/>
        <v>0</v>
      </c>
      <c r="H186" s="639" t="str">
        <f>IF(OR(ISBLANK(F186), ISTEXT(F186)), "", "0  "&amp;F180)</f>
        <v>0  colonne.F</v>
      </c>
      <c r="I186" s="5">
        <v>1</v>
      </c>
      <c r="J186" s="180" t="str">
        <f t="shared" si="32"/>
        <v>►</v>
      </c>
      <c r="K186" s="163"/>
      <c r="L186" s="164"/>
      <c r="M186" s="181" t="str">
        <f t="shared" si="29"/>
        <v/>
      </c>
      <c r="N186" s="485"/>
      <c r="O186" s="167"/>
      <c r="P186" s="182"/>
      <c r="Q186" s="491">
        <v>1</v>
      </c>
      <c r="R186" s="169">
        <f>IFERROR(SUMIF(K234:P234, O186, K235:P235)*N186*IF(ISBLANK(K186),1,K186)+SUMIF(K236:P236, O186, K237:P237)*N186*IF(ISBLANK(K186),1,K186), 0)</f>
        <v>0</v>
      </c>
      <c r="S186" s="170">
        <f>IF(ISBLANK(K171),0,(R186*Q186)/K171*V172)</f>
        <v>0</v>
      </c>
      <c r="T186" s="183">
        <f>IF(S207=0,0,(S186/S207)*U176*1000)</f>
        <v>0</v>
      </c>
      <c r="U186" s="184">
        <f>IF(R207=0, 0, (K186*Q186)/(R207*U176))</f>
        <v>0</v>
      </c>
      <c r="V186" s="185">
        <f>IF(OR(ISBLANK(K171), ISBLANK(K186), ISTEXT(K186)), 0, K186*Q186/K171*V172)</f>
        <v>0</v>
      </c>
      <c r="W186" s="186">
        <f t="shared" si="30"/>
        <v>0</v>
      </c>
      <c r="X186" s="187">
        <f t="shared" si="31"/>
        <v>0</v>
      </c>
      <c r="Y186" s="41" t="s">
        <v>18</v>
      </c>
      <c r="Z186" s="5">
        <v>1</v>
      </c>
      <c r="AA186" s="164"/>
      <c r="AB186" s="164"/>
      <c r="AC186" s="181" t="str">
        <f t="shared" si="35"/>
        <v/>
      </c>
      <c r="AD186" s="166"/>
      <c r="AE186" s="167"/>
      <c r="AF186" s="182"/>
      <c r="AG186" s="5">
        <v>1</v>
      </c>
      <c r="AH186" s="5">
        <v>1</v>
      </c>
      <c r="AI186" s="5">
        <v>1</v>
      </c>
      <c r="AJ186" s="5">
        <v>1</v>
      </c>
      <c r="AK186" s="5">
        <v>1</v>
      </c>
      <c r="AL186" s="5">
        <v>1</v>
      </c>
      <c r="AM186" s="5">
        <v>1</v>
      </c>
      <c r="AN186" s="5">
        <v>1</v>
      </c>
      <c r="AO186" s="5">
        <v>1</v>
      </c>
      <c r="AP186" s="5">
        <v>1</v>
      </c>
      <c r="AQ186" s="5">
        <v>1</v>
      </c>
      <c r="AR186" s="5">
        <v>1</v>
      </c>
      <c r="AS186" s="5">
        <v>1</v>
      </c>
      <c r="AT186" s="5">
        <v>1</v>
      </c>
      <c r="AU186" s="5">
        <v>1</v>
      </c>
      <c r="AV186" s="5">
        <v>1</v>
      </c>
      <c r="AW186" s="5">
        <v>1</v>
      </c>
      <c r="AX186" s="5">
        <v>1</v>
      </c>
      <c r="AY186" s="5">
        <v>1</v>
      </c>
      <c r="AZ186" s="5">
        <v>1</v>
      </c>
      <c r="BA186" s="5">
        <v>1</v>
      </c>
      <c r="BB186" s="5">
        <v>1</v>
      </c>
      <c r="BC186" s="5">
        <v>1</v>
      </c>
      <c r="BD186" s="5">
        <v>1</v>
      </c>
      <c r="BE186" s="5">
        <v>1</v>
      </c>
      <c r="BF186" s="5">
        <v>1</v>
      </c>
      <c r="BG186" s="5">
        <v>1</v>
      </c>
      <c r="BH186" s="5">
        <v>1</v>
      </c>
      <c r="BI186" s="5">
        <v>1</v>
      </c>
      <c r="BJ186" s="5">
        <v>1</v>
      </c>
      <c r="BK186" s="5">
        <v>1</v>
      </c>
      <c r="BL186" s="5">
        <v>1</v>
      </c>
      <c r="BM186" s="5">
        <v>1</v>
      </c>
      <c r="BN186" s="5">
        <v>1</v>
      </c>
      <c r="BO186" s="5">
        <v>1</v>
      </c>
      <c r="BP186" s="5">
        <v>1</v>
      </c>
      <c r="BQ186" s="5">
        <v>1</v>
      </c>
      <c r="BR186" s="5">
        <v>1</v>
      </c>
      <c r="BS186" s="5">
        <v>1</v>
      </c>
      <c r="BT186" s="5">
        <v>1</v>
      </c>
      <c r="BU186" s="244">
        <v>1</v>
      </c>
    </row>
    <row r="187" spans="1:73" ht="18.75">
      <c r="A187" s="5">
        <v>1</v>
      </c>
      <c r="B187" s="596"/>
      <c r="C187" s="632"/>
      <c r="D187" s="598"/>
      <c r="E187" s="630" t="str">
        <f t="shared" si="33"/>
        <v/>
      </c>
      <c r="F187" s="640"/>
      <c r="G187" s="627" t="str">
        <f t="shared" si="34"/>
        <v/>
      </c>
      <c r="H187" s="639" t="str">
        <f>IF(OR(ISBLANK(F187), ISTEXT(F187)), "", "0  "&amp;F180)</f>
        <v/>
      </c>
      <c r="I187" s="5">
        <v>1</v>
      </c>
      <c r="J187" s="180" t="str">
        <f t="shared" si="32"/>
        <v>►</v>
      </c>
      <c r="K187" s="163"/>
      <c r="L187" s="164"/>
      <c r="M187" s="165" t="str">
        <f t="shared" si="29"/>
        <v/>
      </c>
      <c r="N187" s="166"/>
      <c r="O187" s="167"/>
      <c r="P187" s="182"/>
      <c r="Q187" s="491">
        <v>1</v>
      </c>
      <c r="R187" s="169">
        <f>IFERROR(SUMIF(K234:P234, O187, K235:P235)*N187*IF(ISBLANK(K187),1,K187)+SUMIF(K236:P236, O187, K237:P237)*N187*IF(ISBLANK(K187),1,K187), 0)</f>
        <v>0</v>
      </c>
      <c r="S187" s="170">
        <f>IF(ISBLANK(K171),0,(R187*Q187)/K171*V172)</f>
        <v>0</v>
      </c>
      <c r="T187" s="171">
        <f>IF(S207=0,0,(S187/S207)*U176*1000)</f>
        <v>0</v>
      </c>
      <c r="U187" s="193">
        <f>IF(R207=0, 0, (K187*Q187)/(R207*U176))</f>
        <v>0</v>
      </c>
      <c r="V187" s="173">
        <f>IF(OR(ISBLANK(K171), ISBLANK(K187), ISTEXT(K187)), 0, K187*Q187/K171*V172)</f>
        <v>0</v>
      </c>
      <c r="W187" s="174">
        <f t="shared" si="30"/>
        <v>0</v>
      </c>
      <c r="X187" s="175">
        <f t="shared" si="31"/>
        <v>0</v>
      </c>
      <c r="Y187" s="24" t="s">
        <v>7</v>
      </c>
      <c r="Z187" s="5">
        <v>1</v>
      </c>
      <c r="AA187" s="192"/>
      <c r="AB187" s="192"/>
      <c r="AC187" s="165" t="str">
        <f t="shared" si="35"/>
        <v/>
      </c>
      <c r="AD187" s="166"/>
      <c r="AE187" s="167"/>
      <c r="AF187" s="182"/>
      <c r="AG187" s="5">
        <v>1</v>
      </c>
      <c r="AH187" s="5">
        <v>1</v>
      </c>
      <c r="AI187" s="5">
        <v>1</v>
      </c>
      <c r="AJ187" s="5">
        <v>1</v>
      </c>
      <c r="AK187" s="5">
        <v>1</v>
      </c>
      <c r="AL187" s="5">
        <v>1</v>
      </c>
      <c r="AM187" s="5">
        <v>1</v>
      </c>
      <c r="AN187" s="5">
        <v>1</v>
      </c>
      <c r="AO187" s="5">
        <v>1</v>
      </c>
      <c r="AP187" s="5">
        <v>1</v>
      </c>
      <c r="AQ187" s="5">
        <v>1</v>
      </c>
      <c r="AR187" s="5">
        <v>1</v>
      </c>
      <c r="AS187" s="5">
        <v>1</v>
      </c>
      <c r="AT187" s="5">
        <v>1</v>
      </c>
      <c r="AU187" s="5">
        <v>1</v>
      </c>
      <c r="AV187" s="5">
        <v>1</v>
      </c>
      <c r="AW187" s="5">
        <v>1</v>
      </c>
      <c r="AX187" s="5">
        <v>1</v>
      </c>
      <c r="AY187" s="5">
        <v>1</v>
      </c>
      <c r="AZ187" s="5">
        <v>1</v>
      </c>
      <c r="BA187" s="5">
        <v>1</v>
      </c>
      <c r="BB187" s="5">
        <v>1</v>
      </c>
      <c r="BC187" s="5">
        <v>1</v>
      </c>
      <c r="BD187" s="5">
        <v>1</v>
      </c>
      <c r="BE187" s="5">
        <v>1</v>
      </c>
      <c r="BF187" s="5">
        <v>1</v>
      </c>
      <c r="BG187" s="5">
        <v>1</v>
      </c>
      <c r="BH187" s="5">
        <v>1</v>
      </c>
      <c r="BI187" s="5">
        <v>1</v>
      </c>
      <c r="BJ187" s="5">
        <v>1</v>
      </c>
      <c r="BK187" s="5">
        <v>1</v>
      </c>
      <c r="BL187" s="5">
        <v>1</v>
      </c>
      <c r="BM187" s="5">
        <v>1</v>
      </c>
      <c r="BN187" s="5">
        <v>1</v>
      </c>
      <c r="BO187" s="5">
        <v>1</v>
      </c>
      <c r="BP187" s="5">
        <v>1</v>
      </c>
      <c r="BQ187" s="5">
        <v>1</v>
      </c>
      <c r="BR187" s="5">
        <v>1</v>
      </c>
      <c r="BS187" s="5">
        <v>1</v>
      </c>
      <c r="BT187" s="5">
        <v>1</v>
      </c>
      <c r="BU187" s="244">
        <v>1</v>
      </c>
    </row>
    <row r="188" spans="1:73" ht="18.75">
      <c r="A188" s="5">
        <v>1</v>
      </c>
      <c r="B188" s="596"/>
      <c r="C188" s="632"/>
      <c r="D188" s="598"/>
      <c r="E188" s="630" t="str">
        <f t="shared" si="33"/>
        <v/>
      </c>
      <c r="F188" s="640">
        <v>0</v>
      </c>
      <c r="G188" s="627">
        <f>IF(ISBLANK(F188),E188,F188)</f>
        <v>0</v>
      </c>
      <c r="H188" s="639" t="str">
        <f>IF(OR(ISBLANK(F188), ISTEXT(F188)), "", "0  "&amp;F180)</f>
        <v>0  colonne.F</v>
      </c>
      <c r="I188" s="5">
        <v>1</v>
      </c>
      <c r="J188" s="180" t="str">
        <f t="shared" si="32"/>
        <v>►</v>
      </c>
      <c r="K188" s="163"/>
      <c r="L188" s="164"/>
      <c r="M188" s="181" t="str">
        <f t="shared" si="29"/>
        <v/>
      </c>
      <c r="N188" s="166"/>
      <c r="O188" s="167"/>
      <c r="P188" s="182"/>
      <c r="Q188" s="491">
        <v>1</v>
      </c>
      <c r="R188" s="169">
        <f>IFERROR(SUMIF(K234:P234, O188, K235:P235)*N188*IF(ISBLANK(K188),1,K188)+SUMIF(K236:P236, O188, K237:P237)*N188*IF(ISBLANK(K188),1,K188), 0)</f>
        <v>0</v>
      </c>
      <c r="S188" s="170">
        <f>IF(ISBLANK(K171),0,(R188*Q188)/K171*V172)</f>
        <v>0</v>
      </c>
      <c r="T188" s="183">
        <f>IF(S207=0,0,(S188/S207)*U176*1000)</f>
        <v>0</v>
      </c>
      <c r="U188" s="184">
        <f>IF(R207=0, 0, (K188*Q188)/(R207*U176))</f>
        <v>0</v>
      </c>
      <c r="V188" s="185">
        <f>IF(OR(ISBLANK(K171), ISBLANK(K188), ISTEXT(K188)), 0, K188*Q188/K171*V172)</f>
        <v>0</v>
      </c>
      <c r="W188" s="186">
        <f t="shared" si="30"/>
        <v>0</v>
      </c>
      <c r="X188" s="187">
        <f t="shared" si="31"/>
        <v>0</v>
      </c>
      <c r="Y188" s="24" t="s">
        <v>13</v>
      </c>
      <c r="Z188" s="5">
        <v>1</v>
      </c>
      <c r="AA188" s="192"/>
      <c r="AB188" s="192"/>
      <c r="AC188" s="181" t="str">
        <f t="shared" si="35"/>
        <v/>
      </c>
      <c r="AD188" s="166"/>
      <c r="AE188" s="167"/>
      <c r="AF188" s="182"/>
      <c r="AG188" s="5">
        <v>1</v>
      </c>
      <c r="AH188" s="5">
        <v>1</v>
      </c>
      <c r="AI188" s="5">
        <v>1</v>
      </c>
      <c r="AJ188" s="5">
        <v>1</v>
      </c>
      <c r="AK188" s="5">
        <v>1</v>
      </c>
      <c r="AL188" s="5">
        <v>1</v>
      </c>
      <c r="AM188" s="5">
        <v>1</v>
      </c>
      <c r="AN188" s="5">
        <v>1</v>
      </c>
      <c r="AO188" s="5">
        <v>1</v>
      </c>
      <c r="AP188" s="5">
        <v>1</v>
      </c>
      <c r="AQ188" s="5">
        <v>1</v>
      </c>
      <c r="AR188" s="5">
        <v>1</v>
      </c>
      <c r="AS188" s="5">
        <v>1</v>
      </c>
      <c r="AT188" s="5">
        <v>1</v>
      </c>
      <c r="AU188" s="5">
        <v>1</v>
      </c>
      <c r="AV188" s="5">
        <v>1</v>
      </c>
      <c r="AW188" s="5">
        <v>1</v>
      </c>
      <c r="AX188" s="5">
        <v>1</v>
      </c>
      <c r="AY188" s="5">
        <v>1</v>
      </c>
      <c r="AZ188" s="5">
        <v>1</v>
      </c>
      <c r="BA188" s="5">
        <v>1</v>
      </c>
      <c r="BB188" s="5">
        <v>1</v>
      </c>
      <c r="BC188" s="5">
        <v>1</v>
      </c>
      <c r="BD188" s="5">
        <v>1</v>
      </c>
      <c r="BE188" s="5">
        <v>1</v>
      </c>
      <c r="BF188" s="5">
        <v>1</v>
      </c>
      <c r="BG188" s="5">
        <v>1</v>
      </c>
      <c r="BH188" s="5">
        <v>1</v>
      </c>
      <c r="BI188" s="5">
        <v>1</v>
      </c>
      <c r="BJ188" s="5">
        <v>1</v>
      </c>
      <c r="BK188" s="5">
        <v>1</v>
      </c>
      <c r="BL188" s="5">
        <v>1</v>
      </c>
      <c r="BM188" s="5">
        <v>1</v>
      </c>
      <c r="BN188" s="5">
        <v>1</v>
      </c>
      <c r="BO188" s="5">
        <v>1</v>
      </c>
      <c r="BP188" s="5">
        <v>1</v>
      </c>
      <c r="BQ188" s="5">
        <v>1</v>
      </c>
      <c r="BR188" s="5">
        <v>1</v>
      </c>
      <c r="BS188" s="5">
        <v>1</v>
      </c>
      <c r="BT188" s="5">
        <v>1</v>
      </c>
      <c r="BU188" s="244">
        <v>1</v>
      </c>
    </row>
    <row r="189" spans="1:73" ht="18.75">
      <c r="A189" s="5">
        <v>1</v>
      </c>
      <c r="B189" s="596"/>
      <c r="C189" s="632"/>
      <c r="D189" s="598"/>
      <c r="E189" s="630" t="str">
        <f t="shared" si="33"/>
        <v/>
      </c>
      <c r="F189" s="640"/>
      <c r="G189" s="627" t="str">
        <f t="shared" ref="G189:G243" si="36">IF(ISBLANK(F189),E189,F189)</f>
        <v/>
      </c>
      <c r="H189" s="639" t="str">
        <f>IF(OR(ISBLANK(F189), ISTEXT(F189)), "", "0  "&amp;F180)</f>
        <v/>
      </c>
      <c r="I189" s="5">
        <v>1</v>
      </c>
      <c r="J189" s="180" t="str">
        <f t="shared" si="32"/>
        <v>►</v>
      </c>
      <c r="K189" s="163"/>
      <c r="L189" s="164"/>
      <c r="M189" s="165" t="str">
        <f t="shared" si="29"/>
        <v/>
      </c>
      <c r="N189" s="166"/>
      <c r="O189" s="167"/>
      <c r="P189" s="182"/>
      <c r="Q189" s="491">
        <v>1</v>
      </c>
      <c r="R189" s="169">
        <f>IFERROR(SUMIF(K234:P234, O189, K235:P235)*N189*IF(ISBLANK(K189),1,K189)+SUMIF(K236:P236, O189, K237:P237)*N189*IF(ISBLANK(K189),1,K189), 0)</f>
        <v>0</v>
      </c>
      <c r="S189" s="170">
        <f>IF(ISBLANK(K171),0,(R189*Q189)/K171*V172)</f>
        <v>0</v>
      </c>
      <c r="T189" s="171">
        <f>IF(S207=0,0,(S189/S207)*U176*1000)</f>
        <v>0</v>
      </c>
      <c r="U189" s="193">
        <f>IF(R207=0, 0, (K189*Q189)/(R207*U176))</f>
        <v>0</v>
      </c>
      <c r="V189" s="173">
        <f>IF(OR(ISBLANK(K171), ISBLANK(K189), ISTEXT(K189)), 0, K189*Q189/K171*V172)</f>
        <v>0</v>
      </c>
      <c r="W189" s="174">
        <f t="shared" si="30"/>
        <v>0</v>
      </c>
      <c r="X189" s="175">
        <f t="shared" si="31"/>
        <v>0</v>
      </c>
      <c r="Y189" s="24" t="s">
        <v>19</v>
      </c>
      <c r="Z189" s="5">
        <v>1</v>
      </c>
      <c r="AA189" s="192"/>
      <c r="AB189" s="192"/>
      <c r="AC189" s="165" t="str">
        <f t="shared" si="35"/>
        <v/>
      </c>
      <c r="AD189" s="166"/>
      <c r="AE189" s="167"/>
      <c r="AF189" s="182"/>
      <c r="AG189" s="5">
        <v>1</v>
      </c>
      <c r="AH189" s="5">
        <v>1</v>
      </c>
      <c r="AI189" s="5">
        <v>1</v>
      </c>
      <c r="AJ189" s="5">
        <v>1</v>
      </c>
      <c r="AK189" s="5">
        <v>1</v>
      </c>
      <c r="AL189" s="5">
        <v>1</v>
      </c>
      <c r="AM189" s="5">
        <v>1</v>
      </c>
      <c r="AN189" s="5">
        <v>1</v>
      </c>
      <c r="AO189" s="5">
        <v>1</v>
      </c>
      <c r="AP189" s="5">
        <v>1</v>
      </c>
      <c r="AQ189" s="5">
        <v>1</v>
      </c>
      <c r="AR189" s="5">
        <v>1</v>
      </c>
      <c r="AS189" s="5">
        <v>1</v>
      </c>
      <c r="AT189" s="5">
        <v>1</v>
      </c>
      <c r="AU189" s="5">
        <v>1</v>
      </c>
      <c r="AV189" s="5">
        <v>1</v>
      </c>
      <c r="AW189" s="5">
        <v>1</v>
      </c>
      <c r="AX189" s="5">
        <v>1</v>
      </c>
      <c r="AY189" s="5">
        <v>1</v>
      </c>
      <c r="AZ189" s="5">
        <v>1</v>
      </c>
      <c r="BA189" s="5">
        <v>1</v>
      </c>
      <c r="BB189" s="5">
        <v>1</v>
      </c>
      <c r="BC189" s="5">
        <v>1</v>
      </c>
      <c r="BD189" s="5">
        <v>1</v>
      </c>
      <c r="BE189" s="5">
        <v>1</v>
      </c>
      <c r="BF189" s="5">
        <v>1</v>
      </c>
      <c r="BG189" s="5">
        <v>1</v>
      </c>
      <c r="BH189" s="5">
        <v>1</v>
      </c>
      <c r="BI189" s="5">
        <v>1</v>
      </c>
      <c r="BJ189" s="5">
        <v>1</v>
      </c>
      <c r="BK189" s="5">
        <v>1</v>
      </c>
      <c r="BL189" s="5">
        <v>1</v>
      </c>
      <c r="BM189" s="5">
        <v>1</v>
      </c>
      <c r="BN189" s="5">
        <v>1</v>
      </c>
      <c r="BO189" s="5">
        <v>1</v>
      </c>
      <c r="BP189" s="5">
        <v>1</v>
      </c>
      <c r="BQ189" s="5">
        <v>1</v>
      </c>
      <c r="BR189" s="5">
        <v>1</v>
      </c>
      <c r="BS189" s="5">
        <v>1</v>
      </c>
      <c r="BT189" s="5">
        <v>1</v>
      </c>
      <c r="BU189" s="244">
        <v>1</v>
      </c>
    </row>
    <row r="190" spans="1:73" ht="18.75">
      <c r="A190" s="5">
        <v>1</v>
      </c>
      <c r="B190" s="596"/>
      <c r="C190" s="632"/>
      <c r="D190" s="598"/>
      <c r="E190" s="630" t="str">
        <f t="shared" si="33"/>
        <v/>
      </c>
      <c r="F190" s="640">
        <v>0</v>
      </c>
      <c r="G190" s="627">
        <f t="shared" si="36"/>
        <v>0</v>
      </c>
      <c r="H190" s="639" t="str">
        <f>IF(OR(ISBLANK(F190), ISTEXT(F190)), "", "0  "&amp;F180)</f>
        <v>0  colonne.F</v>
      </c>
      <c r="I190" s="5">
        <v>1</v>
      </c>
      <c r="J190" s="180" t="str">
        <f t="shared" si="32"/>
        <v>►</v>
      </c>
      <c r="K190" s="163"/>
      <c r="L190" s="164"/>
      <c r="M190" s="181" t="str">
        <f t="shared" si="29"/>
        <v/>
      </c>
      <c r="N190" s="166"/>
      <c r="O190" s="167"/>
      <c r="P190" s="182"/>
      <c r="Q190" s="491">
        <v>1</v>
      </c>
      <c r="R190" s="169">
        <f>IFERROR(SUMIF(K234:P234, O190, K235:P235)*N190*IF(ISBLANK(K190),1,K190)+SUMIF(K236:P236, O190, K237:P237)*N190*IF(ISBLANK(K190),1,K190), 0)</f>
        <v>0</v>
      </c>
      <c r="S190" s="170">
        <f>IF(ISBLANK(K171),0,(R190*Q190)/K171*V172)</f>
        <v>0</v>
      </c>
      <c r="T190" s="183">
        <f>IF(S207=0,0,(S190/S207)*U176*1000)</f>
        <v>0</v>
      </c>
      <c r="U190" s="184">
        <f>IF(R207=0, 0, (K190*Q190)/(R207*U176))</f>
        <v>0</v>
      </c>
      <c r="V190" s="185">
        <f>IF(OR(ISBLANK(K171), ISBLANK(K190), ISTEXT(K190)), 0, K190*Q190/K171*V172)</f>
        <v>0</v>
      </c>
      <c r="W190" s="186">
        <f t="shared" si="30"/>
        <v>0</v>
      </c>
      <c r="X190" s="187">
        <f t="shared" si="31"/>
        <v>0</v>
      </c>
      <c r="Y190" s="5">
        <v>1</v>
      </c>
      <c r="Z190" s="5">
        <v>1</v>
      </c>
      <c r="AA190" s="163"/>
      <c r="AB190" s="164"/>
      <c r="AC190" s="181" t="str">
        <f t="shared" si="35"/>
        <v/>
      </c>
      <c r="AD190" s="166"/>
      <c r="AE190" s="167"/>
      <c r="AF190" s="182"/>
      <c r="AG190" s="5">
        <v>1</v>
      </c>
      <c r="AH190" s="5">
        <v>1</v>
      </c>
      <c r="AI190" s="5">
        <v>1</v>
      </c>
      <c r="AJ190" s="5">
        <v>1</v>
      </c>
      <c r="AK190" s="5">
        <v>1</v>
      </c>
      <c r="AL190" s="5">
        <v>1</v>
      </c>
      <c r="AM190" s="5">
        <v>1</v>
      </c>
      <c r="AN190" s="5">
        <v>1</v>
      </c>
      <c r="AO190" s="5">
        <v>1</v>
      </c>
      <c r="AP190" s="5">
        <v>1</v>
      </c>
      <c r="AQ190" s="5">
        <v>1</v>
      </c>
      <c r="AR190" s="5">
        <v>1</v>
      </c>
      <c r="AS190" s="5">
        <v>1</v>
      </c>
      <c r="AT190" s="5">
        <v>1</v>
      </c>
      <c r="AU190" s="5">
        <v>1</v>
      </c>
      <c r="AV190" s="5">
        <v>1</v>
      </c>
      <c r="AW190" s="5">
        <v>1</v>
      </c>
      <c r="AX190" s="5">
        <v>1</v>
      </c>
      <c r="AY190" s="5">
        <v>1</v>
      </c>
      <c r="AZ190" s="5">
        <v>1</v>
      </c>
      <c r="BA190" s="5">
        <v>1</v>
      </c>
      <c r="BB190" s="5">
        <v>1</v>
      </c>
      <c r="BC190" s="5">
        <v>1</v>
      </c>
      <c r="BD190" s="5">
        <v>1</v>
      </c>
      <c r="BE190" s="5">
        <v>1</v>
      </c>
      <c r="BF190" s="5">
        <v>1</v>
      </c>
      <c r="BG190" s="5">
        <v>1</v>
      </c>
      <c r="BH190" s="5">
        <v>1</v>
      </c>
      <c r="BI190" s="5">
        <v>1</v>
      </c>
      <c r="BJ190" s="5">
        <v>1</v>
      </c>
      <c r="BK190" s="5">
        <v>1</v>
      </c>
      <c r="BL190" s="5">
        <v>1</v>
      </c>
      <c r="BM190" s="5">
        <v>1</v>
      </c>
      <c r="BN190" s="5">
        <v>1</v>
      </c>
      <c r="BO190" s="5">
        <v>1</v>
      </c>
      <c r="BP190" s="5">
        <v>1</v>
      </c>
      <c r="BQ190" s="5">
        <v>1</v>
      </c>
      <c r="BR190" s="5">
        <v>1</v>
      </c>
      <c r="BS190" s="5">
        <v>1</v>
      </c>
      <c r="BT190" s="5">
        <v>1</v>
      </c>
      <c r="BU190" s="244">
        <v>1</v>
      </c>
    </row>
    <row r="191" spans="1:73" ht="18.75">
      <c r="A191" s="5">
        <v>1</v>
      </c>
      <c r="B191" s="596"/>
      <c r="C191" s="632"/>
      <c r="D191" s="598"/>
      <c r="E191" s="630" t="str">
        <f t="shared" si="33"/>
        <v/>
      </c>
      <c r="F191" s="640"/>
      <c r="G191" s="627" t="str">
        <f t="shared" si="36"/>
        <v/>
      </c>
      <c r="H191" s="639" t="str">
        <f>IF(OR(ISBLANK(F191), ISTEXT(F191)), "", "0  "&amp;F180)</f>
        <v/>
      </c>
      <c r="I191" s="5">
        <v>1</v>
      </c>
      <c r="J191" s="180" t="str">
        <f t="shared" si="32"/>
        <v>►</v>
      </c>
      <c r="K191" s="163"/>
      <c r="L191" s="164"/>
      <c r="M191" s="181" t="str">
        <f t="shared" si="29"/>
        <v/>
      </c>
      <c r="N191" s="166"/>
      <c r="O191" s="167"/>
      <c r="P191" s="182"/>
      <c r="Q191" s="491">
        <v>1</v>
      </c>
      <c r="R191" s="169">
        <f>IFERROR(SUMIF(K234:P234, O191, K235:P235)*N191*IF(ISBLANK(K191),1,K191)+SUMIF(K236:P236, O191, K237:P237)*N191*IF(ISBLANK(K191),1,K191), 0)</f>
        <v>0</v>
      </c>
      <c r="S191" s="170">
        <f>IF(ISBLANK(K171),0,(R191*Q191)/K171*V172)</f>
        <v>0</v>
      </c>
      <c r="T191" s="171">
        <f>IF(S207=0,0,(S191/S207)*U176*1000)</f>
        <v>0</v>
      </c>
      <c r="U191" s="193">
        <f>IF(R207=0, 0, (K191*Q191)/(R207*U176))</f>
        <v>0</v>
      </c>
      <c r="V191" s="173">
        <f>IF(OR(ISBLANK(K171), ISBLANK(K191), ISTEXT(K191)), 0, K191*Q191/K171*V172)</f>
        <v>0</v>
      </c>
      <c r="W191" s="174">
        <f t="shared" si="30"/>
        <v>0</v>
      </c>
      <c r="X191" s="175">
        <f t="shared" si="31"/>
        <v>0</v>
      </c>
      <c r="Y191" s="5">
        <v>1</v>
      </c>
      <c r="Z191" s="5">
        <v>1</v>
      </c>
      <c r="AA191" s="164"/>
      <c r="AB191" s="164"/>
      <c r="AC191" s="165" t="str">
        <f t="shared" si="35"/>
        <v/>
      </c>
      <c r="AD191" s="166"/>
      <c r="AE191" s="167"/>
      <c r="AF191" s="182"/>
      <c r="AG191" s="5">
        <v>1</v>
      </c>
      <c r="AH191" s="5">
        <v>1</v>
      </c>
      <c r="AI191" s="5">
        <v>1</v>
      </c>
      <c r="AJ191" s="5">
        <v>1</v>
      </c>
      <c r="AK191" s="5">
        <v>1</v>
      </c>
      <c r="AL191" s="5">
        <v>1</v>
      </c>
      <c r="AM191" s="5">
        <v>1</v>
      </c>
      <c r="AN191" s="5">
        <v>1</v>
      </c>
      <c r="AO191" s="5">
        <v>1</v>
      </c>
      <c r="AP191" s="5">
        <v>1</v>
      </c>
      <c r="AQ191" s="5">
        <v>1</v>
      </c>
      <c r="AR191" s="5">
        <v>1</v>
      </c>
      <c r="AS191" s="5">
        <v>1</v>
      </c>
      <c r="AT191" s="5">
        <v>1</v>
      </c>
      <c r="AU191" s="5">
        <v>1</v>
      </c>
      <c r="AV191" s="5">
        <v>1</v>
      </c>
      <c r="AW191" s="5">
        <v>1</v>
      </c>
      <c r="AX191" s="5">
        <v>1</v>
      </c>
      <c r="AY191" s="5">
        <v>1</v>
      </c>
      <c r="AZ191" s="5">
        <v>1</v>
      </c>
      <c r="BA191" s="5">
        <v>1</v>
      </c>
      <c r="BB191" s="5">
        <v>1</v>
      </c>
      <c r="BC191" s="5">
        <v>1</v>
      </c>
      <c r="BD191" s="5">
        <v>1</v>
      </c>
      <c r="BE191" s="5">
        <v>1</v>
      </c>
      <c r="BF191" s="5">
        <v>1</v>
      </c>
      <c r="BG191" s="5">
        <v>1</v>
      </c>
      <c r="BH191" s="5">
        <v>1</v>
      </c>
      <c r="BI191" s="5">
        <v>1</v>
      </c>
      <c r="BJ191" s="5">
        <v>1</v>
      </c>
      <c r="BK191" s="5">
        <v>1</v>
      </c>
      <c r="BL191" s="5">
        <v>1</v>
      </c>
      <c r="BM191" s="5">
        <v>1</v>
      </c>
      <c r="BN191" s="5">
        <v>1</v>
      </c>
      <c r="BO191" s="5">
        <v>1</v>
      </c>
      <c r="BP191" s="5">
        <v>1</v>
      </c>
      <c r="BQ191" s="5">
        <v>1</v>
      </c>
      <c r="BR191" s="5">
        <v>1</v>
      </c>
      <c r="BS191" s="5">
        <v>1</v>
      </c>
      <c r="BT191" s="5">
        <v>1</v>
      </c>
      <c r="BU191" s="244">
        <v>1</v>
      </c>
    </row>
    <row r="192" spans="1:73" ht="18.75">
      <c r="A192" s="5">
        <v>1</v>
      </c>
      <c r="B192" s="596"/>
      <c r="C192" s="632"/>
      <c r="D192" s="598"/>
      <c r="E192" s="630" t="str">
        <f t="shared" si="33"/>
        <v/>
      </c>
      <c r="F192" s="640"/>
      <c r="G192" s="627" t="str">
        <f t="shared" si="36"/>
        <v/>
      </c>
      <c r="H192" s="639" t="str">
        <f>IF(OR(ISBLANK(F192), ISTEXT(F192)), "", "0  "&amp;F180)</f>
        <v/>
      </c>
      <c r="I192" s="5">
        <v>1</v>
      </c>
      <c r="J192" s="180" t="str">
        <f t="shared" si="32"/>
        <v>►</v>
      </c>
      <c r="K192" s="163"/>
      <c r="L192" s="164"/>
      <c r="M192" s="181" t="str">
        <f t="shared" si="29"/>
        <v/>
      </c>
      <c r="N192" s="166"/>
      <c r="O192" s="167"/>
      <c r="P192" s="182"/>
      <c r="Q192" s="491">
        <v>1</v>
      </c>
      <c r="R192" s="169">
        <f>IFERROR(SUMIF(K234:P234, O192, K235:P235)*N192*IF(ISBLANK(K192),1,K192)+SUMIF(K236:P236, O192, K237:P237)*N192*IF(ISBLANK(K192),1,K192), 0)</f>
        <v>0</v>
      </c>
      <c r="S192" s="170">
        <f>IF(ISBLANK(K171),0,(R192*Q192)/K171*V172)</f>
        <v>0</v>
      </c>
      <c r="T192" s="183">
        <f>IF(S207=0,0,(S192/S207)*U176*1000)</f>
        <v>0</v>
      </c>
      <c r="U192" s="184">
        <f>IF(R207=0, 0, (K192*Q192)/(R207*U176))</f>
        <v>0</v>
      </c>
      <c r="V192" s="185">
        <f>IF(OR(ISBLANK(K171), ISBLANK(K192), ISTEXT(K192)), 0, K192*Q192/K171*V172)</f>
        <v>0</v>
      </c>
      <c r="W192" s="186">
        <f t="shared" si="30"/>
        <v>0</v>
      </c>
      <c r="X192" s="187">
        <f t="shared" si="31"/>
        <v>0</v>
      </c>
      <c r="Y192" s="5">
        <v>1</v>
      </c>
      <c r="Z192" s="5">
        <v>1</v>
      </c>
      <c r="AA192" s="164"/>
      <c r="AB192" s="164"/>
      <c r="AC192" s="181" t="str">
        <f t="shared" si="35"/>
        <v/>
      </c>
      <c r="AD192" s="166"/>
      <c r="AE192" s="167"/>
      <c r="AF192" s="182"/>
      <c r="AG192" s="5">
        <v>1</v>
      </c>
      <c r="AH192" s="5">
        <v>1</v>
      </c>
      <c r="AI192" s="5">
        <v>1</v>
      </c>
      <c r="AJ192" s="5">
        <v>1</v>
      </c>
      <c r="AK192" s="5">
        <v>1</v>
      </c>
      <c r="AL192" s="5">
        <v>1</v>
      </c>
      <c r="AM192" s="5">
        <v>1</v>
      </c>
      <c r="AN192" s="5">
        <v>1</v>
      </c>
      <c r="AO192" s="5">
        <v>1</v>
      </c>
      <c r="AP192" s="5">
        <v>1</v>
      </c>
      <c r="AQ192" s="5">
        <v>1</v>
      </c>
      <c r="AR192" s="5">
        <v>1</v>
      </c>
      <c r="AS192" s="5">
        <v>1</v>
      </c>
      <c r="AT192" s="5">
        <v>1</v>
      </c>
      <c r="AU192" s="5">
        <v>1</v>
      </c>
      <c r="AV192" s="5">
        <v>1</v>
      </c>
      <c r="AW192" s="5">
        <v>1</v>
      </c>
      <c r="AX192" s="5">
        <v>1</v>
      </c>
      <c r="AY192" s="5">
        <v>1</v>
      </c>
      <c r="AZ192" s="5">
        <v>1</v>
      </c>
      <c r="BA192" s="5">
        <v>1</v>
      </c>
      <c r="BB192" s="5">
        <v>1</v>
      </c>
      <c r="BC192" s="5">
        <v>1</v>
      </c>
      <c r="BD192" s="5">
        <v>1</v>
      </c>
      <c r="BE192" s="5">
        <v>1</v>
      </c>
      <c r="BF192" s="5">
        <v>1</v>
      </c>
      <c r="BG192" s="5">
        <v>1</v>
      </c>
      <c r="BH192" s="5">
        <v>1</v>
      </c>
      <c r="BI192" s="5">
        <v>1</v>
      </c>
      <c r="BJ192" s="5">
        <v>1</v>
      </c>
      <c r="BK192" s="5">
        <v>1</v>
      </c>
      <c r="BL192" s="5">
        <v>1</v>
      </c>
      <c r="BM192" s="5">
        <v>1</v>
      </c>
      <c r="BN192" s="5">
        <v>1</v>
      </c>
      <c r="BO192" s="5">
        <v>1</v>
      </c>
      <c r="BP192" s="5">
        <v>1</v>
      </c>
      <c r="BQ192" s="5">
        <v>1</v>
      </c>
      <c r="BR192" s="5">
        <v>1</v>
      </c>
      <c r="BS192" s="5">
        <v>1</v>
      </c>
      <c r="BT192" s="5">
        <v>1</v>
      </c>
      <c r="BU192" s="244">
        <v>1</v>
      </c>
    </row>
    <row r="193" spans="1:73" ht="18.75">
      <c r="A193" s="5">
        <v>1</v>
      </c>
      <c r="B193" s="596"/>
      <c r="C193" s="632"/>
      <c r="D193" s="598"/>
      <c r="E193" s="630" t="str">
        <f t="shared" si="33"/>
        <v/>
      </c>
      <c r="F193" s="640"/>
      <c r="G193" s="627" t="str">
        <f t="shared" si="36"/>
        <v/>
      </c>
      <c r="H193" s="639" t="str">
        <f>IF(OR(ISBLANK(F193), ISTEXT(F193)), "", "0  "&amp;F180)</f>
        <v/>
      </c>
      <c r="I193" s="5">
        <v>1</v>
      </c>
      <c r="J193" s="180" t="str">
        <f t="shared" si="32"/>
        <v>►</v>
      </c>
      <c r="K193" s="163"/>
      <c r="L193" s="164"/>
      <c r="M193" s="181" t="str">
        <f t="shared" si="29"/>
        <v/>
      </c>
      <c r="N193" s="166"/>
      <c r="O193" s="167"/>
      <c r="P193" s="182"/>
      <c r="Q193" s="491">
        <v>1</v>
      </c>
      <c r="R193" s="169">
        <f>IFERROR(SUMIF(K234:P234, O193, K235:P235)*N193*IF(ISBLANK(K193),1,K193)+SUMIF(K236:P236, O193, K237:P237)*N193*IF(ISBLANK(K193),1,K193), 0)</f>
        <v>0</v>
      </c>
      <c r="S193" s="170">
        <f>IF(ISBLANK(K171),0,(R193*Q193)/K171*V172)</f>
        <v>0</v>
      </c>
      <c r="T193" s="171">
        <f>IF(S207=0,0,(S193/S207)*U176*1000)</f>
        <v>0</v>
      </c>
      <c r="U193" s="193">
        <f>IF(R207=0, 0, (K193*Q193)/(R207*U176))</f>
        <v>0</v>
      </c>
      <c r="V193" s="173">
        <f>IF(OR(ISBLANK(K171), ISBLANK(K193), ISTEXT(K193)), 0, K193*Q193/K171*V172)</f>
        <v>0</v>
      </c>
      <c r="W193" s="174">
        <f t="shared" si="30"/>
        <v>0</v>
      </c>
      <c r="X193" s="175">
        <f t="shared" si="31"/>
        <v>0</v>
      </c>
      <c r="Y193" s="5">
        <v>1</v>
      </c>
      <c r="Z193" s="5">
        <v>1</v>
      </c>
      <c r="AA193" s="164"/>
      <c r="AB193" s="164"/>
      <c r="AC193" s="181" t="str">
        <f t="shared" si="35"/>
        <v/>
      </c>
      <c r="AD193" s="166"/>
      <c r="AE193" s="167"/>
      <c r="AF193" s="182"/>
      <c r="AG193" s="5">
        <v>1</v>
      </c>
      <c r="AH193" s="5">
        <v>1</v>
      </c>
      <c r="AI193" s="5">
        <v>1</v>
      </c>
      <c r="AJ193" s="5">
        <v>1</v>
      </c>
      <c r="AK193" s="5">
        <v>1</v>
      </c>
      <c r="AL193" s="5">
        <v>1</v>
      </c>
      <c r="AM193" s="5">
        <v>1</v>
      </c>
      <c r="AN193" s="5">
        <v>1</v>
      </c>
      <c r="AO193" s="5">
        <v>1</v>
      </c>
      <c r="AP193" s="5">
        <v>1</v>
      </c>
      <c r="AQ193" s="5">
        <v>1</v>
      </c>
      <c r="AR193" s="5">
        <v>1</v>
      </c>
      <c r="AS193" s="5">
        <v>1</v>
      </c>
      <c r="AT193" s="5">
        <v>1</v>
      </c>
      <c r="AU193" s="5">
        <v>1</v>
      </c>
      <c r="AV193" s="5">
        <v>1</v>
      </c>
      <c r="AW193" s="5">
        <v>1</v>
      </c>
      <c r="AX193" s="5">
        <v>1</v>
      </c>
      <c r="AY193" s="5">
        <v>1</v>
      </c>
      <c r="AZ193" s="5">
        <v>1</v>
      </c>
      <c r="BA193" s="5">
        <v>1</v>
      </c>
      <c r="BB193" s="5">
        <v>1</v>
      </c>
      <c r="BC193" s="5">
        <v>1</v>
      </c>
      <c r="BD193" s="5">
        <v>1</v>
      </c>
      <c r="BE193" s="5">
        <v>1</v>
      </c>
      <c r="BF193" s="5">
        <v>1</v>
      </c>
      <c r="BG193" s="5">
        <v>1</v>
      </c>
      <c r="BH193" s="5">
        <v>1</v>
      </c>
      <c r="BI193" s="5">
        <v>1</v>
      </c>
      <c r="BJ193" s="5">
        <v>1</v>
      </c>
      <c r="BK193" s="5">
        <v>1</v>
      </c>
      <c r="BL193" s="5">
        <v>1</v>
      </c>
      <c r="BM193" s="5">
        <v>1</v>
      </c>
      <c r="BN193" s="5">
        <v>1</v>
      </c>
      <c r="BO193" s="5">
        <v>1</v>
      </c>
      <c r="BP193" s="5">
        <v>1</v>
      </c>
      <c r="BQ193" s="5">
        <v>1</v>
      </c>
      <c r="BR193" s="5">
        <v>1</v>
      </c>
      <c r="BS193" s="5">
        <v>1</v>
      </c>
      <c r="BT193" s="5">
        <v>1</v>
      </c>
      <c r="BU193" s="244">
        <v>1</v>
      </c>
    </row>
    <row r="194" spans="1:73" ht="18.75">
      <c r="A194" s="5">
        <v>1</v>
      </c>
      <c r="B194" s="596"/>
      <c r="C194" s="632"/>
      <c r="D194" s="598"/>
      <c r="E194" s="630" t="str">
        <f t="shared" si="33"/>
        <v/>
      </c>
      <c r="F194" s="640"/>
      <c r="G194" s="627" t="str">
        <f t="shared" si="36"/>
        <v/>
      </c>
      <c r="H194" s="639" t="str">
        <f>IF(OR(ISBLANK(F194), ISTEXT(F194)), "", "0  "&amp;F180)</f>
        <v/>
      </c>
      <c r="I194" s="5">
        <v>1</v>
      </c>
      <c r="J194" s="180" t="str">
        <f t="shared" si="32"/>
        <v>►</v>
      </c>
      <c r="K194" s="163"/>
      <c r="L194" s="164"/>
      <c r="M194" s="181" t="str">
        <f t="shared" si="29"/>
        <v/>
      </c>
      <c r="N194" s="166"/>
      <c r="O194" s="167"/>
      <c r="P194" s="182"/>
      <c r="Q194" s="491">
        <v>1</v>
      </c>
      <c r="R194" s="169">
        <f>IFERROR(SUMIF(K234:P234, O194, K235:P235)*N194*IF(ISBLANK(K194),1,K194)+SUMIF(K236:P236, O194, K237:P237)*N194*IF(ISBLANK(K194),1,K194), 0)</f>
        <v>0</v>
      </c>
      <c r="S194" s="170">
        <f>IF(ISBLANK(K171),0,(R194*Q194)/K171*V172)</f>
        <v>0</v>
      </c>
      <c r="T194" s="183">
        <f>IF(S207=0,0,(S194/S207)*U176*1000)</f>
        <v>0</v>
      </c>
      <c r="U194" s="184">
        <f>IF(R207=0, 0, (K194*Q194)/(R207*U176))</f>
        <v>0</v>
      </c>
      <c r="V194" s="185">
        <f>IF(OR(ISBLANK(K171), ISBLANK(K194), ISTEXT(K194)), 0, K194*Q194/K171*V172)</f>
        <v>0</v>
      </c>
      <c r="W194" s="186">
        <f t="shared" si="30"/>
        <v>0</v>
      </c>
      <c r="X194" s="187">
        <f t="shared" si="31"/>
        <v>0</v>
      </c>
      <c r="Y194" s="5">
        <v>1</v>
      </c>
      <c r="Z194" s="5">
        <v>1</v>
      </c>
      <c r="AA194" s="164"/>
      <c r="AB194" s="164"/>
      <c r="AC194" s="181" t="str">
        <f t="shared" si="35"/>
        <v/>
      </c>
      <c r="AD194" s="166"/>
      <c r="AE194" s="167"/>
      <c r="AF194" s="182"/>
      <c r="AG194" s="5">
        <v>1</v>
      </c>
      <c r="AH194" s="5">
        <v>1</v>
      </c>
      <c r="AI194" s="5">
        <v>1</v>
      </c>
      <c r="AJ194" s="5">
        <v>1</v>
      </c>
      <c r="AK194" s="5">
        <v>1</v>
      </c>
      <c r="AL194" s="5">
        <v>1</v>
      </c>
      <c r="AM194" s="5">
        <v>1</v>
      </c>
      <c r="AN194" s="5">
        <v>1</v>
      </c>
      <c r="AO194" s="5">
        <v>1</v>
      </c>
      <c r="AP194" s="5">
        <v>1</v>
      </c>
      <c r="AQ194" s="5">
        <v>1</v>
      </c>
      <c r="AR194" s="5">
        <v>1</v>
      </c>
      <c r="AS194" s="5">
        <v>1</v>
      </c>
      <c r="AT194" s="5">
        <v>1</v>
      </c>
      <c r="AU194" s="5">
        <v>1</v>
      </c>
      <c r="AV194" s="5">
        <v>1</v>
      </c>
      <c r="AW194" s="5">
        <v>1</v>
      </c>
      <c r="AX194" s="5">
        <v>1</v>
      </c>
      <c r="AY194" s="5">
        <v>1</v>
      </c>
      <c r="AZ194" s="5">
        <v>1</v>
      </c>
      <c r="BA194" s="5">
        <v>1</v>
      </c>
      <c r="BB194" s="5">
        <v>1</v>
      </c>
      <c r="BC194" s="5">
        <v>1</v>
      </c>
      <c r="BD194" s="5">
        <v>1</v>
      </c>
      <c r="BE194" s="5">
        <v>1</v>
      </c>
      <c r="BF194" s="5">
        <v>1</v>
      </c>
      <c r="BG194" s="5">
        <v>1</v>
      </c>
      <c r="BH194" s="5">
        <v>1</v>
      </c>
      <c r="BI194" s="5">
        <v>1</v>
      </c>
      <c r="BJ194" s="5">
        <v>1</v>
      </c>
      <c r="BK194" s="5">
        <v>1</v>
      </c>
      <c r="BL194" s="5">
        <v>1</v>
      </c>
      <c r="BM194" s="5">
        <v>1</v>
      </c>
      <c r="BN194" s="5">
        <v>1</v>
      </c>
      <c r="BO194" s="5">
        <v>1</v>
      </c>
      <c r="BP194" s="5">
        <v>1</v>
      </c>
      <c r="BQ194" s="5">
        <v>1</v>
      </c>
      <c r="BR194" s="5">
        <v>1</v>
      </c>
      <c r="BS194" s="5">
        <v>1</v>
      </c>
      <c r="BT194" s="5">
        <v>1</v>
      </c>
      <c r="BU194" s="244">
        <v>1</v>
      </c>
    </row>
    <row r="195" spans="1:73" ht="18.75">
      <c r="A195" s="5">
        <v>1</v>
      </c>
      <c r="B195" s="596"/>
      <c r="C195" s="632"/>
      <c r="D195" s="598"/>
      <c r="E195" s="630" t="str">
        <f t="shared" si="33"/>
        <v/>
      </c>
      <c r="F195" s="640"/>
      <c r="G195" s="627" t="str">
        <f t="shared" si="36"/>
        <v/>
      </c>
      <c r="H195" s="639" t="str">
        <f>IF(OR(ISBLANK(F195), ISTEXT(F195)), "", "0  "&amp;F180)</f>
        <v/>
      </c>
      <c r="I195" s="5">
        <v>1</v>
      </c>
      <c r="J195" s="180" t="str">
        <f t="shared" si="32"/>
        <v>►</v>
      </c>
      <c r="K195" s="163"/>
      <c r="L195" s="164"/>
      <c r="M195" s="181" t="str">
        <f t="shared" si="29"/>
        <v/>
      </c>
      <c r="N195" s="166"/>
      <c r="O195" s="167"/>
      <c r="P195" s="182"/>
      <c r="Q195" s="491">
        <v>1</v>
      </c>
      <c r="R195" s="169">
        <f>IFERROR(SUMIF(K234:P234, O195, K235:P235)*N195*IF(ISBLANK(K195),1,K195)+SUMIF(K236:P236, O195, K237:P237)*N195*IF(ISBLANK(K195),1,K195), 0)</f>
        <v>0</v>
      </c>
      <c r="S195" s="170">
        <f>IF(ISBLANK(K171),0,(R195*Q195)/K171*V172)</f>
        <v>0</v>
      </c>
      <c r="T195" s="171">
        <f>IF(S207=0,0,(S195/S207)*U176*1000)</f>
        <v>0</v>
      </c>
      <c r="U195" s="193">
        <f>IF(R207=0, 0, (K195*Q195)/(R207*U176))</f>
        <v>0</v>
      </c>
      <c r="V195" s="173">
        <f>IF(OR(ISBLANK(K171), ISBLANK(K195), ISTEXT(K195)), 0, K195*Q195/K171*V172)</f>
        <v>0</v>
      </c>
      <c r="W195" s="174">
        <f t="shared" si="30"/>
        <v>0</v>
      </c>
      <c r="X195" s="175">
        <f t="shared" si="31"/>
        <v>0</v>
      </c>
      <c r="Y195" s="5">
        <v>1</v>
      </c>
      <c r="Z195" s="5">
        <v>1</v>
      </c>
      <c r="AA195" s="164"/>
      <c r="AB195" s="164"/>
      <c r="AC195" s="181" t="str">
        <f t="shared" si="35"/>
        <v/>
      </c>
      <c r="AD195" s="166"/>
      <c r="AE195" s="167"/>
      <c r="AF195" s="182"/>
      <c r="AG195" s="5">
        <v>1</v>
      </c>
      <c r="AH195" s="5">
        <v>1</v>
      </c>
      <c r="AI195" s="5">
        <v>1</v>
      </c>
      <c r="AJ195" s="5">
        <v>1</v>
      </c>
      <c r="AK195" s="5">
        <v>1</v>
      </c>
      <c r="AL195" s="5">
        <v>1</v>
      </c>
      <c r="AM195" s="5">
        <v>1</v>
      </c>
      <c r="AN195" s="5">
        <v>1</v>
      </c>
      <c r="AO195" s="5">
        <v>1</v>
      </c>
      <c r="AP195" s="5">
        <v>1</v>
      </c>
      <c r="AQ195" s="5">
        <v>1</v>
      </c>
      <c r="AR195" s="5">
        <v>1</v>
      </c>
      <c r="AS195" s="5">
        <v>1</v>
      </c>
      <c r="AT195" s="5">
        <v>1</v>
      </c>
      <c r="AU195" s="5">
        <v>1</v>
      </c>
      <c r="AV195" s="5">
        <v>1</v>
      </c>
      <c r="AW195" s="5">
        <v>1</v>
      </c>
      <c r="AX195" s="5">
        <v>1</v>
      </c>
      <c r="AY195" s="5">
        <v>1</v>
      </c>
      <c r="AZ195" s="5">
        <v>1</v>
      </c>
      <c r="BA195" s="5">
        <v>1</v>
      </c>
      <c r="BB195" s="5">
        <v>1</v>
      </c>
      <c r="BC195" s="5">
        <v>1</v>
      </c>
      <c r="BD195" s="5">
        <v>1</v>
      </c>
      <c r="BE195" s="5">
        <v>1</v>
      </c>
      <c r="BF195" s="5">
        <v>1</v>
      </c>
      <c r="BG195" s="5">
        <v>1</v>
      </c>
      <c r="BH195" s="5">
        <v>1</v>
      </c>
      <c r="BI195" s="5">
        <v>1</v>
      </c>
      <c r="BJ195" s="5">
        <v>1</v>
      </c>
      <c r="BK195" s="5">
        <v>1</v>
      </c>
      <c r="BL195" s="5">
        <v>1</v>
      </c>
      <c r="BM195" s="5">
        <v>1</v>
      </c>
      <c r="BN195" s="5">
        <v>1</v>
      </c>
      <c r="BO195" s="5">
        <v>1</v>
      </c>
      <c r="BP195" s="5">
        <v>1</v>
      </c>
      <c r="BQ195" s="5">
        <v>1</v>
      </c>
      <c r="BR195" s="5">
        <v>1</v>
      </c>
      <c r="BS195" s="5">
        <v>1</v>
      </c>
      <c r="BT195" s="5">
        <v>1</v>
      </c>
      <c r="BU195" s="244">
        <v>1</v>
      </c>
    </row>
    <row r="196" spans="1:73" ht="18.75">
      <c r="A196" s="5">
        <v>1</v>
      </c>
      <c r="B196" s="596"/>
      <c r="C196" s="632"/>
      <c r="D196" s="598"/>
      <c r="E196" s="630" t="str">
        <f t="shared" si="33"/>
        <v/>
      </c>
      <c r="F196" s="640"/>
      <c r="G196" s="627" t="str">
        <f t="shared" si="36"/>
        <v/>
      </c>
      <c r="H196" s="639" t="str">
        <f>IF(OR(ISBLANK(F196), ISTEXT(F196)), "", "0  "&amp;F180)</f>
        <v/>
      </c>
      <c r="I196" s="5">
        <v>1</v>
      </c>
      <c r="J196" s="180" t="str">
        <f t="shared" si="32"/>
        <v>►</v>
      </c>
      <c r="K196" s="163"/>
      <c r="L196" s="164"/>
      <c r="M196" s="181" t="str">
        <f t="shared" si="29"/>
        <v/>
      </c>
      <c r="N196" s="166"/>
      <c r="O196" s="167"/>
      <c r="P196" s="286"/>
      <c r="Q196" s="491">
        <v>1</v>
      </c>
      <c r="R196" s="169">
        <f>IFERROR(SUMIF(K234:P234, O196, K235:P235)*N196*IF(ISBLANK(K196),1,K196)+SUMIF(K236:P236, O196, K237:P237)*N196*IF(ISBLANK(K196),1,K196), 0)</f>
        <v>0</v>
      </c>
      <c r="S196" s="170">
        <f>IF(ISBLANK(K171),0,(R196*Q196)/K171*V172)</f>
        <v>0</v>
      </c>
      <c r="T196" s="171">
        <f>IF(S207=0,0,(S196/S207)*U176*1000)</f>
        <v>0</v>
      </c>
      <c r="U196" s="193">
        <f>IF(R207=0, 0, (K196*Q196)/(R207*U176))</f>
        <v>0</v>
      </c>
      <c r="V196" s="173">
        <f>IF(OR(ISBLANK(K171), ISBLANK(K196), ISTEXT(K196)), 0, K196*Q196/K171*V172)</f>
        <v>0</v>
      </c>
      <c r="W196" s="174">
        <f t="shared" si="30"/>
        <v>0</v>
      </c>
      <c r="X196" s="175">
        <f t="shared" si="31"/>
        <v>0</v>
      </c>
      <c r="Y196" s="5">
        <v>1</v>
      </c>
      <c r="Z196" s="5">
        <v>1</v>
      </c>
      <c r="AA196" s="164"/>
      <c r="AB196" s="164"/>
      <c r="AC196" s="181" t="str">
        <f t="shared" si="35"/>
        <v/>
      </c>
      <c r="AD196" s="166"/>
      <c r="AE196" s="167"/>
      <c r="AF196" s="182"/>
      <c r="AG196" s="5">
        <v>1</v>
      </c>
      <c r="AH196" s="5">
        <v>1</v>
      </c>
      <c r="AI196" s="5">
        <v>1</v>
      </c>
      <c r="AJ196" s="5">
        <v>1</v>
      </c>
      <c r="AK196" s="5">
        <v>1</v>
      </c>
      <c r="AL196" s="5">
        <v>1</v>
      </c>
      <c r="AM196" s="5">
        <v>1</v>
      </c>
      <c r="AN196" s="5">
        <v>1</v>
      </c>
      <c r="AO196" s="5">
        <v>1</v>
      </c>
      <c r="AP196" s="5">
        <v>1</v>
      </c>
      <c r="AQ196" s="5">
        <v>1</v>
      </c>
      <c r="AR196" s="5">
        <v>1</v>
      </c>
      <c r="AS196" s="5">
        <v>1</v>
      </c>
      <c r="AT196" s="5">
        <v>1</v>
      </c>
      <c r="AU196" s="5">
        <v>1</v>
      </c>
      <c r="AV196" s="5">
        <v>1</v>
      </c>
      <c r="AW196" s="5">
        <v>1</v>
      </c>
      <c r="AX196" s="5">
        <v>1</v>
      </c>
      <c r="AY196" s="5">
        <v>1</v>
      </c>
      <c r="AZ196" s="5">
        <v>1</v>
      </c>
      <c r="BA196" s="5">
        <v>1</v>
      </c>
      <c r="BB196" s="5">
        <v>1</v>
      </c>
      <c r="BC196" s="5">
        <v>1</v>
      </c>
      <c r="BD196" s="5">
        <v>1</v>
      </c>
      <c r="BE196" s="5">
        <v>1</v>
      </c>
      <c r="BF196" s="5">
        <v>1</v>
      </c>
      <c r="BG196" s="5">
        <v>1</v>
      </c>
      <c r="BH196" s="5">
        <v>1</v>
      </c>
      <c r="BI196" s="5">
        <v>1</v>
      </c>
      <c r="BJ196" s="5">
        <v>1</v>
      </c>
      <c r="BK196" s="5">
        <v>1</v>
      </c>
      <c r="BL196" s="5">
        <v>1</v>
      </c>
      <c r="BM196" s="5">
        <v>1</v>
      </c>
      <c r="BN196" s="5">
        <v>1</v>
      </c>
      <c r="BO196" s="5">
        <v>1</v>
      </c>
      <c r="BP196" s="5">
        <v>1</v>
      </c>
      <c r="BQ196" s="5">
        <v>1</v>
      </c>
      <c r="BR196" s="5">
        <v>1</v>
      </c>
      <c r="BS196" s="5">
        <v>1</v>
      </c>
      <c r="BT196" s="5">
        <v>1</v>
      </c>
      <c r="BU196" s="244">
        <v>1</v>
      </c>
    </row>
    <row r="197" spans="1:73" ht="18.75">
      <c r="A197" s="5">
        <v>1</v>
      </c>
      <c r="B197" s="596"/>
      <c r="C197" s="632"/>
      <c r="D197" s="598"/>
      <c r="E197" s="630" t="str">
        <f t="shared" si="33"/>
        <v/>
      </c>
      <c r="F197" s="640"/>
      <c r="G197" s="627" t="str">
        <f t="shared" si="36"/>
        <v/>
      </c>
      <c r="H197" s="639" t="str">
        <f>IF(OR(ISBLANK(F197), ISTEXT(F197)), "", "0  "&amp;F180)</f>
        <v/>
      </c>
      <c r="I197" s="5">
        <v>1</v>
      </c>
      <c r="J197" s="180" t="str">
        <f t="shared" si="32"/>
        <v>►</v>
      </c>
      <c r="K197" s="163"/>
      <c r="L197" s="164"/>
      <c r="M197" s="181" t="str">
        <f t="shared" si="29"/>
        <v/>
      </c>
      <c r="N197" s="166"/>
      <c r="O197" s="167"/>
      <c r="P197" s="286"/>
      <c r="Q197" s="491">
        <v>1</v>
      </c>
      <c r="R197" s="169">
        <f>IFERROR(SUMIF(K234:P234, O197, K235:P235)*N197*IF(ISBLANK(K197),1,K197)+SUMIF(K236:P236, O197, K237:P237)*N197*IF(ISBLANK(K197),1,K197), 0)</f>
        <v>0</v>
      </c>
      <c r="S197" s="170">
        <f>IF(ISBLANK(K171),0,(R197*Q197)/K171*V172)</f>
        <v>0</v>
      </c>
      <c r="T197" s="171">
        <f>IF(S207=0,0,(S197/S207)*U176*1000)</f>
        <v>0</v>
      </c>
      <c r="U197" s="193">
        <f>IF(R207=0, 0, (K197*Q197)/(R207*U176))</f>
        <v>0</v>
      </c>
      <c r="V197" s="173">
        <f>IF(OR(ISBLANK(K171), ISBLANK(K197), ISTEXT(K197)), 0, K197*Q197/K171*V172)</f>
        <v>0</v>
      </c>
      <c r="W197" s="174">
        <f t="shared" si="30"/>
        <v>0</v>
      </c>
      <c r="X197" s="175">
        <f t="shared" si="31"/>
        <v>0</v>
      </c>
      <c r="Y197" s="5">
        <v>1</v>
      </c>
      <c r="Z197" s="5">
        <v>1</v>
      </c>
      <c r="AA197" s="164"/>
      <c r="AB197" s="164"/>
      <c r="AC197" s="181" t="str">
        <f t="shared" si="35"/>
        <v/>
      </c>
      <c r="AD197" s="166"/>
      <c r="AE197" s="167"/>
      <c r="AF197" s="182"/>
      <c r="AG197" s="5">
        <v>1</v>
      </c>
      <c r="AH197" s="5">
        <v>1</v>
      </c>
      <c r="AI197" s="5">
        <v>1</v>
      </c>
      <c r="AJ197" s="5">
        <v>1</v>
      </c>
      <c r="AK197" s="5">
        <v>1</v>
      </c>
      <c r="AL197" s="5">
        <v>1</v>
      </c>
      <c r="AM197" s="5">
        <v>1</v>
      </c>
      <c r="AN197" s="5">
        <v>1</v>
      </c>
      <c r="AO197" s="5">
        <v>1</v>
      </c>
      <c r="AP197" s="5">
        <v>1</v>
      </c>
      <c r="AQ197" s="5">
        <v>1</v>
      </c>
      <c r="AR197" s="5">
        <v>1</v>
      </c>
      <c r="AS197" s="5">
        <v>1</v>
      </c>
      <c r="AT197" s="5">
        <v>1</v>
      </c>
      <c r="AU197" s="5">
        <v>1</v>
      </c>
      <c r="AV197" s="5">
        <v>1</v>
      </c>
      <c r="AW197" s="5">
        <v>1</v>
      </c>
      <c r="AX197" s="5">
        <v>1</v>
      </c>
      <c r="AY197" s="5">
        <v>1</v>
      </c>
      <c r="AZ197" s="5">
        <v>1</v>
      </c>
      <c r="BA197" s="5">
        <v>1</v>
      </c>
      <c r="BB197" s="5">
        <v>1</v>
      </c>
      <c r="BC197" s="5">
        <v>1</v>
      </c>
      <c r="BD197" s="5">
        <v>1</v>
      </c>
      <c r="BE197" s="5">
        <v>1</v>
      </c>
      <c r="BF197" s="5">
        <v>1</v>
      </c>
      <c r="BG197" s="5">
        <v>1</v>
      </c>
      <c r="BH197" s="5">
        <v>1</v>
      </c>
      <c r="BI197" s="5">
        <v>1</v>
      </c>
      <c r="BJ197" s="5">
        <v>1</v>
      </c>
      <c r="BK197" s="5">
        <v>1</v>
      </c>
      <c r="BL197" s="5">
        <v>1</v>
      </c>
      <c r="BM197" s="5">
        <v>1</v>
      </c>
      <c r="BN197" s="5">
        <v>1</v>
      </c>
      <c r="BO197" s="5">
        <v>1</v>
      </c>
      <c r="BP197" s="5">
        <v>1</v>
      </c>
      <c r="BQ197" s="5">
        <v>1</v>
      </c>
      <c r="BR197" s="5">
        <v>1</v>
      </c>
      <c r="BS197" s="5">
        <v>1</v>
      </c>
      <c r="BT197" s="5">
        <v>1</v>
      </c>
      <c r="BU197" s="244">
        <v>1</v>
      </c>
    </row>
    <row r="198" spans="1:73" ht="18.75">
      <c r="A198" s="5">
        <v>1</v>
      </c>
      <c r="B198" s="596"/>
      <c r="C198" s="632"/>
      <c r="D198" s="598"/>
      <c r="E198" s="630" t="str">
        <f t="shared" si="33"/>
        <v/>
      </c>
      <c r="F198" s="640"/>
      <c r="G198" s="627" t="str">
        <f t="shared" si="36"/>
        <v/>
      </c>
      <c r="H198" s="639" t="str">
        <f>IF(OR(ISBLANK(F198), ISTEXT(F198)), "", "0  "&amp;F180)</f>
        <v/>
      </c>
      <c r="I198" s="5">
        <v>1</v>
      </c>
      <c r="J198" s="180" t="str">
        <f t="shared" si="32"/>
        <v>►</v>
      </c>
      <c r="K198" s="163"/>
      <c r="L198" s="164"/>
      <c r="M198" s="181" t="str">
        <f t="shared" si="29"/>
        <v/>
      </c>
      <c r="N198" s="166"/>
      <c r="O198" s="167"/>
      <c r="P198" s="286"/>
      <c r="Q198" s="491">
        <v>1</v>
      </c>
      <c r="R198" s="169">
        <f>IFERROR(SUMIF(K234:P234, O198, K235:P235)*N198*IF(ISBLANK(K198),1,K198)+SUMIF(K236:P236, O198, K237:P237)*N198*IF(ISBLANK(K198),1,K198), 0)</f>
        <v>0</v>
      </c>
      <c r="S198" s="170">
        <f>IF(ISBLANK(K171),0,(R198*Q198)/K171*V172)</f>
        <v>0</v>
      </c>
      <c r="T198" s="171">
        <f>IF(S207=0,0,(S198/S207)*U176*1000)</f>
        <v>0</v>
      </c>
      <c r="U198" s="193">
        <f>IF(R207=0, 0, (K198*Q198)/(R207*U176))</f>
        <v>0</v>
      </c>
      <c r="V198" s="173">
        <f>IF(OR(ISBLANK(K171), ISBLANK(K198), ISTEXT(K198)), 0, K198*Q198/K171*V172)</f>
        <v>0</v>
      </c>
      <c r="W198" s="174">
        <f t="shared" si="30"/>
        <v>0</v>
      </c>
      <c r="X198" s="175">
        <f t="shared" si="31"/>
        <v>0</v>
      </c>
      <c r="Y198" s="5">
        <v>1</v>
      </c>
      <c r="Z198" s="5">
        <v>1</v>
      </c>
      <c r="AA198" s="164"/>
      <c r="AB198" s="164"/>
      <c r="AC198" s="181" t="str">
        <f t="shared" si="35"/>
        <v/>
      </c>
      <c r="AD198" s="166"/>
      <c r="AE198" s="167"/>
      <c r="AF198" s="182"/>
      <c r="AG198" s="5">
        <v>1</v>
      </c>
      <c r="AH198" s="5">
        <v>1</v>
      </c>
      <c r="AI198" s="5">
        <v>1</v>
      </c>
      <c r="AJ198" s="5">
        <v>1</v>
      </c>
      <c r="AK198" s="5">
        <v>1</v>
      </c>
      <c r="AL198" s="5">
        <v>1</v>
      </c>
      <c r="AM198" s="5">
        <v>1</v>
      </c>
      <c r="AN198" s="5">
        <v>1</v>
      </c>
      <c r="AO198" s="5">
        <v>1</v>
      </c>
      <c r="AP198" s="5">
        <v>1</v>
      </c>
      <c r="AQ198" s="5">
        <v>1</v>
      </c>
      <c r="AR198" s="5">
        <v>1</v>
      </c>
      <c r="AS198" s="5">
        <v>1</v>
      </c>
      <c r="AT198" s="5">
        <v>1</v>
      </c>
      <c r="AU198" s="5">
        <v>1</v>
      </c>
      <c r="AV198" s="5">
        <v>1</v>
      </c>
      <c r="AW198" s="5">
        <v>1</v>
      </c>
      <c r="AX198" s="5">
        <v>1</v>
      </c>
      <c r="AY198" s="5">
        <v>1</v>
      </c>
      <c r="AZ198" s="5">
        <v>1</v>
      </c>
      <c r="BA198" s="5">
        <v>1</v>
      </c>
      <c r="BB198" s="5">
        <v>1</v>
      </c>
      <c r="BC198" s="5">
        <v>1</v>
      </c>
      <c r="BD198" s="5">
        <v>1</v>
      </c>
      <c r="BE198" s="5">
        <v>1</v>
      </c>
      <c r="BF198" s="5">
        <v>1</v>
      </c>
      <c r="BG198" s="5">
        <v>1</v>
      </c>
      <c r="BH198" s="5">
        <v>1</v>
      </c>
      <c r="BI198" s="5">
        <v>1</v>
      </c>
      <c r="BJ198" s="5">
        <v>1</v>
      </c>
      <c r="BK198" s="5">
        <v>1</v>
      </c>
      <c r="BL198" s="5">
        <v>1</v>
      </c>
      <c r="BM198" s="5">
        <v>1</v>
      </c>
      <c r="BN198" s="5">
        <v>1</v>
      </c>
      <c r="BO198" s="5">
        <v>1</v>
      </c>
      <c r="BP198" s="5">
        <v>1</v>
      </c>
      <c r="BQ198" s="5">
        <v>1</v>
      </c>
      <c r="BR198" s="5">
        <v>1</v>
      </c>
      <c r="BS198" s="5">
        <v>1</v>
      </c>
      <c r="BT198" s="5">
        <v>1</v>
      </c>
      <c r="BU198" s="244">
        <v>1</v>
      </c>
    </row>
    <row r="199" spans="1:73" ht="18.75">
      <c r="A199" s="5">
        <v>1</v>
      </c>
      <c r="B199" s="596"/>
      <c r="C199" s="632"/>
      <c r="D199" s="598"/>
      <c r="E199" s="630" t="str">
        <f t="shared" si="33"/>
        <v/>
      </c>
      <c r="F199" s="640"/>
      <c r="G199" s="627" t="str">
        <f t="shared" si="36"/>
        <v/>
      </c>
      <c r="H199" s="639" t="str">
        <f>IF(OR(ISBLANK(F199), ISTEXT(F199)), "", "0  "&amp;F180)</f>
        <v/>
      </c>
      <c r="I199" s="5">
        <v>1</v>
      </c>
      <c r="J199" s="180" t="str">
        <f t="shared" si="32"/>
        <v>►</v>
      </c>
      <c r="K199" s="163"/>
      <c r="L199" s="164"/>
      <c r="M199" s="181" t="str">
        <f t="shared" si="29"/>
        <v/>
      </c>
      <c r="N199" s="166"/>
      <c r="O199" s="167"/>
      <c r="P199" s="286"/>
      <c r="Q199" s="491">
        <v>1</v>
      </c>
      <c r="R199" s="169">
        <f>IFERROR(SUMIF(K234:P234, O199, K235:P235)*N199*IF(ISBLANK(K199),1,K199)+SUMIF(K236:P236, O199, K237:P237)*N199*IF(ISBLANK(K199),1,K199), 0)</f>
        <v>0</v>
      </c>
      <c r="S199" s="170">
        <f>IF(ISBLANK(K171),0,(R199*Q199)/K171*V172)</f>
        <v>0</v>
      </c>
      <c r="T199" s="171">
        <f>IF(S207=0,0,(S199/S207)*U176*1000)</f>
        <v>0</v>
      </c>
      <c r="U199" s="193">
        <f>IF(R207=0, 0, (K199*Q199)/(R207*U176))</f>
        <v>0</v>
      </c>
      <c r="V199" s="173">
        <f>IF(OR(ISBLANK(K171), ISBLANK(K199), ISTEXT(K199)), 0, K199*Q199/K171*V172)</f>
        <v>0</v>
      </c>
      <c r="W199" s="174">
        <f t="shared" si="30"/>
        <v>0</v>
      </c>
      <c r="X199" s="175">
        <f t="shared" si="31"/>
        <v>0</v>
      </c>
      <c r="Y199" s="5">
        <v>1</v>
      </c>
      <c r="Z199" s="5">
        <v>1</v>
      </c>
      <c r="AA199" s="164"/>
      <c r="AB199" s="164"/>
      <c r="AC199" s="181" t="str">
        <f t="shared" si="35"/>
        <v/>
      </c>
      <c r="AD199" s="166"/>
      <c r="AE199" s="167"/>
      <c r="AF199" s="182"/>
      <c r="AG199" s="5">
        <v>1</v>
      </c>
      <c r="AH199" s="5">
        <v>1</v>
      </c>
      <c r="AI199" s="5">
        <v>1</v>
      </c>
      <c r="AJ199" s="5">
        <v>1</v>
      </c>
      <c r="AK199" s="5">
        <v>1</v>
      </c>
      <c r="AL199" s="5">
        <v>1</v>
      </c>
      <c r="AM199" s="5">
        <v>1</v>
      </c>
      <c r="AN199" s="5">
        <v>1</v>
      </c>
      <c r="AO199" s="5">
        <v>1</v>
      </c>
      <c r="AP199" s="5">
        <v>1</v>
      </c>
      <c r="AQ199" s="5">
        <v>1</v>
      </c>
      <c r="AR199" s="5">
        <v>1</v>
      </c>
      <c r="AS199" s="5">
        <v>1</v>
      </c>
      <c r="AT199" s="5">
        <v>1</v>
      </c>
      <c r="AU199" s="5">
        <v>1</v>
      </c>
      <c r="AV199" s="5">
        <v>1</v>
      </c>
      <c r="AW199" s="5">
        <v>1</v>
      </c>
      <c r="AX199" s="5">
        <v>1</v>
      </c>
      <c r="AY199" s="5">
        <v>1</v>
      </c>
      <c r="AZ199" s="5">
        <v>1</v>
      </c>
      <c r="BA199" s="5">
        <v>1</v>
      </c>
      <c r="BB199" s="5">
        <v>1</v>
      </c>
      <c r="BC199" s="5">
        <v>1</v>
      </c>
      <c r="BD199" s="5">
        <v>1</v>
      </c>
      <c r="BE199" s="5">
        <v>1</v>
      </c>
      <c r="BF199" s="5">
        <v>1</v>
      </c>
      <c r="BG199" s="5">
        <v>1</v>
      </c>
      <c r="BH199" s="5">
        <v>1</v>
      </c>
      <c r="BI199" s="5">
        <v>1</v>
      </c>
      <c r="BJ199" s="5">
        <v>1</v>
      </c>
      <c r="BK199" s="5">
        <v>1</v>
      </c>
      <c r="BL199" s="5">
        <v>1</v>
      </c>
      <c r="BM199" s="5">
        <v>1</v>
      </c>
      <c r="BN199" s="5">
        <v>1</v>
      </c>
      <c r="BO199" s="5">
        <v>1</v>
      </c>
      <c r="BP199" s="5">
        <v>1</v>
      </c>
      <c r="BQ199" s="5">
        <v>1</v>
      </c>
      <c r="BR199" s="5">
        <v>1</v>
      </c>
      <c r="BS199" s="5">
        <v>1</v>
      </c>
      <c r="BT199" s="5">
        <v>1</v>
      </c>
      <c r="BU199" s="244">
        <v>1</v>
      </c>
    </row>
    <row r="200" spans="1:73" ht="18.75">
      <c r="A200" s="5">
        <v>1</v>
      </c>
      <c r="B200" s="596"/>
      <c r="C200" s="632"/>
      <c r="D200" s="598"/>
      <c r="E200" s="630" t="str">
        <f t="shared" si="33"/>
        <v/>
      </c>
      <c r="F200" s="640"/>
      <c r="G200" s="627" t="str">
        <f t="shared" si="36"/>
        <v/>
      </c>
      <c r="H200" s="639" t="str">
        <f>IF(OR(ISBLANK(F200), ISTEXT(F200)), "", "0  "&amp;F180)</f>
        <v/>
      </c>
      <c r="I200" s="5">
        <v>1</v>
      </c>
      <c r="J200" s="180" t="str">
        <f t="shared" si="32"/>
        <v>►</v>
      </c>
      <c r="K200" s="163"/>
      <c r="L200" s="164"/>
      <c r="M200" s="181" t="str">
        <f t="shared" si="29"/>
        <v/>
      </c>
      <c r="N200" s="166"/>
      <c r="O200" s="167"/>
      <c r="P200" s="286"/>
      <c r="Q200" s="491">
        <v>1</v>
      </c>
      <c r="R200" s="169">
        <f>IFERROR(SUMIF(K234:P234, O200, K235:P235)*N200*IF(ISBLANK(K200),1,K200)+SUMIF(K236:P236, O200, K237:P237)*N200*IF(ISBLANK(K200),1,K200), 0)</f>
        <v>0</v>
      </c>
      <c r="S200" s="170">
        <f>IF(ISBLANK(K171),0,(R200*Q200)/K171*V172)</f>
        <v>0</v>
      </c>
      <c r="T200" s="171">
        <f>IF(S207=0,0,(S200/S207)*U176*1000)</f>
        <v>0</v>
      </c>
      <c r="U200" s="193">
        <f>IF(R207=0, 0, (K200*Q200)/(R207*U176))</f>
        <v>0</v>
      </c>
      <c r="V200" s="173">
        <f>IF(OR(ISBLANK(K171), ISBLANK(K200), ISTEXT(K200)), 0, K200*Q200/K171*V172)</f>
        <v>0</v>
      </c>
      <c r="W200" s="174">
        <f t="shared" si="30"/>
        <v>0</v>
      </c>
      <c r="X200" s="175">
        <f t="shared" si="31"/>
        <v>0</v>
      </c>
      <c r="Y200" s="5">
        <v>1</v>
      </c>
      <c r="Z200" s="5">
        <v>1</v>
      </c>
      <c r="AA200" s="164"/>
      <c r="AB200" s="164"/>
      <c r="AC200" s="181" t="str">
        <f t="shared" si="35"/>
        <v/>
      </c>
      <c r="AD200" s="166"/>
      <c r="AE200" s="167"/>
      <c r="AF200" s="182"/>
      <c r="AG200" s="5">
        <v>1</v>
      </c>
      <c r="AH200" s="5">
        <v>1</v>
      </c>
      <c r="AI200" s="5">
        <v>1</v>
      </c>
      <c r="AJ200" s="5">
        <v>1</v>
      </c>
      <c r="AK200" s="5">
        <v>1</v>
      </c>
      <c r="AL200" s="5">
        <v>1</v>
      </c>
      <c r="AM200" s="5">
        <v>1</v>
      </c>
      <c r="AN200" s="5">
        <v>1</v>
      </c>
      <c r="AO200" s="5">
        <v>1</v>
      </c>
      <c r="AP200" s="5">
        <v>1</v>
      </c>
      <c r="AQ200" s="5">
        <v>1</v>
      </c>
      <c r="AR200" s="5">
        <v>1</v>
      </c>
      <c r="AS200" s="5">
        <v>1</v>
      </c>
      <c r="AT200" s="5">
        <v>1</v>
      </c>
      <c r="AU200" s="5">
        <v>1</v>
      </c>
      <c r="AV200" s="5">
        <v>1</v>
      </c>
      <c r="AW200" s="5">
        <v>1</v>
      </c>
      <c r="AX200" s="5">
        <v>1</v>
      </c>
      <c r="AY200" s="5">
        <v>1</v>
      </c>
      <c r="AZ200" s="5">
        <v>1</v>
      </c>
      <c r="BA200" s="5">
        <v>1</v>
      </c>
      <c r="BB200" s="5">
        <v>1</v>
      </c>
      <c r="BC200" s="5">
        <v>1</v>
      </c>
      <c r="BD200" s="5">
        <v>1</v>
      </c>
      <c r="BE200" s="5">
        <v>1</v>
      </c>
      <c r="BF200" s="5">
        <v>1</v>
      </c>
      <c r="BG200" s="5">
        <v>1</v>
      </c>
      <c r="BH200" s="5">
        <v>1</v>
      </c>
      <c r="BI200" s="5">
        <v>1</v>
      </c>
      <c r="BJ200" s="5">
        <v>1</v>
      </c>
      <c r="BK200" s="5">
        <v>1</v>
      </c>
      <c r="BL200" s="5">
        <v>1</v>
      </c>
      <c r="BM200" s="5">
        <v>1</v>
      </c>
      <c r="BN200" s="5">
        <v>1</v>
      </c>
      <c r="BO200" s="5">
        <v>1</v>
      </c>
      <c r="BP200" s="5">
        <v>1</v>
      </c>
      <c r="BQ200" s="5">
        <v>1</v>
      </c>
      <c r="BR200" s="5">
        <v>1</v>
      </c>
      <c r="BS200" s="5">
        <v>1</v>
      </c>
      <c r="BT200" s="5">
        <v>1</v>
      </c>
      <c r="BU200" s="244">
        <v>1</v>
      </c>
    </row>
    <row r="201" spans="1:73" ht="18.75">
      <c r="B201" s="596"/>
      <c r="C201" s="632"/>
      <c r="D201" s="598"/>
      <c r="E201" s="630" t="str">
        <f t="shared" si="33"/>
        <v/>
      </c>
      <c r="F201" s="640"/>
      <c r="G201" s="627" t="str">
        <f t="shared" si="36"/>
        <v/>
      </c>
      <c r="H201" s="639" t="str">
        <f>IF(OR(ISBLANK(F201), ISTEXT(F201)), "", "0  "&amp;F180)</f>
        <v/>
      </c>
      <c r="I201" s="5">
        <v>1</v>
      </c>
      <c r="J201" s="180" t="str">
        <f t="shared" si="32"/>
        <v>►</v>
      </c>
      <c r="K201" s="163"/>
      <c r="L201" s="164"/>
      <c r="M201" s="181" t="str">
        <f t="shared" si="29"/>
        <v/>
      </c>
      <c r="N201" s="166"/>
      <c r="O201" s="167"/>
      <c r="P201" s="286"/>
      <c r="Q201" s="491">
        <v>1</v>
      </c>
      <c r="R201" s="169">
        <f>IFERROR(SUMIF(K234:P234, O201, K235:P235)*N201*IF(ISBLANK(K201),1,K201)+SUMIF(K236:P236, O201, K237:P237)*N201*IF(ISBLANK(K201),1,K201), 0)</f>
        <v>0</v>
      </c>
      <c r="S201" s="170">
        <f>IF(ISBLANK(K171),0,(R201*Q201)/K171*V172)</f>
        <v>0</v>
      </c>
      <c r="T201" s="171">
        <f>IF(S207=0,0,(S201/S207)*U176*1000)</f>
        <v>0</v>
      </c>
      <c r="U201" s="193">
        <f>IF(R207=0, 0, (K201*Q201)/(R207*U176))</f>
        <v>0</v>
      </c>
      <c r="V201" s="173">
        <f>IF(OR(ISBLANK(K171), ISBLANK(K201), ISTEXT(K201)), 0, K201*Q201/K171*V172)</f>
        <v>0</v>
      </c>
      <c r="W201" s="174">
        <f t="shared" si="30"/>
        <v>0</v>
      </c>
      <c r="X201" s="175">
        <f t="shared" si="31"/>
        <v>0</v>
      </c>
      <c r="Y201" s="5">
        <v>1</v>
      </c>
      <c r="Z201" s="5">
        <v>1</v>
      </c>
      <c r="AA201" s="164"/>
      <c r="AB201" s="164"/>
      <c r="AC201" s="181" t="str">
        <f t="shared" si="35"/>
        <v/>
      </c>
      <c r="AD201" s="166"/>
      <c r="AE201" s="167"/>
      <c r="AF201" s="182"/>
      <c r="AG201" s="5">
        <v>1</v>
      </c>
      <c r="AH201" s="5">
        <v>1</v>
      </c>
      <c r="AI201" s="5">
        <v>1</v>
      </c>
      <c r="AJ201" s="5">
        <v>1</v>
      </c>
      <c r="AK201" s="5">
        <v>1</v>
      </c>
      <c r="AL201" s="5">
        <v>1</v>
      </c>
      <c r="AM201" s="5">
        <v>1</v>
      </c>
      <c r="AN201" s="5">
        <v>1</v>
      </c>
      <c r="AO201" s="5">
        <v>1</v>
      </c>
      <c r="AP201" s="5">
        <v>1</v>
      </c>
      <c r="AQ201" s="5">
        <v>1</v>
      </c>
      <c r="AR201" s="5">
        <v>1</v>
      </c>
      <c r="AS201" s="5">
        <v>1</v>
      </c>
      <c r="AT201" s="5">
        <v>1</v>
      </c>
      <c r="AU201" s="5">
        <v>1</v>
      </c>
      <c r="AV201" s="5">
        <v>1</v>
      </c>
      <c r="AW201" s="5">
        <v>1</v>
      </c>
      <c r="AX201" s="5">
        <v>1</v>
      </c>
      <c r="AY201" s="5">
        <v>1</v>
      </c>
      <c r="AZ201" s="5">
        <v>1</v>
      </c>
      <c r="BA201" s="5">
        <v>1</v>
      </c>
      <c r="BB201" s="5">
        <v>1</v>
      </c>
      <c r="BC201" s="5">
        <v>1</v>
      </c>
      <c r="BD201" s="5">
        <v>1</v>
      </c>
      <c r="BE201" s="5">
        <v>1</v>
      </c>
      <c r="BF201" s="5">
        <v>1</v>
      </c>
      <c r="BG201" s="5">
        <v>1</v>
      </c>
      <c r="BH201" s="5">
        <v>1</v>
      </c>
      <c r="BI201" s="5">
        <v>1</v>
      </c>
      <c r="BJ201" s="5">
        <v>1</v>
      </c>
      <c r="BK201" s="5">
        <v>1</v>
      </c>
      <c r="BL201" s="5">
        <v>1</v>
      </c>
      <c r="BM201" s="5">
        <v>1</v>
      </c>
      <c r="BN201" s="5">
        <v>1</v>
      </c>
      <c r="BO201" s="5">
        <v>1</v>
      </c>
      <c r="BP201" s="5">
        <v>1</v>
      </c>
      <c r="BQ201" s="5">
        <v>1</v>
      </c>
      <c r="BR201" s="5">
        <v>1</v>
      </c>
      <c r="BS201" s="5">
        <v>1</v>
      </c>
      <c r="BT201" s="5">
        <v>1</v>
      </c>
      <c r="BU201" s="244">
        <v>1</v>
      </c>
    </row>
    <row r="202" spans="1:73" ht="18.75">
      <c r="A202" s="5">
        <v>1</v>
      </c>
      <c r="B202" s="596"/>
      <c r="C202" s="632"/>
      <c r="D202" s="598"/>
      <c r="E202" s="630" t="str">
        <f t="shared" si="33"/>
        <v/>
      </c>
      <c r="F202" s="640"/>
      <c r="G202" s="627" t="str">
        <f t="shared" si="36"/>
        <v/>
      </c>
      <c r="H202" s="639" t="str">
        <f>IF(OR(ISBLANK(F202), ISTEXT(F202)), "", "0  "&amp;F180)</f>
        <v/>
      </c>
      <c r="I202" s="5">
        <v>1</v>
      </c>
      <c r="J202" s="180" t="str">
        <f t="shared" si="32"/>
        <v>►</v>
      </c>
      <c r="K202" s="163"/>
      <c r="L202" s="164"/>
      <c r="M202" s="181" t="str">
        <f t="shared" si="29"/>
        <v/>
      </c>
      <c r="N202" s="166"/>
      <c r="O202" s="167"/>
      <c r="P202" s="286"/>
      <c r="Q202" s="491">
        <v>1</v>
      </c>
      <c r="R202" s="169">
        <f>IFERROR(SUMIF(K234:P234, O202, K235:P235)*N202*IF(ISBLANK(K202),1,K202)+SUMIF(K236:P236, O202, K237:P237)*N202*IF(ISBLANK(K202),1,K202), 0)</f>
        <v>0</v>
      </c>
      <c r="S202" s="170">
        <f>IF(ISBLANK(K171),0,(R202*Q202)/K171*V172)</f>
        <v>0</v>
      </c>
      <c r="T202" s="171">
        <f>IF(S207=0,0,(S202/S207)*U176*1000)</f>
        <v>0</v>
      </c>
      <c r="U202" s="193">
        <f>IF(R207=0, 0, (K202*Q202)/(R207*U176))</f>
        <v>0</v>
      </c>
      <c r="V202" s="173">
        <f>IF(OR(ISBLANK(K171), ISBLANK(K202), ISTEXT(K202)), 0, K202*Q202/K171*V172)</f>
        <v>0</v>
      </c>
      <c r="W202" s="174">
        <f t="shared" si="30"/>
        <v>0</v>
      </c>
      <c r="X202" s="175">
        <f t="shared" si="31"/>
        <v>0</v>
      </c>
      <c r="Y202" s="5">
        <v>1</v>
      </c>
      <c r="Z202" s="5">
        <v>1</v>
      </c>
      <c r="AA202" s="164"/>
      <c r="AB202" s="164"/>
      <c r="AC202" s="181" t="str">
        <f t="shared" si="35"/>
        <v/>
      </c>
      <c r="AD202" s="166"/>
      <c r="AE202" s="167"/>
      <c r="AF202" s="182"/>
      <c r="AG202" s="5">
        <v>1</v>
      </c>
      <c r="AH202" s="5">
        <v>1</v>
      </c>
      <c r="AI202" s="5">
        <v>1</v>
      </c>
      <c r="AJ202" s="5">
        <v>1</v>
      </c>
      <c r="AK202" s="5">
        <v>1</v>
      </c>
      <c r="AL202" s="5">
        <v>1</v>
      </c>
      <c r="AM202" s="5">
        <v>1</v>
      </c>
      <c r="AN202" s="5">
        <v>1</v>
      </c>
      <c r="AO202" s="5">
        <v>1</v>
      </c>
      <c r="AP202" s="5">
        <v>1</v>
      </c>
      <c r="AQ202" s="5">
        <v>1</v>
      </c>
      <c r="AR202" s="5">
        <v>1</v>
      </c>
      <c r="AS202" s="5">
        <v>1</v>
      </c>
      <c r="AT202" s="5">
        <v>1</v>
      </c>
      <c r="AU202" s="5">
        <v>1</v>
      </c>
      <c r="AV202" s="5">
        <v>1</v>
      </c>
      <c r="AW202" s="5">
        <v>1</v>
      </c>
      <c r="AX202" s="5">
        <v>1</v>
      </c>
      <c r="AY202" s="5">
        <v>1</v>
      </c>
      <c r="AZ202" s="5">
        <v>1</v>
      </c>
      <c r="BA202" s="5">
        <v>1</v>
      </c>
      <c r="BB202" s="5">
        <v>1</v>
      </c>
      <c r="BC202" s="5">
        <v>1</v>
      </c>
      <c r="BD202" s="5">
        <v>1</v>
      </c>
      <c r="BE202" s="5">
        <v>1</v>
      </c>
      <c r="BF202" s="5">
        <v>1</v>
      </c>
      <c r="BG202" s="5">
        <v>1</v>
      </c>
      <c r="BH202" s="5">
        <v>1</v>
      </c>
      <c r="BI202" s="5">
        <v>1</v>
      </c>
      <c r="BJ202" s="5">
        <v>1</v>
      </c>
      <c r="BK202" s="5">
        <v>1</v>
      </c>
      <c r="BL202" s="5">
        <v>1</v>
      </c>
      <c r="BM202" s="5">
        <v>1</v>
      </c>
      <c r="BN202" s="5">
        <v>1</v>
      </c>
      <c r="BO202" s="5">
        <v>1</v>
      </c>
      <c r="BP202" s="5">
        <v>1</v>
      </c>
      <c r="BQ202" s="5">
        <v>1</v>
      </c>
      <c r="BR202" s="5">
        <v>1</v>
      </c>
      <c r="BS202" s="5">
        <v>1</v>
      </c>
      <c r="BT202" s="5">
        <v>1</v>
      </c>
      <c r="BU202" s="244">
        <v>1</v>
      </c>
    </row>
    <row r="203" spans="1:73" ht="18.75">
      <c r="A203" s="5">
        <v>1</v>
      </c>
      <c r="B203" s="596"/>
      <c r="C203" s="632"/>
      <c r="D203" s="598"/>
      <c r="E203" s="630" t="str">
        <f t="shared" si="33"/>
        <v/>
      </c>
      <c r="F203" s="640"/>
      <c r="G203" s="627" t="str">
        <f t="shared" si="36"/>
        <v/>
      </c>
      <c r="H203" s="639" t="str">
        <f>IF(OR(ISBLANK(F203), ISTEXT(F203)), "", "0  "&amp;F180)</f>
        <v/>
      </c>
      <c r="I203" s="5">
        <v>1</v>
      </c>
      <c r="J203" s="180" t="str">
        <f t="shared" si="32"/>
        <v>►</v>
      </c>
      <c r="K203" s="163"/>
      <c r="L203" s="164"/>
      <c r="M203" s="181" t="str">
        <f t="shared" si="29"/>
        <v/>
      </c>
      <c r="N203" s="166"/>
      <c r="O203" s="167"/>
      <c r="P203" s="286"/>
      <c r="Q203" s="491">
        <v>1</v>
      </c>
      <c r="R203" s="169">
        <f>IFERROR(SUMIF(K234:P234, O203, K235:P235)*N203*IF(ISBLANK(K203),1,K203)+SUMIF(K236:P236, O203, K237:P237)*N203*IF(ISBLANK(K203),1,K203), 0)</f>
        <v>0</v>
      </c>
      <c r="S203" s="170">
        <f>IF(ISBLANK(K171),0,(R203*Q203)/K171*V172)</f>
        <v>0</v>
      </c>
      <c r="T203" s="171">
        <f>IF(S207=0,0,(S203/S207)*U176*1000)</f>
        <v>0</v>
      </c>
      <c r="U203" s="193">
        <f>IF(R207=0, 0, (K203*Q203)/(R207*U176))</f>
        <v>0</v>
      </c>
      <c r="V203" s="173">
        <f>IF(OR(ISBLANK(K171), ISBLANK(K203), ISTEXT(K203)), 0, K203*Q203/K171*V172)</f>
        <v>0</v>
      </c>
      <c r="W203" s="174">
        <f t="shared" si="30"/>
        <v>0</v>
      </c>
      <c r="X203" s="175">
        <f t="shared" si="31"/>
        <v>0</v>
      </c>
      <c r="Y203" s="5">
        <v>1</v>
      </c>
      <c r="Z203" s="5">
        <v>1</v>
      </c>
      <c r="AA203" s="164"/>
      <c r="AB203" s="164"/>
      <c r="AC203" s="181" t="str">
        <f t="shared" si="35"/>
        <v/>
      </c>
      <c r="AD203" s="166"/>
      <c r="AE203" s="167"/>
      <c r="AF203" s="182"/>
      <c r="AG203" s="5">
        <v>1</v>
      </c>
      <c r="AH203" s="5">
        <v>1</v>
      </c>
      <c r="AI203" s="5">
        <v>1</v>
      </c>
      <c r="AJ203" s="5">
        <v>1</v>
      </c>
      <c r="AK203" s="5">
        <v>1</v>
      </c>
      <c r="AL203" s="5">
        <v>1</v>
      </c>
      <c r="AM203" s="5">
        <v>1</v>
      </c>
      <c r="AN203" s="5">
        <v>1</v>
      </c>
      <c r="AO203" s="5">
        <v>1</v>
      </c>
      <c r="AP203" s="5">
        <v>1</v>
      </c>
      <c r="AQ203" s="5">
        <v>1</v>
      </c>
      <c r="AR203" s="5">
        <v>1</v>
      </c>
      <c r="AS203" s="5">
        <v>1</v>
      </c>
      <c r="AT203" s="5">
        <v>1</v>
      </c>
      <c r="AU203" s="5">
        <v>1</v>
      </c>
      <c r="AV203" s="5">
        <v>1</v>
      </c>
      <c r="AW203" s="5">
        <v>1</v>
      </c>
      <c r="AX203" s="5">
        <v>1</v>
      </c>
      <c r="AY203" s="5">
        <v>1</v>
      </c>
      <c r="AZ203" s="5">
        <v>1</v>
      </c>
      <c r="BA203" s="5">
        <v>1</v>
      </c>
      <c r="BB203" s="5">
        <v>1</v>
      </c>
      <c r="BC203" s="5">
        <v>1</v>
      </c>
      <c r="BD203" s="5">
        <v>1</v>
      </c>
      <c r="BE203" s="5">
        <v>1</v>
      </c>
      <c r="BF203" s="5">
        <v>1</v>
      </c>
      <c r="BG203" s="5">
        <v>1</v>
      </c>
      <c r="BH203" s="5">
        <v>1</v>
      </c>
      <c r="BI203" s="5">
        <v>1</v>
      </c>
      <c r="BJ203" s="5">
        <v>1</v>
      </c>
      <c r="BK203" s="5">
        <v>1</v>
      </c>
      <c r="BL203" s="5">
        <v>1</v>
      </c>
      <c r="BM203" s="5">
        <v>1</v>
      </c>
      <c r="BN203" s="5">
        <v>1</v>
      </c>
      <c r="BO203" s="5">
        <v>1</v>
      </c>
      <c r="BP203" s="5">
        <v>1</v>
      </c>
      <c r="BQ203" s="5">
        <v>1</v>
      </c>
      <c r="BR203" s="5">
        <v>1</v>
      </c>
      <c r="BS203" s="5">
        <v>1</v>
      </c>
      <c r="BT203" s="5">
        <v>1</v>
      </c>
      <c r="BU203" s="244">
        <v>1</v>
      </c>
    </row>
    <row r="204" spans="1:73" ht="18.75">
      <c r="A204" s="5">
        <v>1</v>
      </c>
      <c r="B204" s="596"/>
      <c r="C204" s="632"/>
      <c r="D204" s="598"/>
      <c r="E204" s="630" t="str">
        <f t="shared" si="33"/>
        <v/>
      </c>
      <c r="F204" s="640"/>
      <c r="G204" s="627" t="str">
        <f t="shared" si="36"/>
        <v/>
      </c>
      <c r="H204" s="639" t="str">
        <f>IF(OR(ISBLANK(F204), ISTEXT(F204)), "", "0  "&amp;F180)</f>
        <v/>
      </c>
      <c r="I204" s="5">
        <v>1</v>
      </c>
      <c r="J204" s="180" t="str">
        <f t="shared" si="32"/>
        <v>►</v>
      </c>
      <c r="K204" s="163"/>
      <c r="L204" s="164"/>
      <c r="M204" s="181" t="str">
        <f t="shared" si="29"/>
        <v/>
      </c>
      <c r="N204" s="166"/>
      <c r="O204" s="167"/>
      <c r="P204" s="286"/>
      <c r="Q204" s="491">
        <v>1</v>
      </c>
      <c r="R204" s="169">
        <f>IFERROR(SUMIF(K234:P234, O204, K235:P235)*N204*IF(ISBLANK(K204),1,K204)+SUMIF(K236:P236, O204, K237:P237)*N204*IF(ISBLANK(K204),1,K204), 0)</f>
        <v>0</v>
      </c>
      <c r="S204" s="170">
        <f>IF(ISBLANK(K171),0,(R204*Q204)/K171*V172)</f>
        <v>0</v>
      </c>
      <c r="T204" s="171">
        <f>IF(S207=0,0,(S204/S207)*U176*1000)</f>
        <v>0</v>
      </c>
      <c r="U204" s="193">
        <f>IF(R207=0, 0, (K204*Q204)/(R207*U176))</f>
        <v>0</v>
      </c>
      <c r="V204" s="173">
        <f>IF(OR(ISBLANK(K171), ISBLANK(K204), ISTEXT(K204)), 0, K204*Q204/K171*V172)</f>
        <v>0</v>
      </c>
      <c r="W204" s="174">
        <f t="shared" si="30"/>
        <v>0</v>
      </c>
      <c r="X204" s="175">
        <f t="shared" si="31"/>
        <v>0</v>
      </c>
      <c r="Y204" s="5">
        <v>1</v>
      </c>
      <c r="Z204" s="5">
        <v>1</v>
      </c>
      <c r="AA204" s="164"/>
      <c r="AB204" s="164"/>
      <c r="AC204" s="181" t="str">
        <f t="shared" si="35"/>
        <v/>
      </c>
      <c r="AD204" s="166"/>
      <c r="AE204" s="167"/>
      <c r="AF204" s="182"/>
      <c r="AG204" s="5">
        <v>1</v>
      </c>
      <c r="AH204" s="5">
        <v>1</v>
      </c>
      <c r="AI204" s="5">
        <v>1</v>
      </c>
      <c r="AJ204" s="5">
        <v>1</v>
      </c>
      <c r="AK204" s="5">
        <v>1</v>
      </c>
      <c r="AL204" s="5">
        <v>1</v>
      </c>
      <c r="AM204" s="5">
        <v>1</v>
      </c>
      <c r="AN204" s="5">
        <v>1</v>
      </c>
      <c r="AO204" s="5">
        <v>1</v>
      </c>
      <c r="AP204" s="5">
        <v>1</v>
      </c>
      <c r="AQ204" s="5">
        <v>1</v>
      </c>
      <c r="AR204" s="5">
        <v>1</v>
      </c>
      <c r="AS204" s="5">
        <v>1</v>
      </c>
      <c r="AT204" s="5">
        <v>1</v>
      </c>
      <c r="AU204" s="5">
        <v>1</v>
      </c>
      <c r="AV204" s="5">
        <v>1</v>
      </c>
      <c r="AW204" s="5">
        <v>1</v>
      </c>
      <c r="AX204" s="5">
        <v>1</v>
      </c>
      <c r="AY204" s="5">
        <v>1</v>
      </c>
      <c r="AZ204" s="5">
        <v>1</v>
      </c>
      <c r="BA204" s="5">
        <v>1</v>
      </c>
      <c r="BB204" s="5">
        <v>1</v>
      </c>
      <c r="BC204" s="5">
        <v>1</v>
      </c>
      <c r="BD204" s="5">
        <v>1</v>
      </c>
      <c r="BE204" s="5">
        <v>1</v>
      </c>
      <c r="BF204" s="5">
        <v>1</v>
      </c>
      <c r="BG204" s="5">
        <v>1</v>
      </c>
      <c r="BH204" s="5">
        <v>1</v>
      </c>
      <c r="BI204" s="5">
        <v>1</v>
      </c>
      <c r="BJ204" s="5">
        <v>1</v>
      </c>
      <c r="BK204" s="5">
        <v>1</v>
      </c>
      <c r="BL204" s="5">
        <v>1</v>
      </c>
      <c r="BM204" s="5">
        <v>1</v>
      </c>
      <c r="BN204" s="5">
        <v>1</v>
      </c>
      <c r="BO204" s="5">
        <v>1</v>
      </c>
      <c r="BP204" s="5">
        <v>1</v>
      </c>
      <c r="BQ204" s="5">
        <v>1</v>
      </c>
      <c r="BR204" s="5">
        <v>1</v>
      </c>
      <c r="BS204" s="5">
        <v>1</v>
      </c>
      <c r="BT204" s="5">
        <v>1</v>
      </c>
      <c r="BU204" s="244">
        <v>1</v>
      </c>
    </row>
    <row r="205" spans="1:73" ht="18.75">
      <c r="A205" s="5">
        <v>1</v>
      </c>
      <c r="B205" s="596"/>
      <c r="C205" s="632"/>
      <c r="D205" s="598"/>
      <c r="E205" s="630" t="str">
        <f t="shared" si="33"/>
        <v/>
      </c>
      <c r="F205" s="640"/>
      <c r="G205" s="627" t="str">
        <f t="shared" si="36"/>
        <v/>
      </c>
      <c r="H205" s="639" t="str">
        <f>IF(OR(ISBLANK(F205), ISTEXT(F205)), "", "0  "&amp;F180)</f>
        <v/>
      </c>
      <c r="I205" s="5">
        <v>1</v>
      </c>
      <c r="J205" s="180" t="str">
        <f t="shared" si="32"/>
        <v>►</v>
      </c>
      <c r="K205" s="163"/>
      <c r="L205" s="164"/>
      <c r="M205" s="181" t="str">
        <f t="shared" si="29"/>
        <v/>
      </c>
      <c r="N205" s="166"/>
      <c r="O205" s="167"/>
      <c r="P205" s="286"/>
      <c r="Q205" s="491">
        <v>1</v>
      </c>
      <c r="R205" s="169">
        <f>IFERROR(SUMIF(K234:P234, O205, K235:P235)*N205*IF(ISBLANK(K205),1,K205)+SUMIF(K236:P236, O205, K237:P237)*N205*IF(ISBLANK(K205),1,K205), 0)</f>
        <v>0</v>
      </c>
      <c r="S205" s="170">
        <f>IF(ISBLANK(K171),0,(R205*Q205)/K171*V172)</f>
        <v>0</v>
      </c>
      <c r="T205" s="171">
        <f>IF(S207=0,0,(S205/S207)*U176*1000)</f>
        <v>0</v>
      </c>
      <c r="U205" s="193">
        <f>IF(R207=0, 0, (K205*Q205)/(R207*U176))</f>
        <v>0</v>
      </c>
      <c r="V205" s="173">
        <f>IF(OR(ISBLANK(K171), ISBLANK(K205), ISTEXT(K205)), 0, K205*Q205/K171*V172)</f>
        <v>0</v>
      </c>
      <c r="W205" s="174">
        <f t="shared" si="30"/>
        <v>0</v>
      </c>
      <c r="X205" s="175">
        <f t="shared" si="31"/>
        <v>0</v>
      </c>
      <c r="Y205" s="5">
        <v>1</v>
      </c>
      <c r="Z205" s="5">
        <v>1</v>
      </c>
      <c r="AA205" s="164"/>
      <c r="AB205" s="164"/>
      <c r="AC205" s="181" t="str">
        <f t="shared" si="35"/>
        <v/>
      </c>
      <c r="AD205" s="166"/>
      <c r="AE205" s="167"/>
      <c r="AF205" s="182"/>
      <c r="AG205" s="5">
        <v>1</v>
      </c>
      <c r="AH205" s="5">
        <v>1</v>
      </c>
      <c r="AI205" s="5">
        <v>1</v>
      </c>
      <c r="AJ205" s="5">
        <v>1</v>
      </c>
      <c r="AK205" s="5">
        <v>1</v>
      </c>
      <c r="AL205" s="5">
        <v>1</v>
      </c>
      <c r="AM205" s="5">
        <v>1</v>
      </c>
      <c r="AN205" s="5">
        <v>1</v>
      </c>
      <c r="AO205" s="5">
        <v>1</v>
      </c>
      <c r="AP205" s="5">
        <v>1</v>
      </c>
      <c r="AQ205" s="5">
        <v>1</v>
      </c>
      <c r="AR205" s="5">
        <v>1</v>
      </c>
      <c r="AS205" s="5">
        <v>1</v>
      </c>
      <c r="AT205" s="5">
        <v>1</v>
      </c>
      <c r="AU205" s="5">
        <v>1</v>
      </c>
      <c r="AV205" s="5">
        <v>1</v>
      </c>
      <c r="AW205" s="5">
        <v>1</v>
      </c>
      <c r="AX205" s="5">
        <v>1</v>
      </c>
      <c r="AY205" s="5">
        <v>1</v>
      </c>
      <c r="AZ205" s="5">
        <v>1</v>
      </c>
      <c r="BA205" s="5">
        <v>1</v>
      </c>
      <c r="BB205" s="5">
        <v>1</v>
      </c>
      <c r="BC205" s="5">
        <v>1</v>
      </c>
      <c r="BD205" s="5">
        <v>1</v>
      </c>
      <c r="BE205" s="5">
        <v>1</v>
      </c>
      <c r="BF205" s="5">
        <v>1</v>
      </c>
      <c r="BG205" s="5">
        <v>1</v>
      </c>
      <c r="BH205" s="5">
        <v>1</v>
      </c>
      <c r="BI205" s="5">
        <v>1</v>
      </c>
      <c r="BJ205" s="5">
        <v>1</v>
      </c>
      <c r="BK205" s="5">
        <v>1</v>
      </c>
      <c r="BL205" s="5">
        <v>1</v>
      </c>
      <c r="BM205" s="5">
        <v>1</v>
      </c>
      <c r="BN205" s="5">
        <v>1</v>
      </c>
      <c r="BO205" s="5">
        <v>1</v>
      </c>
      <c r="BP205" s="5">
        <v>1</v>
      </c>
      <c r="BQ205" s="5">
        <v>1</v>
      </c>
      <c r="BR205" s="5">
        <v>1</v>
      </c>
      <c r="BS205" s="5">
        <v>1</v>
      </c>
      <c r="BT205" s="5">
        <v>1</v>
      </c>
      <c r="BU205" s="244">
        <v>1</v>
      </c>
    </row>
    <row r="206" spans="1:73" ht="18.75">
      <c r="A206" s="5">
        <v>1</v>
      </c>
      <c r="B206" s="596"/>
      <c r="C206" s="632"/>
      <c r="D206" s="598"/>
      <c r="E206" s="630" t="str">
        <f t="shared" si="33"/>
        <v/>
      </c>
      <c r="F206" s="640"/>
      <c r="G206" s="627" t="str">
        <f t="shared" si="36"/>
        <v/>
      </c>
      <c r="H206" s="639" t="str">
        <f>IF(OR(ISBLANK(F206), ISTEXT(F206)), "", "0  "&amp;F180)</f>
        <v/>
      </c>
      <c r="I206" s="5">
        <v>1</v>
      </c>
      <c r="J206" s="62" t="s">
        <v>21</v>
      </c>
      <c r="K206" s="163"/>
      <c r="L206" s="164"/>
      <c r="M206" s="181" t="str">
        <f t="shared" si="29"/>
        <v/>
      </c>
      <c r="N206" s="166"/>
      <c r="O206" s="167"/>
      <c r="P206" s="286"/>
      <c r="Q206" s="491">
        <v>1</v>
      </c>
      <c r="R206" s="169">
        <f>IFERROR(SUMIF(K234:P234, O206, K235:P235)*N206*IF(ISBLANK(K206),1,K206)+SUMIF(K236:P236, O206, K237:P237)*N206*IF(ISBLANK(K206),1,K206), 0)</f>
        <v>0</v>
      </c>
      <c r="S206" s="170">
        <f>IF(ISBLANK(K171),0,(R206*Q206)/K171*V172)</f>
        <v>0</v>
      </c>
      <c r="T206" s="183">
        <f>IF(S207=0,0,(S206/S207)*U176*1000)</f>
        <v>0</v>
      </c>
      <c r="U206" s="184">
        <f>IF(R207=0, 0, (K206*Q206)/(R207*U176))</f>
        <v>0</v>
      </c>
      <c r="V206" s="185">
        <f>IF(OR(ISBLANK(K171), ISBLANK(K206), ISTEXT(K206)), 0, K206*Q206/K171*V172)</f>
        <v>0</v>
      </c>
      <c r="W206" s="186">
        <f t="shared" si="30"/>
        <v>0</v>
      </c>
      <c r="X206" s="187">
        <f t="shared" si="31"/>
        <v>0</v>
      </c>
      <c r="Y206" s="3">
        <v>1</v>
      </c>
      <c r="Z206" s="5">
        <v>1</v>
      </c>
      <c r="AA206" s="164"/>
      <c r="AB206" s="164"/>
      <c r="AC206" s="181"/>
      <c r="AD206" s="166"/>
      <c r="AE206" s="167"/>
      <c r="AF206" s="182"/>
      <c r="AG206" s="5">
        <v>1</v>
      </c>
      <c r="AH206" s="5">
        <v>1</v>
      </c>
      <c r="AI206" s="5">
        <v>1</v>
      </c>
      <c r="AJ206" s="5">
        <v>1</v>
      </c>
      <c r="AK206" s="5">
        <v>1</v>
      </c>
      <c r="AL206" s="5">
        <v>1</v>
      </c>
      <c r="AM206" s="5">
        <v>1</v>
      </c>
      <c r="AN206" s="5">
        <v>1</v>
      </c>
      <c r="AO206" s="5">
        <v>1</v>
      </c>
      <c r="AP206" s="5">
        <v>1</v>
      </c>
      <c r="AQ206" s="5">
        <v>1</v>
      </c>
      <c r="AR206" s="5">
        <v>1</v>
      </c>
      <c r="AS206" s="5">
        <v>1</v>
      </c>
      <c r="AT206" s="5">
        <v>1</v>
      </c>
      <c r="AU206" s="5">
        <v>1</v>
      </c>
      <c r="AV206" s="5">
        <v>1</v>
      </c>
      <c r="AW206" s="5">
        <v>1</v>
      </c>
      <c r="AX206" s="5">
        <v>1</v>
      </c>
      <c r="AY206" s="5">
        <v>1</v>
      </c>
      <c r="AZ206" s="5">
        <v>1</v>
      </c>
      <c r="BA206" s="5">
        <v>1</v>
      </c>
      <c r="BB206" s="5">
        <v>1</v>
      </c>
      <c r="BC206" s="5">
        <v>1</v>
      </c>
      <c r="BD206" s="5">
        <v>1</v>
      </c>
      <c r="BE206" s="5">
        <v>1</v>
      </c>
      <c r="BF206" s="5">
        <v>1</v>
      </c>
      <c r="BG206" s="5">
        <v>1</v>
      </c>
      <c r="BH206" s="5">
        <v>1</v>
      </c>
      <c r="BI206" s="5">
        <v>1</v>
      </c>
      <c r="BJ206" s="5">
        <v>1</v>
      </c>
      <c r="BK206" s="5">
        <v>1</v>
      </c>
      <c r="BL206" s="5">
        <v>1</v>
      </c>
      <c r="BM206" s="5">
        <v>1</v>
      </c>
      <c r="BN206" s="5">
        <v>1</v>
      </c>
      <c r="BO206" s="5">
        <v>1</v>
      </c>
      <c r="BP206" s="5">
        <v>1</v>
      </c>
      <c r="BQ206" s="5">
        <v>1</v>
      </c>
      <c r="BR206" s="5">
        <v>1</v>
      </c>
      <c r="BS206" s="5">
        <v>1</v>
      </c>
      <c r="BT206" s="5">
        <v>1</v>
      </c>
      <c r="BU206" s="244">
        <v>1</v>
      </c>
    </row>
    <row r="207" spans="1:73" ht="18.75">
      <c r="A207" s="5">
        <v>1</v>
      </c>
      <c r="B207" s="596"/>
      <c r="C207" s="632"/>
      <c r="D207" s="598"/>
      <c r="E207" s="630" t="str">
        <f t="shared" si="33"/>
        <v/>
      </c>
      <c r="F207" s="640"/>
      <c r="G207" s="627" t="str">
        <f t="shared" si="36"/>
        <v/>
      </c>
      <c r="H207" s="639" t="str">
        <f>IF(OR(ISBLANK(F207), ISTEXT(F207)), "", "0  "&amp;F180)</f>
        <v/>
      </c>
      <c r="I207" s="5">
        <v>1</v>
      </c>
      <c r="J207" s="280" t="s">
        <v>21</v>
      </c>
      <c r="K207" s="291"/>
      <c r="L207" s="292"/>
      <c r="M207" s="292"/>
      <c r="N207" s="292"/>
      <c r="O207" s="292"/>
      <c r="P207" s="292"/>
      <c r="Q207" s="292"/>
      <c r="R207" s="293">
        <f>SUM(R177:R206)</f>
        <v>0</v>
      </c>
      <c r="S207" s="170">
        <f>SUM(S177:S206)</f>
        <v>0</v>
      </c>
      <c r="T207" s="294">
        <f>SUM(T177:T206)/1000</f>
        <v>0</v>
      </c>
      <c r="U207" s="295"/>
      <c r="V207" s="295"/>
      <c r="W207" s="295"/>
      <c r="X207" s="296"/>
      <c r="Y207" s="3">
        <v>1</v>
      </c>
      <c r="Z207" s="5">
        <v>1</v>
      </c>
      <c r="AA207" s="164"/>
      <c r="AB207" s="164"/>
      <c r="AC207" s="181"/>
      <c r="AD207" s="166"/>
      <c r="AE207" s="167"/>
      <c r="AF207" s="182"/>
      <c r="AG207" s="5">
        <v>1</v>
      </c>
      <c r="AH207" s="5">
        <v>1</v>
      </c>
      <c r="AI207" s="5">
        <v>1</v>
      </c>
      <c r="AJ207" s="5">
        <v>1</v>
      </c>
      <c r="AK207" s="5">
        <v>1</v>
      </c>
      <c r="AL207" s="5">
        <v>1</v>
      </c>
      <c r="AM207" s="5">
        <v>1</v>
      </c>
      <c r="AN207" s="5">
        <v>1</v>
      </c>
      <c r="AO207" s="5">
        <v>1</v>
      </c>
      <c r="AP207" s="5">
        <v>1</v>
      </c>
      <c r="AQ207" s="5">
        <v>1</v>
      </c>
      <c r="AR207" s="5">
        <v>1</v>
      </c>
      <c r="AS207" s="5">
        <v>1</v>
      </c>
      <c r="AT207" s="5">
        <v>1</v>
      </c>
      <c r="AU207" s="5">
        <v>1</v>
      </c>
      <c r="AV207" s="5">
        <v>1</v>
      </c>
      <c r="AW207" s="5">
        <v>1</v>
      </c>
      <c r="AX207" s="5">
        <v>1</v>
      </c>
      <c r="AY207" s="5">
        <v>1</v>
      </c>
      <c r="AZ207" s="5">
        <v>1</v>
      </c>
      <c r="BA207" s="5">
        <v>1</v>
      </c>
      <c r="BB207" s="5">
        <v>1</v>
      </c>
      <c r="BC207" s="5">
        <v>1</v>
      </c>
      <c r="BD207" s="5">
        <v>1</v>
      </c>
      <c r="BE207" s="5">
        <v>1</v>
      </c>
      <c r="BF207" s="5">
        <v>1</v>
      </c>
      <c r="BG207" s="5">
        <v>1</v>
      </c>
      <c r="BH207" s="5">
        <v>1</v>
      </c>
      <c r="BI207" s="5">
        <v>1</v>
      </c>
      <c r="BJ207" s="5">
        <v>1</v>
      </c>
      <c r="BK207" s="5">
        <v>1</v>
      </c>
      <c r="BL207" s="5">
        <v>1</v>
      </c>
      <c r="BM207" s="5">
        <v>1</v>
      </c>
      <c r="BN207" s="5">
        <v>1</v>
      </c>
      <c r="BO207" s="5">
        <v>1</v>
      </c>
      <c r="BP207" s="5">
        <v>1</v>
      </c>
      <c r="BQ207" s="5">
        <v>1</v>
      </c>
      <c r="BR207" s="5">
        <v>1</v>
      </c>
      <c r="BS207" s="5">
        <v>1</v>
      </c>
      <c r="BT207" s="5">
        <v>1</v>
      </c>
      <c r="BU207" s="244">
        <v>1</v>
      </c>
    </row>
    <row r="208" spans="1:73" ht="18.75">
      <c r="A208" s="5">
        <v>1</v>
      </c>
      <c r="B208" s="596"/>
      <c r="C208" s="632"/>
      <c r="D208" s="598"/>
      <c r="E208" s="630" t="str">
        <f t="shared" si="33"/>
        <v/>
      </c>
      <c r="F208" s="640"/>
      <c r="G208" s="627" t="str">
        <f t="shared" si="36"/>
        <v/>
      </c>
      <c r="H208" s="639" t="str">
        <f>IF(OR(ISBLANK(F208), ISTEXT(F208)), "", "0  "&amp;F180)</f>
        <v/>
      </c>
      <c r="I208" s="5">
        <v>1</v>
      </c>
      <c r="J208" s="62" t="s">
        <v>21</v>
      </c>
      <c r="K208" s="302">
        <v>0</v>
      </c>
      <c r="L208" s="303" t="s">
        <v>181</v>
      </c>
      <c r="M208" s="303"/>
      <c r="N208" s="303"/>
      <c r="O208" s="303"/>
      <c r="P208" s="303"/>
      <c r="Q208" s="303"/>
      <c r="R208" s="304" t="s">
        <v>183</v>
      </c>
      <c r="S208" s="303"/>
      <c r="T208" s="303"/>
      <c r="U208" s="303"/>
      <c r="V208" s="303"/>
      <c r="W208" s="303"/>
      <c r="X208" s="305"/>
      <c r="Y208" s="3">
        <v>1</v>
      </c>
      <c r="Z208" s="5">
        <v>1</v>
      </c>
      <c r="AA208" s="164"/>
      <c r="AB208" s="164"/>
      <c r="AC208" s="181"/>
      <c r="AD208" s="166"/>
      <c r="AE208" s="167"/>
      <c r="AF208" s="182"/>
      <c r="AG208" s="5">
        <v>1</v>
      </c>
      <c r="AH208" s="5">
        <v>1</v>
      </c>
      <c r="AI208" s="5">
        <v>1</v>
      </c>
      <c r="AJ208" s="5">
        <v>1</v>
      </c>
      <c r="AK208" s="5">
        <v>1</v>
      </c>
      <c r="AL208" s="5">
        <v>1</v>
      </c>
      <c r="AM208" s="5">
        <v>1</v>
      </c>
      <c r="AN208" s="5">
        <v>1</v>
      </c>
      <c r="AO208" s="5">
        <v>1</v>
      </c>
      <c r="AP208" s="5">
        <v>1</v>
      </c>
      <c r="AQ208" s="5">
        <v>1</v>
      </c>
      <c r="AR208" s="5">
        <v>1</v>
      </c>
      <c r="AS208" s="5">
        <v>1</v>
      </c>
      <c r="AT208" s="5">
        <v>1</v>
      </c>
      <c r="AU208" s="5">
        <v>1</v>
      </c>
      <c r="AV208" s="5">
        <v>1</v>
      </c>
      <c r="AW208" s="5">
        <v>1</v>
      </c>
      <c r="AX208" s="5">
        <v>1</v>
      </c>
      <c r="AY208" s="5">
        <v>1</v>
      </c>
      <c r="AZ208" s="5">
        <v>1</v>
      </c>
      <c r="BA208" s="5">
        <v>1</v>
      </c>
      <c r="BB208" s="5">
        <v>1</v>
      </c>
      <c r="BC208" s="5">
        <v>1</v>
      </c>
      <c r="BD208" s="5">
        <v>1</v>
      </c>
      <c r="BE208" s="5">
        <v>1</v>
      </c>
      <c r="BF208" s="5">
        <v>1</v>
      </c>
      <c r="BG208" s="5">
        <v>1</v>
      </c>
      <c r="BH208" s="5">
        <v>1</v>
      </c>
      <c r="BI208" s="5">
        <v>1</v>
      </c>
      <c r="BJ208" s="5">
        <v>1</v>
      </c>
      <c r="BK208" s="5">
        <v>1</v>
      </c>
      <c r="BL208" s="5">
        <v>1</v>
      </c>
      <c r="BM208" s="5">
        <v>1</v>
      </c>
      <c r="BN208" s="5">
        <v>1</v>
      </c>
      <c r="BO208" s="5">
        <v>1</v>
      </c>
      <c r="BP208" s="5">
        <v>1</v>
      </c>
      <c r="BQ208" s="5">
        <v>1</v>
      </c>
      <c r="BR208" s="5">
        <v>1</v>
      </c>
      <c r="BS208" s="5">
        <v>1</v>
      </c>
      <c r="BT208" s="5">
        <v>1</v>
      </c>
      <c r="BU208" s="244">
        <v>1</v>
      </c>
    </row>
    <row r="209" spans="1:73" ht="18.75">
      <c r="A209" s="5">
        <v>1</v>
      </c>
      <c r="B209" s="596"/>
      <c r="C209" s="632"/>
      <c r="D209" s="598"/>
      <c r="E209" s="630" t="str">
        <f t="shared" si="33"/>
        <v/>
      </c>
      <c r="F209" s="640"/>
      <c r="G209" s="627" t="str">
        <f t="shared" si="36"/>
        <v/>
      </c>
      <c r="H209" s="639" t="str">
        <f>IF(OR(ISBLANK(F209), ISTEXT(F209)), "", "0  "&amp;F180)</f>
        <v/>
      </c>
      <c r="I209" s="5">
        <v>1</v>
      </c>
      <c r="J209" s="314" t="str">
        <f t="shared" ref="J209:J231" si="37">IF(L209&lt;&gt;"","A",IF(M209&lt;&gt;"","A",IF(N209&lt;&gt;"","A",IF(O209&lt;&gt;"","A",IF(P209&lt;&gt;"","A","►")))))</f>
        <v>A</v>
      </c>
      <c r="K209" s="315">
        <f>IF(ISBLANK(L209),"",LARGE(K208:K208,1)+1)</f>
        <v>1</v>
      </c>
      <c r="L209" s="316" t="s">
        <v>442</v>
      </c>
      <c r="M209" s="317"/>
      <c r="N209" s="317"/>
      <c r="O209" s="317"/>
      <c r="P209" s="317"/>
      <c r="Q209" s="317"/>
      <c r="R209" s="317"/>
      <c r="S209" s="317"/>
      <c r="T209" s="317"/>
      <c r="U209" s="317"/>
      <c r="V209" s="317"/>
      <c r="W209" s="317"/>
      <c r="X209" s="318"/>
      <c r="Y209" s="3">
        <v>1</v>
      </c>
      <c r="Z209" s="5">
        <v>1</v>
      </c>
      <c r="AA209" s="164"/>
      <c r="AB209" s="164"/>
      <c r="AC209" s="181"/>
      <c r="AD209" s="166"/>
      <c r="AE209" s="167"/>
      <c r="AF209" s="182"/>
      <c r="AG209" s="5">
        <v>1</v>
      </c>
      <c r="AH209" s="5">
        <v>1</v>
      </c>
      <c r="AI209" s="5">
        <v>1</v>
      </c>
      <c r="AJ209" s="5">
        <v>1</v>
      </c>
      <c r="AK209" s="5">
        <v>1</v>
      </c>
      <c r="AL209" s="5">
        <v>1</v>
      </c>
      <c r="AM209" s="5">
        <v>1</v>
      </c>
      <c r="AN209" s="5">
        <v>1</v>
      </c>
      <c r="AO209" s="5">
        <v>1</v>
      </c>
      <c r="AP209" s="5">
        <v>1</v>
      </c>
      <c r="AQ209" s="5">
        <v>1</v>
      </c>
      <c r="AR209" s="5">
        <v>1</v>
      </c>
      <c r="AS209" s="5">
        <v>1</v>
      </c>
      <c r="AT209" s="5">
        <v>1</v>
      </c>
      <c r="AU209" s="5">
        <v>1</v>
      </c>
      <c r="AV209" s="5">
        <v>1</v>
      </c>
      <c r="AW209" s="5">
        <v>1</v>
      </c>
      <c r="AX209" s="5">
        <v>1</v>
      </c>
      <c r="AY209" s="5">
        <v>1</v>
      </c>
      <c r="AZ209" s="5">
        <v>1</v>
      </c>
      <c r="BA209" s="5">
        <v>1</v>
      </c>
      <c r="BB209" s="5">
        <v>1</v>
      </c>
      <c r="BC209" s="5">
        <v>1</v>
      </c>
      <c r="BD209" s="5">
        <v>1</v>
      </c>
      <c r="BE209" s="5">
        <v>1</v>
      </c>
      <c r="BF209" s="5">
        <v>1</v>
      </c>
      <c r="BG209" s="5">
        <v>1</v>
      </c>
      <c r="BH209" s="5">
        <v>1</v>
      </c>
      <c r="BI209" s="5">
        <v>1</v>
      </c>
      <c r="BJ209" s="5">
        <v>1</v>
      </c>
      <c r="BK209" s="5">
        <v>1</v>
      </c>
      <c r="BL209" s="5">
        <v>1</v>
      </c>
      <c r="BM209" s="5">
        <v>1</v>
      </c>
      <c r="BN209" s="5">
        <v>1</v>
      </c>
      <c r="BO209" s="5">
        <v>1</v>
      </c>
      <c r="BP209" s="5">
        <v>1</v>
      </c>
      <c r="BQ209" s="5">
        <v>1</v>
      </c>
      <c r="BR209" s="5">
        <v>1</v>
      </c>
      <c r="BS209" s="5">
        <v>1</v>
      </c>
      <c r="BT209" s="5">
        <v>1</v>
      </c>
      <c r="BU209" s="244">
        <v>1</v>
      </c>
    </row>
    <row r="210" spans="1:73" ht="21">
      <c r="A210" s="5">
        <v>1</v>
      </c>
      <c r="B210" s="596"/>
      <c r="C210" s="632"/>
      <c r="D210" s="598"/>
      <c r="E210" s="630" t="str">
        <f t="shared" si="33"/>
        <v/>
      </c>
      <c r="F210" s="640"/>
      <c r="G210" s="627" t="str">
        <f t="shared" si="36"/>
        <v/>
      </c>
      <c r="H210" s="639" t="str">
        <f>IF(OR(ISBLANK(F210), ISTEXT(F210)), "", "0  "&amp;F180)</f>
        <v/>
      </c>
      <c r="I210" s="5">
        <v>1</v>
      </c>
      <c r="J210" s="314" t="str">
        <f t="shared" si="37"/>
        <v>►</v>
      </c>
      <c r="K210" s="315" t="str">
        <f>IF(ISBLANK(L210),"",LARGE(K208:K209,1)+1)</f>
        <v/>
      </c>
      <c r="L210" s="316"/>
      <c r="M210" s="317"/>
      <c r="N210" s="317"/>
      <c r="O210" s="502"/>
      <c r="P210" s="502"/>
      <c r="Q210" s="502"/>
      <c r="R210" s="502"/>
      <c r="S210" s="502"/>
      <c r="T210" s="502"/>
      <c r="U210" s="502"/>
      <c r="V210" s="502"/>
      <c r="W210" s="502"/>
      <c r="X210" s="324"/>
      <c r="Y210" s="3">
        <v>1</v>
      </c>
      <c r="Z210" s="5">
        <v>1</v>
      </c>
      <c r="AA210" s="164"/>
      <c r="AB210" s="164"/>
      <c r="AC210" s="181"/>
      <c r="AD210" s="166"/>
      <c r="AE210" s="167"/>
      <c r="AF210" s="182"/>
      <c r="AG210" s="5">
        <v>1</v>
      </c>
      <c r="AH210" s="5">
        <v>1</v>
      </c>
      <c r="AI210" s="5">
        <v>1</v>
      </c>
      <c r="AJ210" s="5">
        <v>1</v>
      </c>
      <c r="AK210" s="5">
        <v>1</v>
      </c>
      <c r="AL210" s="5">
        <v>1</v>
      </c>
      <c r="AM210" s="5">
        <v>1</v>
      </c>
      <c r="AN210" s="5">
        <v>1</v>
      </c>
      <c r="AO210" s="5">
        <v>1</v>
      </c>
      <c r="AP210" s="5">
        <v>1</v>
      </c>
      <c r="AQ210" s="5">
        <v>1</v>
      </c>
      <c r="AR210" s="5">
        <v>1</v>
      </c>
      <c r="AS210" s="5">
        <v>1</v>
      </c>
      <c r="AT210" s="5">
        <v>1</v>
      </c>
      <c r="AU210" s="5">
        <v>1</v>
      </c>
      <c r="AV210" s="5">
        <v>1</v>
      </c>
      <c r="AW210" s="5">
        <v>1</v>
      </c>
      <c r="AX210" s="5">
        <v>1</v>
      </c>
      <c r="AY210" s="5">
        <v>1</v>
      </c>
      <c r="AZ210" s="5">
        <v>1</v>
      </c>
      <c r="BA210" s="5">
        <v>1</v>
      </c>
      <c r="BB210" s="5">
        <v>1</v>
      </c>
      <c r="BC210" s="5">
        <v>1</v>
      </c>
      <c r="BD210" s="5">
        <v>1</v>
      </c>
      <c r="BE210" s="5">
        <v>1</v>
      </c>
      <c r="BF210" s="5">
        <v>1</v>
      </c>
      <c r="BG210" s="5">
        <v>1</v>
      </c>
      <c r="BH210" s="5">
        <v>1</v>
      </c>
      <c r="BI210" s="5">
        <v>1</v>
      </c>
      <c r="BJ210" s="5">
        <v>1</v>
      </c>
      <c r="BK210" s="5">
        <v>1</v>
      </c>
      <c r="BL210" s="5">
        <v>1</v>
      </c>
      <c r="BM210" s="5">
        <v>1</v>
      </c>
      <c r="BN210" s="5">
        <v>1</v>
      </c>
      <c r="BO210" s="5">
        <v>1</v>
      </c>
      <c r="BP210" s="5">
        <v>1</v>
      </c>
      <c r="BQ210" s="5">
        <v>1</v>
      </c>
      <c r="BR210" s="5">
        <v>1</v>
      </c>
      <c r="BS210" s="5">
        <v>1</v>
      </c>
      <c r="BT210" s="5">
        <v>1</v>
      </c>
      <c r="BU210" s="244">
        <v>1</v>
      </c>
    </row>
    <row r="211" spans="1:73" ht="18.75">
      <c r="A211" s="5">
        <v>1</v>
      </c>
      <c r="B211" s="596"/>
      <c r="C211" s="632"/>
      <c r="D211" s="598"/>
      <c r="E211" s="630" t="str">
        <f t="shared" si="33"/>
        <v/>
      </c>
      <c r="F211" s="640"/>
      <c r="G211" s="627" t="str">
        <f t="shared" si="36"/>
        <v/>
      </c>
      <c r="H211" s="639" t="str">
        <f>IF(OR(ISBLANK(F211), ISTEXT(F211)), "", "0  "&amp;F180)</f>
        <v/>
      </c>
      <c r="I211" s="5">
        <v>1</v>
      </c>
      <c r="J211" s="314" t="str">
        <f t="shared" si="37"/>
        <v>A</v>
      </c>
      <c r="K211" s="315">
        <f>IF(ISBLANK(L211),"",LARGE(K208:K210,1)+1)</f>
        <v>2</v>
      </c>
      <c r="L211" s="316" t="s">
        <v>365</v>
      </c>
      <c r="M211" s="317"/>
      <c r="N211" s="317"/>
      <c r="O211" s="317"/>
      <c r="P211" s="317"/>
      <c r="Q211" s="317"/>
      <c r="R211" s="317"/>
      <c r="S211" s="317"/>
      <c r="T211" s="317"/>
      <c r="U211" s="317"/>
      <c r="V211" s="317"/>
      <c r="W211" s="317"/>
      <c r="X211" s="318"/>
      <c r="Y211" s="3">
        <v>1</v>
      </c>
      <c r="Z211" s="5">
        <v>1</v>
      </c>
      <c r="AA211" s="164"/>
      <c r="AB211" s="164"/>
      <c r="AC211" s="181"/>
      <c r="AD211" s="166"/>
      <c r="AE211" s="167"/>
      <c r="AF211" s="182"/>
      <c r="AG211" s="5">
        <v>1</v>
      </c>
      <c r="AH211" s="5">
        <v>1</v>
      </c>
      <c r="AI211" s="5">
        <v>1</v>
      </c>
      <c r="AJ211" s="5">
        <v>1</v>
      </c>
      <c r="AK211" s="5">
        <v>1</v>
      </c>
      <c r="AL211" s="5">
        <v>1</v>
      </c>
      <c r="AM211" s="5">
        <v>1</v>
      </c>
      <c r="AN211" s="5">
        <v>1</v>
      </c>
      <c r="AO211" s="5">
        <v>1</v>
      </c>
      <c r="AP211" s="5">
        <v>1</v>
      </c>
      <c r="AQ211" s="5">
        <v>1</v>
      </c>
      <c r="AR211" s="5">
        <v>1</v>
      </c>
      <c r="AS211" s="5">
        <v>1</v>
      </c>
      <c r="AT211" s="5">
        <v>1</v>
      </c>
      <c r="AU211" s="5">
        <v>1</v>
      </c>
      <c r="AV211" s="5">
        <v>1</v>
      </c>
      <c r="AW211" s="5">
        <v>1</v>
      </c>
      <c r="AX211" s="5">
        <v>1</v>
      </c>
      <c r="AY211" s="5">
        <v>1</v>
      </c>
      <c r="AZ211" s="5">
        <v>1</v>
      </c>
      <c r="BA211" s="5">
        <v>1</v>
      </c>
      <c r="BB211" s="5">
        <v>1</v>
      </c>
      <c r="BC211" s="5">
        <v>1</v>
      </c>
      <c r="BD211" s="5">
        <v>1</v>
      </c>
      <c r="BE211" s="5">
        <v>1</v>
      </c>
      <c r="BF211" s="5">
        <v>1</v>
      </c>
      <c r="BG211" s="5">
        <v>1</v>
      </c>
      <c r="BH211" s="5">
        <v>1</v>
      </c>
      <c r="BI211" s="5">
        <v>1</v>
      </c>
      <c r="BJ211" s="5">
        <v>1</v>
      </c>
      <c r="BK211" s="5">
        <v>1</v>
      </c>
      <c r="BL211" s="5">
        <v>1</v>
      </c>
      <c r="BM211" s="5">
        <v>1</v>
      </c>
      <c r="BN211" s="5">
        <v>1</v>
      </c>
      <c r="BO211" s="5">
        <v>1</v>
      </c>
      <c r="BP211" s="5">
        <v>1</v>
      </c>
      <c r="BQ211" s="5">
        <v>1</v>
      </c>
      <c r="BR211" s="5">
        <v>1</v>
      </c>
      <c r="BS211" s="5">
        <v>1</v>
      </c>
      <c r="BT211" s="5">
        <v>1</v>
      </c>
      <c r="BU211" s="244">
        <v>1</v>
      </c>
    </row>
    <row r="212" spans="1:73" ht="18.75">
      <c r="A212" s="5">
        <v>1</v>
      </c>
      <c r="B212" s="596"/>
      <c r="C212" s="632"/>
      <c r="D212" s="598"/>
      <c r="E212" s="630" t="str">
        <f t="shared" si="33"/>
        <v/>
      </c>
      <c r="F212" s="640">
        <v>0</v>
      </c>
      <c r="G212" s="627">
        <f t="shared" si="36"/>
        <v>0</v>
      </c>
      <c r="H212" s="639" t="str">
        <f>IF(OR(ISBLANK(F212), ISTEXT(F212)), "", "0  "&amp;F180)</f>
        <v>0  colonne.F</v>
      </c>
      <c r="I212" s="5">
        <v>1</v>
      </c>
      <c r="J212" s="314" t="str">
        <f t="shared" si="37"/>
        <v>►</v>
      </c>
      <c r="K212" s="315" t="str">
        <f>IF(ISBLANK(L212),"",LARGE(K208:K211,1)+1)</f>
        <v/>
      </c>
      <c r="L212" s="316"/>
      <c r="M212" s="317"/>
      <c r="N212" s="317"/>
      <c r="O212" s="317"/>
      <c r="P212" s="317"/>
      <c r="Q212" s="317"/>
      <c r="R212" s="317"/>
      <c r="S212" s="317"/>
      <c r="T212" s="317"/>
      <c r="U212" s="317"/>
      <c r="V212" s="317"/>
      <c r="W212" s="317"/>
      <c r="X212" s="318"/>
      <c r="Y212" s="3">
        <v>1</v>
      </c>
      <c r="Z212" s="5">
        <v>1</v>
      </c>
      <c r="AA212" s="164"/>
      <c r="AB212" s="164"/>
      <c r="AC212" s="181"/>
      <c r="AD212" s="166"/>
      <c r="AE212" s="167"/>
      <c r="AF212" s="182"/>
      <c r="AG212" s="5">
        <v>1</v>
      </c>
      <c r="AH212" s="5">
        <v>1</v>
      </c>
      <c r="AI212" s="5">
        <v>1</v>
      </c>
      <c r="AJ212" s="5">
        <v>1</v>
      </c>
      <c r="AK212" s="5">
        <v>1</v>
      </c>
      <c r="AL212" s="5">
        <v>1</v>
      </c>
      <c r="AM212" s="5">
        <v>1</v>
      </c>
      <c r="AN212" s="5">
        <v>1</v>
      </c>
      <c r="AO212" s="5">
        <v>1</v>
      </c>
      <c r="AP212" s="5">
        <v>1</v>
      </c>
      <c r="AQ212" s="5">
        <v>1</v>
      </c>
      <c r="AR212" s="5">
        <v>1</v>
      </c>
      <c r="AS212" s="5">
        <v>1</v>
      </c>
      <c r="AT212" s="5">
        <v>1</v>
      </c>
      <c r="AU212" s="5">
        <v>1</v>
      </c>
      <c r="AV212" s="5">
        <v>1</v>
      </c>
      <c r="AW212" s="5">
        <v>1</v>
      </c>
      <c r="AX212" s="5">
        <v>1</v>
      </c>
      <c r="AY212" s="5">
        <v>1</v>
      </c>
      <c r="AZ212" s="5">
        <v>1</v>
      </c>
      <c r="BA212" s="5">
        <v>1</v>
      </c>
      <c r="BB212" s="5">
        <v>1</v>
      </c>
      <c r="BC212" s="5">
        <v>1</v>
      </c>
      <c r="BD212" s="5">
        <v>1</v>
      </c>
      <c r="BE212" s="5">
        <v>1</v>
      </c>
      <c r="BF212" s="5">
        <v>1</v>
      </c>
      <c r="BG212" s="5">
        <v>1</v>
      </c>
      <c r="BH212" s="5">
        <v>1</v>
      </c>
      <c r="BI212" s="5">
        <v>1</v>
      </c>
      <c r="BJ212" s="5">
        <v>1</v>
      </c>
      <c r="BK212" s="5">
        <v>1</v>
      </c>
      <c r="BL212" s="5">
        <v>1</v>
      </c>
      <c r="BM212" s="5">
        <v>1</v>
      </c>
      <c r="BN212" s="5">
        <v>1</v>
      </c>
      <c r="BO212" s="5">
        <v>1</v>
      </c>
      <c r="BP212" s="5">
        <v>1</v>
      </c>
      <c r="BQ212" s="5">
        <v>1</v>
      </c>
      <c r="BR212" s="5">
        <v>1</v>
      </c>
      <c r="BS212" s="5">
        <v>1</v>
      </c>
      <c r="BT212" s="5">
        <v>1</v>
      </c>
      <c r="BU212" s="244">
        <v>1</v>
      </c>
    </row>
    <row r="213" spans="1:73" ht="18.75">
      <c r="A213" s="5">
        <v>1</v>
      </c>
      <c r="B213" s="596"/>
      <c r="C213" s="632"/>
      <c r="D213" s="598"/>
      <c r="E213" s="630" t="str">
        <f t="shared" si="33"/>
        <v/>
      </c>
      <c r="F213" s="640"/>
      <c r="G213" s="627" t="str">
        <f t="shared" si="36"/>
        <v/>
      </c>
      <c r="H213" s="639" t="str">
        <f>IF(OR(ISBLANK(F213), ISTEXT(F213)), "", "0  "&amp;F180)</f>
        <v/>
      </c>
      <c r="I213" s="5">
        <v>1</v>
      </c>
      <c r="J213" s="314" t="str">
        <f t="shared" si="37"/>
        <v>A</v>
      </c>
      <c r="K213" s="315" t="str">
        <f>IF(ISBLANK(L213),"",LARGE(K208:K212,1)+1)</f>
        <v/>
      </c>
      <c r="L213" s="316"/>
      <c r="M213" s="317" t="s">
        <v>443</v>
      </c>
      <c r="N213" s="317"/>
      <c r="O213" s="317"/>
      <c r="P213" s="317"/>
      <c r="Q213" s="317"/>
      <c r="R213" s="317"/>
      <c r="S213" s="317"/>
      <c r="T213" s="317"/>
      <c r="U213" s="317"/>
      <c r="V213" s="317"/>
      <c r="W213" s="317"/>
      <c r="X213" s="318"/>
      <c r="Y213" s="3">
        <v>1</v>
      </c>
      <c r="Z213" s="5">
        <v>1</v>
      </c>
      <c r="AA213" s="164"/>
      <c r="AB213" s="164"/>
      <c r="AC213" s="181"/>
      <c r="AD213" s="166"/>
      <c r="AE213" s="167"/>
      <c r="AF213" s="182"/>
      <c r="AG213" s="5">
        <v>1</v>
      </c>
      <c r="AH213" s="5">
        <v>1</v>
      </c>
      <c r="AI213" s="5">
        <v>1</v>
      </c>
      <c r="AJ213" s="5">
        <v>1</v>
      </c>
      <c r="AK213" s="5">
        <v>1</v>
      </c>
      <c r="AL213" s="5">
        <v>1</v>
      </c>
      <c r="AM213" s="5">
        <v>1</v>
      </c>
      <c r="AN213" s="5">
        <v>1</v>
      </c>
      <c r="AO213" s="5">
        <v>1</v>
      </c>
      <c r="AP213" s="5">
        <v>1</v>
      </c>
      <c r="AQ213" s="5">
        <v>1</v>
      </c>
      <c r="AR213" s="5">
        <v>1</v>
      </c>
      <c r="AS213" s="5">
        <v>1</v>
      </c>
      <c r="AT213" s="5">
        <v>1</v>
      </c>
      <c r="AU213" s="5">
        <v>1</v>
      </c>
      <c r="AV213" s="5">
        <v>1</v>
      </c>
      <c r="AW213" s="5">
        <v>1</v>
      </c>
      <c r="AX213" s="5">
        <v>1</v>
      </c>
      <c r="AY213" s="5">
        <v>1</v>
      </c>
      <c r="AZ213" s="5">
        <v>1</v>
      </c>
      <c r="BA213" s="5">
        <v>1</v>
      </c>
      <c r="BB213" s="5">
        <v>1</v>
      </c>
      <c r="BC213" s="5">
        <v>1</v>
      </c>
      <c r="BD213" s="5">
        <v>1</v>
      </c>
      <c r="BE213" s="5">
        <v>1</v>
      </c>
      <c r="BF213" s="5">
        <v>1</v>
      </c>
      <c r="BG213" s="5">
        <v>1</v>
      </c>
      <c r="BH213" s="5">
        <v>1</v>
      </c>
      <c r="BI213" s="5">
        <v>1</v>
      </c>
      <c r="BJ213" s="5">
        <v>1</v>
      </c>
      <c r="BK213" s="5">
        <v>1</v>
      </c>
      <c r="BL213" s="5">
        <v>1</v>
      </c>
      <c r="BM213" s="5">
        <v>1</v>
      </c>
      <c r="BN213" s="5">
        <v>1</v>
      </c>
      <c r="BO213" s="5">
        <v>1</v>
      </c>
      <c r="BP213" s="5">
        <v>1</v>
      </c>
      <c r="BQ213" s="5">
        <v>1</v>
      </c>
      <c r="BR213" s="5">
        <v>1</v>
      </c>
      <c r="BS213" s="5">
        <v>1</v>
      </c>
      <c r="BT213" s="5">
        <v>1</v>
      </c>
      <c r="BU213" s="244">
        <v>1</v>
      </c>
    </row>
    <row r="214" spans="1:73" ht="18.75">
      <c r="A214" s="5">
        <v>1</v>
      </c>
      <c r="B214" s="596"/>
      <c r="C214" s="632"/>
      <c r="D214" s="598"/>
      <c r="E214" s="630" t="str">
        <f t="shared" si="33"/>
        <v/>
      </c>
      <c r="F214" s="640">
        <v>0</v>
      </c>
      <c r="G214" s="627">
        <f t="shared" si="36"/>
        <v>0</v>
      </c>
      <c r="H214" s="639" t="str">
        <f>IF(OR(ISBLANK(F214), ISTEXT(F214)), "", "0  "&amp;F180)</f>
        <v>0  colonne.F</v>
      </c>
      <c r="I214" s="5">
        <v>1</v>
      </c>
      <c r="J214" s="314" t="str">
        <f t="shared" si="37"/>
        <v>►</v>
      </c>
      <c r="K214" s="315" t="str">
        <f>IF(ISBLANK(L214),"",LARGE(K208:K213,1)+1)</f>
        <v/>
      </c>
      <c r="L214" s="316"/>
      <c r="M214" s="317"/>
      <c r="N214" s="317"/>
      <c r="O214" s="317"/>
      <c r="P214" s="317"/>
      <c r="Q214" s="317"/>
      <c r="R214" s="317"/>
      <c r="S214" s="317"/>
      <c r="T214" s="317"/>
      <c r="U214" s="317"/>
      <c r="V214" s="317"/>
      <c r="W214" s="317"/>
      <c r="X214" s="318"/>
      <c r="Y214" s="3">
        <v>1</v>
      </c>
      <c r="Z214" s="5">
        <v>1</v>
      </c>
      <c r="AA214" s="164"/>
      <c r="AB214" s="164"/>
      <c r="AC214" s="181"/>
      <c r="AD214" s="166"/>
      <c r="AE214" s="167"/>
      <c r="AF214" s="182"/>
      <c r="AG214" s="5">
        <v>1</v>
      </c>
      <c r="AH214" s="5">
        <v>1</v>
      </c>
      <c r="AI214" s="5">
        <v>1</v>
      </c>
      <c r="AJ214" s="5">
        <v>1</v>
      </c>
      <c r="AK214" s="5">
        <v>1</v>
      </c>
      <c r="AL214" s="5">
        <v>1</v>
      </c>
      <c r="AM214" s="5">
        <v>1</v>
      </c>
      <c r="AN214" s="5">
        <v>1</v>
      </c>
      <c r="AO214" s="5">
        <v>1</v>
      </c>
      <c r="AP214" s="5">
        <v>1</v>
      </c>
      <c r="AQ214" s="5">
        <v>1</v>
      </c>
      <c r="AR214" s="5">
        <v>1</v>
      </c>
      <c r="AS214" s="5">
        <v>1</v>
      </c>
      <c r="AT214" s="5">
        <v>1</v>
      </c>
      <c r="AU214" s="5">
        <v>1</v>
      </c>
      <c r="AV214" s="5">
        <v>1</v>
      </c>
      <c r="AW214" s="5">
        <v>1</v>
      </c>
      <c r="AX214" s="5">
        <v>1</v>
      </c>
      <c r="AY214" s="5">
        <v>1</v>
      </c>
      <c r="AZ214" s="5">
        <v>1</v>
      </c>
      <c r="BA214" s="5">
        <v>1</v>
      </c>
      <c r="BB214" s="5">
        <v>1</v>
      </c>
      <c r="BC214" s="5">
        <v>1</v>
      </c>
      <c r="BD214" s="5">
        <v>1</v>
      </c>
      <c r="BE214" s="5">
        <v>1</v>
      </c>
      <c r="BF214" s="5">
        <v>1</v>
      </c>
      <c r="BG214" s="5">
        <v>1</v>
      </c>
      <c r="BH214" s="5">
        <v>1</v>
      </c>
      <c r="BI214" s="5">
        <v>1</v>
      </c>
      <c r="BJ214" s="5">
        <v>1</v>
      </c>
      <c r="BK214" s="5">
        <v>1</v>
      </c>
      <c r="BL214" s="5">
        <v>1</v>
      </c>
      <c r="BM214" s="5">
        <v>1</v>
      </c>
      <c r="BN214" s="5">
        <v>1</v>
      </c>
      <c r="BO214" s="5">
        <v>1</v>
      </c>
      <c r="BP214" s="5">
        <v>1</v>
      </c>
      <c r="BQ214" s="5">
        <v>1</v>
      </c>
      <c r="BR214" s="5">
        <v>1</v>
      </c>
      <c r="BS214" s="5">
        <v>1</v>
      </c>
      <c r="BT214" s="5">
        <v>1</v>
      </c>
      <c r="BU214" s="244">
        <v>1</v>
      </c>
    </row>
    <row r="215" spans="1:73" ht="18.75">
      <c r="A215" s="5">
        <v>1</v>
      </c>
      <c r="B215" s="596"/>
      <c r="C215" s="632"/>
      <c r="D215" s="598"/>
      <c r="E215" s="630" t="str">
        <f t="shared" si="33"/>
        <v/>
      </c>
      <c r="F215" s="640"/>
      <c r="G215" s="627" t="str">
        <f t="shared" si="36"/>
        <v/>
      </c>
      <c r="H215" s="639" t="str">
        <f>IF(OR(ISBLANK(F215), ISTEXT(F215)), "", "0  "&amp;F180)</f>
        <v/>
      </c>
      <c r="I215" s="5">
        <v>1</v>
      </c>
      <c r="J215" s="314" t="str">
        <f t="shared" si="37"/>
        <v>►</v>
      </c>
      <c r="K215" s="315" t="str">
        <f>IF(ISBLANK(L215),"",LARGE(K208:K214,1)+1)</f>
        <v/>
      </c>
      <c r="L215" s="316"/>
      <c r="M215" s="317"/>
      <c r="N215" s="317"/>
      <c r="O215" s="317"/>
      <c r="P215" s="317"/>
      <c r="Q215" s="317"/>
      <c r="R215" s="317"/>
      <c r="S215" s="317"/>
      <c r="T215" s="317"/>
      <c r="U215" s="317"/>
      <c r="V215" s="317"/>
      <c r="W215" s="317"/>
      <c r="X215" s="318"/>
      <c r="Y215" s="3">
        <v>1</v>
      </c>
      <c r="Z215" s="5">
        <v>1</v>
      </c>
      <c r="AA215" s="835" t="s">
        <v>207</v>
      </c>
      <c r="AB215" s="836"/>
      <c r="AC215" s="836"/>
      <c r="AD215" s="836"/>
      <c r="AE215" s="836"/>
      <c r="AF215" s="837"/>
      <c r="AG215" s="5">
        <v>1</v>
      </c>
      <c r="AH215" s="5">
        <v>1</v>
      </c>
      <c r="AI215" s="5">
        <v>1</v>
      </c>
      <c r="AJ215" s="5">
        <v>1</v>
      </c>
      <c r="AK215" s="5">
        <v>1</v>
      </c>
      <c r="AL215" s="5">
        <v>1</v>
      </c>
      <c r="AM215" s="5">
        <v>1</v>
      </c>
      <c r="AN215" s="5">
        <v>1</v>
      </c>
      <c r="AO215" s="5">
        <v>1</v>
      </c>
      <c r="AP215" s="5">
        <v>1</v>
      </c>
      <c r="AQ215" s="5">
        <v>1</v>
      </c>
      <c r="AR215" s="5">
        <v>1</v>
      </c>
      <c r="AS215" s="5">
        <v>1</v>
      </c>
      <c r="AT215" s="5">
        <v>1</v>
      </c>
      <c r="AU215" s="5">
        <v>1</v>
      </c>
      <c r="AV215" s="5">
        <v>1</v>
      </c>
      <c r="AW215" s="5">
        <v>1</v>
      </c>
      <c r="AX215" s="5">
        <v>1</v>
      </c>
      <c r="AY215" s="5">
        <v>1</v>
      </c>
      <c r="AZ215" s="5">
        <v>1</v>
      </c>
      <c r="BA215" s="5">
        <v>1</v>
      </c>
      <c r="BB215" s="5">
        <v>1</v>
      </c>
      <c r="BC215" s="5">
        <v>1</v>
      </c>
      <c r="BD215" s="5">
        <v>1</v>
      </c>
      <c r="BE215" s="5">
        <v>1</v>
      </c>
      <c r="BF215" s="5">
        <v>1</v>
      </c>
      <c r="BG215" s="5">
        <v>1</v>
      </c>
      <c r="BH215" s="5">
        <v>1</v>
      </c>
      <c r="BI215" s="5">
        <v>1</v>
      </c>
      <c r="BJ215" s="5">
        <v>1</v>
      </c>
      <c r="BK215" s="5">
        <v>1</v>
      </c>
      <c r="BL215" s="5">
        <v>1</v>
      </c>
      <c r="BM215" s="5">
        <v>1</v>
      </c>
      <c r="BN215" s="5">
        <v>1</v>
      </c>
      <c r="BO215" s="5">
        <v>1</v>
      </c>
      <c r="BP215" s="5">
        <v>1</v>
      </c>
      <c r="BQ215" s="5">
        <v>1</v>
      </c>
      <c r="BR215" s="5">
        <v>1</v>
      </c>
      <c r="BS215" s="5">
        <v>1</v>
      </c>
      <c r="BT215" s="5">
        <v>1</v>
      </c>
      <c r="BU215" s="244">
        <v>1</v>
      </c>
    </row>
    <row r="216" spans="1:73" ht="18.75">
      <c r="A216" s="5">
        <v>1</v>
      </c>
      <c r="B216" s="596"/>
      <c r="C216" s="632"/>
      <c r="D216" s="598"/>
      <c r="E216" s="630" t="str">
        <f t="shared" si="33"/>
        <v/>
      </c>
      <c r="F216" s="640">
        <v>0</v>
      </c>
      <c r="G216" s="627">
        <f t="shared" si="36"/>
        <v>0</v>
      </c>
      <c r="H216" s="639" t="str">
        <f>IF(OR(ISBLANK(F216), ISTEXT(F216)), "", "0  "&amp;F180)</f>
        <v>0  colonne.F</v>
      </c>
      <c r="I216" s="5">
        <v>1</v>
      </c>
      <c r="J216" s="314" t="str">
        <f t="shared" si="37"/>
        <v>►</v>
      </c>
      <c r="K216" s="315" t="str">
        <f>IF(ISBLANK(L216),"",LARGE(K208:K215,1)+1)</f>
        <v/>
      </c>
      <c r="L216" s="316"/>
      <c r="M216" s="317"/>
      <c r="N216" s="317"/>
      <c r="O216" s="317"/>
      <c r="P216" s="317"/>
      <c r="Q216" s="317"/>
      <c r="R216" s="317"/>
      <c r="S216" s="317"/>
      <c r="T216" s="317"/>
      <c r="U216" s="317"/>
      <c r="V216" s="317"/>
      <c r="W216" s="317"/>
      <c r="X216" s="318"/>
      <c r="Y216" s="3">
        <v>1</v>
      </c>
      <c r="Z216" s="5">
        <v>1</v>
      </c>
      <c r="AA216" s="62" t="s">
        <v>21</v>
      </c>
      <c r="AB216" s="302">
        <v>0</v>
      </c>
      <c r="AC216" s="303" t="s">
        <v>181</v>
      </c>
      <c r="AD216" s="303"/>
      <c r="AE216" s="303"/>
      <c r="AF216" s="303"/>
      <c r="AG216" s="5">
        <v>1</v>
      </c>
      <c r="AH216" s="5">
        <v>1</v>
      </c>
      <c r="AI216" s="5">
        <v>1</v>
      </c>
      <c r="AJ216" s="5">
        <v>1</v>
      </c>
      <c r="AK216" s="5">
        <v>1</v>
      </c>
      <c r="AL216" s="5">
        <v>1</v>
      </c>
      <c r="AM216" s="5">
        <v>1</v>
      </c>
      <c r="AN216" s="5">
        <v>1</v>
      </c>
      <c r="AO216" s="5">
        <v>1</v>
      </c>
      <c r="AP216" s="5">
        <v>1</v>
      </c>
      <c r="AQ216" s="5">
        <v>1</v>
      </c>
      <c r="AR216" s="5">
        <v>1</v>
      </c>
      <c r="AS216" s="5">
        <v>1</v>
      </c>
      <c r="AT216" s="5">
        <v>1</v>
      </c>
      <c r="AU216" s="5">
        <v>1</v>
      </c>
      <c r="AV216" s="5">
        <v>1</v>
      </c>
      <c r="AW216" s="5">
        <v>1</v>
      </c>
      <c r="AX216" s="5">
        <v>1</v>
      </c>
      <c r="AY216" s="5">
        <v>1</v>
      </c>
      <c r="AZ216" s="5">
        <v>1</v>
      </c>
      <c r="BA216" s="5">
        <v>1</v>
      </c>
      <c r="BB216" s="5">
        <v>1</v>
      </c>
      <c r="BC216" s="5">
        <v>1</v>
      </c>
      <c r="BD216" s="5">
        <v>1</v>
      </c>
      <c r="BE216" s="5">
        <v>1</v>
      </c>
      <c r="BF216" s="5">
        <v>1</v>
      </c>
      <c r="BG216" s="5">
        <v>1</v>
      </c>
      <c r="BH216" s="5">
        <v>1</v>
      </c>
      <c r="BI216" s="5">
        <v>1</v>
      </c>
      <c r="BJ216" s="5">
        <v>1</v>
      </c>
      <c r="BK216" s="5">
        <v>1</v>
      </c>
      <c r="BL216" s="5">
        <v>1</v>
      </c>
      <c r="BM216" s="5">
        <v>1</v>
      </c>
      <c r="BN216" s="5">
        <v>1</v>
      </c>
      <c r="BO216" s="5">
        <v>1</v>
      </c>
      <c r="BP216" s="5">
        <v>1</v>
      </c>
      <c r="BQ216" s="5">
        <v>1</v>
      </c>
      <c r="BR216" s="5">
        <v>1</v>
      </c>
      <c r="BS216" s="5">
        <v>1</v>
      </c>
      <c r="BT216" s="5">
        <v>1</v>
      </c>
      <c r="BU216" s="244">
        <v>1</v>
      </c>
    </row>
    <row r="217" spans="1:73" ht="18.75">
      <c r="A217" s="5">
        <v>1</v>
      </c>
      <c r="B217" s="596"/>
      <c r="C217" s="632"/>
      <c r="D217" s="598"/>
      <c r="E217" s="630" t="str">
        <f t="shared" si="33"/>
        <v/>
      </c>
      <c r="F217" s="640"/>
      <c r="G217" s="627" t="str">
        <f t="shared" si="36"/>
        <v/>
      </c>
      <c r="H217" s="639" t="str">
        <f>IF(OR(ISBLANK(F217), ISTEXT(F217)), "", "0  "&amp;F180)</f>
        <v/>
      </c>
      <c r="I217" s="5">
        <v>1</v>
      </c>
      <c r="J217" s="314" t="str">
        <f t="shared" si="37"/>
        <v>►</v>
      </c>
      <c r="K217" s="315" t="str">
        <f>IF(ISBLANK(L217),"",LARGE(K208:K216,1)+1)</f>
        <v/>
      </c>
      <c r="L217" s="316"/>
      <c r="M217" s="317"/>
      <c r="N217" s="317"/>
      <c r="O217" s="317"/>
      <c r="P217" s="317"/>
      <c r="Q217" s="317"/>
      <c r="R217" s="317"/>
      <c r="S217" s="317"/>
      <c r="T217" s="317"/>
      <c r="U217" s="317"/>
      <c r="V217" s="317"/>
      <c r="W217" s="317"/>
      <c r="X217" s="318"/>
      <c r="Y217" s="3">
        <v>1</v>
      </c>
      <c r="Z217" s="5">
        <v>1</v>
      </c>
      <c r="AA217" s="314" t="str">
        <f t="shared" ref="AA217:AA239" si="38">IF(AC217&lt;&gt;"","A",IF(AD217&lt;&gt;"","A",IF(AE217&lt;&gt;"","A",IF(AF217&lt;&gt;"","A",IF(AG217&lt;&gt;"","A","►")))))</f>
        <v>A</v>
      </c>
      <c r="AB217" s="315" t="str">
        <f>IF(ISBLANK(AC217),"",LARGE(AB216:AB216,1)+1)</f>
        <v/>
      </c>
      <c r="AC217" s="316"/>
      <c r="AD217" s="317"/>
      <c r="AE217" s="317"/>
      <c r="AF217" s="317"/>
      <c r="AG217" s="5">
        <v>1</v>
      </c>
      <c r="AH217" s="5">
        <v>1</v>
      </c>
      <c r="AI217" s="5">
        <v>1</v>
      </c>
      <c r="AJ217" s="5">
        <v>1</v>
      </c>
      <c r="AK217" s="5">
        <v>1</v>
      </c>
      <c r="AL217" s="5">
        <v>1</v>
      </c>
      <c r="AM217" s="5">
        <v>1</v>
      </c>
      <c r="AN217" s="5">
        <v>1</v>
      </c>
      <c r="AO217" s="5">
        <v>1</v>
      </c>
      <c r="AP217" s="5">
        <v>1</v>
      </c>
      <c r="AQ217" s="5">
        <v>1</v>
      </c>
      <c r="AR217" s="5">
        <v>1</v>
      </c>
      <c r="AS217" s="5">
        <v>1</v>
      </c>
      <c r="AT217" s="5">
        <v>1</v>
      </c>
      <c r="AU217" s="5">
        <v>1</v>
      </c>
      <c r="AV217" s="5">
        <v>1</v>
      </c>
      <c r="AW217" s="5">
        <v>1</v>
      </c>
      <c r="AX217" s="5">
        <v>1</v>
      </c>
      <c r="AY217" s="5">
        <v>1</v>
      </c>
      <c r="AZ217" s="5">
        <v>1</v>
      </c>
      <c r="BA217" s="5">
        <v>1</v>
      </c>
      <c r="BB217" s="5">
        <v>1</v>
      </c>
      <c r="BC217" s="5">
        <v>1</v>
      </c>
      <c r="BD217" s="5">
        <v>1</v>
      </c>
      <c r="BE217" s="5">
        <v>1</v>
      </c>
      <c r="BF217" s="5">
        <v>1</v>
      </c>
      <c r="BG217" s="5">
        <v>1</v>
      </c>
      <c r="BH217" s="5">
        <v>1</v>
      </c>
      <c r="BI217" s="5">
        <v>1</v>
      </c>
      <c r="BJ217" s="5">
        <v>1</v>
      </c>
      <c r="BK217" s="5">
        <v>1</v>
      </c>
      <c r="BL217" s="5">
        <v>1</v>
      </c>
      <c r="BM217" s="5">
        <v>1</v>
      </c>
      <c r="BN217" s="5">
        <v>1</v>
      </c>
      <c r="BO217" s="5">
        <v>1</v>
      </c>
      <c r="BP217" s="5">
        <v>1</v>
      </c>
      <c r="BQ217" s="5">
        <v>1</v>
      </c>
      <c r="BR217" s="5">
        <v>1</v>
      </c>
      <c r="BS217" s="5">
        <v>1</v>
      </c>
      <c r="BT217" s="5">
        <v>1</v>
      </c>
      <c r="BU217" s="244">
        <v>1</v>
      </c>
    </row>
    <row r="218" spans="1:73" ht="21">
      <c r="A218" s="5">
        <v>1</v>
      </c>
      <c r="B218" s="596"/>
      <c r="C218" s="632"/>
      <c r="D218" s="598"/>
      <c r="E218" s="630" t="str">
        <f t="shared" si="33"/>
        <v/>
      </c>
      <c r="F218" s="640">
        <v>0</v>
      </c>
      <c r="G218" s="627">
        <f t="shared" si="36"/>
        <v>0</v>
      </c>
      <c r="H218" s="639" t="str">
        <f>IF(OR(ISBLANK(F218), ISTEXT(F218)), "", "0  "&amp;F180)</f>
        <v>0  colonne.F</v>
      </c>
      <c r="I218" s="5">
        <v>1</v>
      </c>
      <c r="J218" s="314" t="str">
        <f t="shared" si="37"/>
        <v>►</v>
      </c>
      <c r="K218" s="315" t="str">
        <f>IF(ISBLANK(L218),"",LARGE(K208:K217,1)+1)</f>
        <v/>
      </c>
      <c r="L218" s="316"/>
      <c r="M218" s="317"/>
      <c r="N218" s="317"/>
      <c r="O218" s="317"/>
      <c r="P218" s="317"/>
      <c r="Q218" s="317"/>
      <c r="R218" s="317"/>
      <c r="S218" s="317"/>
      <c r="T218" s="317"/>
      <c r="U218" s="317"/>
      <c r="V218" s="317"/>
      <c r="W218" s="317"/>
      <c r="X218" s="318"/>
      <c r="Y218" s="3">
        <v>1</v>
      </c>
      <c r="Z218" s="5">
        <v>1</v>
      </c>
      <c r="AA218" s="314" t="str">
        <f t="shared" si="38"/>
        <v>A</v>
      </c>
      <c r="AB218" s="315" t="str">
        <f>IF(ISBLANK(AC218),"",LARGE(AB216:AB217,1)+1)</f>
        <v/>
      </c>
      <c r="AC218" s="316"/>
      <c r="AD218" s="317"/>
      <c r="AE218" s="317"/>
      <c r="AF218" s="502"/>
      <c r="AG218" s="5">
        <v>1</v>
      </c>
      <c r="AH218" s="5">
        <v>1</v>
      </c>
      <c r="AI218" s="5">
        <v>1</v>
      </c>
      <c r="AJ218" s="5">
        <v>1</v>
      </c>
      <c r="AK218" s="5">
        <v>1</v>
      </c>
      <c r="AL218" s="5">
        <v>1</v>
      </c>
      <c r="AM218" s="5">
        <v>1</v>
      </c>
      <c r="AN218" s="5">
        <v>1</v>
      </c>
      <c r="AO218" s="5">
        <v>1</v>
      </c>
      <c r="AP218" s="5">
        <v>1</v>
      </c>
      <c r="AQ218" s="5">
        <v>1</v>
      </c>
      <c r="AR218" s="5">
        <v>1</v>
      </c>
      <c r="AS218" s="5">
        <v>1</v>
      </c>
      <c r="AT218" s="5">
        <v>1</v>
      </c>
      <c r="AU218" s="5">
        <v>1</v>
      </c>
      <c r="AV218" s="5">
        <v>1</v>
      </c>
      <c r="AW218" s="5">
        <v>1</v>
      </c>
      <c r="AX218" s="5">
        <v>1</v>
      </c>
      <c r="AY218" s="5">
        <v>1</v>
      </c>
      <c r="AZ218" s="5">
        <v>1</v>
      </c>
      <c r="BA218" s="5">
        <v>1</v>
      </c>
      <c r="BB218" s="5">
        <v>1</v>
      </c>
      <c r="BC218" s="5">
        <v>1</v>
      </c>
      <c r="BD218" s="5">
        <v>1</v>
      </c>
      <c r="BE218" s="5">
        <v>1</v>
      </c>
      <c r="BF218" s="5">
        <v>1</v>
      </c>
      <c r="BG218" s="5">
        <v>1</v>
      </c>
      <c r="BH218" s="5">
        <v>1</v>
      </c>
      <c r="BI218" s="5">
        <v>1</v>
      </c>
      <c r="BJ218" s="5">
        <v>1</v>
      </c>
      <c r="BK218" s="5">
        <v>1</v>
      </c>
      <c r="BL218" s="5">
        <v>1</v>
      </c>
      <c r="BM218" s="5">
        <v>1</v>
      </c>
      <c r="BN218" s="5">
        <v>1</v>
      </c>
      <c r="BO218" s="5">
        <v>1</v>
      </c>
      <c r="BP218" s="5">
        <v>1</v>
      </c>
      <c r="BQ218" s="5">
        <v>1</v>
      </c>
      <c r="BR218" s="5">
        <v>1</v>
      </c>
      <c r="BS218" s="5">
        <v>1</v>
      </c>
      <c r="BT218" s="5">
        <v>1</v>
      </c>
      <c r="BU218" s="244">
        <v>1</v>
      </c>
    </row>
    <row r="219" spans="1:73" ht="18.75">
      <c r="A219" s="5">
        <v>1</v>
      </c>
      <c r="B219" s="596"/>
      <c r="C219" s="632"/>
      <c r="D219" s="598"/>
      <c r="E219" s="630" t="str">
        <f t="shared" si="33"/>
        <v/>
      </c>
      <c r="F219" s="640"/>
      <c r="G219" s="627" t="str">
        <f t="shared" si="36"/>
        <v/>
      </c>
      <c r="H219" s="639" t="str">
        <f>IF(OR(ISBLANK(F219), ISTEXT(F219)), "", "0  "&amp;F180)</f>
        <v/>
      </c>
      <c r="I219" s="5">
        <v>1</v>
      </c>
      <c r="J219" s="314" t="str">
        <f t="shared" si="37"/>
        <v>►</v>
      </c>
      <c r="K219" s="315" t="str">
        <f>IF(ISBLANK(L219),"",LARGE(K208:K218,1)+1)</f>
        <v/>
      </c>
      <c r="L219" s="316"/>
      <c r="M219" s="317"/>
      <c r="N219" s="317"/>
      <c r="O219" s="317"/>
      <c r="P219" s="317"/>
      <c r="Q219" s="317"/>
      <c r="R219" s="317"/>
      <c r="S219" s="317"/>
      <c r="T219" s="317"/>
      <c r="U219" s="317"/>
      <c r="V219" s="317"/>
      <c r="W219" s="317"/>
      <c r="X219" s="318"/>
      <c r="Y219" s="3">
        <v>1</v>
      </c>
      <c r="Z219" s="5">
        <v>1</v>
      </c>
      <c r="AA219" s="314" t="str">
        <f t="shared" si="38"/>
        <v>A</v>
      </c>
      <c r="AB219" s="315" t="str">
        <f>IF(ISBLANK(AC219),"",LARGE(AB216:AB218,1)+1)</f>
        <v/>
      </c>
      <c r="AC219" s="316"/>
      <c r="AD219" s="317"/>
      <c r="AE219" s="317"/>
      <c r="AF219" s="317"/>
      <c r="AG219" s="5">
        <v>1</v>
      </c>
      <c r="AH219" s="5">
        <v>1</v>
      </c>
      <c r="AI219" s="5">
        <v>1</v>
      </c>
      <c r="AJ219" s="5">
        <v>1</v>
      </c>
      <c r="AK219" s="5">
        <v>1</v>
      </c>
      <c r="AL219" s="5">
        <v>1</v>
      </c>
      <c r="AM219" s="5">
        <v>1</v>
      </c>
      <c r="AN219" s="5">
        <v>1</v>
      </c>
      <c r="AO219" s="5">
        <v>1</v>
      </c>
      <c r="AP219" s="5">
        <v>1</v>
      </c>
      <c r="AQ219" s="5">
        <v>1</v>
      </c>
      <c r="AR219" s="5">
        <v>1</v>
      </c>
      <c r="AS219" s="5">
        <v>1</v>
      </c>
      <c r="AT219" s="5">
        <v>1</v>
      </c>
      <c r="AU219" s="5">
        <v>1</v>
      </c>
      <c r="AV219" s="5">
        <v>1</v>
      </c>
      <c r="AW219" s="5">
        <v>1</v>
      </c>
      <c r="AX219" s="5">
        <v>1</v>
      </c>
      <c r="AY219" s="5">
        <v>1</v>
      </c>
      <c r="AZ219" s="5">
        <v>1</v>
      </c>
      <c r="BA219" s="5">
        <v>1</v>
      </c>
      <c r="BB219" s="5">
        <v>1</v>
      </c>
      <c r="BC219" s="5">
        <v>1</v>
      </c>
      <c r="BD219" s="5">
        <v>1</v>
      </c>
      <c r="BE219" s="5">
        <v>1</v>
      </c>
      <c r="BF219" s="5">
        <v>1</v>
      </c>
      <c r="BG219" s="5">
        <v>1</v>
      </c>
      <c r="BH219" s="5">
        <v>1</v>
      </c>
      <c r="BI219" s="5">
        <v>1</v>
      </c>
      <c r="BJ219" s="5">
        <v>1</v>
      </c>
      <c r="BK219" s="5">
        <v>1</v>
      </c>
      <c r="BL219" s="5">
        <v>1</v>
      </c>
      <c r="BM219" s="5">
        <v>1</v>
      </c>
      <c r="BN219" s="5">
        <v>1</v>
      </c>
      <c r="BO219" s="5">
        <v>1</v>
      </c>
      <c r="BP219" s="5">
        <v>1</v>
      </c>
      <c r="BQ219" s="5">
        <v>1</v>
      </c>
      <c r="BR219" s="5">
        <v>1</v>
      </c>
      <c r="BS219" s="5">
        <v>1</v>
      </c>
      <c r="BT219" s="5">
        <v>1</v>
      </c>
      <c r="BU219" s="244">
        <v>1</v>
      </c>
    </row>
    <row r="220" spans="1:73" ht="18.75">
      <c r="A220" s="5">
        <v>1</v>
      </c>
      <c r="B220" s="596"/>
      <c r="C220" s="632"/>
      <c r="D220" s="598"/>
      <c r="E220" s="630" t="str">
        <f t="shared" si="33"/>
        <v/>
      </c>
      <c r="F220" s="640"/>
      <c r="G220" s="627" t="str">
        <f t="shared" si="36"/>
        <v/>
      </c>
      <c r="H220" s="639" t="str">
        <f>IF(OR(ISBLANK(F220), ISTEXT(F220)), "", "0  "&amp;F180)</f>
        <v/>
      </c>
      <c r="I220" s="5">
        <v>1</v>
      </c>
      <c r="J220" s="314" t="str">
        <f t="shared" si="37"/>
        <v>►</v>
      </c>
      <c r="K220" s="315" t="str">
        <f>IF(ISBLANK(L220),"",LARGE(K208:K219,1)+1)</f>
        <v/>
      </c>
      <c r="L220" s="316"/>
      <c r="M220" s="317"/>
      <c r="N220" s="317"/>
      <c r="O220" s="317"/>
      <c r="P220" s="317"/>
      <c r="Q220" s="317"/>
      <c r="R220" s="317"/>
      <c r="S220" s="317"/>
      <c r="T220" s="317"/>
      <c r="U220" s="317"/>
      <c r="V220" s="317"/>
      <c r="W220" s="317"/>
      <c r="X220" s="318"/>
      <c r="Y220" s="3">
        <v>1</v>
      </c>
      <c r="Z220" s="5">
        <v>1</v>
      </c>
      <c r="AA220" s="314" t="str">
        <f t="shared" si="38"/>
        <v>A</v>
      </c>
      <c r="AB220" s="315" t="str">
        <f>IF(ISBLANK(AC220),"",LARGE(AB216:AB219,1)+1)</f>
        <v/>
      </c>
      <c r="AC220" s="316"/>
      <c r="AD220" s="317"/>
      <c r="AE220" s="317"/>
      <c r="AF220" s="317"/>
      <c r="AG220" s="5">
        <v>1</v>
      </c>
      <c r="AH220" s="5">
        <v>1</v>
      </c>
      <c r="AI220" s="5">
        <v>1</v>
      </c>
      <c r="AJ220" s="5">
        <v>1</v>
      </c>
      <c r="AK220" s="5">
        <v>1</v>
      </c>
      <c r="AL220" s="5">
        <v>1</v>
      </c>
      <c r="AM220" s="5">
        <v>1</v>
      </c>
      <c r="AN220" s="5">
        <v>1</v>
      </c>
      <c r="AO220" s="5">
        <v>1</v>
      </c>
      <c r="AP220" s="5">
        <v>1</v>
      </c>
      <c r="AQ220" s="5">
        <v>1</v>
      </c>
      <c r="AR220" s="5">
        <v>1</v>
      </c>
      <c r="AS220" s="5">
        <v>1</v>
      </c>
      <c r="AT220" s="5">
        <v>1</v>
      </c>
      <c r="AU220" s="5">
        <v>1</v>
      </c>
      <c r="AV220" s="5">
        <v>1</v>
      </c>
      <c r="AW220" s="5">
        <v>1</v>
      </c>
      <c r="AX220" s="5">
        <v>1</v>
      </c>
      <c r="AY220" s="5">
        <v>1</v>
      </c>
      <c r="AZ220" s="5">
        <v>1</v>
      </c>
      <c r="BA220" s="5">
        <v>1</v>
      </c>
      <c r="BB220" s="5">
        <v>1</v>
      </c>
      <c r="BC220" s="5">
        <v>1</v>
      </c>
      <c r="BD220" s="5">
        <v>1</v>
      </c>
      <c r="BE220" s="5">
        <v>1</v>
      </c>
      <c r="BF220" s="5">
        <v>1</v>
      </c>
      <c r="BG220" s="5">
        <v>1</v>
      </c>
      <c r="BH220" s="5">
        <v>1</v>
      </c>
      <c r="BI220" s="5">
        <v>1</v>
      </c>
      <c r="BJ220" s="5">
        <v>1</v>
      </c>
      <c r="BK220" s="5">
        <v>1</v>
      </c>
      <c r="BL220" s="5">
        <v>1</v>
      </c>
      <c r="BM220" s="5">
        <v>1</v>
      </c>
      <c r="BN220" s="5">
        <v>1</v>
      </c>
      <c r="BO220" s="5">
        <v>1</v>
      </c>
      <c r="BP220" s="5">
        <v>1</v>
      </c>
      <c r="BQ220" s="5">
        <v>1</v>
      </c>
      <c r="BR220" s="5">
        <v>1</v>
      </c>
      <c r="BS220" s="5">
        <v>1</v>
      </c>
      <c r="BT220" s="5">
        <v>1</v>
      </c>
      <c r="BU220" s="244">
        <v>1</v>
      </c>
    </row>
    <row r="221" spans="1:73" ht="18.75">
      <c r="A221" s="5">
        <v>1</v>
      </c>
      <c r="B221" s="596"/>
      <c r="C221" s="632"/>
      <c r="D221" s="598"/>
      <c r="E221" s="630" t="str">
        <f t="shared" si="33"/>
        <v/>
      </c>
      <c r="F221" s="640"/>
      <c r="G221" s="627" t="str">
        <f t="shared" si="36"/>
        <v/>
      </c>
      <c r="H221" s="639" t="str">
        <f>IF(OR(ISBLANK(F221), ISTEXT(F221)), "", "0  "&amp;F180)</f>
        <v/>
      </c>
      <c r="I221" s="5">
        <v>1</v>
      </c>
      <c r="J221" s="314" t="str">
        <f t="shared" si="37"/>
        <v>►</v>
      </c>
      <c r="K221" s="315" t="str">
        <f>IF(ISBLANK(L221),"",LARGE(K208:K220,1)+1)</f>
        <v/>
      </c>
      <c r="L221" s="316"/>
      <c r="M221" s="317"/>
      <c r="N221" s="317"/>
      <c r="O221" s="317"/>
      <c r="P221" s="317"/>
      <c r="Q221" s="317"/>
      <c r="R221" s="317"/>
      <c r="S221" s="317"/>
      <c r="T221" s="317"/>
      <c r="U221" s="317"/>
      <c r="V221" s="317"/>
      <c r="W221" s="317"/>
      <c r="X221" s="318"/>
      <c r="Y221" s="3">
        <v>1</v>
      </c>
      <c r="Z221" s="5">
        <v>1</v>
      </c>
      <c r="AA221" s="314" t="str">
        <f t="shared" si="38"/>
        <v>A</v>
      </c>
      <c r="AB221" s="315" t="str">
        <f>IF(ISBLANK(AC221),"",LARGE(AB216:AB220,1)+1)</f>
        <v/>
      </c>
      <c r="AC221" s="316"/>
      <c r="AD221" s="317"/>
      <c r="AE221" s="317"/>
      <c r="AF221" s="317"/>
      <c r="AG221" s="5">
        <v>1</v>
      </c>
      <c r="AH221" s="5">
        <v>1</v>
      </c>
      <c r="AI221" s="5">
        <v>1</v>
      </c>
      <c r="AJ221" s="5">
        <v>1</v>
      </c>
      <c r="AK221" s="5">
        <v>1</v>
      </c>
      <c r="AL221" s="5">
        <v>1</v>
      </c>
      <c r="AM221" s="5">
        <v>1</v>
      </c>
      <c r="AN221" s="5">
        <v>1</v>
      </c>
      <c r="AO221" s="5">
        <v>1</v>
      </c>
      <c r="AP221" s="5">
        <v>1</v>
      </c>
      <c r="AQ221" s="5">
        <v>1</v>
      </c>
      <c r="AR221" s="5">
        <v>1</v>
      </c>
      <c r="AS221" s="5">
        <v>1</v>
      </c>
      <c r="AT221" s="5">
        <v>1</v>
      </c>
      <c r="AU221" s="5">
        <v>1</v>
      </c>
      <c r="AV221" s="5">
        <v>1</v>
      </c>
      <c r="AW221" s="5">
        <v>1</v>
      </c>
      <c r="AX221" s="5">
        <v>1</v>
      </c>
      <c r="AY221" s="5">
        <v>1</v>
      </c>
      <c r="AZ221" s="5">
        <v>1</v>
      </c>
      <c r="BA221" s="5">
        <v>1</v>
      </c>
      <c r="BB221" s="5">
        <v>1</v>
      </c>
      <c r="BC221" s="5">
        <v>1</v>
      </c>
      <c r="BD221" s="5">
        <v>1</v>
      </c>
      <c r="BE221" s="5">
        <v>1</v>
      </c>
      <c r="BF221" s="5">
        <v>1</v>
      </c>
      <c r="BG221" s="5">
        <v>1</v>
      </c>
      <c r="BH221" s="5">
        <v>1</v>
      </c>
      <c r="BI221" s="5">
        <v>1</v>
      </c>
      <c r="BJ221" s="5">
        <v>1</v>
      </c>
      <c r="BK221" s="5">
        <v>1</v>
      </c>
      <c r="BL221" s="5">
        <v>1</v>
      </c>
      <c r="BM221" s="5">
        <v>1</v>
      </c>
      <c r="BN221" s="5">
        <v>1</v>
      </c>
      <c r="BO221" s="5">
        <v>1</v>
      </c>
      <c r="BP221" s="5">
        <v>1</v>
      </c>
      <c r="BQ221" s="5">
        <v>1</v>
      </c>
      <c r="BR221" s="5">
        <v>1</v>
      </c>
      <c r="BS221" s="5">
        <v>1</v>
      </c>
      <c r="BT221" s="5">
        <v>1</v>
      </c>
      <c r="BU221" s="244">
        <v>1</v>
      </c>
    </row>
    <row r="222" spans="1:73" ht="18.75">
      <c r="A222" s="5">
        <v>1</v>
      </c>
      <c r="B222" s="596"/>
      <c r="C222" s="632"/>
      <c r="D222" s="598"/>
      <c r="E222" s="630" t="str">
        <f t="shared" si="33"/>
        <v/>
      </c>
      <c r="F222" s="640"/>
      <c r="G222" s="627" t="str">
        <f t="shared" si="36"/>
        <v/>
      </c>
      <c r="H222" s="639" t="str">
        <f>IF(OR(ISBLANK(F222), ISTEXT(F222)), "", "0  "&amp;F180)</f>
        <v/>
      </c>
      <c r="I222" s="5">
        <v>1</v>
      </c>
      <c r="J222" s="314" t="str">
        <f t="shared" si="37"/>
        <v>►</v>
      </c>
      <c r="K222" s="315" t="str">
        <f>IF(ISBLANK(L222),"",LARGE(K208:K221,1)+1)</f>
        <v/>
      </c>
      <c r="L222" s="316"/>
      <c r="M222" s="317"/>
      <c r="N222" s="317"/>
      <c r="O222" s="317"/>
      <c r="P222" s="317"/>
      <c r="Q222" s="317"/>
      <c r="R222" s="317"/>
      <c r="S222" s="317"/>
      <c r="T222" s="317"/>
      <c r="U222" s="317"/>
      <c r="V222" s="317"/>
      <c r="W222" s="317"/>
      <c r="X222" s="318"/>
      <c r="Y222" s="3">
        <v>1</v>
      </c>
      <c r="Z222" s="5">
        <v>1</v>
      </c>
      <c r="AA222" s="314" t="str">
        <f t="shared" si="38"/>
        <v>A</v>
      </c>
      <c r="AB222" s="315" t="str">
        <f>IF(ISBLANK(AC222),"",LARGE(AB216:AB221,1)+1)</f>
        <v/>
      </c>
      <c r="AC222" s="316"/>
      <c r="AD222" s="317"/>
      <c r="AE222" s="317"/>
      <c r="AF222" s="317"/>
      <c r="AG222" s="5">
        <v>1</v>
      </c>
      <c r="AH222" s="5">
        <v>1</v>
      </c>
      <c r="AI222" s="5">
        <v>1</v>
      </c>
      <c r="AJ222" s="5">
        <v>1</v>
      </c>
      <c r="AK222" s="5">
        <v>1</v>
      </c>
      <c r="AL222" s="5">
        <v>1</v>
      </c>
      <c r="AM222" s="5">
        <v>1</v>
      </c>
      <c r="AN222" s="5">
        <v>1</v>
      </c>
      <c r="AO222" s="5">
        <v>1</v>
      </c>
      <c r="AP222" s="5">
        <v>1</v>
      </c>
      <c r="AQ222" s="5">
        <v>1</v>
      </c>
      <c r="AR222" s="5">
        <v>1</v>
      </c>
      <c r="AS222" s="5">
        <v>1</v>
      </c>
      <c r="AT222" s="5">
        <v>1</v>
      </c>
      <c r="AU222" s="5">
        <v>1</v>
      </c>
      <c r="AV222" s="5">
        <v>1</v>
      </c>
      <c r="AW222" s="5">
        <v>1</v>
      </c>
      <c r="AX222" s="5">
        <v>1</v>
      </c>
      <c r="AY222" s="5">
        <v>1</v>
      </c>
      <c r="AZ222" s="5">
        <v>1</v>
      </c>
      <c r="BA222" s="5">
        <v>1</v>
      </c>
      <c r="BB222" s="5">
        <v>1</v>
      </c>
      <c r="BC222" s="5">
        <v>1</v>
      </c>
      <c r="BD222" s="5">
        <v>1</v>
      </c>
      <c r="BE222" s="5">
        <v>1</v>
      </c>
      <c r="BF222" s="5">
        <v>1</v>
      </c>
      <c r="BG222" s="5">
        <v>1</v>
      </c>
      <c r="BH222" s="5">
        <v>1</v>
      </c>
      <c r="BI222" s="5">
        <v>1</v>
      </c>
      <c r="BJ222" s="5">
        <v>1</v>
      </c>
      <c r="BK222" s="5">
        <v>1</v>
      </c>
      <c r="BL222" s="5">
        <v>1</v>
      </c>
      <c r="BM222" s="5">
        <v>1</v>
      </c>
      <c r="BN222" s="5">
        <v>1</v>
      </c>
      <c r="BO222" s="5">
        <v>1</v>
      </c>
      <c r="BP222" s="5">
        <v>1</v>
      </c>
      <c r="BQ222" s="5">
        <v>1</v>
      </c>
      <c r="BR222" s="5">
        <v>1</v>
      </c>
      <c r="BS222" s="5">
        <v>1</v>
      </c>
      <c r="BT222" s="5">
        <v>1</v>
      </c>
      <c r="BU222" s="244">
        <v>1</v>
      </c>
    </row>
    <row r="223" spans="1:73" ht="18.75">
      <c r="A223" s="5">
        <v>1</v>
      </c>
      <c r="B223" s="596"/>
      <c r="C223" s="632"/>
      <c r="D223" s="598"/>
      <c r="E223" s="630" t="str">
        <f t="shared" si="33"/>
        <v/>
      </c>
      <c r="F223" s="640"/>
      <c r="G223" s="627" t="str">
        <f t="shared" si="36"/>
        <v/>
      </c>
      <c r="H223" s="639" t="str">
        <f>IF(OR(ISBLANK(F223), ISTEXT(F223)), "", "0  "&amp;F180)</f>
        <v/>
      </c>
      <c r="I223" s="5">
        <v>1</v>
      </c>
      <c r="J223" s="314" t="str">
        <f t="shared" si="37"/>
        <v>►</v>
      </c>
      <c r="K223" s="315" t="str">
        <f>IF(ISBLANK(L223),"",LARGE(K208:K222,1)+1)</f>
        <v/>
      </c>
      <c r="L223" s="316"/>
      <c r="M223" s="317"/>
      <c r="N223" s="317"/>
      <c r="O223" s="317"/>
      <c r="P223" s="317"/>
      <c r="Q223" s="317"/>
      <c r="R223" s="317"/>
      <c r="S223" s="317"/>
      <c r="T223" s="317"/>
      <c r="U223" s="317"/>
      <c r="V223" s="317"/>
      <c r="W223" s="317"/>
      <c r="X223" s="318"/>
      <c r="Y223" s="3">
        <v>1</v>
      </c>
      <c r="Z223" s="5">
        <v>1</v>
      </c>
      <c r="AA223" s="314" t="str">
        <f t="shared" si="38"/>
        <v>A</v>
      </c>
      <c r="AB223" s="315" t="str">
        <f>IF(ISBLANK(AC223),"",LARGE(AB216:AB222,1)+1)</f>
        <v/>
      </c>
      <c r="AC223" s="316"/>
      <c r="AD223" s="317"/>
      <c r="AE223" s="317"/>
      <c r="AF223" s="317"/>
      <c r="AG223" s="5">
        <v>1</v>
      </c>
      <c r="AH223" s="5">
        <v>1</v>
      </c>
      <c r="AI223" s="5">
        <v>1</v>
      </c>
      <c r="AJ223" s="5">
        <v>1</v>
      </c>
      <c r="AK223" s="5">
        <v>1</v>
      </c>
      <c r="AL223" s="5">
        <v>1</v>
      </c>
      <c r="AM223" s="5">
        <v>1</v>
      </c>
      <c r="AN223" s="5">
        <v>1</v>
      </c>
      <c r="AO223" s="5">
        <v>1</v>
      </c>
      <c r="AP223" s="5">
        <v>1</v>
      </c>
      <c r="AQ223" s="5">
        <v>1</v>
      </c>
      <c r="AR223" s="5">
        <v>1</v>
      </c>
      <c r="AS223" s="5">
        <v>1</v>
      </c>
      <c r="AT223" s="5">
        <v>1</v>
      </c>
      <c r="AU223" s="5">
        <v>1</v>
      </c>
      <c r="AV223" s="5">
        <v>1</v>
      </c>
      <c r="AW223" s="5">
        <v>1</v>
      </c>
      <c r="AX223" s="5">
        <v>1</v>
      </c>
      <c r="AY223" s="5">
        <v>1</v>
      </c>
      <c r="AZ223" s="5">
        <v>1</v>
      </c>
      <c r="BA223" s="5">
        <v>1</v>
      </c>
      <c r="BB223" s="5">
        <v>1</v>
      </c>
      <c r="BC223" s="5">
        <v>1</v>
      </c>
      <c r="BD223" s="5">
        <v>1</v>
      </c>
      <c r="BE223" s="5">
        <v>1</v>
      </c>
      <c r="BF223" s="5">
        <v>1</v>
      </c>
      <c r="BG223" s="5">
        <v>1</v>
      </c>
      <c r="BH223" s="5">
        <v>1</v>
      </c>
      <c r="BI223" s="5">
        <v>1</v>
      </c>
      <c r="BJ223" s="5">
        <v>1</v>
      </c>
      <c r="BK223" s="5">
        <v>1</v>
      </c>
      <c r="BL223" s="5">
        <v>1</v>
      </c>
      <c r="BM223" s="5">
        <v>1</v>
      </c>
      <c r="BN223" s="5">
        <v>1</v>
      </c>
      <c r="BO223" s="5">
        <v>1</v>
      </c>
      <c r="BP223" s="5">
        <v>1</v>
      </c>
      <c r="BQ223" s="5">
        <v>1</v>
      </c>
      <c r="BR223" s="5">
        <v>1</v>
      </c>
      <c r="BS223" s="5">
        <v>1</v>
      </c>
      <c r="BT223" s="5">
        <v>1</v>
      </c>
      <c r="BU223" s="244">
        <v>1</v>
      </c>
    </row>
    <row r="224" spans="1:73" ht="18.75">
      <c r="A224" s="5">
        <v>1</v>
      </c>
      <c r="B224" s="596"/>
      <c r="C224" s="632"/>
      <c r="D224" s="598"/>
      <c r="E224" s="630" t="str">
        <f t="shared" si="33"/>
        <v/>
      </c>
      <c r="F224" s="640"/>
      <c r="G224" s="627" t="str">
        <f t="shared" si="36"/>
        <v/>
      </c>
      <c r="H224" s="639" t="str">
        <f>IF(OR(ISBLANK(F224), ISTEXT(F224)), "", "0  "&amp;F180)</f>
        <v/>
      </c>
      <c r="I224" s="5">
        <v>1</v>
      </c>
      <c r="J224" s="314" t="str">
        <f t="shared" si="37"/>
        <v>►</v>
      </c>
      <c r="K224" s="315" t="str">
        <f>IF(ISBLANK(L224),"",LARGE(K208:K223,1)+1)</f>
        <v/>
      </c>
      <c r="L224" s="316"/>
      <c r="M224" s="317"/>
      <c r="N224" s="317"/>
      <c r="O224" s="317"/>
      <c r="P224" s="317"/>
      <c r="Q224" s="317"/>
      <c r="R224" s="317"/>
      <c r="S224" s="317"/>
      <c r="T224" s="317"/>
      <c r="U224" s="317"/>
      <c r="V224" s="317"/>
      <c r="W224" s="317"/>
      <c r="X224" s="318"/>
      <c r="Y224" s="3">
        <v>1</v>
      </c>
      <c r="Z224" s="5">
        <v>1</v>
      </c>
      <c r="AA224" s="314" t="str">
        <f t="shared" si="38"/>
        <v>A</v>
      </c>
      <c r="AB224" s="315" t="str">
        <f>IF(ISBLANK(AC224),"",LARGE(AB216:AB223,1)+1)</f>
        <v/>
      </c>
      <c r="AC224" s="316"/>
      <c r="AD224" s="317"/>
      <c r="AE224" s="317"/>
      <c r="AF224" s="317"/>
      <c r="AG224" s="5">
        <v>1</v>
      </c>
      <c r="AH224" s="5">
        <v>1</v>
      </c>
      <c r="AI224" s="5">
        <v>1</v>
      </c>
      <c r="AJ224" s="5">
        <v>1</v>
      </c>
      <c r="AK224" s="5">
        <v>1</v>
      </c>
      <c r="AL224" s="5">
        <v>1</v>
      </c>
      <c r="AM224" s="5">
        <v>1</v>
      </c>
      <c r="AN224" s="5">
        <v>1</v>
      </c>
      <c r="AO224" s="5">
        <v>1</v>
      </c>
      <c r="AP224" s="5">
        <v>1</v>
      </c>
      <c r="AQ224" s="5">
        <v>1</v>
      </c>
      <c r="AR224" s="5">
        <v>1</v>
      </c>
      <c r="AS224" s="5">
        <v>1</v>
      </c>
      <c r="AT224" s="5">
        <v>1</v>
      </c>
      <c r="AU224" s="5">
        <v>1</v>
      </c>
      <c r="AV224" s="5">
        <v>1</v>
      </c>
      <c r="AW224" s="5">
        <v>1</v>
      </c>
      <c r="AX224" s="5">
        <v>1</v>
      </c>
      <c r="AY224" s="5">
        <v>1</v>
      </c>
      <c r="AZ224" s="5">
        <v>1</v>
      </c>
      <c r="BA224" s="5">
        <v>1</v>
      </c>
      <c r="BB224" s="5">
        <v>1</v>
      </c>
      <c r="BC224" s="5">
        <v>1</v>
      </c>
      <c r="BD224" s="5">
        <v>1</v>
      </c>
      <c r="BE224" s="5">
        <v>1</v>
      </c>
      <c r="BF224" s="5">
        <v>1</v>
      </c>
      <c r="BG224" s="5">
        <v>1</v>
      </c>
      <c r="BH224" s="5">
        <v>1</v>
      </c>
      <c r="BI224" s="5">
        <v>1</v>
      </c>
      <c r="BJ224" s="5">
        <v>1</v>
      </c>
      <c r="BK224" s="5">
        <v>1</v>
      </c>
      <c r="BL224" s="5">
        <v>1</v>
      </c>
      <c r="BM224" s="5">
        <v>1</v>
      </c>
      <c r="BN224" s="5">
        <v>1</v>
      </c>
      <c r="BO224" s="5">
        <v>1</v>
      </c>
      <c r="BP224" s="5">
        <v>1</v>
      </c>
      <c r="BQ224" s="5">
        <v>1</v>
      </c>
      <c r="BR224" s="5">
        <v>1</v>
      </c>
      <c r="BS224" s="5">
        <v>1</v>
      </c>
      <c r="BT224" s="5">
        <v>1</v>
      </c>
      <c r="BU224" s="244">
        <v>1</v>
      </c>
    </row>
    <row r="225" spans="1:73" ht="18.75">
      <c r="A225" s="5">
        <v>1</v>
      </c>
      <c r="B225" s="596"/>
      <c r="C225" s="632"/>
      <c r="D225" s="598"/>
      <c r="E225" s="630" t="str">
        <f t="shared" si="33"/>
        <v/>
      </c>
      <c r="F225" s="640"/>
      <c r="G225" s="627" t="str">
        <f t="shared" si="36"/>
        <v/>
      </c>
      <c r="H225" s="639" t="str">
        <f>IF(OR(ISBLANK(F225), ISTEXT(F225)), "", "0  "&amp;F180)</f>
        <v/>
      </c>
      <c r="I225" s="5">
        <v>1</v>
      </c>
      <c r="J225" s="314" t="str">
        <f t="shared" si="37"/>
        <v>►</v>
      </c>
      <c r="K225" s="315" t="str">
        <f>IF(ISBLANK(L225),"",LARGE(K208:K224,1)+1)</f>
        <v/>
      </c>
      <c r="L225" s="316"/>
      <c r="M225" s="317"/>
      <c r="N225" s="317"/>
      <c r="O225" s="317"/>
      <c r="P225" s="317"/>
      <c r="Q225" s="317"/>
      <c r="R225" s="317"/>
      <c r="S225" s="317"/>
      <c r="T225" s="317"/>
      <c r="U225" s="317"/>
      <c r="V225" s="317"/>
      <c r="W225" s="317"/>
      <c r="X225" s="318"/>
      <c r="Y225" s="3">
        <v>1</v>
      </c>
      <c r="Z225" s="5">
        <v>1</v>
      </c>
      <c r="AA225" s="314" t="str">
        <f t="shared" si="38"/>
        <v>A</v>
      </c>
      <c r="AB225" s="315" t="str">
        <f>IF(ISBLANK(AC225),"",LARGE(AB216:AB224,1)+1)</f>
        <v/>
      </c>
      <c r="AC225" s="316"/>
      <c r="AD225" s="317"/>
      <c r="AE225" s="317"/>
      <c r="AF225" s="317"/>
      <c r="AG225" s="5">
        <v>1</v>
      </c>
      <c r="AH225" s="5">
        <v>1</v>
      </c>
      <c r="AI225" s="5">
        <v>1</v>
      </c>
      <c r="AJ225" s="5">
        <v>1</v>
      </c>
      <c r="AK225" s="5">
        <v>1</v>
      </c>
      <c r="AL225" s="5">
        <v>1</v>
      </c>
      <c r="AM225" s="5">
        <v>1</v>
      </c>
      <c r="AN225" s="5">
        <v>1</v>
      </c>
      <c r="AO225" s="5">
        <v>1</v>
      </c>
      <c r="AP225" s="5">
        <v>1</v>
      </c>
      <c r="AQ225" s="5">
        <v>1</v>
      </c>
      <c r="AR225" s="5">
        <v>1</v>
      </c>
      <c r="AS225" s="5">
        <v>1</v>
      </c>
      <c r="AT225" s="5">
        <v>1</v>
      </c>
      <c r="AU225" s="5">
        <v>1</v>
      </c>
      <c r="AV225" s="5">
        <v>1</v>
      </c>
      <c r="AW225" s="5">
        <v>1</v>
      </c>
      <c r="AX225" s="5">
        <v>1</v>
      </c>
      <c r="AY225" s="5">
        <v>1</v>
      </c>
      <c r="AZ225" s="5">
        <v>1</v>
      </c>
      <c r="BA225" s="5">
        <v>1</v>
      </c>
      <c r="BB225" s="5">
        <v>1</v>
      </c>
      <c r="BC225" s="5">
        <v>1</v>
      </c>
      <c r="BD225" s="5">
        <v>1</v>
      </c>
      <c r="BE225" s="5">
        <v>1</v>
      </c>
      <c r="BF225" s="5">
        <v>1</v>
      </c>
      <c r="BG225" s="5">
        <v>1</v>
      </c>
      <c r="BH225" s="5">
        <v>1</v>
      </c>
      <c r="BI225" s="5">
        <v>1</v>
      </c>
      <c r="BJ225" s="5">
        <v>1</v>
      </c>
      <c r="BK225" s="5">
        <v>1</v>
      </c>
      <c r="BL225" s="5">
        <v>1</v>
      </c>
      <c r="BM225" s="5">
        <v>1</v>
      </c>
      <c r="BN225" s="5">
        <v>1</v>
      </c>
      <c r="BO225" s="5">
        <v>1</v>
      </c>
      <c r="BP225" s="5">
        <v>1</v>
      </c>
      <c r="BQ225" s="5">
        <v>1</v>
      </c>
      <c r="BR225" s="5">
        <v>1</v>
      </c>
      <c r="BS225" s="5">
        <v>1</v>
      </c>
      <c r="BT225" s="5">
        <v>1</v>
      </c>
      <c r="BU225" s="244">
        <v>1</v>
      </c>
    </row>
    <row r="226" spans="1:73" ht="18.75">
      <c r="A226" s="5">
        <v>1</v>
      </c>
      <c r="B226" s="596"/>
      <c r="C226" s="632"/>
      <c r="D226" s="598"/>
      <c r="E226" s="630" t="str">
        <f t="shared" si="33"/>
        <v/>
      </c>
      <c r="F226" s="640"/>
      <c r="G226" s="627" t="str">
        <f t="shared" si="36"/>
        <v/>
      </c>
      <c r="H226" s="639" t="str">
        <f>IF(OR(ISBLANK(F226), ISTEXT(F226)), "", "0  "&amp;F180)</f>
        <v/>
      </c>
      <c r="I226" s="5">
        <v>1</v>
      </c>
      <c r="J226" s="314" t="str">
        <f t="shared" si="37"/>
        <v>►</v>
      </c>
      <c r="K226" s="315" t="str">
        <f>IF(ISBLANK(L226),"",LARGE(K208:K225,1)+1)</f>
        <v/>
      </c>
      <c r="L226" s="316"/>
      <c r="M226" s="317"/>
      <c r="N226" s="317"/>
      <c r="O226" s="317"/>
      <c r="P226" s="317"/>
      <c r="Q226" s="317"/>
      <c r="R226" s="317"/>
      <c r="S226" s="317"/>
      <c r="T226" s="317"/>
      <c r="U226" s="317"/>
      <c r="V226" s="317"/>
      <c r="W226" s="317"/>
      <c r="X226" s="318"/>
      <c r="Y226" s="3">
        <v>1</v>
      </c>
      <c r="Z226" s="5">
        <v>1</v>
      </c>
      <c r="AA226" s="314" t="str">
        <f t="shared" si="38"/>
        <v>A</v>
      </c>
      <c r="AB226" s="315" t="str">
        <f>IF(ISBLANK(AC226),"",LARGE(AB216:AB225,1)+1)</f>
        <v/>
      </c>
      <c r="AC226" s="316"/>
      <c r="AD226" s="317"/>
      <c r="AE226" s="317"/>
      <c r="AF226" s="317"/>
      <c r="AG226" s="5">
        <v>1</v>
      </c>
      <c r="AH226" s="5">
        <v>1</v>
      </c>
      <c r="AI226" s="5">
        <v>1</v>
      </c>
      <c r="AJ226" s="5">
        <v>1</v>
      </c>
      <c r="AK226" s="5">
        <v>1</v>
      </c>
      <c r="AL226" s="5">
        <v>1</v>
      </c>
      <c r="AM226" s="5">
        <v>1</v>
      </c>
      <c r="AN226" s="5">
        <v>1</v>
      </c>
      <c r="AO226" s="5">
        <v>1</v>
      </c>
      <c r="AP226" s="5">
        <v>1</v>
      </c>
      <c r="AQ226" s="5">
        <v>1</v>
      </c>
      <c r="AR226" s="5">
        <v>1</v>
      </c>
      <c r="AS226" s="5">
        <v>1</v>
      </c>
      <c r="AT226" s="5">
        <v>1</v>
      </c>
      <c r="AU226" s="5">
        <v>1</v>
      </c>
      <c r="AV226" s="5">
        <v>1</v>
      </c>
      <c r="AW226" s="5">
        <v>1</v>
      </c>
      <c r="AX226" s="5">
        <v>1</v>
      </c>
      <c r="AY226" s="5">
        <v>1</v>
      </c>
      <c r="AZ226" s="5">
        <v>1</v>
      </c>
      <c r="BA226" s="5">
        <v>1</v>
      </c>
      <c r="BB226" s="5">
        <v>1</v>
      </c>
      <c r="BC226" s="5">
        <v>1</v>
      </c>
      <c r="BD226" s="5">
        <v>1</v>
      </c>
      <c r="BE226" s="5">
        <v>1</v>
      </c>
      <c r="BF226" s="5">
        <v>1</v>
      </c>
      <c r="BG226" s="5">
        <v>1</v>
      </c>
      <c r="BH226" s="5">
        <v>1</v>
      </c>
      <c r="BI226" s="5">
        <v>1</v>
      </c>
      <c r="BJ226" s="5">
        <v>1</v>
      </c>
      <c r="BK226" s="5">
        <v>1</v>
      </c>
      <c r="BL226" s="5">
        <v>1</v>
      </c>
      <c r="BM226" s="5">
        <v>1</v>
      </c>
      <c r="BN226" s="5">
        <v>1</v>
      </c>
      <c r="BO226" s="5">
        <v>1</v>
      </c>
      <c r="BP226" s="5">
        <v>1</v>
      </c>
      <c r="BQ226" s="5">
        <v>1</v>
      </c>
      <c r="BR226" s="5">
        <v>1</v>
      </c>
      <c r="BS226" s="5">
        <v>1</v>
      </c>
      <c r="BT226" s="5">
        <v>1</v>
      </c>
      <c r="BU226" s="244">
        <v>1</v>
      </c>
    </row>
    <row r="227" spans="1:73" ht="18.75">
      <c r="A227" s="5">
        <v>1</v>
      </c>
      <c r="B227" s="596"/>
      <c r="C227" s="632"/>
      <c r="D227" s="598"/>
      <c r="E227" s="630" t="str">
        <f t="shared" si="33"/>
        <v/>
      </c>
      <c r="F227" s="640"/>
      <c r="G227" s="627" t="str">
        <f t="shared" si="36"/>
        <v/>
      </c>
      <c r="H227" s="639" t="str">
        <f>IF(OR(ISBLANK(F227), ISTEXT(F227)), "", "0  "&amp;F180)</f>
        <v/>
      </c>
      <c r="I227" s="5">
        <v>1</v>
      </c>
      <c r="J227" s="314" t="str">
        <f t="shared" si="37"/>
        <v>►</v>
      </c>
      <c r="K227" s="315" t="str">
        <f>IF(ISBLANK(L227),"",LARGE(K208:K226,1)+1)</f>
        <v/>
      </c>
      <c r="L227" s="316"/>
      <c r="M227" s="317"/>
      <c r="N227" s="317"/>
      <c r="O227" s="317"/>
      <c r="P227" s="317"/>
      <c r="Q227" s="317"/>
      <c r="R227" s="317"/>
      <c r="S227" s="317"/>
      <c r="T227" s="317"/>
      <c r="U227" s="317"/>
      <c r="V227" s="317"/>
      <c r="W227" s="317"/>
      <c r="X227" s="318"/>
      <c r="Y227" s="3">
        <v>1</v>
      </c>
      <c r="Z227" s="5">
        <v>1</v>
      </c>
      <c r="AA227" s="314" t="str">
        <f t="shared" si="38"/>
        <v>A</v>
      </c>
      <c r="AB227" s="315" t="str">
        <f>IF(ISBLANK(AC227),"",LARGE(AB216:AB226,1)+1)</f>
        <v/>
      </c>
      <c r="AC227" s="316"/>
      <c r="AD227" s="317"/>
      <c r="AE227" s="317"/>
      <c r="AF227" s="317"/>
      <c r="AG227" s="5">
        <v>1</v>
      </c>
      <c r="AH227" s="5">
        <v>1</v>
      </c>
      <c r="AI227" s="5">
        <v>1</v>
      </c>
      <c r="AJ227" s="5">
        <v>1</v>
      </c>
      <c r="AK227" s="5">
        <v>1</v>
      </c>
      <c r="AL227" s="5">
        <v>1</v>
      </c>
      <c r="AM227" s="5">
        <v>1</v>
      </c>
      <c r="AN227" s="5">
        <v>1</v>
      </c>
      <c r="AO227" s="5">
        <v>1</v>
      </c>
      <c r="AP227" s="5">
        <v>1</v>
      </c>
      <c r="AQ227" s="5">
        <v>1</v>
      </c>
      <c r="AR227" s="5">
        <v>1</v>
      </c>
      <c r="AS227" s="5">
        <v>1</v>
      </c>
      <c r="AT227" s="5">
        <v>1</v>
      </c>
      <c r="AU227" s="5">
        <v>1</v>
      </c>
      <c r="AV227" s="5">
        <v>1</v>
      </c>
      <c r="AW227" s="5">
        <v>1</v>
      </c>
      <c r="AX227" s="5">
        <v>1</v>
      </c>
      <c r="AY227" s="5">
        <v>1</v>
      </c>
      <c r="AZ227" s="5">
        <v>1</v>
      </c>
      <c r="BA227" s="5">
        <v>1</v>
      </c>
      <c r="BB227" s="5">
        <v>1</v>
      </c>
      <c r="BC227" s="5">
        <v>1</v>
      </c>
      <c r="BD227" s="5">
        <v>1</v>
      </c>
      <c r="BE227" s="5">
        <v>1</v>
      </c>
      <c r="BF227" s="5">
        <v>1</v>
      </c>
      <c r="BG227" s="5">
        <v>1</v>
      </c>
      <c r="BH227" s="5">
        <v>1</v>
      </c>
      <c r="BI227" s="5">
        <v>1</v>
      </c>
      <c r="BJ227" s="5">
        <v>1</v>
      </c>
      <c r="BK227" s="5">
        <v>1</v>
      </c>
      <c r="BL227" s="5">
        <v>1</v>
      </c>
      <c r="BM227" s="5">
        <v>1</v>
      </c>
      <c r="BN227" s="5">
        <v>1</v>
      </c>
      <c r="BO227" s="5">
        <v>1</v>
      </c>
      <c r="BP227" s="5">
        <v>1</v>
      </c>
      <c r="BQ227" s="5">
        <v>1</v>
      </c>
      <c r="BR227" s="5">
        <v>1</v>
      </c>
      <c r="BS227" s="5">
        <v>1</v>
      </c>
      <c r="BT227" s="5">
        <v>1</v>
      </c>
      <c r="BU227" s="244">
        <v>1</v>
      </c>
    </row>
    <row r="228" spans="1:73" ht="18.75">
      <c r="A228" s="5">
        <v>1</v>
      </c>
      <c r="B228" s="596"/>
      <c r="C228" s="632"/>
      <c r="D228" s="598"/>
      <c r="E228" s="630" t="str">
        <f t="shared" si="33"/>
        <v/>
      </c>
      <c r="F228" s="640"/>
      <c r="G228" s="627" t="str">
        <f t="shared" si="36"/>
        <v/>
      </c>
      <c r="H228" s="639" t="str">
        <f>IF(OR(ISBLANK(F228), ISTEXT(F228)), "", "0  "&amp;F180)</f>
        <v/>
      </c>
      <c r="I228" s="5">
        <v>1</v>
      </c>
      <c r="J228" s="314" t="str">
        <f t="shared" si="37"/>
        <v>►</v>
      </c>
      <c r="K228" s="315" t="str">
        <f>IF(ISBLANK(L228),"",LARGE(K208:K227,1)+1)</f>
        <v/>
      </c>
      <c r="L228" s="316"/>
      <c r="M228" s="317"/>
      <c r="N228" s="317"/>
      <c r="O228" s="317"/>
      <c r="P228" s="317"/>
      <c r="Q228" s="317"/>
      <c r="R228" s="317"/>
      <c r="S228" s="317"/>
      <c r="T228" s="317"/>
      <c r="U228" s="317"/>
      <c r="V228" s="317"/>
      <c r="W228" s="317"/>
      <c r="X228" s="318"/>
      <c r="Y228" s="5">
        <v>1</v>
      </c>
      <c r="Z228" s="5">
        <v>1</v>
      </c>
      <c r="AA228" s="314" t="str">
        <f t="shared" si="38"/>
        <v>A</v>
      </c>
      <c r="AB228" s="315" t="str">
        <f>IF(ISBLANK(AC228),"",LARGE(AB216:AB227,1)+1)</f>
        <v/>
      </c>
      <c r="AC228" s="316"/>
      <c r="AD228" s="317"/>
      <c r="AE228" s="317"/>
      <c r="AF228" s="317"/>
      <c r="AG228" s="5">
        <v>1</v>
      </c>
      <c r="AH228" s="5">
        <v>1</v>
      </c>
      <c r="AI228" s="5">
        <v>1</v>
      </c>
      <c r="AJ228" s="5">
        <v>1</v>
      </c>
      <c r="AK228" s="5">
        <v>1</v>
      </c>
      <c r="AL228" s="5">
        <v>1</v>
      </c>
      <c r="AM228" s="5">
        <v>1</v>
      </c>
      <c r="AN228" s="5">
        <v>1</v>
      </c>
      <c r="AO228" s="5">
        <v>1</v>
      </c>
      <c r="AP228" s="5">
        <v>1</v>
      </c>
      <c r="AQ228" s="5">
        <v>1</v>
      </c>
      <c r="AR228" s="5">
        <v>1</v>
      </c>
      <c r="AS228" s="5">
        <v>1</v>
      </c>
      <c r="AT228" s="5">
        <v>1</v>
      </c>
      <c r="AU228" s="5">
        <v>1</v>
      </c>
      <c r="AV228" s="5">
        <v>1</v>
      </c>
      <c r="AW228" s="5">
        <v>1</v>
      </c>
      <c r="AX228" s="5">
        <v>1</v>
      </c>
      <c r="AY228" s="5">
        <v>1</v>
      </c>
      <c r="AZ228" s="5">
        <v>1</v>
      </c>
      <c r="BA228" s="5">
        <v>1</v>
      </c>
      <c r="BB228" s="5">
        <v>1</v>
      </c>
      <c r="BC228" s="5">
        <v>1</v>
      </c>
      <c r="BD228" s="5">
        <v>1</v>
      </c>
      <c r="BE228" s="5">
        <v>1</v>
      </c>
      <c r="BF228" s="5">
        <v>1</v>
      </c>
      <c r="BG228" s="5">
        <v>1</v>
      </c>
      <c r="BH228" s="5">
        <v>1</v>
      </c>
      <c r="BI228" s="5">
        <v>1</v>
      </c>
      <c r="BJ228" s="5">
        <v>1</v>
      </c>
      <c r="BK228" s="5">
        <v>1</v>
      </c>
      <c r="BL228" s="5">
        <v>1</v>
      </c>
      <c r="BM228" s="5">
        <v>1</v>
      </c>
      <c r="BN228" s="5">
        <v>1</v>
      </c>
      <c r="BO228" s="5">
        <v>1</v>
      </c>
      <c r="BP228" s="5">
        <v>1</v>
      </c>
      <c r="BQ228" s="5">
        <v>1</v>
      </c>
      <c r="BR228" s="5">
        <v>1</v>
      </c>
      <c r="BS228" s="5">
        <v>1</v>
      </c>
      <c r="BT228" s="5">
        <v>1</v>
      </c>
      <c r="BU228" s="244">
        <v>1</v>
      </c>
    </row>
    <row r="229" spans="1:73" ht="18.75">
      <c r="A229" s="5">
        <v>1</v>
      </c>
      <c r="B229" s="596"/>
      <c r="C229" s="632"/>
      <c r="D229" s="598"/>
      <c r="E229" s="630" t="str">
        <f t="shared" si="33"/>
        <v/>
      </c>
      <c r="F229" s="640"/>
      <c r="G229" s="627" t="str">
        <f t="shared" si="36"/>
        <v/>
      </c>
      <c r="H229" s="639" t="str">
        <f>IF(OR(ISBLANK(F229), ISTEXT(F229)), "", "0  "&amp;F180)</f>
        <v/>
      </c>
      <c r="I229" s="5">
        <v>1</v>
      </c>
      <c r="J229" s="314" t="str">
        <f t="shared" si="37"/>
        <v>►</v>
      </c>
      <c r="K229" s="315" t="str">
        <f>IF(ISBLANK(L229),"",LARGE(K208:K228,1)+1)</f>
        <v/>
      </c>
      <c r="L229" s="316"/>
      <c r="M229" s="317"/>
      <c r="N229" s="317"/>
      <c r="O229" s="317"/>
      <c r="P229" s="317"/>
      <c r="Q229" s="317"/>
      <c r="R229" s="317"/>
      <c r="S229" s="317"/>
      <c r="T229" s="317"/>
      <c r="U229" s="317"/>
      <c r="V229" s="317"/>
      <c r="W229" s="317"/>
      <c r="X229" s="318"/>
      <c r="Y229" s="5">
        <v>1</v>
      </c>
      <c r="Z229" s="5">
        <v>1</v>
      </c>
      <c r="AA229" s="314" t="str">
        <f t="shared" si="38"/>
        <v>A</v>
      </c>
      <c r="AB229" s="315" t="str">
        <f>IF(ISBLANK(AC229),"",LARGE(AB216:AB228,1)+1)</f>
        <v/>
      </c>
      <c r="AC229" s="316"/>
      <c r="AD229" s="317"/>
      <c r="AE229" s="317"/>
      <c r="AF229" s="317"/>
      <c r="AG229" s="5">
        <v>1</v>
      </c>
      <c r="AH229" s="5">
        <v>1</v>
      </c>
      <c r="AI229" s="5">
        <v>1</v>
      </c>
      <c r="AJ229" s="5">
        <v>1</v>
      </c>
      <c r="AK229" s="5">
        <v>1</v>
      </c>
      <c r="AL229" s="5">
        <v>1</v>
      </c>
      <c r="AM229" s="5">
        <v>1</v>
      </c>
      <c r="AN229" s="5">
        <v>1</v>
      </c>
      <c r="AO229" s="5">
        <v>1</v>
      </c>
      <c r="AP229" s="5">
        <v>1</v>
      </c>
      <c r="AQ229" s="5">
        <v>1</v>
      </c>
      <c r="AR229" s="5">
        <v>1</v>
      </c>
      <c r="AS229" s="5">
        <v>1</v>
      </c>
      <c r="AT229" s="5">
        <v>1</v>
      </c>
      <c r="AU229" s="5">
        <v>1</v>
      </c>
      <c r="AV229" s="5">
        <v>1</v>
      </c>
      <c r="AW229" s="5">
        <v>1</v>
      </c>
      <c r="AX229" s="5">
        <v>1</v>
      </c>
      <c r="AY229" s="5">
        <v>1</v>
      </c>
      <c r="AZ229" s="5">
        <v>1</v>
      </c>
      <c r="BA229" s="5">
        <v>1</v>
      </c>
      <c r="BB229" s="5">
        <v>1</v>
      </c>
      <c r="BC229" s="5">
        <v>1</v>
      </c>
      <c r="BD229" s="5">
        <v>1</v>
      </c>
      <c r="BE229" s="5">
        <v>1</v>
      </c>
      <c r="BF229" s="5">
        <v>1</v>
      </c>
      <c r="BG229" s="5">
        <v>1</v>
      </c>
      <c r="BH229" s="5">
        <v>1</v>
      </c>
      <c r="BI229" s="5">
        <v>1</v>
      </c>
      <c r="BJ229" s="5">
        <v>1</v>
      </c>
      <c r="BK229" s="5">
        <v>1</v>
      </c>
      <c r="BL229" s="5">
        <v>1</v>
      </c>
      <c r="BM229" s="5">
        <v>1</v>
      </c>
      <c r="BN229" s="5">
        <v>1</v>
      </c>
      <c r="BO229" s="5">
        <v>1</v>
      </c>
      <c r="BP229" s="5">
        <v>1</v>
      </c>
      <c r="BQ229" s="5">
        <v>1</v>
      </c>
      <c r="BR229" s="5">
        <v>1</v>
      </c>
      <c r="BS229" s="5">
        <v>1</v>
      </c>
      <c r="BT229" s="5">
        <v>1</v>
      </c>
      <c r="BU229" s="244">
        <v>1</v>
      </c>
    </row>
    <row r="230" spans="1:73" ht="18.75">
      <c r="A230" s="5">
        <v>1</v>
      </c>
      <c r="B230" s="596"/>
      <c r="C230" s="632"/>
      <c r="D230" s="598"/>
      <c r="E230" s="630" t="str">
        <f t="shared" si="33"/>
        <v/>
      </c>
      <c r="F230" s="640"/>
      <c r="G230" s="627" t="str">
        <f t="shared" si="36"/>
        <v/>
      </c>
      <c r="H230" s="639" t="str">
        <f>IF(OR(ISBLANK(F230), ISTEXT(F230)), "", "0  "&amp;F180)</f>
        <v/>
      </c>
      <c r="I230" s="5">
        <v>1</v>
      </c>
      <c r="J230" s="314" t="str">
        <f t="shared" si="37"/>
        <v>►</v>
      </c>
      <c r="K230" s="315" t="str">
        <f>IF(ISBLANK(L230),"",LARGE(K208:K229,1)+1)</f>
        <v/>
      </c>
      <c r="L230" s="316"/>
      <c r="M230" s="317"/>
      <c r="N230" s="317"/>
      <c r="O230" s="317"/>
      <c r="P230" s="317"/>
      <c r="Q230" s="317"/>
      <c r="R230" s="317"/>
      <c r="S230" s="317"/>
      <c r="T230" s="317"/>
      <c r="U230" s="317"/>
      <c r="V230" s="317"/>
      <c r="W230" s="317"/>
      <c r="X230" s="318"/>
      <c r="Y230" s="5">
        <v>1</v>
      </c>
      <c r="Z230" s="5">
        <v>1</v>
      </c>
      <c r="AA230" s="314" t="str">
        <f t="shared" si="38"/>
        <v>A</v>
      </c>
      <c r="AB230" s="315" t="str">
        <f>IF(ISBLANK(AC230),"",LARGE(AB216:AB229,1)+1)</f>
        <v/>
      </c>
      <c r="AC230" s="316"/>
      <c r="AD230" s="317"/>
      <c r="AE230" s="317"/>
      <c r="AF230" s="317"/>
      <c r="AG230" s="5">
        <v>1</v>
      </c>
      <c r="AH230" s="5">
        <v>1</v>
      </c>
      <c r="AI230" s="5">
        <v>1</v>
      </c>
      <c r="AJ230" s="5">
        <v>1</v>
      </c>
      <c r="AK230" s="5">
        <v>1</v>
      </c>
      <c r="AL230" s="5">
        <v>1</v>
      </c>
      <c r="AM230" s="5">
        <v>1</v>
      </c>
      <c r="AN230" s="5">
        <v>1</v>
      </c>
      <c r="AO230" s="5">
        <v>1</v>
      </c>
      <c r="AP230" s="5">
        <v>1</v>
      </c>
      <c r="AQ230" s="5">
        <v>1</v>
      </c>
      <c r="AR230" s="5">
        <v>1</v>
      </c>
      <c r="AS230" s="5">
        <v>1</v>
      </c>
      <c r="AT230" s="5">
        <v>1</v>
      </c>
      <c r="AU230" s="5">
        <v>1</v>
      </c>
      <c r="AV230" s="5">
        <v>1</v>
      </c>
      <c r="AW230" s="5">
        <v>1</v>
      </c>
      <c r="AX230" s="5">
        <v>1</v>
      </c>
      <c r="AY230" s="5">
        <v>1</v>
      </c>
      <c r="AZ230" s="5">
        <v>1</v>
      </c>
      <c r="BA230" s="5">
        <v>1</v>
      </c>
      <c r="BB230" s="5">
        <v>1</v>
      </c>
      <c r="BC230" s="5">
        <v>1</v>
      </c>
      <c r="BD230" s="5">
        <v>1</v>
      </c>
      <c r="BE230" s="5">
        <v>1</v>
      </c>
      <c r="BF230" s="5">
        <v>1</v>
      </c>
      <c r="BG230" s="5">
        <v>1</v>
      </c>
      <c r="BH230" s="5">
        <v>1</v>
      </c>
      <c r="BI230" s="5">
        <v>1</v>
      </c>
      <c r="BJ230" s="5">
        <v>1</v>
      </c>
      <c r="BK230" s="5">
        <v>1</v>
      </c>
      <c r="BL230" s="5">
        <v>1</v>
      </c>
      <c r="BM230" s="5">
        <v>1</v>
      </c>
      <c r="BN230" s="5">
        <v>1</v>
      </c>
      <c r="BO230" s="5">
        <v>1</v>
      </c>
      <c r="BP230" s="5">
        <v>1</v>
      </c>
      <c r="BQ230" s="5">
        <v>1</v>
      </c>
      <c r="BR230" s="5">
        <v>1</v>
      </c>
      <c r="BS230" s="5">
        <v>1</v>
      </c>
      <c r="BT230" s="5">
        <v>1</v>
      </c>
      <c r="BU230" s="244">
        <v>1</v>
      </c>
    </row>
    <row r="231" spans="1:73" ht="18.75">
      <c r="A231" s="5">
        <v>1</v>
      </c>
      <c r="B231" s="596"/>
      <c r="C231" s="632"/>
      <c r="D231" s="598"/>
      <c r="E231" s="630" t="str">
        <f t="shared" si="33"/>
        <v/>
      </c>
      <c r="F231" s="640"/>
      <c r="G231" s="627" t="str">
        <f t="shared" si="36"/>
        <v/>
      </c>
      <c r="H231" s="639" t="str">
        <f>IF(OR(ISBLANK(F231), ISTEXT(F231)), "", "0  "&amp;F180)</f>
        <v/>
      </c>
      <c r="I231" s="5">
        <v>1</v>
      </c>
      <c r="J231" s="314" t="str">
        <f t="shared" si="37"/>
        <v>►</v>
      </c>
      <c r="K231" s="315" t="str">
        <f>IF(ISBLANK(L231),"",LARGE(K208:K230,1)+1)</f>
        <v/>
      </c>
      <c r="L231" s="316"/>
      <c r="M231" s="317"/>
      <c r="N231" s="317"/>
      <c r="O231" s="317"/>
      <c r="P231" s="317"/>
      <c r="Q231" s="317"/>
      <c r="R231" s="317"/>
      <c r="S231" s="317"/>
      <c r="T231" s="317"/>
      <c r="U231" s="317"/>
      <c r="V231" s="317"/>
      <c r="W231" s="317"/>
      <c r="X231" s="318"/>
      <c r="Y231" s="5">
        <v>1</v>
      </c>
      <c r="Z231" s="5">
        <v>1</v>
      </c>
      <c r="AA231" s="314" t="str">
        <f t="shared" si="38"/>
        <v>A</v>
      </c>
      <c r="AB231" s="315" t="str">
        <f>IF(ISBLANK(AC231),"",LARGE(AB216:AB230,1)+1)</f>
        <v/>
      </c>
      <c r="AC231" s="316"/>
      <c r="AD231" s="317"/>
      <c r="AE231" s="317"/>
      <c r="AF231" s="317"/>
      <c r="AG231" s="5">
        <v>1</v>
      </c>
      <c r="AH231" s="5">
        <v>1</v>
      </c>
      <c r="AI231" s="5">
        <v>1</v>
      </c>
      <c r="AJ231" s="5">
        <v>1</v>
      </c>
      <c r="AK231" s="5">
        <v>1</v>
      </c>
      <c r="AL231" s="5">
        <v>1</v>
      </c>
      <c r="AM231" s="5">
        <v>1</v>
      </c>
      <c r="AN231" s="5">
        <v>1</v>
      </c>
      <c r="AO231" s="5">
        <v>1</v>
      </c>
      <c r="AP231" s="5">
        <v>1</v>
      </c>
      <c r="AQ231" s="5">
        <v>1</v>
      </c>
      <c r="AR231" s="5">
        <v>1</v>
      </c>
      <c r="AS231" s="5">
        <v>1</v>
      </c>
      <c r="AT231" s="5">
        <v>1</v>
      </c>
      <c r="AU231" s="5">
        <v>1</v>
      </c>
      <c r="AV231" s="5">
        <v>1</v>
      </c>
      <c r="AW231" s="5">
        <v>1</v>
      </c>
      <c r="AX231" s="5">
        <v>1</v>
      </c>
      <c r="AY231" s="5">
        <v>1</v>
      </c>
      <c r="AZ231" s="5">
        <v>1</v>
      </c>
      <c r="BA231" s="5">
        <v>1</v>
      </c>
      <c r="BB231" s="5">
        <v>1</v>
      </c>
      <c r="BC231" s="5">
        <v>1</v>
      </c>
      <c r="BD231" s="5">
        <v>1</v>
      </c>
      <c r="BE231" s="5">
        <v>1</v>
      </c>
      <c r="BF231" s="5">
        <v>1</v>
      </c>
      <c r="BG231" s="5">
        <v>1</v>
      </c>
      <c r="BH231" s="5">
        <v>1</v>
      </c>
      <c r="BI231" s="5">
        <v>1</v>
      </c>
      <c r="BJ231" s="5">
        <v>1</v>
      </c>
      <c r="BK231" s="5">
        <v>1</v>
      </c>
      <c r="BL231" s="5">
        <v>1</v>
      </c>
      <c r="BM231" s="5">
        <v>1</v>
      </c>
      <c r="BN231" s="5">
        <v>1</v>
      </c>
      <c r="BO231" s="5">
        <v>1</v>
      </c>
      <c r="BP231" s="5">
        <v>1</v>
      </c>
      <c r="BQ231" s="5">
        <v>1</v>
      </c>
      <c r="BR231" s="5">
        <v>1</v>
      </c>
      <c r="BS231" s="5">
        <v>1</v>
      </c>
      <c r="BT231" s="5">
        <v>1</v>
      </c>
      <c r="BU231" s="244">
        <v>1</v>
      </c>
    </row>
    <row r="232" spans="1:73" ht="18.75">
      <c r="A232" s="5">
        <v>1</v>
      </c>
      <c r="B232" s="596"/>
      <c r="C232" s="632"/>
      <c r="D232" s="598"/>
      <c r="E232" s="630" t="str">
        <f t="shared" si="33"/>
        <v/>
      </c>
      <c r="F232" s="640"/>
      <c r="G232" s="627" t="str">
        <f t="shared" si="36"/>
        <v/>
      </c>
      <c r="H232" s="639" t="str">
        <f>IF(OR(ISBLANK(F232), ISTEXT(F232)), "", "0  "&amp;F180)</f>
        <v/>
      </c>
      <c r="I232" s="5">
        <v>1</v>
      </c>
      <c r="J232" s="60" t="s">
        <v>21</v>
      </c>
      <c r="K232" s="315" t="str">
        <f>IF(ISBLANK(L232),"",LARGE(K208:K231,1)+1)</f>
        <v/>
      </c>
      <c r="L232" s="316"/>
      <c r="M232" s="317"/>
      <c r="N232" s="317"/>
      <c r="O232" s="317"/>
      <c r="P232" s="317"/>
      <c r="Q232" s="317"/>
      <c r="R232" s="317"/>
      <c r="S232" s="317"/>
      <c r="T232" s="317"/>
      <c r="U232" s="317"/>
      <c r="V232" s="317"/>
      <c r="W232" s="317"/>
      <c r="X232" s="318"/>
      <c r="Y232" s="5">
        <v>1</v>
      </c>
      <c r="Z232" s="5">
        <v>1</v>
      </c>
      <c r="AA232" s="314" t="str">
        <f t="shared" si="38"/>
        <v>A</v>
      </c>
      <c r="AB232" s="315" t="str">
        <f>IF(ISBLANK(AC232),"",LARGE(AB216:AB231,1)+1)</f>
        <v/>
      </c>
      <c r="AC232" s="316"/>
      <c r="AD232" s="317"/>
      <c r="AE232" s="317"/>
      <c r="AF232" s="317"/>
      <c r="AG232" s="5">
        <v>1</v>
      </c>
      <c r="AH232" s="5">
        <v>1</v>
      </c>
      <c r="AI232" s="5">
        <v>1</v>
      </c>
      <c r="AJ232" s="5">
        <v>1</v>
      </c>
      <c r="AK232" s="5">
        <v>1</v>
      </c>
      <c r="AL232" s="5">
        <v>1</v>
      </c>
      <c r="AM232" s="5">
        <v>1</v>
      </c>
      <c r="AN232" s="5">
        <v>1</v>
      </c>
      <c r="AO232" s="5">
        <v>1</v>
      </c>
      <c r="AP232" s="5">
        <v>1</v>
      </c>
      <c r="AQ232" s="5">
        <v>1</v>
      </c>
      <c r="AR232" s="5">
        <v>1</v>
      </c>
      <c r="AS232" s="5">
        <v>1</v>
      </c>
      <c r="AT232" s="5">
        <v>1</v>
      </c>
      <c r="AU232" s="5">
        <v>1</v>
      </c>
      <c r="AV232" s="5">
        <v>1</v>
      </c>
      <c r="AW232" s="5">
        <v>1</v>
      </c>
      <c r="AX232" s="5">
        <v>1</v>
      </c>
      <c r="AY232" s="5">
        <v>1</v>
      </c>
      <c r="AZ232" s="5">
        <v>1</v>
      </c>
      <c r="BA232" s="5">
        <v>1</v>
      </c>
      <c r="BB232" s="5">
        <v>1</v>
      </c>
      <c r="BC232" s="5">
        <v>1</v>
      </c>
      <c r="BD232" s="5">
        <v>1</v>
      </c>
      <c r="BE232" s="5">
        <v>1</v>
      </c>
      <c r="BF232" s="5">
        <v>1</v>
      </c>
      <c r="BG232" s="5">
        <v>1</v>
      </c>
      <c r="BH232" s="5">
        <v>1</v>
      </c>
      <c r="BI232" s="5">
        <v>1</v>
      </c>
      <c r="BJ232" s="5">
        <v>1</v>
      </c>
      <c r="BK232" s="5">
        <v>1</v>
      </c>
      <c r="BL232" s="5">
        <v>1</v>
      </c>
      <c r="BM232" s="5">
        <v>1</v>
      </c>
      <c r="BN232" s="5">
        <v>1</v>
      </c>
      <c r="BO232" s="5">
        <v>1</v>
      </c>
      <c r="BP232" s="5">
        <v>1</v>
      </c>
      <c r="BQ232" s="5">
        <v>1</v>
      </c>
      <c r="BR232" s="5">
        <v>1</v>
      </c>
      <c r="BS232" s="5">
        <v>1</v>
      </c>
      <c r="BT232" s="5">
        <v>1</v>
      </c>
      <c r="BU232" s="244">
        <v>1</v>
      </c>
    </row>
    <row r="233" spans="1:73" ht="18.75">
      <c r="A233" s="5">
        <v>1</v>
      </c>
      <c r="B233" s="596"/>
      <c r="C233" s="632"/>
      <c r="D233" s="598"/>
      <c r="E233" s="630" t="str">
        <f t="shared" si="33"/>
        <v/>
      </c>
      <c r="F233" s="640"/>
      <c r="G233" s="627" t="str">
        <f t="shared" si="36"/>
        <v/>
      </c>
      <c r="H233" s="639" t="str">
        <f>IF(OR(ISBLANK(F233), ISTEXT(F233)), "", "0  "&amp;F180)</f>
        <v/>
      </c>
      <c r="I233" s="5">
        <v>1</v>
      </c>
      <c r="J233" s="60" t="s">
        <v>21</v>
      </c>
      <c r="K233" s="406"/>
      <c r="L233" s="406"/>
      <c r="M233" s="406"/>
      <c r="N233" s="406"/>
      <c r="O233" s="406"/>
      <c r="P233" s="406"/>
      <c r="Q233" s="406"/>
      <c r="R233" s="406"/>
      <c r="S233" s="406"/>
      <c r="T233" s="406"/>
      <c r="U233" s="406"/>
      <c r="V233" s="890">
        <f>COUNTIF(J173:J245,X233)</f>
        <v>52</v>
      </c>
      <c r="W233" s="890"/>
      <c r="X233" s="407" t="s">
        <v>22</v>
      </c>
      <c r="Y233" s="5">
        <v>1</v>
      </c>
      <c r="Z233" s="5">
        <v>1</v>
      </c>
      <c r="AA233" s="314" t="str">
        <f t="shared" si="38"/>
        <v>A</v>
      </c>
      <c r="AB233" s="315" t="str">
        <f>IF(ISBLANK(AC233),"",LARGE(AB216:AB232,1)+1)</f>
        <v/>
      </c>
      <c r="AC233" s="316"/>
      <c r="AD233" s="317"/>
      <c r="AE233" s="317"/>
      <c r="AF233" s="317"/>
      <c r="AG233" s="5">
        <v>1</v>
      </c>
      <c r="AH233" s="5">
        <v>1</v>
      </c>
      <c r="AI233" s="5">
        <v>1</v>
      </c>
      <c r="AJ233" s="5">
        <v>1</v>
      </c>
      <c r="AK233" s="5">
        <v>1</v>
      </c>
      <c r="AL233" s="5">
        <v>1</v>
      </c>
      <c r="AM233" s="5">
        <v>1</v>
      </c>
      <c r="AN233" s="5">
        <v>1</v>
      </c>
      <c r="AO233" s="5">
        <v>1</v>
      </c>
      <c r="AP233" s="5">
        <v>1</v>
      </c>
      <c r="AQ233" s="5">
        <v>1</v>
      </c>
      <c r="AR233" s="5">
        <v>1</v>
      </c>
      <c r="AS233" s="5">
        <v>1</v>
      </c>
      <c r="AT233" s="5">
        <v>1</v>
      </c>
      <c r="AU233" s="5">
        <v>1</v>
      </c>
      <c r="AV233" s="5">
        <v>1</v>
      </c>
      <c r="AW233" s="5">
        <v>1</v>
      </c>
      <c r="AX233" s="5">
        <v>1</v>
      </c>
      <c r="AY233" s="5">
        <v>1</v>
      </c>
      <c r="AZ233" s="5">
        <v>1</v>
      </c>
      <c r="BA233" s="5">
        <v>1</v>
      </c>
      <c r="BB233" s="5">
        <v>1</v>
      </c>
      <c r="BC233" s="5">
        <v>1</v>
      </c>
      <c r="BD233" s="5">
        <v>1</v>
      </c>
      <c r="BE233" s="5">
        <v>1</v>
      </c>
      <c r="BF233" s="5">
        <v>1</v>
      </c>
      <c r="BG233" s="5">
        <v>1</v>
      </c>
      <c r="BH233" s="5">
        <v>1</v>
      </c>
      <c r="BI233" s="5">
        <v>1</v>
      </c>
      <c r="BJ233" s="5">
        <v>1</v>
      </c>
      <c r="BK233" s="5">
        <v>1</v>
      </c>
      <c r="BL233" s="5">
        <v>1</v>
      </c>
      <c r="BM233" s="5">
        <v>1</v>
      </c>
      <c r="BN233" s="5">
        <v>1</v>
      </c>
      <c r="BO233" s="5">
        <v>1</v>
      </c>
      <c r="BP233" s="5">
        <v>1</v>
      </c>
      <c r="BQ233" s="5">
        <v>1</v>
      </c>
      <c r="BR233" s="5">
        <v>1</v>
      </c>
      <c r="BS233" s="5">
        <v>1</v>
      </c>
      <c r="BT233" s="5">
        <v>1</v>
      </c>
      <c r="BU233" s="244">
        <v>1</v>
      </c>
    </row>
    <row r="234" spans="1:73" ht="18.75">
      <c r="A234" s="5">
        <v>1</v>
      </c>
      <c r="B234" s="596"/>
      <c r="C234" s="632"/>
      <c r="D234" s="598"/>
      <c r="E234" s="630" t="str">
        <f t="shared" si="33"/>
        <v/>
      </c>
      <c r="F234" s="640"/>
      <c r="G234" s="627" t="str">
        <f t="shared" si="36"/>
        <v/>
      </c>
      <c r="H234" s="639" t="str">
        <f>IF(OR(ISBLANK(F234), ISTEXT(F234)), "", "0  "&amp;F180)</f>
        <v/>
      </c>
      <c r="I234" s="5">
        <v>1</v>
      </c>
      <c r="J234" s="408" t="s">
        <v>22</v>
      </c>
      <c r="K234" s="409" t="s">
        <v>4</v>
      </c>
      <c r="L234" s="332" t="s">
        <v>10</v>
      </c>
      <c r="M234" s="332" t="s">
        <v>16</v>
      </c>
      <c r="N234" s="332" t="s">
        <v>5</v>
      </c>
      <c r="O234" s="332" t="s">
        <v>17</v>
      </c>
      <c r="P234" s="410" t="s">
        <v>37</v>
      </c>
      <c r="Q234" s="411" t="s">
        <v>230</v>
      </c>
      <c r="R234" s="412"/>
      <c r="S234" s="412"/>
      <c r="T234" s="412"/>
      <c r="U234" s="412"/>
      <c r="V234" s="412"/>
      <c r="W234" s="412"/>
      <c r="X234" s="413"/>
      <c r="Y234" s="5">
        <v>1</v>
      </c>
      <c r="Z234" s="5">
        <v>1</v>
      </c>
      <c r="AA234" s="314" t="str">
        <f t="shared" si="38"/>
        <v>A</v>
      </c>
      <c r="AB234" s="315" t="str">
        <f>IF(ISBLANK(AC234),"",LARGE(AB216:AB233,1)+1)</f>
        <v/>
      </c>
      <c r="AC234" s="316"/>
      <c r="AD234" s="317"/>
      <c r="AE234" s="317"/>
      <c r="AF234" s="317"/>
      <c r="AG234" s="5">
        <v>1</v>
      </c>
      <c r="AH234" s="5">
        <v>1</v>
      </c>
      <c r="AI234" s="5">
        <v>1</v>
      </c>
      <c r="AJ234" s="5">
        <v>1</v>
      </c>
      <c r="AK234" s="5">
        <v>1</v>
      </c>
      <c r="AL234" s="5">
        <v>1</v>
      </c>
      <c r="AM234" s="5">
        <v>1</v>
      </c>
      <c r="AN234" s="5">
        <v>1</v>
      </c>
      <c r="AO234" s="5">
        <v>1</v>
      </c>
      <c r="AP234" s="5">
        <v>1</v>
      </c>
      <c r="AQ234" s="5">
        <v>1</v>
      </c>
      <c r="AR234" s="5">
        <v>1</v>
      </c>
      <c r="AS234" s="5">
        <v>1</v>
      </c>
      <c r="AT234" s="5">
        <v>1</v>
      </c>
      <c r="AU234" s="5">
        <v>1</v>
      </c>
      <c r="AV234" s="5">
        <v>1</v>
      </c>
      <c r="AW234" s="5">
        <v>1</v>
      </c>
      <c r="AX234" s="5">
        <v>1</v>
      </c>
      <c r="AY234" s="5">
        <v>1</v>
      </c>
      <c r="AZ234" s="5">
        <v>1</v>
      </c>
      <c r="BA234" s="5">
        <v>1</v>
      </c>
      <c r="BB234" s="5">
        <v>1</v>
      </c>
      <c r="BC234" s="5">
        <v>1</v>
      </c>
      <c r="BD234" s="5">
        <v>1</v>
      </c>
      <c r="BE234" s="5">
        <v>1</v>
      </c>
      <c r="BF234" s="5">
        <v>1</v>
      </c>
      <c r="BG234" s="5">
        <v>1</v>
      </c>
      <c r="BH234" s="5">
        <v>1</v>
      </c>
      <c r="BI234" s="5">
        <v>1</v>
      </c>
      <c r="BJ234" s="5">
        <v>1</v>
      </c>
      <c r="BK234" s="5">
        <v>1</v>
      </c>
      <c r="BL234" s="5">
        <v>1</v>
      </c>
      <c r="BM234" s="5">
        <v>1</v>
      </c>
      <c r="BN234" s="5">
        <v>1</v>
      </c>
      <c r="BO234" s="5">
        <v>1</v>
      </c>
      <c r="BP234" s="5">
        <v>1</v>
      </c>
      <c r="BQ234" s="5">
        <v>1</v>
      </c>
      <c r="BR234" s="5">
        <v>1</v>
      </c>
      <c r="BS234" s="5">
        <v>1</v>
      </c>
      <c r="BT234" s="5">
        <v>1</v>
      </c>
      <c r="BU234" s="244">
        <v>1</v>
      </c>
    </row>
    <row r="235" spans="1:73" ht="18.75">
      <c r="A235" s="5">
        <v>1</v>
      </c>
      <c r="B235" s="596"/>
      <c r="C235" s="632"/>
      <c r="D235" s="598"/>
      <c r="E235" s="630" t="str">
        <f t="shared" si="33"/>
        <v/>
      </c>
      <c r="F235" s="640"/>
      <c r="G235" s="627" t="str">
        <f t="shared" si="36"/>
        <v/>
      </c>
      <c r="H235" s="639" t="str">
        <f>IF(OR(ISBLANK(F235), ISTEXT(F235)), "", "0  "&amp;F180)</f>
        <v/>
      </c>
      <c r="I235" s="5">
        <v>1</v>
      </c>
      <c r="J235" s="408" t="s">
        <v>22</v>
      </c>
      <c r="K235" s="417">
        <v>1</v>
      </c>
      <c r="L235" s="326">
        <v>0.1</v>
      </c>
      <c r="M235" s="418">
        <v>0.01</v>
      </c>
      <c r="N235" s="326">
        <v>1E-3</v>
      </c>
      <c r="O235" s="326">
        <v>1E-3</v>
      </c>
      <c r="P235" s="327">
        <v>1</v>
      </c>
      <c r="Q235" s="419" t="s">
        <v>232</v>
      </c>
      <c r="R235" s="420"/>
      <c r="S235" s="420"/>
      <c r="T235" s="420"/>
      <c r="U235" s="420"/>
      <c r="V235" s="420"/>
      <c r="W235" s="420"/>
      <c r="X235" s="421"/>
      <c r="Y235" s="5">
        <v>1</v>
      </c>
      <c r="Z235" s="5">
        <v>1</v>
      </c>
      <c r="AA235" s="314" t="str">
        <f t="shared" si="38"/>
        <v>A</v>
      </c>
      <c r="AB235" s="315" t="str">
        <f>IF(ISBLANK(AC235),"",LARGE(AB216:AB234,1)+1)</f>
        <v/>
      </c>
      <c r="AC235" s="316"/>
      <c r="AD235" s="317"/>
      <c r="AE235" s="317"/>
      <c r="AF235" s="317"/>
      <c r="AG235" s="5">
        <v>1</v>
      </c>
      <c r="AH235" s="5">
        <v>1</v>
      </c>
      <c r="AI235" s="5">
        <v>1</v>
      </c>
      <c r="AJ235" s="5">
        <v>1</v>
      </c>
      <c r="AK235" s="5">
        <v>1</v>
      </c>
      <c r="AL235" s="5">
        <v>1</v>
      </c>
      <c r="AM235" s="5">
        <v>1</v>
      </c>
      <c r="AN235" s="5">
        <v>1</v>
      </c>
      <c r="AO235" s="5">
        <v>1</v>
      </c>
      <c r="AP235" s="5">
        <v>1</v>
      </c>
      <c r="AQ235" s="5">
        <v>1</v>
      </c>
      <c r="AR235" s="5">
        <v>1</v>
      </c>
      <c r="AS235" s="5">
        <v>1</v>
      </c>
      <c r="AT235" s="5">
        <v>1</v>
      </c>
      <c r="AU235" s="5">
        <v>1</v>
      </c>
      <c r="AV235" s="5">
        <v>1</v>
      </c>
      <c r="AW235" s="5">
        <v>1</v>
      </c>
      <c r="AX235" s="5">
        <v>1</v>
      </c>
      <c r="AY235" s="5">
        <v>1</v>
      </c>
      <c r="AZ235" s="5">
        <v>1</v>
      </c>
      <c r="BA235" s="5">
        <v>1</v>
      </c>
      <c r="BB235" s="5">
        <v>1</v>
      </c>
      <c r="BC235" s="5">
        <v>1</v>
      </c>
      <c r="BD235" s="5">
        <v>1</v>
      </c>
      <c r="BE235" s="5">
        <v>1</v>
      </c>
      <c r="BF235" s="5">
        <v>1</v>
      </c>
      <c r="BG235" s="5">
        <v>1</v>
      </c>
      <c r="BH235" s="5">
        <v>1</v>
      </c>
      <c r="BI235" s="5">
        <v>1</v>
      </c>
      <c r="BJ235" s="5">
        <v>1</v>
      </c>
      <c r="BK235" s="5">
        <v>1</v>
      </c>
      <c r="BL235" s="5">
        <v>1</v>
      </c>
      <c r="BM235" s="5">
        <v>1</v>
      </c>
      <c r="BN235" s="5">
        <v>1</v>
      </c>
      <c r="BO235" s="5">
        <v>1</v>
      </c>
      <c r="BP235" s="5">
        <v>1</v>
      </c>
      <c r="BQ235" s="5">
        <v>1</v>
      </c>
      <c r="BR235" s="5">
        <v>1</v>
      </c>
      <c r="BS235" s="5">
        <v>1</v>
      </c>
      <c r="BT235" s="5">
        <v>1</v>
      </c>
      <c r="BU235" s="244">
        <v>1</v>
      </c>
    </row>
    <row r="236" spans="1:73" ht="23.25">
      <c r="A236" s="5">
        <v>1</v>
      </c>
      <c r="B236" s="596"/>
      <c r="C236" s="632"/>
      <c r="D236" s="598"/>
      <c r="E236" s="630" t="str">
        <f t="shared" si="33"/>
        <v/>
      </c>
      <c r="F236" s="640"/>
      <c r="G236" s="627" t="str">
        <f t="shared" si="36"/>
        <v/>
      </c>
      <c r="H236" s="639" t="str">
        <f>IF(OR(ISBLANK(F236), ISTEXT(F236)), "", "0  "&amp;F180)</f>
        <v/>
      </c>
      <c r="I236" s="5">
        <v>1</v>
      </c>
      <c r="J236" s="408" t="s">
        <v>22</v>
      </c>
      <c r="K236" s="422" t="s">
        <v>6</v>
      </c>
      <c r="L236" s="331" t="s">
        <v>12</v>
      </c>
      <c r="M236" s="331" t="s">
        <v>18</v>
      </c>
      <c r="N236" s="332" t="s">
        <v>7</v>
      </c>
      <c r="O236" s="331" t="s">
        <v>13</v>
      </c>
      <c r="P236" s="333" t="s">
        <v>19</v>
      </c>
      <c r="Q236" s="419" t="s">
        <v>233</v>
      </c>
      <c r="R236" s="420"/>
      <c r="S236" s="420"/>
      <c r="T236" s="420"/>
      <c r="U236" s="420"/>
      <c r="V236" s="420"/>
      <c r="W236" s="423" t="s">
        <v>234</v>
      </c>
      <c r="X236" s="424" t="s">
        <v>235</v>
      </c>
      <c r="Y236" s="5">
        <v>1</v>
      </c>
      <c r="Z236" s="5">
        <v>1</v>
      </c>
      <c r="AA236" s="314" t="str">
        <f t="shared" si="38"/>
        <v>A</v>
      </c>
      <c r="AB236" s="315" t="str">
        <f>IF(ISBLANK(AC236),"",LARGE(AB216:AB235,1)+1)</f>
        <v/>
      </c>
      <c r="AC236" s="316"/>
      <c r="AD236" s="317"/>
      <c r="AE236" s="317"/>
      <c r="AF236" s="317"/>
      <c r="AG236" s="5">
        <v>1</v>
      </c>
      <c r="AH236" s="5">
        <v>1</v>
      </c>
      <c r="AI236" s="5">
        <v>1</v>
      </c>
      <c r="AJ236" s="5">
        <v>1</v>
      </c>
      <c r="AK236" s="5">
        <v>1</v>
      </c>
      <c r="AL236" s="5">
        <v>1</v>
      </c>
      <c r="AM236" s="5">
        <v>1</v>
      </c>
      <c r="AN236" s="5">
        <v>1</v>
      </c>
      <c r="AO236" s="5">
        <v>1</v>
      </c>
      <c r="AP236" s="5">
        <v>1</v>
      </c>
      <c r="AQ236" s="5">
        <v>1</v>
      </c>
      <c r="AR236" s="5">
        <v>1</v>
      </c>
      <c r="AS236" s="5">
        <v>1</v>
      </c>
      <c r="AT236" s="5">
        <v>1</v>
      </c>
      <c r="AU236" s="5">
        <v>1</v>
      </c>
      <c r="AV236" s="5">
        <v>1</v>
      </c>
      <c r="AW236" s="5">
        <v>1</v>
      </c>
      <c r="AX236" s="5">
        <v>1</v>
      </c>
      <c r="AY236" s="5">
        <v>1</v>
      </c>
      <c r="AZ236" s="5">
        <v>1</v>
      </c>
      <c r="BA236" s="5">
        <v>1</v>
      </c>
      <c r="BB236" s="5">
        <v>1</v>
      </c>
      <c r="BC236" s="5">
        <v>1</v>
      </c>
      <c r="BD236" s="5">
        <v>1</v>
      </c>
      <c r="BE236" s="5">
        <v>1</v>
      </c>
      <c r="BF236" s="5">
        <v>1</v>
      </c>
      <c r="BG236" s="5">
        <v>1</v>
      </c>
      <c r="BH236" s="5">
        <v>1</v>
      </c>
      <c r="BI236" s="5">
        <v>1</v>
      </c>
      <c r="BJ236" s="5">
        <v>1</v>
      </c>
      <c r="BK236" s="5">
        <v>1</v>
      </c>
      <c r="BL236" s="5">
        <v>1</v>
      </c>
      <c r="BM236" s="5">
        <v>1</v>
      </c>
      <c r="BN236" s="5">
        <v>1</v>
      </c>
      <c r="BO236" s="5">
        <v>1</v>
      </c>
      <c r="BP236" s="5">
        <v>1</v>
      </c>
      <c r="BQ236" s="5">
        <v>1</v>
      </c>
      <c r="BR236" s="5">
        <v>1</v>
      </c>
      <c r="BS236" s="5">
        <v>1</v>
      </c>
      <c r="BT236" s="5">
        <v>1</v>
      </c>
      <c r="BU236" s="244">
        <v>1</v>
      </c>
    </row>
    <row r="237" spans="1:73" ht="23.25">
      <c r="A237" s="5">
        <v>1</v>
      </c>
      <c r="B237" s="596"/>
      <c r="C237" s="632"/>
      <c r="D237" s="598"/>
      <c r="E237" s="630" t="str">
        <f t="shared" si="33"/>
        <v/>
      </c>
      <c r="F237" s="640"/>
      <c r="G237" s="627" t="str">
        <f t="shared" si="36"/>
        <v/>
      </c>
      <c r="H237" s="639" t="str">
        <f>IF(OR(ISBLANK(F237), ISTEXT(F237)), "", "0  "&amp;F180)</f>
        <v/>
      </c>
      <c r="I237" s="5">
        <v>1</v>
      </c>
      <c r="J237" s="408" t="s">
        <v>22</v>
      </c>
      <c r="K237" s="429">
        <v>0.5</v>
      </c>
      <c r="L237" s="338">
        <v>0.25</v>
      </c>
      <c r="M237" s="338">
        <v>0.1</v>
      </c>
      <c r="N237" s="338">
        <v>0.01</v>
      </c>
      <c r="O237" s="338">
        <v>0.22500000000000001</v>
      </c>
      <c r="P237" s="339">
        <v>0.35</v>
      </c>
      <c r="Q237" s="419" t="s">
        <v>238</v>
      </c>
      <c r="R237" s="420"/>
      <c r="S237" s="420"/>
      <c r="T237" s="420"/>
      <c r="U237" s="420"/>
      <c r="V237" s="420"/>
      <c r="W237" s="430" t="s">
        <v>239</v>
      </c>
      <c r="X237" s="431" t="s">
        <v>235</v>
      </c>
      <c r="Y237" s="5">
        <v>1</v>
      </c>
      <c r="Z237" s="5">
        <v>1</v>
      </c>
      <c r="AA237" s="314" t="str">
        <f t="shared" si="38"/>
        <v>A</v>
      </c>
      <c r="AB237" s="315" t="str">
        <f>IF(ISBLANK(AC237),"",LARGE(AB216:AB236,1)+1)</f>
        <v/>
      </c>
      <c r="AC237" s="316"/>
      <c r="AD237" s="317"/>
      <c r="AE237" s="317"/>
      <c r="AF237" s="317"/>
      <c r="AG237" s="5">
        <v>1</v>
      </c>
      <c r="AH237" s="5">
        <v>1</v>
      </c>
      <c r="AI237" s="5">
        <v>1</v>
      </c>
      <c r="AJ237" s="5">
        <v>1</v>
      </c>
      <c r="AK237" s="5">
        <v>1</v>
      </c>
      <c r="AL237" s="5">
        <v>1</v>
      </c>
      <c r="AM237" s="5">
        <v>1</v>
      </c>
      <c r="AN237" s="5">
        <v>1</v>
      </c>
      <c r="AO237" s="5">
        <v>1</v>
      </c>
      <c r="AP237" s="5">
        <v>1</v>
      </c>
      <c r="AQ237" s="5">
        <v>1</v>
      </c>
      <c r="AR237" s="5">
        <v>1</v>
      </c>
      <c r="AS237" s="5">
        <v>1</v>
      </c>
      <c r="AT237" s="5">
        <v>1</v>
      </c>
      <c r="AU237" s="5">
        <v>1</v>
      </c>
      <c r="AV237" s="5">
        <v>1</v>
      </c>
      <c r="AW237" s="5">
        <v>1</v>
      </c>
      <c r="AX237" s="5">
        <v>1</v>
      </c>
      <c r="AY237" s="5">
        <v>1</v>
      </c>
      <c r="AZ237" s="5">
        <v>1</v>
      </c>
      <c r="BA237" s="5">
        <v>1</v>
      </c>
      <c r="BB237" s="5">
        <v>1</v>
      </c>
      <c r="BC237" s="5">
        <v>1</v>
      </c>
      <c r="BD237" s="5">
        <v>1</v>
      </c>
      <c r="BE237" s="5">
        <v>1</v>
      </c>
      <c r="BF237" s="5">
        <v>1</v>
      </c>
      <c r="BG237" s="5">
        <v>1</v>
      </c>
      <c r="BH237" s="5">
        <v>1</v>
      </c>
      <c r="BI237" s="5">
        <v>1</v>
      </c>
      <c r="BJ237" s="5">
        <v>1</v>
      </c>
      <c r="BK237" s="5">
        <v>1</v>
      </c>
      <c r="BL237" s="5">
        <v>1</v>
      </c>
      <c r="BM237" s="5">
        <v>1</v>
      </c>
      <c r="BN237" s="5">
        <v>1</v>
      </c>
      <c r="BO237" s="5">
        <v>1</v>
      </c>
      <c r="BP237" s="5">
        <v>1</v>
      </c>
      <c r="BQ237" s="5">
        <v>1</v>
      </c>
      <c r="BR237" s="5">
        <v>1</v>
      </c>
      <c r="BS237" s="5">
        <v>1</v>
      </c>
      <c r="BT237" s="5">
        <v>1</v>
      </c>
      <c r="BU237" s="244">
        <v>1</v>
      </c>
    </row>
    <row r="238" spans="1:73" ht="18.75">
      <c r="A238" s="5">
        <v>1</v>
      </c>
      <c r="B238" s="596"/>
      <c r="C238" s="632"/>
      <c r="D238" s="598"/>
      <c r="E238" s="630" t="str">
        <f t="shared" si="33"/>
        <v/>
      </c>
      <c r="F238" s="640"/>
      <c r="G238" s="627" t="str">
        <f t="shared" si="36"/>
        <v/>
      </c>
      <c r="H238" s="639" t="str">
        <f>IF(OR(ISBLANK(F238), ISTEXT(F238)), "", "0  "&amp;F180)</f>
        <v/>
      </c>
      <c r="I238" s="5">
        <v>1</v>
      </c>
      <c r="J238" s="60" t="s">
        <v>21</v>
      </c>
      <c r="K238" s="435" t="s">
        <v>155</v>
      </c>
      <c r="L238" s="436"/>
      <c r="M238" s="436"/>
      <c r="N238" s="436"/>
      <c r="O238" s="436"/>
      <c r="P238" s="437" t="s">
        <v>240</v>
      </c>
      <c r="Q238" s="438"/>
      <c r="R238" s="439"/>
      <c r="S238" s="439"/>
      <c r="T238" s="440">
        <v>3.472222222222222E-3</v>
      </c>
      <c r="U238" s="439"/>
      <c r="V238" s="441"/>
      <c r="W238" s="437" t="s">
        <v>241</v>
      </c>
      <c r="X238" s="442">
        <v>2.0833333333333332E-2</v>
      </c>
      <c r="Y238" s="5">
        <v>1</v>
      </c>
      <c r="Z238" s="5">
        <v>1</v>
      </c>
      <c r="AA238" s="314" t="str">
        <f t="shared" si="38"/>
        <v>A</v>
      </c>
      <c r="AB238" s="315" t="str">
        <f>IF(ISBLANK(AC238),"",LARGE(AB216:AB237,1)+1)</f>
        <v/>
      </c>
      <c r="AC238" s="316"/>
      <c r="AD238" s="317"/>
      <c r="AE238" s="317"/>
      <c r="AF238" s="317"/>
      <c r="AG238" s="5">
        <v>1</v>
      </c>
      <c r="AH238" s="5">
        <v>1</v>
      </c>
      <c r="AI238" s="5">
        <v>1</v>
      </c>
      <c r="AJ238" s="5">
        <v>1</v>
      </c>
      <c r="AK238" s="5">
        <v>1</v>
      </c>
      <c r="AL238" s="5">
        <v>1</v>
      </c>
      <c r="AM238" s="5">
        <v>1</v>
      </c>
      <c r="AN238" s="5">
        <v>1</v>
      </c>
      <c r="AO238" s="5">
        <v>1</v>
      </c>
      <c r="AP238" s="5">
        <v>1</v>
      </c>
      <c r="AQ238" s="5">
        <v>1</v>
      </c>
      <c r="AR238" s="5">
        <v>1</v>
      </c>
      <c r="AS238" s="5">
        <v>1</v>
      </c>
      <c r="AT238" s="5">
        <v>1</v>
      </c>
      <c r="AU238" s="5">
        <v>1</v>
      </c>
      <c r="AV238" s="5">
        <v>1</v>
      </c>
      <c r="AW238" s="5">
        <v>1</v>
      </c>
      <c r="AX238" s="5">
        <v>1</v>
      </c>
      <c r="AY238" s="5">
        <v>1</v>
      </c>
      <c r="AZ238" s="5">
        <v>1</v>
      </c>
      <c r="BA238" s="5">
        <v>1</v>
      </c>
      <c r="BB238" s="5">
        <v>1</v>
      </c>
      <c r="BC238" s="5">
        <v>1</v>
      </c>
      <c r="BD238" s="5">
        <v>1</v>
      </c>
      <c r="BE238" s="5">
        <v>1</v>
      </c>
      <c r="BF238" s="5">
        <v>1</v>
      </c>
      <c r="BG238" s="5">
        <v>1</v>
      </c>
      <c r="BH238" s="5">
        <v>1</v>
      </c>
      <c r="BI238" s="5">
        <v>1</v>
      </c>
      <c r="BJ238" s="5">
        <v>1</v>
      </c>
      <c r="BK238" s="5">
        <v>1</v>
      </c>
      <c r="BL238" s="5">
        <v>1</v>
      </c>
      <c r="BM238" s="5">
        <v>1</v>
      </c>
      <c r="BN238" s="5">
        <v>1</v>
      </c>
      <c r="BO238" s="5">
        <v>1</v>
      </c>
      <c r="BP238" s="5">
        <v>1</v>
      </c>
      <c r="BQ238" s="5">
        <v>1</v>
      </c>
      <c r="BR238" s="5">
        <v>1</v>
      </c>
      <c r="BS238" s="5">
        <v>1</v>
      </c>
      <c r="BT238" s="5">
        <v>1</v>
      </c>
      <c r="BU238" s="244">
        <v>1</v>
      </c>
    </row>
    <row r="239" spans="1:73" ht="18.75">
      <c r="A239" s="5">
        <v>1</v>
      </c>
      <c r="B239" s="596"/>
      <c r="C239" s="632"/>
      <c r="D239" s="598"/>
      <c r="E239" s="630" t="str">
        <f t="shared" si="33"/>
        <v/>
      </c>
      <c r="F239" s="640"/>
      <c r="G239" s="627" t="str">
        <f t="shared" si="36"/>
        <v/>
      </c>
      <c r="H239" s="639" t="str">
        <f>IF(OR(ISBLANK(F239), ISTEXT(F239)), "", "0  "&amp;F180)</f>
        <v/>
      </c>
      <c r="I239" s="5">
        <v>1</v>
      </c>
      <c r="J239" s="60" t="s">
        <v>21</v>
      </c>
      <c r="K239" s="447" t="s">
        <v>156</v>
      </c>
      <c r="L239" s="436"/>
      <c r="M239" s="436"/>
      <c r="N239" s="436"/>
      <c r="O239" s="436"/>
      <c r="P239" s="448" t="s">
        <v>244</v>
      </c>
      <c r="Q239" s="449"/>
      <c r="R239" s="36"/>
      <c r="S239" s="36"/>
      <c r="T239" s="450">
        <v>1.0416666666666666E-2</v>
      </c>
      <c r="U239" s="36"/>
      <c r="V239" s="451"/>
      <c r="W239" s="452" t="s">
        <v>245</v>
      </c>
      <c r="X239" s="453">
        <f>T238+T239+X238</f>
        <v>3.4722222222222224E-2</v>
      </c>
      <c r="Y239" s="5">
        <v>1</v>
      </c>
      <c r="Z239" s="5">
        <v>1</v>
      </c>
      <c r="AA239" s="314" t="str">
        <f t="shared" si="38"/>
        <v>A</v>
      </c>
      <c r="AB239" s="315" t="str">
        <f>IF(ISBLANK(AC239),"",LARGE(AB216:AB238,1)+1)</f>
        <v/>
      </c>
      <c r="AC239" s="316"/>
      <c r="AD239" s="317"/>
      <c r="AE239" s="317"/>
      <c r="AF239" s="317"/>
      <c r="AG239" s="5">
        <v>1</v>
      </c>
      <c r="AH239" s="5">
        <v>1</v>
      </c>
      <c r="AI239" s="5">
        <v>1</v>
      </c>
      <c r="AJ239" s="5">
        <v>1</v>
      </c>
      <c r="AK239" s="5">
        <v>1</v>
      </c>
      <c r="AL239" s="5">
        <v>1</v>
      </c>
      <c r="AM239" s="5">
        <v>1</v>
      </c>
      <c r="AN239" s="5">
        <v>1</v>
      </c>
      <c r="AO239" s="5">
        <v>1</v>
      </c>
      <c r="AP239" s="5">
        <v>1</v>
      </c>
      <c r="AQ239" s="5">
        <v>1</v>
      </c>
      <c r="AR239" s="5">
        <v>1</v>
      </c>
      <c r="AS239" s="5">
        <v>1</v>
      </c>
      <c r="AT239" s="5">
        <v>1</v>
      </c>
      <c r="AU239" s="5">
        <v>1</v>
      </c>
      <c r="AV239" s="5">
        <v>1</v>
      </c>
      <c r="AW239" s="5">
        <v>1</v>
      </c>
      <c r="AX239" s="5">
        <v>1</v>
      </c>
      <c r="AY239" s="5">
        <v>1</v>
      </c>
      <c r="AZ239" s="5">
        <v>1</v>
      </c>
      <c r="BA239" s="5">
        <v>1</v>
      </c>
      <c r="BB239" s="5">
        <v>1</v>
      </c>
      <c r="BC239" s="5">
        <v>1</v>
      </c>
      <c r="BD239" s="5">
        <v>1</v>
      </c>
      <c r="BE239" s="5">
        <v>1</v>
      </c>
      <c r="BF239" s="5">
        <v>1</v>
      </c>
      <c r="BG239" s="5">
        <v>1</v>
      </c>
      <c r="BH239" s="5">
        <v>1</v>
      </c>
      <c r="BI239" s="5">
        <v>1</v>
      </c>
      <c r="BJ239" s="5">
        <v>1</v>
      </c>
      <c r="BK239" s="5">
        <v>1</v>
      </c>
      <c r="BL239" s="5">
        <v>1</v>
      </c>
      <c r="BM239" s="5">
        <v>1</v>
      </c>
      <c r="BN239" s="5">
        <v>1</v>
      </c>
      <c r="BO239" s="5">
        <v>1</v>
      </c>
      <c r="BP239" s="5">
        <v>1</v>
      </c>
      <c r="BQ239" s="5">
        <v>1</v>
      </c>
      <c r="BR239" s="5">
        <v>1</v>
      </c>
      <c r="BS239" s="5">
        <v>1</v>
      </c>
      <c r="BT239" s="5">
        <v>1</v>
      </c>
      <c r="BU239" s="244">
        <v>1</v>
      </c>
    </row>
    <row r="240" spans="1:73" ht="18.75">
      <c r="A240" s="5">
        <v>1</v>
      </c>
      <c r="B240" s="596"/>
      <c r="C240" s="632"/>
      <c r="D240" s="598"/>
      <c r="E240" s="630" t="str">
        <f t="shared" si="33"/>
        <v/>
      </c>
      <c r="F240" s="640"/>
      <c r="G240" s="627" t="str">
        <f t="shared" si="36"/>
        <v/>
      </c>
      <c r="H240" s="639" t="str">
        <f>IF(OR(ISBLANK(F240), ISTEXT(F240)), "", "0  "&amp;F180)</f>
        <v/>
      </c>
      <c r="I240" s="5">
        <v>1</v>
      </c>
      <c r="J240" s="60" t="s">
        <v>21</v>
      </c>
      <c r="K240" s="456"/>
      <c r="L240" s="456" t="s">
        <v>249</v>
      </c>
      <c r="M240" s="457" t="s">
        <v>250</v>
      </c>
      <c r="N240" s="456"/>
      <c r="O240" s="456"/>
      <c r="P240" s="458"/>
      <c r="Q240" s="458"/>
      <c r="R240" s="458"/>
      <c r="S240" s="458"/>
      <c r="T240" s="458"/>
      <c r="U240" s="458"/>
      <c r="V240" s="458"/>
      <c r="W240" s="458"/>
      <c r="X240" s="459"/>
      <c r="Y240" s="5">
        <v>1</v>
      </c>
      <c r="Z240" s="5">
        <v>1</v>
      </c>
      <c r="AA240" s="60" t="s">
        <v>21</v>
      </c>
      <c r="AB240" s="315" t="str">
        <f>IF(ISBLANK(AC240),"",LARGE(AB216:AB239,1)+1)</f>
        <v/>
      </c>
      <c r="AC240" s="316"/>
      <c r="AD240" s="317"/>
      <c r="AE240" s="317"/>
      <c r="AF240" s="317"/>
      <c r="AG240" s="5">
        <v>1</v>
      </c>
      <c r="AH240" s="5">
        <v>1</v>
      </c>
      <c r="AI240" s="5">
        <v>1</v>
      </c>
      <c r="AJ240" s="5">
        <v>1</v>
      </c>
      <c r="AK240" s="5">
        <v>1</v>
      </c>
      <c r="AL240" s="5">
        <v>1</v>
      </c>
      <c r="AM240" s="5">
        <v>1</v>
      </c>
      <c r="AN240" s="5">
        <v>1</v>
      </c>
      <c r="AO240" s="5">
        <v>1</v>
      </c>
      <c r="AP240" s="5">
        <v>1</v>
      </c>
      <c r="AQ240" s="5">
        <v>1</v>
      </c>
      <c r="AR240" s="5">
        <v>1</v>
      </c>
      <c r="AS240" s="5">
        <v>1</v>
      </c>
      <c r="AT240" s="5">
        <v>1</v>
      </c>
      <c r="AU240" s="5">
        <v>1</v>
      </c>
      <c r="AV240" s="5">
        <v>1</v>
      </c>
      <c r="AW240" s="5">
        <v>1</v>
      </c>
      <c r="AX240" s="5">
        <v>1</v>
      </c>
      <c r="AY240" s="5">
        <v>1</v>
      </c>
      <c r="AZ240" s="5">
        <v>1</v>
      </c>
      <c r="BA240" s="5">
        <v>1</v>
      </c>
      <c r="BB240" s="5">
        <v>1</v>
      </c>
      <c r="BC240" s="5">
        <v>1</v>
      </c>
      <c r="BD240" s="5">
        <v>1</v>
      </c>
      <c r="BE240" s="5">
        <v>1</v>
      </c>
      <c r="BF240" s="5">
        <v>1</v>
      </c>
      <c r="BG240" s="5">
        <v>1</v>
      </c>
      <c r="BH240" s="5">
        <v>1</v>
      </c>
      <c r="BI240" s="5">
        <v>1</v>
      </c>
      <c r="BJ240" s="5">
        <v>1</v>
      </c>
      <c r="BK240" s="5">
        <v>1</v>
      </c>
      <c r="BL240" s="5">
        <v>1</v>
      </c>
      <c r="BM240" s="5">
        <v>1</v>
      </c>
      <c r="BN240" s="5">
        <v>1</v>
      </c>
      <c r="BO240" s="5">
        <v>1</v>
      </c>
      <c r="BP240" s="5">
        <v>1</v>
      </c>
      <c r="BQ240" s="5">
        <v>1</v>
      </c>
      <c r="BR240" s="5">
        <v>1</v>
      </c>
      <c r="BS240" s="5">
        <v>1</v>
      </c>
      <c r="BT240" s="5">
        <v>1</v>
      </c>
      <c r="BU240" s="244">
        <v>1</v>
      </c>
    </row>
    <row r="241" spans="1:73" ht="18.75">
      <c r="A241" s="5">
        <v>1</v>
      </c>
      <c r="B241" s="596"/>
      <c r="C241" s="632"/>
      <c r="D241" s="598"/>
      <c r="E241" s="630" t="str">
        <f t="shared" si="33"/>
        <v/>
      </c>
      <c r="F241" s="640"/>
      <c r="G241" s="627" t="str">
        <f t="shared" si="36"/>
        <v/>
      </c>
      <c r="H241" s="639" t="str">
        <f>IF(OR(ISBLANK(F241), ISTEXT(F241)), "", "0  "&amp;F180)</f>
        <v/>
      </c>
      <c r="I241" s="5">
        <v>1</v>
      </c>
      <c r="J241" s="60" t="s">
        <v>21</v>
      </c>
      <c r="K241" s="460" t="s">
        <v>253</v>
      </c>
      <c r="L241" s="460" t="str">
        <f ca="1">CELL("nomfichier")</f>
        <v>D:\Données\1.UPRT\0-UPRT.fait\1-UPRT.FR-SITE-WEB\ff-fiches-fabrications\ff.fiches.fabrication.2023\UPRT.23.aout\[P_Paella.Vegetarienne.version.2.xlsx]Paella.Végétarienne.de.Sand</v>
      </c>
      <c r="M241" s="460"/>
      <c r="N241" s="460"/>
      <c r="O241" s="460"/>
      <c r="P241" s="460"/>
      <c r="Q241" s="460"/>
      <c r="R241" s="460"/>
      <c r="S241" s="460"/>
      <c r="T241" s="460"/>
      <c r="U241" s="460"/>
      <c r="V241" s="460"/>
      <c r="W241" s="460"/>
      <c r="X241" s="461"/>
      <c r="Y241" s="5">
        <v>1</v>
      </c>
      <c r="Z241" s="5">
        <v>1</v>
      </c>
      <c r="AA241" s="60" t="s">
        <v>21</v>
      </c>
      <c r="AB241" s="406"/>
      <c r="AC241" s="406"/>
      <c r="AD241" s="406"/>
      <c r="AE241" s="406"/>
      <c r="AF241" s="406"/>
      <c r="AG241" s="5">
        <v>1</v>
      </c>
      <c r="AH241" s="5">
        <v>1</v>
      </c>
      <c r="AI241" s="5">
        <v>1</v>
      </c>
      <c r="AJ241" s="5">
        <v>1</v>
      </c>
      <c r="AK241" s="5">
        <v>1</v>
      </c>
      <c r="AL241" s="5">
        <v>1</v>
      </c>
      <c r="AM241" s="5">
        <v>1</v>
      </c>
      <c r="AN241" s="5">
        <v>1</v>
      </c>
      <c r="AO241" s="5">
        <v>1</v>
      </c>
      <c r="AP241" s="5">
        <v>1</v>
      </c>
      <c r="AQ241" s="5">
        <v>1</v>
      </c>
      <c r="AR241" s="5">
        <v>1</v>
      </c>
      <c r="AS241" s="5">
        <v>1</v>
      </c>
      <c r="AT241" s="5">
        <v>1</v>
      </c>
      <c r="AU241" s="5">
        <v>1</v>
      </c>
      <c r="AV241" s="5">
        <v>1</v>
      </c>
      <c r="AW241" s="5">
        <v>1</v>
      </c>
      <c r="AX241" s="5">
        <v>1</v>
      </c>
      <c r="AY241" s="5">
        <v>1</v>
      </c>
      <c r="AZ241" s="5">
        <v>1</v>
      </c>
      <c r="BA241" s="5">
        <v>1</v>
      </c>
      <c r="BB241" s="5">
        <v>1</v>
      </c>
      <c r="BC241" s="5">
        <v>1</v>
      </c>
      <c r="BD241" s="5">
        <v>1</v>
      </c>
      <c r="BE241" s="5">
        <v>1</v>
      </c>
      <c r="BF241" s="5">
        <v>1</v>
      </c>
      <c r="BG241" s="5">
        <v>1</v>
      </c>
      <c r="BH241" s="5">
        <v>1</v>
      </c>
      <c r="BI241" s="5">
        <v>1</v>
      </c>
      <c r="BJ241" s="5">
        <v>1</v>
      </c>
      <c r="BK241" s="5">
        <v>1</v>
      </c>
      <c r="BL241" s="5">
        <v>1</v>
      </c>
      <c r="BM241" s="5">
        <v>1</v>
      </c>
      <c r="BN241" s="5">
        <v>1</v>
      </c>
      <c r="BO241" s="5">
        <v>1</v>
      </c>
      <c r="BP241" s="5">
        <v>1</v>
      </c>
      <c r="BQ241" s="5">
        <v>1</v>
      </c>
      <c r="BR241" s="5">
        <v>1</v>
      </c>
      <c r="BS241" s="5">
        <v>1</v>
      </c>
      <c r="BT241" s="5">
        <v>1</v>
      </c>
      <c r="BU241" s="244">
        <v>1</v>
      </c>
    </row>
    <row r="242" spans="1:73" ht="18.75">
      <c r="A242" s="5">
        <v>1</v>
      </c>
      <c r="B242" s="596"/>
      <c r="C242" s="632"/>
      <c r="D242" s="598"/>
      <c r="E242" s="630" t="str">
        <f t="shared" si="33"/>
        <v/>
      </c>
      <c r="F242" s="640"/>
      <c r="G242" s="627" t="str">
        <f t="shared" si="36"/>
        <v/>
      </c>
      <c r="H242" s="639" t="str">
        <f>IF(OR(ISBLANK(F242), ISTEXT(F242)), "", "0  "&amp;F180)</f>
        <v/>
      </c>
      <c r="I242" s="5">
        <v>1</v>
      </c>
      <c r="J242" s="60" t="s">
        <v>21</v>
      </c>
      <c r="K242" s="463"/>
      <c r="L242" s="460" t="s">
        <v>257</v>
      </c>
      <c r="M242" s="463"/>
      <c r="N242" s="463"/>
      <c r="O242" s="463"/>
      <c r="P242" s="460"/>
      <c r="Q242" s="460"/>
      <c r="R242" s="460"/>
      <c r="S242" s="460"/>
      <c r="T242" s="460"/>
      <c r="U242" s="460"/>
      <c r="V242" s="460"/>
      <c r="W242" s="460"/>
      <c r="X242" s="461"/>
      <c r="Y242" s="3">
        <v>1</v>
      </c>
      <c r="Z242" s="5">
        <v>1</v>
      </c>
      <c r="AA242" s="5">
        <v>1</v>
      </c>
      <c r="AB242" s="5">
        <v>1</v>
      </c>
      <c r="AC242" s="5">
        <v>1</v>
      </c>
      <c r="AD242" s="5">
        <v>1</v>
      </c>
      <c r="AE242" s="5">
        <v>1</v>
      </c>
      <c r="AF242" s="5">
        <v>1</v>
      </c>
      <c r="AG242" s="5">
        <v>1</v>
      </c>
      <c r="AH242" s="5">
        <v>1</v>
      </c>
      <c r="AI242" s="5">
        <v>1</v>
      </c>
      <c r="AJ242" s="5">
        <v>1</v>
      </c>
      <c r="AK242" s="5">
        <v>1</v>
      </c>
      <c r="AL242" s="5">
        <v>1</v>
      </c>
      <c r="AM242" s="5">
        <v>1</v>
      </c>
      <c r="AN242" s="5">
        <v>1</v>
      </c>
      <c r="AO242" s="5">
        <v>1</v>
      </c>
      <c r="AP242" s="5">
        <v>1</v>
      </c>
      <c r="AQ242" s="5">
        <v>1</v>
      </c>
      <c r="AR242" s="5">
        <v>1</v>
      </c>
      <c r="AS242" s="5">
        <v>1</v>
      </c>
      <c r="AT242" s="5">
        <v>1</v>
      </c>
      <c r="AU242" s="5">
        <v>1</v>
      </c>
      <c r="AV242" s="5">
        <v>1</v>
      </c>
      <c r="AW242" s="5">
        <v>1</v>
      </c>
      <c r="AX242" s="5">
        <v>1</v>
      </c>
      <c r="AY242" s="5">
        <v>1</v>
      </c>
      <c r="AZ242" s="5">
        <v>1</v>
      </c>
      <c r="BA242" s="5">
        <v>1</v>
      </c>
      <c r="BB242" s="5">
        <v>1</v>
      </c>
      <c r="BC242" s="5">
        <v>1</v>
      </c>
      <c r="BD242" s="5">
        <v>1</v>
      </c>
      <c r="BE242" s="5">
        <v>1</v>
      </c>
      <c r="BF242" s="5">
        <v>1</v>
      </c>
      <c r="BG242" s="5">
        <v>1</v>
      </c>
      <c r="BH242" s="5">
        <v>1</v>
      </c>
      <c r="BI242" s="5">
        <v>1</v>
      </c>
      <c r="BJ242" s="5">
        <v>1</v>
      </c>
      <c r="BK242" s="5">
        <v>1</v>
      </c>
      <c r="BL242" s="5">
        <v>1</v>
      </c>
      <c r="BM242" s="5">
        <v>1</v>
      </c>
      <c r="BN242" s="5">
        <v>1</v>
      </c>
      <c r="BO242" s="5">
        <v>1</v>
      </c>
      <c r="BP242" s="5">
        <v>1</v>
      </c>
      <c r="BQ242" s="5">
        <v>1</v>
      </c>
      <c r="BR242" s="5">
        <v>1</v>
      </c>
      <c r="BS242" s="5">
        <v>1</v>
      </c>
      <c r="BT242" s="5">
        <v>1</v>
      </c>
      <c r="BU242" s="244">
        <v>1</v>
      </c>
    </row>
    <row r="243" spans="1:73" ht="18.75">
      <c r="A243" s="5">
        <v>1</v>
      </c>
      <c r="B243" s="596"/>
      <c r="C243" s="632"/>
      <c r="D243" s="598"/>
      <c r="E243" s="630" t="str">
        <f t="shared" si="33"/>
        <v/>
      </c>
      <c r="F243" s="642"/>
      <c r="G243" s="627" t="str">
        <f t="shared" si="36"/>
        <v/>
      </c>
      <c r="H243" s="639" t="str">
        <f>IF(OR(ISBLANK(F243), ISTEXT(F243)), "", "0  "&amp;F180)</f>
        <v/>
      </c>
      <c r="I243" s="5">
        <v>1</v>
      </c>
      <c r="J243" s="60" t="s">
        <v>21</v>
      </c>
      <c r="K243" s="464" t="s">
        <v>260</v>
      </c>
      <c r="L243" s="464"/>
      <c r="M243" s="464"/>
      <c r="N243" s="464"/>
      <c r="O243" s="464"/>
      <c r="P243" s="464"/>
      <c r="Q243" s="464"/>
      <c r="R243" s="464"/>
      <c r="S243" s="464"/>
      <c r="T243" s="464"/>
      <c r="U243" s="464"/>
      <c r="V243" s="464"/>
      <c r="W243" s="464"/>
      <c r="X243" s="465"/>
      <c r="Y243" s="3">
        <v>1</v>
      </c>
      <c r="Z243" s="5">
        <v>1</v>
      </c>
      <c r="AA243" s="5">
        <v>1</v>
      </c>
      <c r="AB243" s="5">
        <v>1</v>
      </c>
      <c r="AC243" s="5">
        <v>1</v>
      </c>
      <c r="AD243" s="5">
        <v>1</v>
      </c>
      <c r="AE243" s="5">
        <v>1</v>
      </c>
      <c r="AF243" s="5">
        <v>1</v>
      </c>
      <c r="AG243" s="5">
        <v>1</v>
      </c>
      <c r="AH243" s="5">
        <v>1</v>
      </c>
      <c r="AI243" s="5">
        <v>1</v>
      </c>
      <c r="AJ243" s="5">
        <v>1</v>
      </c>
      <c r="AK243" s="5">
        <v>1</v>
      </c>
      <c r="AL243" s="5">
        <v>1</v>
      </c>
      <c r="AM243" s="5">
        <v>1</v>
      </c>
      <c r="AN243" s="5">
        <v>1</v>
      </c>
      <c r="AO243" s="5">
        <v>1</v>
      </c>
      <c r="AP243" s="5">
        <v>1</v>
      </c>
      <c r="AQ243" s="5">
        <v>1</v>
      </c>
      <c r="AR243" s="5">
        <v>1</v>
      </c>
      <c r="AS243" s="5">
        <v>1</v>
      </c>
      <c r="AT243" s="5">
        <v>1</v>
      </c>
      <c r="AU243" s="5">
        <v>1</v>
      </c>
      <c r="AV243" s="5">
        <v>1</v>
      </c>
      <c r="AW243" s="5">
        <v>1</v>
      </c>
      <c r="AX243" s="5">
        <v>1</v>
      </c>
      <c r="AY243" s="5">
        <v>1</v>
      </c>
      <c r="AZ243" s="5">
        <v>1</v>
      </c>
      <c r="BA243" s="5">
        <v>1</v>
      </c>
      <c r="BB243" s="5">
        <v>1</v>
      </c>
      <c r="BC243" s="5">
        <v>1</v>
      </c>
      <c r="BD243" s="5">
        <v>1</v>
      </c>
      <c r="BE243" s="5">
        <v>1</v>
      </c>
      <c r="BF243" s="5">
        <v>1</v>
      </c>
      <c r="BG243" s="5">
        <v>1</v>
      </c>
      <c r="BH243" s="5">
        <v>1</v>
      </c>
      <c r="BI243" s="5">
        <v>1</v>
      </c>
      <c r="BJ243" s="5">
        <v>1</v>
      </c>
      <c r="BK243" s="5">
        <v>1</v>
      </c>
      <c r="BL243" s="5">
        <v>1</v>
      </c>
      <c r="BM243" s="5">
        <v>1</v>
      </c>
      <c r="BN243" s="5">
        <v>1</v>
      </c>
      <c r="BO243" s="5">
        <v>1</v>
      </c>
      <c r="BP243" s="5">
        <v>1</v>
      </c>
      <c r="BQ243" s="5">
        <v>1</v>
      </c>
      <c r="BR243" s="5">
        <v>1</v>
      </c>
      <c r="BS243" s="5">
        <v>1</v>
      </c>
      <c r="BT243" s="5">
        <v>1</v>
      </c>
      <c r="BU243" s="244">
        <v>1</v>
      </c>
    </row>
    <row r="244" spans="1:73" ht="16.5" thickBot="1">
      <c r="A244" s="5">
        <v>1</v>
      </c>
      <c r="B244" s="602">
        <v>5</v>
      </c>
      <c r="C244" s="603">
        <v>70</v>
      </c>
      <c r="D244" s="604">
        <v>5</v>
      </c>
      <c r="E244" s="603">
        <v>76</v>
      </c>
      <c r="F244" s="603">
        <v>35</v>
      </c>
      <c r="G244" s="628">
        <v>40</v>
      </c>
      <c r="H244" s="628">
        <v>14</v>
      </c>
      <c r="I244" s="5">
        <v>1</v>
      </c>
      <c r="J244" s="473" t="s">
        <v>21</v>
      </c>
      <c r="K244" s="399">
        <v>9</v>
      </c>
      <c r="L244" s="399">
        <v>12</v>
      </c>
      <c r="M244" s="399">
        <v>4</v>
      </c>
      <c r="N244" s="399">
        <v>11</v>
      </c>
      <c r="O244" s="399">
        <v>10</v>
      </c>
      <c r="P244" s="399">
        <v>40</v>
      </c>
      <c r="Q244" s="399">
        <v>12</v>
      </c>
      <c r="R244" s="399">
        <v>10</v>
      </c>
      <c r="S244" s="399">
        <v>0.2</v>
      </c>
      <c r="T244" s="399">
        <v>12</v>
      </c>
      <c r="U244" s="399">
        <v>9</v>
      </c>
      <c r="V244" s="399">
        <v>10</v>
      </c>
      <c r="W244" s="399">
        <v>16</v>
      </c>
      <c r="X244" s="474">
        <v>16</v>
      </c>
      <c r="Y244" s="5">
        <v>1</v>
      </c>
      <c r="Z244" s="5">
        <v>1</v>
      </c>
      <c r="AA244" s="399">
        <v>9</v>
      </c>
      <c r="AB244" s="399">
        <v>9</v>
      </c>
      <c r="AC244" s="399">
        <v>8</v>
      </c>
      <c r="AD244" s="399">
        <v>11</v>
      </c>
      <c r="AE244" s="399">
        <v>9</v>
      </c>
      <c r="AF244" s="399">
        <v>40</v>
      </c>
      <c r="AG244" s="5">
        <v>1</v>
      </c>
      <c r="AH244" s="5">
        <v>1</v>
      </c>
      <c r="AI244" s="5">
        <v>1</v>
      </c>
      <c r="AJ244" s="5">
        <v>1</v>
      </c>
      <c r="AK244" s="5">
        <v>1</v>
      </c>
      <c r="AL244" s="5">
        <v>1</v>
      </c>
      <c r="AM244" s="5">
        <v>1</v>
      </c>
      <c r="AN244" s="5">
        <v>1</v>
      </c>
      <c r="AO244" s="5">
        <v>1</v>
      </c>
      <c r="AP244" s="5">
        <v>1</v>
      </c>
      <c r="AQ244" s="5">
        <v>1</v>
      </c>
      <c r="AR244" s="5">
        <v>1</v>
      </c>
      <c r="AS244" s="5">
        <v>1</v>
      </c>
      <c r="AT244" s="5">
        <v>1</v>
      </c>
      <c r="AU244" s="5">
        <v>1</v>
      </c>
      <c r="AV244" s="5">
        <v>1</v>
      </c>
      <c r="AW244" s="5">
        <v>1</v>
      </c>
      <c r="AX244" s="5">
        <v>1</v>
      </c>
      <c r="AY244" s="5">
        <v>1</v>
      </c>
      <c r="AZ244" s="5">
        <v>1</v>
      </c>
      <c r="BA244" s="5">
        <v>1</v>
      </c>
      <c r="BB244" s="5">
        <v>1</v>
      </c>
      <c r="BC244" s="5">
        <v>1</v>
      </c>
      <c r="BD244" s="5">
        <v>1</v>
      </c>
      <c r="BE244" s="5">
        <v>1</v>
      </c>
      <c r="BF244" s="5">
        <v>1</v>
      </c>
      <c r="BG244" s="5">
        <v>1</v>
      </c>
      <c r="BH244" s="5">
        <v>1</v>
      </c>
      <c r="BI244" s="5">
        <v>1</v>
      </c>
      <c r="BJ244" s="5">
        <v>1</v>
      </c>
      <c r="BK244" s="5">
        <v>1</v>
      </c>
      <c r="BL244" s="5">
        <v>1</v>
      </c>
      <c r="BM244" s="5">
        <v>1</v>
      </c>
      <c r="BN244" s="5">
        <v>1</v>
      </c>
      <c r="BO244" s="5">
        <v>1</v>
      </c>
      <c r="BP244" s="5">
        <v>1</v>
      </c>
      <c r="BQ244" s="5">
        <v>1</v>
      </c>
      <c r="BR244" s="5">
        <v>1</v>
      </c>
      <c r="BS244" s="5">
        <v>1</v>
      </c>
      <c r="BT244" s="5">
        <v>1</v>
      </c>
      <c r="BU244" s="244">
        <v>1</v>
      </c>
    </row>
    <row r="245" spans="1:73" ht="15.75" thickBot="1">
      <c r="A245" s="5">
        <v>1</v>
      </c>
      <c r="B245" s="611">
        <f t="shared" ref="B245:D245" ca="1" si="39">CELL("largeur",B245)</f>
        <v>5</v>
      </c>
      <c r="C245" s="611">
        <f t="shared" ca="1" si="39"/>
        <v>70</v>
      </c>
      <c r="D245" s="611">
        <f t="shared" ca="1" si="39"/>
        <v>5</v>
      </c>
      <c r="E245" s="611">
        <f t="shared" ref="E245:H245" ca="1" si="40">CELL("largeur",E245)</f>
        <v>76</v>
      </c>
      <c r="F245" s="611">
        <f t="shared" ca="1" si="40"/>
        <v>35</v>
      </c>
      <c r="G245" s="611">
        <f t="shared" ca="1" si="40"/>
        <v>55</v>
      </c>
      <c r="H245" s="611">
        <f t="shared" ca="1" si="40"/>
        <v>14</v>
      </c>
      <c r="I245" s="5">
        <v>1</v>
      </c>
      <c r="J245" s="287" t="s">
        <v>21</v>
      </c>
      <c r="K245" s="287">
        <f t="shared" ref="K245:X245" ca="1" si="41">CELL("largeur",K245)</f>
        <v>9</v>
      </c>
      <c r="L245" s="287">
        <f t="shared" ca="1" si="41"/>
        <v>12</v>
      </c>
      <c r="M245" s="287">
        <f t="shared" ca="1" si="41"/>
        <v>4</v>
      </c>
      <c r="N245" s="287">
        <f t="shared" ca="1" si="41"/>
        <v>11</v>
      </c>
      <c r="O245" s="287">
        <f t="shared" ca="1" si="41"/>
        <v>10</v>
      </c>
      <c r="P245" s="287">
        <f t="shared" ca="1" si="41"/>
        <v>40</v>
      </c>
      <c r="Q245" s="287">
        <f t="shared" ca="1" si="41"/>
        <v>12</v>
      </c>
      <c r="R245" s="287">
        <f t="shared" ca="1" si="41"/>
        <v>12</v>
      </c>
      <c r="S245" s="287">
        <f t="shared" ca="1" si="41"/>
        <v>0</v>
      </c>
      <c r="T245" s="287">
        <f t="shared" ca="1" si="41"/>
        <v>12</v>
      </c>
      <c r="U245" s="287">
        <f t="shared" ca="1" si="41"/>
        <v>9</v>
      </c>
      <c r="V245" s="287">
        <f t="shared" ca="1" si="41"/>
        <v>10</v>
      </c>
      <c r="W245" s="287">
        <f t="shared" ca="1" si="41"/>
        <v>16</v>
      </c>
      <c r="X245" s="287">
        <f t="shared" ca="1" si="41"/>
        <v>16</v>
      </c>
      <c r="Y245" s="5">
        <v>1</v>
      </c>
      <c r="Z245" s="5">
        <v>1</v>
      </c>
      <c r="AA245" s="287">
        <f t="shared" ref="AA245:AF245" ca="1" si="42">CELL("largeur",AA245)</f>
        <v>9</v>
      </c>
      <c r="AB245" s="287">
        <f t="shared" ca="1" si="42"/>
        <v>9</v>
      </c>
      <c r="AC245" s="287">
        <f t="shared" ca="1" si="42"/>
        <v>8</v>
      </c>
      <c r="AD245" s="287">
        <f t="shared" ca="1" si="42"/>
        <v>11</v>
      </c>
      <c r="AE245" s="287">
        <f t="shared" ca="1" si="42"/>
        <v>9</v>
      </c>
      <c r="AF245" s="287">
        <f t="shared" ca="1" si="42"/>
        <v>40</v>
      </c>
      <c r="AG245" s="5">
        <v>1</v>
      </c>
      <c r="AH245" s="5">
        <v>1</v>
      </c>
      <c r="AI245" s="5">
        <v>1</v>
      </c>
      <c r="AJ245" s="5">
        <v>1</v>
      </c>
      <c r="AK245" s="5">
        <v>1</v>
      </c>
      <c r="AL245" s="5">
        <v>1</v>
      </c>
      <c r="AM245" s="5">
        <v>1</v>
      </c>
      <c r="AN245" s="5">
        <v>1</v>
      </c>
      <c r="AO245" s="5">
        <v>1</v>
      </c>
      <c r="AP245" s="5">
        <v>1</v>
      </c>
      <c r="AQ245" s="5">
        <v>1</v>
      </c>
      <c r="AR245" s="5">
        <v>1</v>
      </c>
      <c r="AS245" s="5">
        <v>1</v>
      </c>
      <c r="AT245" s="5">
        <v>1</v>
      </c>
      <c r="AU245" s="5">
        <v>1</v>
      </c>
      <c r="AV245" s="5">
        <v>1</v>
      </c>
      <c r="AW245" s="5">
        <v>1</v>
      </c>
      <c r="AX245" s="5">
        <v>1</v>
      </c>
      <c r="AY245" s="5">
        <v>1</v>
      </c>
      <c r="AZ245" s="5">
        <v>1</v>
      </c>
      <c r="BA245" s="5">
        <v>1</v>
      </c>
      <c r="BB245" s="5">
        <v>1</v>
      </c>
      <c r="BC245" s="5">
        <v>1</v>
      </c>
      <c r="BD245" s="5">
        <v>1</v>
      </c>
      <c r="BE245" s="5">
        <v>1</v>
      </c>
      <c r="BF245" s="5">
        <v>1</v>
      </c>
      <c r="BG245" s="5">
        <v>1</v>
      </c>
      <c r="BH245" s="5">
        <v>1</v>
      </c>
      <c r="BI245" s="5">
        <v>1</v>
      </c>
      <c r="BJ245" s="5">
        <v>1</v>
      </c>
      <c r="BK245" s="5">
        <v>1</v>
      </c>
      <c r="BL245" s="5">
        <v>1</v>
      </c>
      <c r="BM245" s="5">
        <v>1</v>
      </c>
      <c r="BN245" s="5">
        <v>1</v>
      </c>
      <c r="BO245" s="5">
        <v>1</v>
      </c>
      <c r="BP245" s="5">
        <v>1</v>
      </c>
      <c r="BQ245" s="5">
        <v>1</v>
      </c>
      <c r="BR245" s="5">
        <v>1</v>
      </c>
      <c r="BS245" s="5">
        <v>1</v>
      </c>
      <c r="BT245" s="5">
        <v>1</v>
      </c>
      <c r="BU245" s="244">
        <v>1</v>
      </c>
    </row>
    <row r="246" spans="1:73" ht="23.25" customHeight="1">
      <c r="A246" s="5">
        <v>1</v>
      </c>
      <c r="B246" s="712" t="s">
        <v>46</v>
      </c>
      <c r="C246" s="713"/>
      <c r="D246" s="714"/>
      <c r="E246" s="872" t="s">
        <v>680</v>
      </c>
      <c r="F246" s="873"/>
      <c r="G246" s="873"/>
      <c r="H246" s="874"/>
      <c r="I246" s="5">
        <v>1</v>
      </c>
      <c r="J246" s="54" t="s">
        <v>21</v>
      </c>
      <c r="K246" s="765" t="s">
        <v>29</v>
      </c>
      <c r="L246" s="767" t="s">
        <v>371</v>
      </c>
      <c r="M246" s="767"/>
      <c r="N246" s="767"/>
      <c r="O246" s="767"/>
      <c r="P246" s="767"/>
      <c r="Q246" s="767"/>
      <c r="R246" s="767"/>
      <c r="S246" s="767"/>
      <c r="T246" s="767"/>
      <c r="U246" s="767"/>
      <c r="V246" s="931" t="s">
        <v>35</v>
      </c>
      <c r="W246" s="931"/>
      <c r="X246" s="771" t="str">
        <f>LEFT(L246,1)</f>
        <v>N</v>
      </c>
      <c r="Y246" s="5">
        <v>1</v>
      </c>
      <c r="Z246" s="5">
        <v>1</v>
      </c>
      <c r="AA246" s="780" t="s">
        <v>46</v>
      </c>
      <c r="AB246" s="781"/>
      <c r="AC246" s="781"/>
      <c r="AD246" s="781"/>
      <c r="AE246" s="781"/>
      <c r="AF246" s="782"/>
      <c r="AG246" s="5">
        <v>1</v>
      </c>
      <c r="AH246" s="5">
        <v>1</v>
      </c>
      <c r="AI246" s="5">
        <v>1</v>
      </c>
      <c r="AJ246" s="5">
        <v>1</v>
      </c>
      <c r="AK246" s="5">
        <v>1</v>
      </c>
      <c r="AL246" s="5">
        <v>1</v>
      </c>
      <c r="AM246" s="5">
        <v>1</v>
      </c>
      <c r="AN246" s="5">
        <v>1</v>
      </c>
      <c r="AO246" s="5">
        <v>1</v>
      </c>
      <c r="AP246" s="5">
        <v>1</v>
      </c>
      <c r="AQ246" s="5">
        <v>1</v>
      </c>
      <c r="AR246" s="5">
        <v>1</v>
      </c>
      <c r="AS246" s="5">
        <v>1</v>
      </c>
      <c r="AT246" s="5">
        <v>1</v>
      </c>
      <c r="AU246" s="5">
        <v>1</v>
      </c>
      <c r="AV246" s="5">
        <v>1</v>
      </c>
      <c r="AW246" s="5">
        <v>1</v>
      </c>
      <c r="AX246" s="5">
        <v>1</v>
      </c>
      <c r="AY246" s="5">
        <v>1</v>
      </c>
      <c r="AZ246" s="5">
        <v>1</v>
      </c>
      <c r="BA246" s="5">
        <v>1</v>
      </c>
      <c r="BB246" s="5">
        <v>1</v>
      </c>
      <c r="BC246" s="5">
        <v>1</v>
      </c>
      <c r="BD246" s="5">
        <v>1</v>
      </c>
      <c r="BE246" s="5">
        <v>1</v>
      </c>
      <c r="BF246" s="5">
        <v>1</v>
      </c>
      <c r="BG246" s="5">
        <v>1</v>
      </c>
      <c r="BH246" s="5">
        <v>1</v>
      </c>
      <c r="BI246" s="5">
        <v>1</v>
      </c>
      <c r="BJ246" s="5">
        <v>1</v>
      </c>
      <c r="BK246" s="5">
        <v>1</v>
      </c>
      <c r="BL246" s="5">
        <v>1</v>
      </c>
      <c r="BM246" s="5">
        <v>1</v>
      </c>
      <c r="BN246" s="5">
        <v>1</v>
      </c>
      <c r="BO246" s="5">
        <v>1</v>
      </c>
      <c r="BP246" s="5">
        <v>1</v>
      </c>
      <c r="BQ246" s="5">
        <v>1</v>
      </c>
      <c r="BR246" s="5">
        <v>1</v>
      </c>
      <c r="BS246" s="5">
        <v>1</v>
      </c>
      <c r="BT246" s="5">
        <v>1</v>
      </c>
      <c r="BU246" s="244">
        <v>1</v>
      </c>
    </row>
    <row r="247" spans="1:73" ht="23.25" customHeight="1">
      <c r="A247" s="5">
        <v>1</v>
      </c>
      <c r="B247" s="715" t="s">
        <v>54</v>
      </c>
      <c r="C247" s="677"/>
      <c r="D247" s="716"/>
      <c r="E247" s="875"/>
      <c r="F247" s="876"/>
      <c r="G247" s="876"/>
      <c r="H247" s="877"/>
      <c r="I247" s="5">
        <v>1</v>
      </c>
      <c r="J247" s="56" t="s">
        <v>21</v>
      </c>
      <c r="K247" s="766"/>
      <c r="L247" s="768"/>
      <c r="M247" s="768"/>
      <c r="N247" s="768"/>
      <c r="O247" s="768"/>
      <c r="P247" s="768"/>
      <c r="Q247" s="768"/>
      <c r="R247" s="768"/>
      <c r="S247" s="768"/>
      <c r="T247" s="768"/>
      <c r="U247" s="768"/>
      <c r="V247" s="932"/>
      <c r="W247" s="932"/>
      <c r="X247" s="772"/>
      <c r="Y247" s="5">
        <v>1</v>
      </c>
      <c r="Z247" s="5">
        <v>1</v>
      </c>
      <c r="AA247" s="676" t="s">
        <v>54</v>
      </c>
      <c r="AB247" s="677"/>
      <c r="AC247" s="677"/>
      <c r="AD247" s="677"/>
      <c r="AE247" s="677"/>
      <c r="AF247" s="678"/>
      <c r="AG247" s="5">
        <v>1</v>
      </c>
      <c r="AH247" s="5">
        <v>1</v>
      </c>
      <c r="AI247" s="5">
        <v>1</v>
      </c>
      <c r="AJ247" s="5">
        <v>1</v>
      </c>
      <c r="AK247" s="5">
        <v>1</v>
      </c>
      <c r="AL247" s="5">
        <v>1</v>
      </c>
      <c r="AM247" s="5">
        <v>1</v>
      </c>
      <c r="AN247" s="5">
        <v>1</v>
      </c>
      <c r="AO247" s="5">
        <v>1</v>
      </c>
      <c r="AP247" s="5">
        <v>1</v>
      </c>
      <c r="AQ247" s="5">
        <v>1</v>
      </c>
      <c r="AR247" s="5">
        <v>1</v>
      </c>
      <c r="AS247" s="5">
        <v>1</v>
      </c>
      <c r="AT247" s="5">
        <v>1</v>
      </c>
      <c r="AU247" s="5">
        <v>1</v>
      </c>
      <c r="AV247" s="5">
        <v>1</v>
      </c>
      <c r="AW247" s="5">
        <v>1</v>
      </c>
      <c r="AX247" s="5">
        <v>1</v>
      </c>
      <c r="AY247" s="5">
        <v>1</v>
      </c>
      <c r="AZ247" s="5">
        <v>1</v>
      </c>
      <c r="BA247" s="5">
        <v>1</v>
      </c>
      <c r="BB247" s="5">
        <v>1</v>
      </c>
      <c r="BC247" s="5">
        <v>1</v>
      </c>
      <c r="BD247" s="5">
        <v>1</v>
      </c>
      <c r="BE247" s="5">
        <v>1</v>
      </c>
      <c r="BF247" s="5">
        <v>1</v>
      </c>
      <c r="BG247" s="5">
        <v>1</v>
      </c>
      <c r="BH247" s="5">
        <v>1</v>
      </c>
      <c r="BI247" s="5">
        <v>1</v>
      </c>
      <c r="BJ247" s="5">
        <v>1</v>
      </c>
      <c r="BK247" s="5">
        <v>1</v>
      </c>
      <c r="BL247" s="5">
        <v>1</v>
      </c>
      <c r="BM247" s="5">
        <v>1</v>
      </c>
      <c r="BN247" s="5">
        <v>1</v>
      </c>
      <c r="BO247" s="5">
        <v>1</v>
      </c>
      <c r="BP247" s="5">
        <v>1</v>
      </c>
      <c r="BQ247" s="5">
        <v>1</v>
      </c>
      <c r="BR247" s="5">
        <v>1</v>
      </c>
      <c r="BS247" s="5">
        <v>1</v>
      </c>
      <c r="BT247" s="5">
        <v>1</v>
      </c>
      <c r="BU247" s="244">
        <v>1</v>
      </c>
    </row>
    <row r="248" spans="1:73" ht="21">
      <c r="A248" s="5">
        <v>1</v>
      </c>
      <c r="B248" s="599"/>
      <c r="C248" s="1"/>
      <c r="D248" s="600"/>
      <c r="E248" s="884" t="s">
        <v>702</v>
      </c>
      <c r="F248" s="885"/>
      <c r="G248" s="885"/>
      <c r="H248" s="886"/>
      <c r="I248" s="5">
        <v>1</v>
      </c>
      <c r="J248" s="62" t="s">
        <v>21</v>
      </c>
      <c r="K248" s="63"/>
      <c r="L248" s="63" t="s">
        <v>40</v>
      </c>
      <c r="M248" s="64" t="s">
        <v>266</v>
      </c>
      <c r="N248" s="64"/>
      <c r="O248" s="64"/>
      <c r="P248" s="64"/>
      <c r="Q248" s="64"/>
      <c r="R248" s="64"/>
      <c r="S248" s="64"/>
      <c r="T248" s="64"/>
      <c r="U248" s="64"/>
      <c r="V248" s="64"/>
      <c r="W248" s="64"/>
      <c r="X248" s="65"/>
      <c r="Y248" s="5">
        <v>1</v>
      </c>
      <c r="Z248" s="5">
        <v>1</v>
      </c>
      <c r="AA248" s="100"/>
      <c r="AB248" s="1"/>
      <c r="AC248" s="1"/>
      <c r="AD248" s="1"/>
      <c r="AE248" s="1"/>
      <c r="AF248" s="101"/>
      <c r="AG248" s="5">
        <v>1</v>
      </c>
      <c r="AH248" s="5">
        <v>1</v>
      </c>
      <c r="AI248" s="5">
        <v>1</v>
      </c>
      <c r="AJ248" s="5">
        <v>1</v>
      </c>
      <c r="AK248" s="5">
        <v>1</v>
      </c>
      <c r="AL248" s="5">
        <v>1</v>
      </c>
      <c r="AM248" s="5">
        <v>1</v>
      </c>
      <c r="AN248" s="5">
        <v>1</v>
      </c>
      <c r="AO248" s="5">
        <v>1</v>
      </c>
      <c r="AP248" s="5">
        <v>1</v>
      </c>
      <c r="AQ248" s="5">
        <v>1</v>
      </c>
      <c r="AR248" s="5">
        <v>1</v>
      </c>
      <c r="AS248" s="5">
        <v>1</v>
      </c>
      <c r="AT248" s="5">
        <v>1</v>
      </c>
      <c r="AU248" s="5">
        <v>1</v>
      </c>
      <c r="AV248" s="5">
        <v>1</v>
      </c>
      <c r="AW248" s="5">
        <v>1</v>
      </c>
      <c r="AX248" s="5">
        <v>1</v>
      </c>
      <c r="AY248" s="5">
        <v>1</v>
      </c>
      <c r="AZ248" s="5">
        <v>1</v>
      </c>
      <c r="BA248" s="5">
        <v>1</v>
      </c>
      <c r="BB248" s="5">
        <v>1</v>
      </c>
      <c r="BC248" s="5">
        <v>1</v>
      </c>
      <c r="BD248" s="5">
        <v>1</v>
      </c>
      <c r="BE248" s="5">
        <v>1</v>
      </c>
      <c r="BF248" s="5">
        <v>1</v>
      </c>
      <c r="BG248" s="5">
        <v>1</v>
      </c>
      <c r="BH248" s="5">
        <v>1</v>
      </c>
      <c r="BI248" s="5">
        <v>1</v>
      </c>
      <c r="BJ248" s="5">
        <v>1</v>
      </c>
      <c r="BK248" s="5">
        <v>1</v>
      </c>
      <c r="BL248" s="5">
        <v>1</v>
      </c>
      <c r="BM248" s="5">
        <v>1</v>
      </c>
      <c r="BN248" s="5">
        <v>1</v>
      </c>
      <c r="BO248" s="5">
        <v>1</v>
      </c>
      <c r="BP248" s="5">
        <v>1</v>
      </c>
      <c r="BQ248" s="5">
        <v>1</v>
      </c>
      <c r="BR248" s="5">
        <v>1</v>
      </c>
      <c r="BS248" s="5">
        <v>1</v>
      </c>
      <c r="BT248" s="5">
        <v>1</v>
      </c>
      <c r="BU248" s="244">
        <v>1</v>
      </c>
    </row>
    <row r="249" spans="1:73" ht="18.75">
      <c r="A249" s="5">
        <v>1</v>
      </c>
      <c r="B249" s="599"/>
      <c r="C249" s="1"/>
      <c r="D249" s="600"/>
      <c r="E249" s="907" t="s">
        <v>703</v>
      </c>
      <c r="F249" s="908"/>
      <c r="G249" s="908"/>
      <c r="H249" s="909"/>
      <c r="I249" s="5">
        <v>1</v>
      </c>
      <c r="J249" s="62" t="s">
        <v>21</v>
      </c>
      <c r="K249" s="71">
        <v>100</v>
      </c>
      <c r="L249" s="72" t="s">
        <v>43</v>
      </c>
      <c r="M249" s="73" t="s">
        <v>44</v>
      </c>
      <c r="N249" s="74"/>
      <c r="O249" s="74"/>
      <c r="P249" s="75"/>
      <c r="Q249" s="76"/>
      <c r="R249" s="75"/>
      <c r="S249" s="75"/>
      <c r="T249" s="75"/>
      <c r="U249" s="75"/>
      <c r="V249" s="77" t="s">
        <v>45</v>
      </c>
      <c r="W249" s="78"/>
      <c r="X249" s="79"/>
      <c r="Y249" s="5">
        <v>1</v>
      </c>
      <c r="Z249" s="5">
        <v>1</v>
      </c>
      <c r="AA249" s="100"/>
      <c r="AB249" s="1"/>
      <c r="AC249" s="1"/>
      <c r="AD249" s="1"/>
      <c r="AE249" s="1"/>
      <c r="AF249" s="101"/>
      <c r="AG249" s="5">
        <v>1</v>
      </c>
      <c r="AH249" s="5">
        <v>1</v>
      </c>
      <c r="AI249" s="5">
        <v>1</v>
      </c>
      <c r="AJ249" s="5">
        <v>1</v>
      </c>
      <c r="AK249" s="5">
        <v>1</v>
      </c>
      <c r="AL249" s="5">
        <v>1</v>
      </c>
      <c r="AM249" s="5">
        <v>1</v>
      </c>
      <c r="AN249" s="5">
        <v>1</v>
      </c>
      <c r="AO249" s="5">
        <v>1</v>
      </c>
      <c r="AP249" s="5">
        <v>1</v>
      </c>
      <c r="AQ249" s="5">
        <v>1</v>
      </c>
      <c r="AR249" s="5">
        <v>1</v>
      </c>
      <c r="AS249" s="5">
        <v>1</v>
      </c>
      <c r="AT249" s="5">
        <v>1</v>
      </c>
      <c r="AU249" s="5">
        <v>1</v>
      </c>
      <c r="AV249" s="5">
        <v>1</v>
      </c>
      <c r="AW249" s="5">
        <v>1</v>
      </c>
      <c r="AX249" s="5">
        <v>1</v>
      </c>
      <c r="AY249" s="5">
        <v>1</v>
      </c>
      <c r="AZ249" s="5">
        <v>1</v>
      </c>
      <c r="BA249" s="5">
        <v>1</v>
      </c>
      <c r="BB249" s="5">
        <v>1</v>
      </c>
      <c r="BC249" s="5">
        <v>1</v>
      </c>
      <c r="BD249" s="5">
        <v>1</v>
      </c>
      <c r="BE249" s="5">
        <v>1</v>
      </c>
      <c r="BF249" s="5">
        <v>1</v>
      </c>
      <c r="BG249" s="5">
        <v>1</v>
      </c>
      <c r="BH249" s="5">
        <v>1</v>
      </c>
      <c r="BI249" s="5">
        <v>1</v>
      </c>
      <c r="BJ249" s="5">
        <v>1</v>
      </c>
      <c r="BK249" s="5">
        <v>1</v>
      </c>
      <c r="BL249" s="5">
        <v>1</v>
      </c>
      <c r="BM249" s="5">
        <v>1</v>
      </c>
      <c r="BN249" s="5">
        <v>1</v>
      </c>
      <c r="BO249" s="5">
        <v>1</v>
      </c>
      <c r="BP249" s="5">
        <v>1</v>
      </c>
      <c r="BQ249" s="5">
        <v>1</v>
      </c>
      <c r="BR249" s="5">
        <v>1</v>
      </c>
      <c r="BS249" s="5">
        <v>1</v>
      </c>
      <c r="BT249" s="5">
        <v>1</v>
      </c>
      <c r="BU249" s="244">
        <v>1</v>
      </c>
    </row>
    <row r="250" spans="1:73" ht="15.75">
      <c r="A250" s="5">
        <v>1</v>
      </c>
      <c r="B250" s="599"/>
      <c r="C250" s="1"/>
      <c r="D250" s="600"/>
      <c r="E250" s="907"/>
      <c r="F250" s="908"/>
      <c r="G250" s="908"/>
      <c r="H250" s="909"/>
      <c r="I250" s="5">
        <v>1</v>
      </c>
      <c r="J250" s="62" t="s">
        <v>21</v>
      </c>
      <c r="K250" s="89">
        <v>100</v>
      </c>
      <c r="L250" s="90" t="s">
        <v>52</v>
      </c>
      <c r="M250" s="91" t="s">
        <v>53</v>
      </c>
      <c r="N250" s="92"/>
      <c r="P250" s="76"/>
      <c r="Q250" s="76"/>
      <c r="R250" s="76"/>
      <c r="S250" s="76"/>
      <c r="T250" s="76"/>
      <c r="U250" s="76"/>
      <c r="V250" s="753">
        <v>260</v>
      </c>
      <c r="W250" s="754" t="str">
        <f>L249</f>
        <v>couverts</v>
      </c>
      <c r="X250" s="755"/>
      <c r="Y250" s="5">
        <v>1</v>
      </c>
      <c r="Z250" s="5">
        <v>1</v>
      </c>
      <c r="AA250" s="100"/>
      <c r="AB250" s="1"/>
      <c r="AC250" s="1"/>
      <c r="AD250" s="1"/>
      <c r="AE250" s="1"/>
      <c r="AF250" s="101"/>
      <c r="AG250" s="5">
        <v>1</v>
      </c>
      <c r="AH250" s="5">
        <v>1</v>
      </c>
      <c r="AI250" s="5">
        <v>1</v>
      </c>
      <c r="AJ250" s="5">
        <v>1</v>
      </c>
      <c r="AK250" s="5">
        <v>1</v>
      </c>
      <c r="AL250" s="5">
        <v>1</v>
      </c>
      <c r="AM250" s="5">
        <v>1</v>
      </c>
      <c r="AN250" s="5">
        <v>1</v>
      </c>
      <c r="AO250" s="5">
        <v>1</v>
      </c>
      <c r="AP250" s="5">
        <v>1</v>
      </c>
      <c r="AQ250" s="5">
        <v>1</v>
      </c>
      <c r="AR250" s="5">
        <v>1</v>
      </c>
      <c r="AS250" s="5">
        <v>1</v>
      </c>
      <c r="AT250" s="5">
        <v>1</v>
      </c>
      <c r="AU250" s="5">
        <v>1</v>
      </c>
      <c r="AV250" s="5">
        <v>1</v>
      </c>
      <c r="AW250" s="5">
        <v>1</v>
      </c>
      <c r="AX250" s="5">
        <v>1</v>
      </c>
      <c r="AY250" s="5">
        <v>1</v>
      </c>
      <c r="AZ250" s="5">
        <v>1</v>
      </c>
      <c r="BA250" s="5">
        <v>1</v>
      </c>
      <c r="BB250" s="5">
        <v>1</v>
      </c>
      <c r="BC250" s="5">
        <v>1</v>
      </c>
      <c r="BD250" s="5">
        <v>1</v>
      </c>
      <c r="BE250" s="5">
        <v>1</v>
      </c>
      <c r="BF250" s="5">
        <v>1</v>
      </c>
      <c r="BG250" s="5">
        <v>1</v>
      </c>
      <c r="BH250" s="5">
        <v>1</v>
      </c>
      <c r="BI250" s="5">
        <v>1</v>
      </c>
      <c r="BJ250" s="5">
        <v>1</v>
      </c>
      <c r="BK250" s="5">
        <v>1</v>
      </c>
      <c r="BL250" s="5">
        <v>1</v>
      </c>
      <c r="BM250" s="5">
        <v>1</v>
      </c>
      <c r="BN250" s="5">
        <v>1</v>
      </c>
      <c r="BO250" s="5">
        <v>1</v>
      </c>
      <c r="BP250" s="5">
        <v>1</v>
      </c>
      <c r="BQ250" s="5">
        <v>1</v>
      </c>
      <c r="BR250" s="5">
        <v>1</v>
      </c>
      <c r="BS250" s="5">
        <v>1</v>
      </c>
      <c r="BT250" s="5">
        <v>1</v>
      </c>
      <c r="BU250" s="244">
        <v>1</v>
      </c>
    </row>
    <row r="251" spans="1:73" ht="16.5" thickBot="1">
      <c r="A251" s="5">
        <v>1</v>
      </c>
      <c r="B251" s="599"/>
      <c r="C251" s="1"/>
      <c r="D251" s="600"/>
      <c r="E251" s="907"/>
      <c r="F251" s="908"/>
      <c r="G251" s="908"/>
      <c r="H251" s="909"/>
      <c r="I251" s="5">
        <v>1</v>
      </c>
      <c r="J251" s="62" t="s">
        <v>21</v>
      </c>
      <c r="K251" s="98" t="s">
        <v>59</v>
      </c>
      <c r="O251" s="92"/>
      <c r="P251" s="36"/>
      <c r="Q251" s="36"/>
      <c r="R251" s="76"/>
      <c r="S251" s="76"/>
      <c r="T251" s="76"/>
      <c r="U251" s="99" t="str">
        <f>M248</f>
        <v>Sand</v>
      </c>
      <c r="V251" s="753"/>
      <c r="W251" s="754"/>
      <c r="X251" s="755"/>
      <c r="Y251" s="5">
        <v>1</v>
      </c>
      <c r="Z251" s="5">
        <v>1</v>
      </c>
      <c r="AA251" s="100"/>
      <c r="AB251" s="1"/>
      <c r="AC251" s="1"/>
      <c r="AD251" s="1"/>
      <c r="AE251" s="1"/>
      <c r="AF251" s="101"/>
      <c r="AG251" s="5">
        <v>1</v>
      </c>
      <c r="AH251" s="5">
        <v>1</v>
      </c>
      <c r="AI251" s="5">
        <v>1</v>
      </c>
      <c r="AJ251" s="5">
        <v>1</v>
      </c>
      <c r="AK251" s="5">
        <v>1</v>
      </c>
      <c r="AL251" s="5">
        <v>1</v>
      </c>
      <c r="AM251" s="5">
        <v>1</v>
      </c>
      <c r="AN251" s="5">
        <v>1</v>
      </c>
      <c r="AO251" s="5">
        <v>1</v>
      </c>
      <c r="AP251" s="5">
        <v>1</v>
      </c>
      <c r="AQ251" s="5">
        <v>1</v>
      </c>
      <c r="AR251" s="5">
        <v>1</v>
      </c>
      <c r="AS251" s="5">
        <v>1</v>
      </c>
      <c r="AT251" s="5">
        <v>1</v>
      </c>
      <c r="AU251" s="5">
        <v>1</v>
      </c>
      <c r="AV251" s="5">
        <v>1</v>
      </c>
      <c r="AW251" s="5">
        <v>1</v>
      </c>
      <c r="AX251" s="5">
        <v>1</v>
      </c>
      <c r="AY251" s="5">
        <v>1</v>
      </c>
      <c r="AZ251" s="5">
        <v>1</v>
      </c>
      <c r="BA251" s="5">
        <v>1</v>
      </c>
      <c r="BB251" s="5">
        <v>1</v>
      </c>
      <c r="BC251" s="5">
        <v>1</v>
      </c>
      <c r="BD251" s="5">
        <v>1</v>
      </c>
      <c r="BE251" s="5">
        <v>1</v>
      </c>
      <c r="BF251" s="5">
        <v>1</v>
      </c>
      <c r="BG251" s="5">
        <v>1</v>
      </c>
      <c r="BH251" s="5">
        <v>1</v>
      </c>
      <c r="BI251" s="5">
        <v>1</v>
      </c>
      <c r="BJ251" s="5">
        <v>1</v>
      </c>
      <c r="BK251" s="5">
        <v>1</v>
      </c>
      <c r="BL251" s="5">
        <v>1</v>
      </c>
      <c r="BM251" s="5">
        <v>1</v>
      </c>
      <c r="BN251" s="5">
        <v>1</v>
      </c>
      <c r="BO251" s="5">
        <v>1</v>
      </c>
      <c r="BP251" s="5">
        <v>1</v>
      </c>
      <c r="BQ251" s="5">
        <v>1</v>
      </c>
      <c r="BR251" s="5">
        <v>1</v>
      </c>
      <c r="BS251" s="5">
        <v>1</v>
      </c>
      <c r="BT251" s="5">
        <v>1</v>
      </c>
      <c r="BU251" s="244">
        <v>1</v>
      </c>
    </row>
    <row r="252" spans="1:73" ht="17.25" thickTop="1" thickBot="1">
      <c r="A252" s="5">
        <v>1</v>
      </c>
      <c r="B252" s="599"/>
      <c r="C252" s="1"/>
      <c r="D252" s="600"/>
      <c r="E252" s="903" t="s">
        <v>688</v>
      </c>
      <c r="F252" s="904"/>
      <c r="G252" s="904"/>
      <c r="H252" s="905"/>
      <c r="I252" s="5">
        <v>1</v>
      </c>
      <c r="J252" s="62" t="s">
        <v>21</v>
      </c>
      <c r="K252" s="112" t="s">
        <v>63</v>
      </c>
      <c r="L252" s="113" t="s">
        <v>64</v>
      </c>
      <c r="M252" s="112" t="s">
        <v>65</v>
      </c>
      <c r="N252" s="113" t="s">
        <v>66</v>
      </c>
      <c r="O252" s="112" t="s">
        <v>67</v>
      </c>
      <c r="P252" s="113" t="s">
        <v>68</v>
      </c>
      <c r="Q252" s="112" t="s">
        <v>69</v>
      </c>
      <c r="R252" s="113" t="s">
        <v>70</v>
      </c>
      <c r="S252" s="112" t="s">
        <v>71</v>
      </c>
      <c r="T252" s="113" t="s">
        <v>72</v>
      </c>
      <c r="U252" s="112" t="s">
        <v>73</v>
      </c>
      <c r="V252" s="113" t="s">
        <v>74</v>
      </c>
      <c r="W252" s="112" t="s">
        <v>75</v>
      </c>
      <c r="X252" s="114" t="s">
        <v>76</v>
      </c>
      <c r="Y252" s="5">
        <v>1</v>
      </c>
      <c r="Z252" s="5">
        <v>1</v>
      </c>
      <c r="AA252" s="100"/>
      <c r="AB252" s="1"/>
      <c r="AC252" s="1"/>
      <c r="AD252" s="1"/>
      <c r="AE252" s="1"/>
      <c r="AF252" s="101"/>
      <c r="AG252" s="5">
        <v>1</v>
      </c>
      <c r="AH252" s="5">
        <v>1</v>
      </c>
      <c r="AI252" s="5">
        <v>1</v>
      </c>
      <c r="AJ252" s="5">
        <v>1</v>
      </c>
      <c r="AK252" s="5">
        <v>1</v>
      </c>
      <c r="AL252" s="5">
        <v>1</v>
      </c>
      <c r="AM252" s="5">
        <v>1</v>
      </c>
      <c r="AN252" s="5">
        <v>1</v>
      </c>
      <c r="AO252" s="5">
        <v>1</v>
      </c>
      <c r="AP252" s="5">
        <v>1</v>
      </c>
      <c r="AQ252" s="5">
        <v>1</v>
      </c>
      <c r="AR252" s="5">
        <v>1</v>
      </c>
      <c r="AS252" s="5">
        <v>1</v>
      </c>
      <c r="AT252" s="5">
        <v>1</v>
      </c>
      <c r="AU252" s="5">
        <v>1</v>
      </c>
      <c r="AV252" s="5">
        <v>1</v>
      </c>
      <c r="AW252" s="5">
        <v>1</v>
      </c>
      <c r="AX252" s="5">
        <v>1</v>
      </c>
      <c r="AY252" s="5">
        <v>1</v>
      </c>
      <c r="AZ252" s="5">
        <v>1</v>
      </c>
      <c r="BA252" s="5">
        <v>1</v>
      </c>
      <c r="BB252" s="5">
        <v>1</v>
      </c>
      <c r="BC252" s="5">
        <v>1</v>
      </c>
      <c r="BD252" s="5">
        <v>1</v>
      </c>
      <c r="BE252" s="5">
        <v>1</v>
      </c>
      <c r="BF252" s="5">
        <v>1</v>
      </c>
      <c r="BG252" s="5">
        <v>1</v>
      </c>
      <c r="BH252" s="5">
        <v>1</v>
      </c>
      <c r="BI252" s="5">
        <v>1</v>
      </c>
      <c r="BJ252" s="5">
        <v>1</v>
      </c>
      <c r="BK252" s="5">
        <v>1</v>
      </c>
      <c r="BL252" s="5">
        <v>1</v>
      </c>
      <c r="BM252" s="5">
        <v>1</v>
      </c>
      <c r="BN252" s="5">
        <v>1</v>
      </c>
      <c r="BO252" s="5">
        <v>1</v>
      </c>
      <c r="BP252" s="5">
        <v>1</v>
      </c>
      <c r="BQ252" s="5">
        <v>1</v>
      </c>
      <c r="BR252" s="5">
        <v>1</v>
      </c>
      <c r="BS252" s="5">
        <v>1</v>
      </c>
      <c r="BT252" s="5">
        <v>1</v>
      </c>
      <c r="BU252" s="244">
        <v>1</v>
      </c>
    </row>
    <row r="253" spans="1:73" ht="16.5" thickTop="1">
      <c r="A253" s="5">
        <v>1</v>
      </c>
      <c r="B253" s="599"/>
      <c r="C253" s="1"/>
      <c r="D253" s="600"/>
      <c r="E253" s="903"/>
      <c r="F253" s="904"/>
      <c r="G253" s="904"/>
      <c r="H253" s="905"/>
      <c r="I253" s="5">
        <v>1</v>
      </c>
      <c r="J253" s="62" t="s">
        <v>21</v>
      </c>
      <c r="K253" s="125" t="s">
        <v>88</v>
      </c>
      <c r="L253" s="126" t="s">
        <v>89</v>
      </c>
      <c r="M253" s="127"/>
      <c r="N253" s="685" t="s">
        <v>90</v>
      </c>
      <c r="O253" s="687" t="s">
        <v>91</v>
      </c>
      <c r="P253" s="128" t="s">
        <v>92</v>
      </c>
      <c r="Q253" s="689" t="s">
        <v>93</v>
      </c>
      <c r="R253" s="691" t="s">
        <v>94</v>
      </c>
      <c r="S253" s="693" t="s">
        <v>95</v>
      </c>
      <c r="T253" s="129" t="s">
        <v>87</v>
      </c>
      <c r="U253" s="130" t="s">
        <v>82</v>
      </c>
      <c r="V253" s="131" t="s">
        <v>96</v>
      </c>
      <c r="W253" s="132">
        <f>V250</f>
        <v>260</v>
      </c>
      <c r="X253" s="133" t="str">
        <f>W250</f>
        <v>couverts</v>
      </c>
      <c r="Y253" s="5">
        <v>1</v>
      </c>
      <c r="Z253" s="5">
        <v>1</v>
      </c>
      <c r="AA253" s="100"/>
      <c r="AB253" s="1"/>
      <c r="AC253" s="1"/>
      <c r="AD253" s="1"/>
      <c r="AE253" s="1"/>
      <c r="AF253" s="101"/>
      <c r="AG253" s="5">
        <v>1</v>
      </c>
      <c r="AH253" s="5">
        <v>1</v>
      </c>
      <c r="AI253" s="5">
        <v>1</v>
      </c>
      <c r="AJ253" s="5">
        <v>1</v>
      </c>
      <c r="AK253" s="5">
        <v>1</v>
      </c>
      <c r="AL253" s="5">
        <v>1</v>
      </c>
      <c r="AM253" s="5">
        <v>1</v>
      </c>
      <c r="AN253" s="5">
        <v>1</v>
      </c>
      <c r="AO253" s="5">
        <v>1</v>
      </c>
      <c r="AP253" s="5">
        <v>1</v>
      </c>
      <c r="AQ253" s="5">
        <v>1</v>
      </c>
      <c r="AR253" s="5">
        <v>1</v>
      </c>
      <c r="AS253" s="5">
        <v>1</v>
      </c>
      <c r="AT253" s="5">
        <v>1</v>
      </c>
      <c r="AU253" s="5">
        <v>1</v>
      </c>
      <c r="AV253" s="5">
        <v>1</v>
      </c>
      <c r="AW253" s="5">
        <v>1</v>
      </c>
      <c r="AX253" s="5">
        <v>1</v>
      </c>
      <c r="AY253" s="5">
        <v>1</v>
      </c>
      <c r="AZ253" s="5">
        <v>1</v>
      </c>
      <c r="BA253" s="5">
        <v>1</v>
      </c>
      <c r="BB253" s="5">
        <v>1</v>
      </c>
      <c r="BC253" s="5">
        <v>1</v>
      </c>
      <c r="BD253" s="5">
        <v>1</v>
      </c>
      <c r="BE253" s="5">
        <v>1</v>
      </c>
      <c r="BF253" s="5">
        <v>1</v>
      </c>
      <c r="BG253" s="5">
        <v>1</v>
      </c>
      <c r="BH253" s="5">
        <v>1</v>
      </c>
      <c r="BI253" s="5">
        <v>1</v>
      </c>
      <c r="BJ253" s="5">
        <v>1</v>
      </c>
      <c r="BK253" s="5">
        <v>1</v>
      </c>
      <c r="BL253" s="5">
        <v>1</v>
      </c>
      <c r="BM253" s="5">
        <v>1</v>
      </c>
      <c r="BN253" s="5">
        <v>1</v>
      </c>
      <c r="BO253" s="5">
        <v>1</v>
      </c>
      <c r="BP253" s="5">
        <v>1</v>
      </c>
      <c r="BQ253" s="5">
        <v>1</v>
      </c>
      <c r="BR253" s="5">
        <v>1</v>
      </c>
      <c r="BS253" s="5">
        <v>1</v>
      </c>
      <c r="BT253" s="5">
        <v>1</v>
      </c>
      <c r="BU253" s="244">
        <v>1</v>
      </c>
    </row>
    <row r="254" spans="1:73" ht="21" customHeight="1">
      <c r="A254" s="5">
        <v>1</v>
      </c>
      <c r="B254" s="599"/>
      <c r="C254" s="1"/>
      <c r="D254" s="600"/>
      <c r="E254" s="807" t="s">
        <v>678</v>
      </c>
      <c r="F254" s="941" t="s">
        <v>724</v>
      </c>
      <c r="G254" s="634" t="s">
        <v>517</v>
      </c>
      <c r="H254" s="809" t="s">
        <v>686</v>
      </c>
      <c r="I254" s="5">
        <v>1</v>
      </c>
      <c r="J254" s="60" t="s">
        <v>21</v>
      </c>
      <c r="K254" s="144" t="s">
        <v>82</v>
      </c>
      <c r="L254" s="145" t="s">
        <v>83</v>
      </c>
      <c r="M254" s="146" t="s">
        <v>84</v>
      </c>
      <c r="N254" s="686"/>
      <c r="O254" s="688"/>
      <c r="P254" s="147" t="s">
        <v>81</v>
      </c>
      <c r="Q254" s="690"/>
      <c r="R254" s="692"/>
      <c r="S254" s="694"/>
      <c r="T254" s="148" t="s">
        <v>102</v>
      </c>
      <c r="U254" s="149">
        <v>1</v>
      </c>
      <c r="V254" s="150" t="s">
        <v>82</v>
      </c>
      <c r="W254" s="151" t="s">
        <v>83</v>
      </c>
      <c r="X254" s="152" t="s">
        <v>87</v>
      </c>
      <c r="Y254" s="5">
        <v>1</v>
      </c>
      <c r="Z254" s="5">
        <v>1</v>
      </c>
      <c r="AA254" s="100"/>
      <c r="AB254" s="1"/>
      <c r="AC254" s="1"/>
      <c r="AD254" s="1"/>
      <c r="AE254" s="1"/>
      <c r="AF254" s="101"/>
      <c r="AG254" s="5">
        <v>1</v>
      </c>
      <c r="AH254" s="5">
        <v>1</v>
      </c>
      <c r="AI254" s="5">
        <v>1</v>
      </c>
      <c r="AJ254" s="5">
        <v>1</v>
      </c>
      <c r="AK254" s="5">
        <v>1</v>
      </c>
      <c r="AL254" s="5">
        <v>1</v>
      </c>
      <c r="AM254" s="5">
        <v>1</v>
      </c>
      <c r="AN254" s="5">
        <v>1</v>
      </c>
      <c r="AO254" s="5">
        <v>1</v>
      </c>
      <c r="AP254" s="5">
        <v>1</v>
      </c>
      <c r="AQ254" s="5">
        <v>1</v>
      </c>
      <c r="AR254" s="5">
        <v>1</v>
      </c>
      <c r="AS254" s="5">
        <v>1</v>
      </c>
      <c r="AT254" s="5">
        <v>1</v>
      </c>
      <c r="AU254" s="5">
        <v>1</v>
      </c>
      <c r="AV254" s="5">
        <v>1</v>
      </c>
      <c r="AW254" s="5">
        <v>1</v>
      </c>
      <c r="AX254" s="5">
        <v>1</v>
      </c>
      <c r="AY254" s="5">
        <v>1</v>
      </c>
      <c r="AZ254" s="5">
        <v>1</v>
      </c>
      <c r="BA254" s="5">
        <v>1</v>
      </c>
      <c r="BB254" s="5">
        <v>1</v>
      </c>
      <c r="BC254" s="5">
        <v>1</v>
      </c>
      <c r="BD254" s="5">
        <v>1</v>
      </c>
      <c r="BE254" s="5">
        <v>1</v>
      </c>
      <c r="BF254" s="5">
        <v>1</v>
      </c>
      <c r="BG254" s="5">
        <v>1</v>
      </c>
      <c r="BH254" s="5">
        <v>1</v>
      </c>
      <c r="BI254" s="5">
        <v>1</v>
      </c>
      <c r="BJ254" s="5">
        <v>1</v>
      </c>
      <c r="BK254" s="5">
        <v>1</v>
      </c>
      <c r="BL254" s="5">
        <v>1</v>
      </c>
      <c r="BM254" s="5">
        <v>1</v>
      </c>
      <c r="BN254" s="5">
        <v>1</v>
      </c>
      <c r="BO254" s="5">
        <v>1</v>
      </c>
      <c r="BP254" s="5">
        <v>1</v>
      </c>
      <c r="BQ254" s="5">
        <v>1</v>
      </c>
      <c r="BR254" s="5">
        <v>1</v>
      </c>
      <c r="BS254" s="5">
        <v>1</v>
      </c>
      <c r="BT254" s="5">
        <v>1</v>
      </c>
      <c r="BU254" s="244">
        <v>1</v>
      </c>
    </row>
    <row r="255" spans="1:73" ht="18.75" customHeight="1">
      <c r="A255" s="5">
        <v>1</v>
      </c>
      <c r="B255" s="599"/>
      <c r="C255" s="1"/>
      <c r="D255" s="600"/>
      <c r="E255" s="807"/>
      <c r="F255" s="941"/>
      <c r="G255" s="810" t="s">
        <v>519</v>
      </c>
      <c r="H255" s="809"/>
      <c r="I255" s="5">
        <v>1</v>
      </c>
      <c r="J255" s="62" t="s">
        <v>21</v>
      </c>
      <c r="K255" s="163"/>
      <c r="L255" s="164"/>
      <c r="M255" s="165" t="str">
        <f t="shared" ref="M255:M284" si="43">IF(AND(K255&gt;0,N255&gt;0),"de","")</f>
        <v/>
      </c>
      <c r="N255" s="485"/>
      <c r="O255" s="167"/>
      <c r="P255" s="168"/>
      <c r="Q255" s="491">
        <v>1</v>
      </c>
      <c r="R255" s="169">
        <f>IFERROR(SUMIF(K312:P312, O255, K313:P313)*N255*IF(ISBLANK(K255),1,K255)+SUMIF(K314:P314, O255, K315:P315)*N255*IF(ISBLANK(K255),1,K255), 0)</f>
        <v>0</v>
      </c>
      <c r="S255" s="170">
        <f>IF(ISBLANK(K249),0,(R255*Q255)/K249*V250)</f>
        <v>0</v>
      </c>
      <c r="T255" s="171">
        <f>IF(S285=0,0,(S255/S285)*U254*1000)</f>
        <v>0</v>
      </c>
      <c r="U255" s="172">
        <f>IF(R285=0, 0, (K255*Q255)/(R285*U254))</f>
        <v>0</v>
      </c>
      <c r="V255" s="173">
        <f>IF(OR(ISBLANK(K249), ISBLANK(K255), ISTEXT(K255)), 0, K255*Q255/K249*V250)</f>
        <v>0</v>
      </c>
      <c r="W255" s="174">
        <f t="shared" ref="W255:W284" si="44">L255</f>
        <v>0</v>
      </c>
      <c r="X255" s="175">
        <f t="shared" ref="X255:X284" si="45">IF(S255=0,0,IF(S255&gt;=1,ROUND(S255,3)&amp;" Kg",INT(S255*1000)&amp;" g"))</f>
        <v>0</v>
      </c>
      <c r="Y255" s="5">
        <v>1</v>
      </c>
      <c r="Z255" s="5">
        <v>1</v>
      </c>
      <c r="AA255" s="796" t="s">
        <v>119</v>
      </c>
      <c r="AB255" s="201" t="s">
        <v>120</v>
      </c>
      <c r="AC255" s="1"/>
      <c r="AD255" s="1"/>
      <c r="AE255" s="1"/>
      <c r="AF255" s="101"/>
      <c r="AG255" s="5">
        <v>1</v>
      </c>
      <c r="AH255" s="5">
        <v>1</v>
      </c>
      <c r="AI255" s="5">
        <v>1</v>
      </c>
      <c r="AJ255" s="5">
        <v>1</v>
      </c>
      <c r="AK255" s="5">
        <v>1</v>
      </c>
      <c r="AL255" s="5">
        <v>1</v>
      </c>
      <c r="AM255" s="5">
        <v>1</v>
      </c>
      <c r="AN255" s="5">
        <v>1</v>
      </c>
      <c r="AO255" s="5">
        <v>1</v>
      </c>
      <c r="AP255" s="5">
        <v>1</v>
      </c>
      <c r="AQ255" s="5">
        <v>1</v>
      </c>
      <c r="AR255" s="5">
        <v>1</v>
      </c>
      <c r="AS255" s="5">
        <v>1</v>
      </c>
      <c r="AT255" s="5">
        <v>1</v>
      </c>
      <c r="AU255" s="5">
        <v>1</v>
      </c>
      <c r="AV255" s="5">
        <v>1</v>
      </c>
      <c r="AW255" s="5">
        <v>1</v>
      </c>
      <c r="AX255" s="5">
        <v>1</v>
      </c>
      <c r="AY255" s="5">
        <v>1</v>
      </c>
      <c r="AZ255" s="5">
        <v>1</v>
      </c>
      <c r="BA255" s="5">
        <v>1</v>
      </c>
      <c r="BB255" s="5">
        <v>1</v>
      </c>
      <c r="BC255" s="5">
        <v>1</v>
      </c>
      <c r="BD255" s="5">
        <v>1</v>
      </c>
      <c r="BE255" s="5">
        <v>1</v>
      </c>
      <c r="BF255" s="5">
        <v>1</v>
      </c>
      <c r="BG255" s="5">
        <v>1</v>
      </c>
      <c r="BH255" s="5">
        <v>1</v>
      </c>
      <c r="BI255" s="5">
        <v>1</v>
      </c>
      <c r="BJ255" s="5">
        <v>1</v>
      </c>
      <c r="BK255" s="5">
        <v>1</v>
      </c>
      <c r="BL255" s="5">
        <v>1</v>
      </c>
      <c r="BM255" s="5">
        <v>1</v>
      </c>
      <c r="BN255" s="5">
        <v>1</v>
      </c>
      <c r="BO255" s="5">
        <v>1</v>
      </c>
      <c r="BP255" s="5">
        <v>1</v>
      </c>
      <c r="BQ255" s="5">
        <v>1</v>
      </c>
      <c r="BR255" s="5">
        <v>1</v>
      </c>
      <c r="BS255" s="5">
        <v>1</v>
      </c>
      <c r="BT255" s="5">
        <v>1</v>
      </c>
      <c r="BU255" s="244">
        <v>1</v>
      </c>
    </row>
    <row r="256" spans="1:73" ht="18.75" customHeight="1">
      <c r="A256" s="5">
        <v>1</v>
      </c>
      <c r="B256" s="717" t="s">
        <v>119</v>
      </c>
      <c r="C256" s="201" t="s">
        <v>120</v>
      </c>
      <c r="D256" s="600"/>
      <c r="E256" s="807"/>
      <c r="F256" s="941"/>
      <c r="G256" s="810"/>
      <c r="H256" s="809"/>
      <c r="I256" s="5">
        <v>1</v>
      </c>
      <c r="J256" s="180" t="str">
        <f t="shared" ref="J256:J283" si="46">IF(P256&lt;&gt;"","A","►")</f>
        <v>►</v>
      </c>
      <c r="K256" s="164"/>
      <c r="L256" s="164"/>
      <c r="M256" s="181" t="str">
        <f t="shared" si="43"/>
        <v/>
      </c>
      <c r="N256" s="166"/>
      <c r="O256" s="167"/>
      <c r="P256" s="182"/>
      <c r="Q256" s="491">
        <v>1</v>
      </c>
      <c r="R256" s="169">
        <f>IFERROR(SUMIF(K312:P312, O256, K313:P313)*N256*IF(ISBLANK(K256),1,K256)+SUMIF(K314:P314, O256, K315:P315)*N256*IF(ISBLANK(K256),1,K256), 0)</f>
        <v>0</v>
      </c>
      <c r="S256" s="170">
        <f>IF(ISBLANK(K249),0,(R256*Q256)/K249*V250)</f>
        <v>0</v>
      </c>
      <c r="T256" s="183">
        <f>IF(S285=0,0,(S256/S285)*U254*1000)</f>
        <v>0</v>
      </c>
      <c r="U256" s="184">
        <f>IF(R285=0, 0, (K256*Q256)/(R285*U254))</f>
        <v>0</v>
      </c>
      <c r="V256" s="185">
        <f>IF(OR(ISBLANK(K249), ISBLANK(K256), ISTEXT(K256)), 0, K256*Q256/K249*V250)</f>
        <v>0</v>
      </c>
      <c r="W256" s="186">
        <f t="shared" si="44"/>
        <v>0</v>
      </c>
      <c r="X256" s="187">
        <f t="shared" si="45"/>
        <v>0</v>
      </c>
      <c r="Y256" s="22" t="s">
        <v>4</v>
      </c>
      <c r="Z256" s="5">
        <v>1</v>
      </c>
      <c r="AA256" s="797"/>
      <c r="AB256" s="210" t="s">
        <v>128</v>
      </c>
      <c r="AC256" s="211"/>
      <c r="AD256" s="211"/>
      <c r="AE256" s="211"/>
      <c r="AF256" s="212"/>
      <c r="AG256" s="5">
        <v>1</v>
      </c>
      <c r="AH256" s="5">
        <v>1</v>
      </c>
      <c r="AI256" s="5">
        <v>1</v>
      </c>
      <c r="AJ256" s="5">
        <v>1</v>
      </c>
      <c r="AK256" s="5">
        <v>1</v>
      </c>
      <c r="AL256" s="5">
        <v>1</v>
      </c>
      <c r="AM256" s="5">
        <v>1</v>
      </c>
      <c r="AN256" s="5">
        <v>1</v>
      </c>
      <c r="AO256" s="5">
        <v>1</v>
      </c>
      <c r="AP256" s="5">
        <v>1</v>
      </c>
      <c r="AQ256" s="5">
        <v>1</v>
      </c>
      <c r="AR256" s="5">
        <v>1</v>
      </c>
      <c r="AS256" s="5">
        <v>1</v>
      </c>
      <c r="AT256" s="5">
        <v>1</v>
      </c>
      <c r="AU256" s="5">
        <v>1</v>
      </c>
      <c r="AV256" s="5">
        <v>1</v>
      </c>
      <c r="AW256" s="5">
        <v>1</v>
      </c>
      <c r="AX256" s="5">
        <v>1</v>
      </c>
      <c r="AY256" s="5">
        <v>1</v>
      </c>
      <c r="AZ256" s="5">
        <v>1</v>
      </c>
      <c r="BA256" s="5">
        <v>1</v>
      </c>
      <c r="BB256" s="5">
        <v>1</v>
      </c>
      <c r="BC256" s="5">
        <v>1</v>
      </c>
      <c r="BD256" s="5">
        <v>1</v>
      </c>
      <c r="BE256" s="5">
        <v>1</v>
      </c>
      <c r="BF256" s="5">
        <v>1</v>
      </c>
      <c r="BG256" s="5">
        <v>1</v>
      </c>
      <c r="BH256" s="5">
        <v>1</v>
      </c>
      <c r="BI256" s="5">
        <v>1</v>
      </c>
      <c r="BJ256" s="5">
        <v>1</v>
      </c>
      <c r="BK256" s="5">
        <v>1</v>
      </c>
      <c r="BL256" s="5">
        <v>1</v>
      </c>
      <c r="BM256" s="5">
        <v>1</v>
      </c>
      <c r="BN256" s="5">
        <v>1</v>
      </c>
      <c r="BO256" s="5">
        <v>1</v>
      </c>
      <c r="BP256" s="5">
        <v>1</v>
      </c>
      <c r="BQ256" s="5">
        <v>1</v>
      </c>
      <c r="BR256" s="5">
        <v>1</v>
      </c>
      <c r="BS256" s="5">
        <v>1</v>
      </c>
      <c r="BT256" s="5">
        <v>1</v>
      </c>
      <c r="BU256" s="244">
        <v>1</v>
      </c>
    </row>
    <row r="257" spans="1:73" ht="18.75" customHeight="1">
      <c r="A257" s="5">
        <v>1</v>
      </c>
      <c r="B257" s="718"/>
      <c r="C257" s="210" t="s">
        <v>128</v>
      </c>
      <c r="D257" s="601"/>
      <c r="E257" s="808"/>
      <c r="F257" s="629" t="str">
        <f>E258</f>
        <v>colonne.E</v>
      </c>
      <c r="G257" s="811"/>
      <c r="H257" s="906"/>
      <c r="I257" s="5">
        <v>1</v>
      </c>
      <c r="J257" s="180" t="str">
        <f t="shared" si="46"/>
        <v>►</v>
      </c>
      <c r="K257" s="192"/>
      <c r="L257" s="192"/>
      <c r="M257" s="165" t="str">
        <f t="shared" si="43"/>
        <v/>
      </c>
      <c r="N257" s="166"/>
      <c r="O257" s="167"/>
      <c r="P257" s="182"/>
      <c r="Q257" s="491">
        <v>1</v>
      </c>
      <c r="R257" s="169">
        <f>IFERROR(SUMIF(K312:P312, O257, K313:P313)*N257*IF(ISBLANK(K257),1,K257)+SUMIF(K314:P314, O257, K315:P315)*N257*IF(ISBLANK(K257),1,K257), 0)</f>
        <v>0</v>
      </c>
      <c r="S257" s="170">
        <f>IF(ISBLANK(K249),0,(R257*Q257)/K249*V250)</f>
        <v>0</v>
      </c>
      <c r="T257" s="171">
        <f>IF(S285=0,0,(S257/S285)*U254*1000)</f>
        <v>0</v>
      </c>
      <c r="U257" s="193">
        <f>IF(R285=0, 0, (K257*Q257)/(R285*U254))</f>
        <v>0</v>
      </c>
      <c r="V257" s="173">
        <f>IF(OR(ISBLANK(K249), ISBLANK(K257), ISTEXT(K257)), 0, K257*Q257/K249*V250)</f>
        <v>0</v>
      </c>
      <c r="W257" s="174">
        <f t="shared" si="44"/>
        <v>0</v>
      </c>
      <c r="X257" s="175">
        <f t="shared" si="45"/>
        <v>0</v>
      </c>
      <c r="Y257" s="22" t="s">
        <v>10</v>
      </c>
      <c r="Z257" s="5">
        <v>1</v>
      </c>
      <c r="AA257" s="216"/>
      <c r="AB257" s="216"/>
      <c r="AC257" s="216"/>
      <c r="AD257" s="216"/>
      <c r="AE257" s="216"/>
      <c r="AF257" s="216"/>
      <c r="AG257" s="5">
        <v>1</v>
      </c>
      <c r="AH257" s="5">
        <v>1</v>
      </c>
      <c r="AI257" s="5">
        <v>1</v>
      </c>
      <c r="AJ257" s="5">
        <v>1</v>
      </c>
      <c r="AK257" s="5">
        <v>1</v>
      </c>
      <c r="AL257" s="5">
        <v>1</v>
      </c>
      <c r="AM257" s="5">
        <v>1</v>
      </c>
      <c r="AN257" s="5">
        <v>1</v>
      </c>
      <c r="AO257" s="5">
        <v>1</v>
      </c>
      <c r="AP257" s="5">
        <v>1</v>
      </c>
      <c r="AQ257" s="5">
        <v>1</v>
      </c>
      <c r="AR257" s="5">
        <v>1</v>
      </c>
      <c r="AS257" s="5">
        <v>1</v>
      </c>
      <c r="AT257" s="5">
        <v>1</v>
      </c>
      <c r="AU257" s="5">
        <v>1</v>
      </c>
      <c r="AV257" s="5">
        <v>1</v>
      </c>
      <c r="AW257" s="5">
        <v>1</v>
      </c>
      <c r="AX257" s="5">
        <v>1</v>
      </c>
      <c r="AY257" s="5">
        <v>1</v>
      </c>
      <c r="AZ257" s="5">
        <v>1</v>
      </c>
      <c r="BA257" s="5">
        <v>1</v>
      </c>
      <c r="BB257" s="5">
        <v>1</v>
      </c>
      <c r="BC257" s="5">
        <v>1</v>
      </c>
      <c r="BD257" s="5">
        <v>1</v>
      </c>
      <c r="BE257" s="5">
        <v>1</v>
      </c>
      <c r="BF257" s="5">
        <v>1</v>
      </c>
      <c r="BG257" s="5">
        <v>1</v>
      </c>
      <c r="BH257" s="5">
        <v>1</v>
      </c>
      <c r="BI257" s="5">
        <v>1</v>
      </c>
      <c r="BJ257" s="5">
        <v>1</v>
      </c>
      <c r="BK257" s="5">
        <v>1</v>
      </c>
      <c r="BL257" s="5">
        <v>1</v>
      </c>
      <c r="BM257" s="5">
        <v>1</v>
      </c>
      <c r="BN257" s="5">
        <v>1</v>
      </c>
      <c r="BO257" s="5">
        <v>1</v>
      </c>
      <c r="BP257" s="5">
        <v>1</v>
      </c>
      <c r="BQ257" s="5">
        <v>1</v>
      </c>
      <c r="BR257" s="5">
        <v>1</v>
      </c>
      <c r="BS257" s="5">
        <v>1</v>
      </c>
      <c r="BT257" s="5">
        <v>1</v>
      </c>
      <c r="BU257" s="244">
        <v>1</v>
      </c>
    </row>
    <row r="258" spans="1:73" ht="18.75">
      <c r="A258" s="5">
        <v>1</v>
      </c>
      <c r="B258" s="614"/>
      <c r="C258" s="613" t="str">
        <f>"colonne."&amp;LEFT(ADDRESS(1,COLUMN(),4),1)</f>
        <v>colonne.C</v>
      </c>
      <c r="D258" s="615"/>
      <c r="E258" s="613" t="str">
        <f>"colonne."&amp;LEFT(ADDRESS(1,COLUMN(),4),1)</f>
        <v>colonne.E</v>
      </c>
      <c r="F258" s="613" t="str">
        <f>"colonne."&amp;LEFT(ADDRESS(1,COLUMN(),4),1)</f>
        <v>colonne.F</v>
      </c>
      <c r="G258" s="626" t="s">
        <v>684</v>
      </c>
      <c r="H258" s="638" t="str">
        <f>"colonne."&amp;LEFT(ADDRESS(1,COLUMN(),4),1)</f>
        <v>colonne.H</v>
      </c>
      <c r="I258" s="5">
        <v>1</v>
      </c>
      <c r="J258" s="180" t="str">
        <f t="shared" si="46"/>
        <v>►</v>
      </c>
      <c r="K258" s="192"/>
      <c r="L258" s="192"/>
      <c r="M258" s="181" t="str">
        <f t="shared" si="43"/>
        <v/>
      </c>
      <c r="N258" s="486"/>
      <c r="O258" s="167"/>
      <c r="P258" s="182"/>
      <c r="Q258" s="491">
        <v>1</v>
      </c>
      <c r="R258" s="169">
        <f>IFERROR(SUMIF(K312:P312, O258, K313:P313)*N258*IF(ISBLANK(K258),1,K258)+SUMIF(K314:P314, O258, K315:P315)*N258*IF(ISBLANK(K258),1,K258), 0)</f>
        <v>0</v>
      </c>
      <c r="S258" s="170">
        <f>IF(ISBLANK(K249),0,(R258*Q258)/K249*V250)</f>
        <v>0</v>
      </c>
      <c r="T258" s="183">
        <f>IF(S285=0,0,(S258/S285)*U254*1000)</f>
        <v>0</v>
      </c>
      <c r="U258" s="184">
        <f>IF(R285=0, 0, (K258*Q258)/(R285*U254))</f>
        <v>0</v>
      </c>
      <c r="V258" s="185">
        <f>IF(OR(ISBLANK(K249), ISBLANK(K258), ISTEXT(K258)), 0, K258*Q258/K249*V250)</f>
        <v>0</v>
      </c>
      <c r="W258" s="186">
        <f t="shared" si="44"/>
        <v>0</v>
      </c>
      <c r="X258" s="187">
        <f t="shared" si="45"/>
        <v>0</v>
      </c>
      <c r="Y258" s="22" t="s">
        <v>16</v>
      </c>
      <c r="Z258" s="5">
        <v>1</v>
      </c>
      <c r="AA258" s="798" t="s">
        <v>138</v>
      </c>
      <c r="AB258" s="798"/>
      <c r="AC258" s="219"/>
      <c r="AD258" s="219"/>
      <c r="AE258" s="219"/>
      <c r="AF258" s="219"/>
      <c r="AG258" s="5">
        <v>1</v>
      </c>
      <c r="AH258" s="5">
        <v>1</v>
      </c>
      <c r="AI258" s="5">
        <v>1</v>
      </c>
      <c r="AJ258" s="5">
        <v>1</v>
      </c>
      <c r="AK258" s="5">
        <v>1</v>
      </c>
      <c r="AL258" s="5">
        <v>1</v>
      </c>
      <c r="AM258" s="5">
        <v>1</v>
      </c>
      <c r="AN258" s="5">
        <v>1</v>
      </c>
      <c r="AO258" s="5">
        <v>1</v>
      </c>
      <c r="AP258" s="5">
        <v>1</v>
      </c>
      <c r="AQ258" s="5">
        <v>1</v>
      </c>
      <c r="AR258" s="5">
        <v>1</v>
      </c>
      <c r="AS258" s="5">
        <v>1</v>
      </c>
      <c r="AT258" s="5">
        <v>1</v>
      </c>
      <c r="AU258" s="5">
        <v>1</v>
      </c>
      <c r="AV258" s="5">
        <v>1</v>
      </c>
      <c r="AW258" s="5">
        <v>1</v>
      </c>
      <c r="AX258" s="5">
        <v>1</v>
      </c>
      <c r="AY258" s="5">
        <v>1</v>
      </c>
      <c r="AZ258" s="5">
        <v>1</v>
      </c>
      <c r="BA258" s="5">
        <v>1</v>
      </c>
      <c r="BB258" s="5">
        <v>1</v>
      </c>
      <c r="BC258" s="5">
        <v>1</v>
      </c>
      <c r="BD258" s="5">
        <v>1</v>
      </c>
      <c r="BE258" s="5">
        <v>1</v>
      </c>
      <c r="BF258" s="5">
        <v>1</v>
      </c>
      <c r="BG258" s="5">
        <v>1</v>
      </c>
      <c r="BH258" s="5">
        <v>1</v>
      </c>
      <c r="BI258" s="5">
        <v>1</v>
      </c>
      <c r="BJ258" s="5">
        <v>1</v>
      </c>
      <c r="BK258" s="5">
        <v>1</v>
      </c>
      <c r="BL258" s="5">
        <v>1</v>
      </c>
      <c r="BM258" s="5">
        <v>1</v>
      </c>
      <c r="BN258" s="5">
        <v>1</v>
      </c>
      <c r="BO258" s="5">
        <v>1</v>
      </c>
      <c r="BP258" s="5">
        <v>1</v>
      </c>
      <c r="BQ258" s="5">
        <v>1</v>
      </c>
      <c r="BR258" s="5">
        <v>1</v>
      </c>
      <c r="BS258" s="5">
        <v>1</v>
      </c>
      <c r="BT258" s="5">
        <v>1</v>
      </c>
      <c r="BU258" s="244">
        <v>1</v>
      </c>
    </row>
    <row r="259" spans="1:73" ht="19.5" thickBot="1">
      <c r="A259" s="5">
        <v>1</v>
      </c>
      <c r="B259" s="596"/>
      <c r="C259" s="631"/>
      <c r="D259" s="598"/>
      <c r="E259" s="630" t="str">
        <f t="shared" ref="E259:E321" si="47">SUBSTITUTE(SUBSTITUTE(SUBSTITUTE(SUBSTITUTE(SUBSTITUTE(SUBSTITUTE(SUBSTITUTE(SUBSTITUTE(SUBSTITUTE(SUBSTITUTE(C259,"0",""),"1",""),"2",""),"3",""),"4",""),"5",""),"6",""),"7",""),"8",""),"9","")</f>
        <v/>
      </c>
      <c r="F259" s="641"/>
      <c r="G259" s="627" t="str">
        <f t="shared" ref="G259:G265" si="48">IF(ISBLANK(F259),E259,F259)</f>
        <v/>
      </c>
      <c r="H259" s="639" t="str">
        <f>IF(OR(ISBLANK(F259), ISTEXT(F259)), "", "0  "&amp;F258)</f>
        <v/>
      </c>
      <c r="I259" s="5">
        <v>1</v>
      </c>
      <c r="J259" s="180" t="str">
        <f t="shared" si="46"/>
        <v>►</v>
      </c>
      <c r="K259" s="192"/>
      <c r="L259" s="192"/>
      <c r="M259" s="165" t="str">
        <f t="shared" si="43"/>
        <v/>
      </c>
      <c r="N259" s="166"/>
      <c r="O259" s="167"/>
      <c r="P259" s="182"/>
      <c r="Q259" s="491">
        <v>1</v>
      </c>
      <c r="R259" s="169">
        <f>IFERROR(SUMIF(K312:P312, O259, K313:P313)*N259*IF(ISBLANK(K259),1,K259)+SUMIF(K314:P314, O259, K315:P315)*N259*IF(ISBLANK(K259),1,K259), 0)</f>
        <v>0</v>
      </c>
      <c r="S259" s="170">
        <f>IF(ISBLANK(K249),0,(R259*Q259)/K249*V250)</f>
        <v>0</v>
      </c>
      <c r="T259" s="171">
        <f>IF(S285=0,0,(S259/S285)*U254*1000)</f>
        <v>0</v>
      </c>
      <c r="U259" s="193">
        <f>IF(R285=0, 0, (K259*Q259)/(R285*U254))</f>
        <v>0</v>
      </c>
      <c r="V259" s="173">
        <f>IF(OR(ISBLANK(K249), ISBLANK(K259), ISTEXT(K259)), 0, K259*Q259/K249*V250)</f>
        <v>0</v>
      </c>
      <c r="W259" s="174">
        <f t="shared" si="44"/>
        <v>0</v>
      </c>
      <c r="X259" s="175">
        <f t="shared" si="45"/>
        <v>0</v>
      </c>
      <c r="Y259" s="22" t="s">
        <v>5</v>
      </c>
      <c r="Z259" s="5">
        <v>1</v>
      </c>
      <c r="AA259" s="897" t="s">
        <v>143</v>
      </c>
      <c r="AB259" s="897"/>
      <c r="AC259" s="224"/>
      <c r="AD259" s="224"/>
      <c r="AE259" s="224"/>
      <c r="AF259" s="224"/>
      <c r="AG259" s="5">
        <v>1</v>
      </c>
      <c r="AH259" s="5">
        <v>1</v>
      </c>
      <c r="AI259" s="5">
        <v>1</v>
      </c>
      <c r="AJ259" s="5">
        <v>1</v>
      </c>
      <c r="AK259" s="5">
        <v>1</v>
      </c>
      <c r="AL259" s="5">
        <v>1</v>
      </c>
      <c r="AM259" s="5">
        <v>1</v>
      </c>
      <c r="AN259" s="5">
        <v>1</v>
      </c>
      <c r="AO259" s="5">
        <v>1</v>
      </c>
      <c r="AP259" s="5">
        <v>1</v>
      </c>
      <c r="AQ259" s="5">
        <v>1</v>
      </c>
      <c r="AR259" s="5">
        <v>1</v>
      </c>
      <c r="AS259" s="5">
        <v>1</v>
      </c>
      <c r="AT259" s="5">
        <v>1</v>
      </c>
      <c r="AU259" s="5">
        <v>1</v>
      </c>
      <c r="AV259" s="5">
        <v>1</v>
      </c>
      <c r="AW259" s="5">
        <v>1</v>
      </c>
      <c r="AX259" s="5">
        <v>1</v>
      </c>
      <c r="AY259" s="5">
        <v>1</v>
      </c>
      <c r="AZ259" s="5">
        <v>1</v>
      </c>
      <c r="BA259" s="5">
        <v>1</v>
      </c>
      <c r="BB259" s="5">
        <v>1</v>
      </c>
      <c r="BC259" s="5">
        <v>1</v>
      </c>
      <c r="BD259" s="5">
        <v>1</v>
      </c>
      <c r="BE259" s="5">
        <v>1</v>
      </c>
      <c r="BF259" s="5">
        <v>1</v>
      </c>
      <c r="BG259" s="5">
        <v>1</v>
      </c>
      <c r="BH259" s="5">
        <v>1</v>
      </c>
      <c r="BI259" s="5">
        <v>1</v>
      </c>
      <c r="BJ259" s="5">
        <v>1</v>
      </c>
      <c r="BK259" s="5">
        <v>1</v>
      </c>
      <c r="BL259" s="5">
        <v>1</v>
      </c>
      <c r="BM259" s="5">
        <v>1</v>
      </c>
      <c r="BN259" s="5">
        <v>1</v>
      </c>
      <c r="BO259" s="5">
        <v>1</v>
      </c>
      <c r="BP259" s="5">
        <v>1</v>
      </c>
      <c r="BQ259" s="5">
        <v>1</v>
      </c>
      <c r="BR259" s="5">
        <v>1</v>
      </c>
      <c r="BS259" s="5">
        <v>1</v>
      </c>
      <c r="BT259" s="5">
        <v>1</v>
      </c>
      <c r="BU259" s="244">
        <v>1</v>
      </c>
    </row>
    <row r="260" spans="1:73" ht="20.25" thickTop="1" thickBot="1">
      <c r="A260" s="5">
        <v>1</v>
      </c>
      <c r="B260" s="596"/>
      <c r="C260" s="632"/>
      <c r="D260" s="598"/>
      <c r="E260" s="630" t="str">
        <f t="shared" si="47"/>
        <v/>
      </c>
      <c r="F260" s="640">
        <v>0</v>
      </c>
      <c r="G260" s="627">
        <f t="shared" si="48"/>
        <v>0</v>
      </c>
      <c r="H260" s="639" t="str">
        <f>IF(OR(ISBLANK(F260), ISTEXT(F260)), "", "0  "&amp;F258)</f>
        <v>0  colonne.F</v>
      </c>
      <c r="I260" s="5">
        <v>1</v>
      </c>
      <c r="J260" s="180" t="str">
        <f t="shared" si="46"/>
        <v>►</v>
      </c>
      <c r="K260" s="163"/>
      <c r="L260" s="164"/>
      <c r="M260" s="181" t="str">
        <f t="shared" si="43"/>
        <v/>
      </c>
      <c r="N260" s="166"/>
      <c r="O260" s="167"/>
      <c r="P260" s="182"/>
      <c r="Q260" s="491">
        <v>1</v>
      </c>
      <c r="R260" s="169">
        <f>IFERROR(SUMIF(K312:P312, O260, K313:P313)*N260*IF(ISBLANK(K260),1,K260)+SUMIF(K314:P314, O260, K315:P315)*N260*IF(ISBLANK(K260),1,K260), 0)</f>
        <v>0</v>
      </c>
      <c r="S260" s="170">
        <f>IF(ISBLANK(K249),0,(R260*Q260)/K249*V250)</f>
        <v>0</v>
      </c>
      <c r="T260" s="183">
        <f>IF(S285=0,0,(S260/S285)*U254*1000)</f>
        <v>0</v>
      </c>
      <c r="U260" s="184">
        <f>IF(R285=0, 0, (K260*Q260)/(R285*U254))</f>
        <v>0</v>
      </c>
      <c r="V260" s="185">
        <f>IF(OR(ISBLANK(K249), ISBLANK(K260), ISTEXT(K260)), 0, K260*Q260/K249*V250)</f>
        <v>0</v>
      </c>
      <c r="W260" s="186">
        <f t="shared" si="44"/>
        <v>0</v>
      </c>
      <c r="X260" s="187">
        <f t="shared" si="45"/>
        <v>0</v>
      </c>
      <c r="Y260" s="32" t="s">
        <v>11</v>
      </c>
      <c r="Z260" s="5">
        <v>1</v>
      </c>
      <c r="AA260" s="113" t="s">
        <v>63</v>
      </c>
      <c r="AB260" s="113" t="s">
        <v>64</v>
      </c>
      <c r="AC260" s="113" t="s">
        <v>65</v>
      </c>
      <c r="AD260" s="113" t="s">
        <v>66</v>
      </c>
      <c r="AE260" s="113" t="s">
        <v>67</v>
      </c>
      <c r="AF260" s="113" t="s">
        <v>68</v>
      </c>
      <c r="AG260" s="5">
        <v>1</v>
      </c>
      <c r="AH260" s="5">
        <v>1</v>
      </c>
      <c r="AI260" s="5">
        <v>1</v>
      </c>
      <c r="AJ260" s="5">
        <v>1</v>
      </c>
      <c r="AK260" s="5">
        <v>1</v>
      </c>
      <c r="AL260" s="5">
        <v>1</v>
      </c>
      <c r="AM260" s="5">
        <v>1</v>
      </c>
      <c r="AN260" s="5">
        <v>1</v>
      </c>
      <c r="AO260" s="5">
        <v>1</v>
      </c>
      <c r="AP260" s="5">
        <v>1</v>
      </c>
      <c r="AQ260" s="5">
        <v>1</v>
      </c>
      <c r="AR260" s="5">
        <v>1</v>
      </c>
      <c r="AS260" s="5">
        <v>1</v>
      </c>
      <c r="AT260" s="5">
        <v>1</v>
      </c>
      <c r="AU260" s="5">
        <v>1</v>
      </c>
      <c r="AV260" s="5">
        <v>1</v>
      </c>
      <c r="AW260" s="5">
        <v>1</v>
      </c>
      <c r="AX260" s="5">
        <v>1</v>
      </c>
      <c r="AY260" s="5">
        <v>1</v>
      </c>
      <c r="AZ260" s="5">
        <v>1</v>
      </c>
      <c r="BA260" s="5">
        <v>1</v>
      </c>
      <c r="BB260" s="5">
        <v>1</v>
      </c>
      <c r="BC260" s="5">
        <v>1</v>
      </c>
      <c r="BD260" s="5">
        <v>1</v>
      </c>
      <c r="BE260" s="5">
        <v>1</v>
      </c>
      <c r="BF260" s="5">
        <v>1</v>
      </c>
      <c r="BG260" s="5">
        <v>1</v>
      </c>
      <c r="BH260" s="5">
        <v>1</v>
      </c>
      <c r="BI260" s="5">
        <v>1</v>
      </c>
      <c r="BJ260" s="5">
        <v>1</v>
      </c>
      <c r="BK260" s="5">
        <v>1</v>
      </c>
      <c r="BL260" s="5">
        <v>1</v>
      </c>
      <c r="BM260" s="5">
        <v>1</v>
      </c>
      <c r="BN260" s="5">
        <v>1</v>
      </c>
      <c r="BO260" s="5">
        <v>1</v>
      </c>
      <c r="BP260" s="5">
        <v>1</v>
      </c>
      <c r="BQ260" s="5">
        <v>1</v>
      </c>
      <c r="BR260" s="5">
        <v>1</v>
      </c>
      <c r="BS260" s="5">
        <v>1</v>
      </c>
      <c r="BT260" s="5">
        <v>1</v>
      </c>
      <c r="BU260" s="244">
        <v>1</v>
      </c>
    </row>
    <row r="261" spans="1:73" ht="19.5" thickTop="1">
      <c r="A261" s="5">
        <v>1</v>
      </c>
      <c r="B261" s="596"/>
      <c r="C261" s="632"/>
      <c r="D261" s="598"/>
      <c r="E261" s="630" t="str">
        <f t="shared" si="47"/>
        <v/>
      </c>
      <c r="F261" s="640">
        <v>0</v>
      </c>
      <c r="G261" s="627">
        <f t="shared" si="48"/>
        <v>0</v>
      </c>
      <c r="H261" s="639" t="str">
        <f>IF(OR(ISBLANK(F261), ISTEXT(F261)), "", "0  "&amp;F258)</f>
        <v>0  colonne.F</v>
      </c>
      <c r="I261" s="5">
        <v>1</v>
      </c>
      <c r="J261" s="180" t="str">
        <f t="shared" si="46"/>
        <v>►</v>
      </c>
      <c r="K261" s="164"/>
      <c r="L261" s="164"/>
      <c r="M261" s="165" t="str">
        <f t="shared" si="43"/>
        <v/>
      </c>
      <c r="N261" s="486"/>
      <c r="O261" s="167"/>
      <c r="P261" s="182"/>
      <c r="Q261" s="491">
        <v>1</v>
      </c>
      <c r="R261" s="169">
        <f>IFERROR(SUMIF(K312:P312, O261, K313:P313)*N261*IF(ISBLANK(K261),1,K261)+SUMIF(K314:P314, O261, K315:P315)*N261*IF(ISBLANK(K261),1,K261), 0)</f>
        <v>0</v>
      </c>
      <c r="S261" s="170">
        <f>IF(ISBLANK(K249),0,(R261*Q261)/K249*V250)</f>
        <v>0</v>
      </c>
      <c r="T261" s="171">
        <f>IF(S285=0,0,(S261/S285)*U254*1000)</f>
        <v>0</v>
      </c>
      <c r="U261" s="193">
        <f>IF(R285=0, 0, (K261*Q261)/(R285*U254))</f>
        <v>0</v>
      </c>
      <c r="V261" s="173">
        <f>IF(OR(ISBLANK(K249), ISBLANK(K261), ISTEXT(K261)), 0, K261*Q261/K249*V250)</f>
        <v>0</v>
      </c>
      <c r="W261" s="174">
        <f t="shared" si="44"/>
        <v>0</v>
      </c>
      <c r="X261" s="175">
        <f t="shared" si="45"/>
        <v>0</v>
      </c>
      <c r="Y261" s="32" t="s">
        <v>17</v>
      </c>
      <c r="Z261" s="5">
        <v>1</v>
      </c>
      <c r="AA261" s="812" t="s">
        <v>122</v>
      </c>
      <c r="AB261" s="814" t="s">
        <v>123</v>
      </c>
      <c r="AC261" s="816" t="s">
        <v>84</v>
      </c>
      <c r="AD261" s="814" t="s">
        <v>90</v>
      </c>
      <c r="AE261" s="818" t="s">
        <v>124</v>
      </c>
      <c r="AF261" s="128" t="s">
        <v>92</v>
      </c>
      <c r="AG261" s="5">
        <v>1</v>
      </c>
      <c r="AH261" s="5">
        <v>1</v>
      </c>
      <c r="AI261" s="5">
        <v>1</v>
      </c>
      <c r="AJ261" s="5">
        <v>1</v>
      </c>
      <c r="AK261" s="5">
        <v>1</v>
      </c>
      <c r="AL261" s="5">
        <v>1</v>
      </c>
      <c r="AM261" s="5">
        <v>1</v>
      </c>
      <c r="AN261" s="5">
        <v>1</v>
      </c>
      <c r="AO261" s="5">
        <v>1</v>
      </c>
      <c r="AP261" s="5">
        <v>1</v>
      </c>
      <c r="AQ261" s="5">
        <v>1</v>
      </c>
      <c r="AR261" s="5">
        <v>1</v>
      </c>
      <c r="AS261" s="5">
        <v>1</v>
      </c>
      <c r="AT261" s="5">
        <v>1</v>
      </c>
      <c r="AU261" s="5">
        <v>1</v>
      </c>
      <c r="AV261" s="5">
        <v>1</v>
      </c>
      <c r="AW261" s="5">
        <v>1</v>
      </c>
      <c r="AX261" s="5">
        <v>1</v>
      </c>
      <c r="AY261" s="5">
        <v>1</v>
      </c>
      <c r="AZ261" s="5">
        <v>1</v>
      </c>
      <c r="BA261" s="5">
        <v>1</v>
      </c>
      <c r="BB261" s="5">
        <v>1</v>
      </c>
      <c r="BC261" s="5">
        <v>1</v>
      </c>
      <c r="BD261" s="5">
        <v>1</v>
      </c>
      <c r="BE261" s="5">
        <v>1</v>
      </c>
      <c r="BF261" s="5">
        <v>1</v>
      </c>
      <c r="BG261" s="5">
        <v>1</v>
      </c>
      <c r="BH261" s="5">
        <v>1</v>
      </c>
      <c r="BI261" s="5">
        <v>1</v>
      </c>
      <c r="BJ261" s="5">
        <v>1</v>
      </c>
      <c r="BK261" s="5">
        <v>1</v>
      </c>
      <c r="BL261" s="5">
        <v>1</v>
      </c>
      <c r="BM261" s="5">
        <v>1</v>
      </c>
      <c r="BN261" s="5">
        <v>1</v>
      </c>
      <c r="BO261" s="5">
        <v>1</v>
      </c>
      <c r="BP261" s="5">
        <v>1</v>
      </c>
      <c r="BQ261" s="5">
        <v>1</v>
      </c>
      <c r="BR261" s="5">
        <v>1</v>
      </c>
      <c r="BS261" s="5">
        <v>1</v>
      </c>
      <c r="BT261" s="5">
        <v>1</v>
      </c>
      <c r="BU261" s="244">
        <v>1</v>
      </c>
    </row>
    <row r="262" spans="1:73" ht="18.75">
      <c r="A262" s="5">
        <v>1</v>
      </c>
      <c r="B262" s="596"/>
      <c r="C262" s="632"/>
      <c r="D262" s="598"/>
      <c r="E262" s="630" t="str">
        <f t="shared" si="47"/>
        <v/>
      </c>
      <c r="F262" s="640">
        <v>0</v>
      </c>
      <c r="G262" s="627">
        <f t="shared" si="48"/>
        <v>0</v>
      </c>
      <c r="H262" s="639" t="str">
        <f>IF(OR(ISBLANK(F262), ISTEXT(F262)), "", "0  "&amp;F258)</f>
        <v>0  colonne.F</v>
      </c>
      <c r="I262" s="5">
        <v>1</v>
      </c>
      <c r="J262" s="180" t="str">
        <f t="shared" si="46"/>
        <v>►</v>
      </c>
      <c r="K262" s="192"/>
      <c r="L262" s="192"/>
      <c r="M262" s="181" t="str">
        <f t="shared" si="43"/>
        <v/>
      </c>
      <c r="N262" s="486"/>
      <c r="O262" s="167"/>
      <c r="P262" s="182"/>
      <c r="Q262" s="491">
        <v>1</v>
      </c>
      <c r="R262" s="169">
        <f>IFERROR(SUMIF(K312:P312, O262, K313:P313)*N262*IF(ISBLANK(K262),1,K262)+SUMIF(K314:P314, O262, K315:P315)*N262*IF(ISBLANK(K262),1,K262), 0)</f>
        <v>0</v>
      </c>
      <c r="S262" s="170">
        <f>IF(ISBLANK(K249),0,(R262*Q262)/K249*V250)</f>
        <v>0</v>
      </c>
      <c r="T262" s="183">
        <f>IF(S285=0,0,(S262/S285)*U254*1000)</f>
        <v>0</v>
      </c>
      <c r="U262" s="184">
        <f>IF(R285=0, 0, (K262*Q262)/(R285*U254))</f>
        <v>0</v>
      </c>
      <c r="V262" s="185">
        <f>IF(OR(ISBLANK(K249), ISBLANK(K262), ISTEXT(K262)), 0, K262*Q262/K249*V250)</f>
        <v>0</v>
      </c>
      <c r="W262" s="186">
        <f t="shared" si="44"/>
        <v>0</v>
      </c>
      <c r="X262" s="187">
        <f t="shared" si="45"/>
        <v>0</v>
      </c>
      <c r="Y262" s="23" t="s">
        <v>6</v>
      </c>
      <c r="Z262" s="5">
        <v>1</v>
      </c>
      <c r="AA262" s="813"/>
      <c r="AB262" s="815"/>
      <c r="AC262" s="817"/>
      <c r="AD262" s="815"/>
      <c r="AE262" s="819"/>
      <c r="AF262" s="147" t="s">
        <v>81</v>
      </c>
      <c r="AG262" s="5">
        <v>1</v>
      </c>
      <c r="AH262" s="5">
        <v>1</v>
      </c>
      <c r="AI262" s="5">
        <v>1</v>
      </c>
      <c r="AJ262" s="5">
        <v>1</v>
      </c>
      <c r="AK262" s="5">
        <v>1</v>
      </c>
      <c r="AL262" s="5">
        <v>1</v>
      </c>
      <c r="AM262" s="5">
        <v>1</v>
      </c>
      <c r="AN262" s="5">
        <v>1</v>
      </c>
      <c r="AO262" s="5">
        <v>1</v>
      </c>
      <c r="AP262" s="5">
        <v>1</v>
      </c>
      <c r="AQ262" s="5">
        <v>1</v>
      </c>
      <c r="AR262" s="5">
        <v>1</v>
      </c>
      <c r="AS262" s="5">
        <v>1</v>
      </c>
      <c r="AT262" s="5">
        <v>1</v>
      </c>
      <c r="AU262" s="5">
        <v>1</v>
      </c>
      <c r="AV262" s="5">
        <v>1</v>
      </c>
      <c r="AW262" s="5">
        <v>1</v>
      </c>
      <c r="AX262" s="5">
        <v>1</v>
      </c>
      <c r="AY262" s="5">
        <v>1</v>
      </c>
      <c r="AZ262" s="5">
        <v>1</v>
      </c>
      <c r="BA262" s="5">
        <v>1</v>
      </c>
      <c r="BB262" s="5">
        <v>1</v>
      </c>
      <c r="BC262" s="5">
        <v>1</v>
      </c>
      <c r="BD262" s="5">
        <v>1</v>
      </c>
      <c r="BE262" s="5">
        <v>1</v>
      </c>
      <c r="BF262" s="5">
        <v>1</v>
      </c>
      <c r="BG262" s="5">
        <v>1</v>
      </c>
      <c r="BH262" s="5">
        <v>1</v>
      </c>
      <c r="BI262" s="5">
        <v>1</v>
      </c>
      <c r="BJ262" s="5">
        <v>1</v>
      </c>
      <c r="BK262" s="5">
        <v>1</v>
      </c>
      <c r="BL262" s="5">
        <v>1</v>
      </c>
      <c r="BM262" s="5">
        <v>1</v>
      </c>
      <c r="BN262" s="5">
        <v>1</v>
      </c>
      <c r="BO262" s="5">
        <v>1</v>
      </c>
      <c r="BP262" s="5">
        <v>1</v>
      </c>
      <c r="BQ262" s="5">
        <v>1</v>
      </c>
      <c r="BR262" s="5">
        <v>1</v>
      </c>
      <c r="BS262" s="5">
        <v>1</v>
      </c>
      <c r="BT262" s="5">
        <v>1</v>
      </c>
      <c r="BU262" s="244">
        <v>1</v>
      </c>
    </row>
    <row r="263" spans="1:73" ht="18.75">
      <c r="A263" s="5">
        <v>1</v>
      </c>
      <c r="B263" s="596"/>
      <c r="C263" s="632"/>
      <c r="D263" s="598"/>
      <c r="E263" s="630" t="str">
        <f t="shared" si="47"/>
        <v/>
      </c>
      <c r="F263" s="640"/>
      <c r="G263" s="627" t="str">
        <f t="shared" si="48"/>
        <v/>
      </c>
      <c r="H263" s="639" t="str">
        <f>IF(OR(ISBLANK(F263), ISTEXT(F263)), "", "0  "&amp;F258)</f>
        <v/>
      </c>
      <c r="I263" s="5">
        <v>1</v>
      </c>
      <c r="J263" s="180" t="str">
        <f t="shared" si="46"/>
        <v>►</v>
      </c>
      <c r="K263" s="163"/>
      <c r="L263" s="164"/>
      <c r="M263" s="165" t="str">
        <f t="shared" si="43"/>
        <v/>
      </c>
      <c r="N263" s="166"/>
      <c r="O263" s="167"/>
      <c r="P263" s="182"/>
      <c r="Q263" s="491">
        <v>1</v>
      </c>
      <c r="R263" s="169">
        <f>IFERROR(SUMIF(K312:P312, O263, K313:P313)*N263*IF(ISBLANK(K263),1,K263)+SUMIF(K314:P314, O263, K315:P315)*N263*IF(ISBLANK(K263),1,K263), 0)</f>
        <v>0</v>
      </c>
      <c r="S263" s="170">
        <f>IF(ISBLANK(K249),0,(R263*Q263)/K249*V250)</f>
        <v>0</v>
      </c>
      <c r="T263" s="171">
        <f>IF(S285=0,0,(S263/S285)*U254*1000)</f>
        <v>0</v>
      </c>
      <c r="U263" s="193">
        <f>IF(R285=0, 0, (K263*Q263)/(R285*U254))</f>
        <v>0</v>
      </c>
      <c r="V263" s="173">
        <f>IF(OR(ISBLANK(K249), ISBLANK(K263), ISTEXT(K263)), 0, K263*Q263/K249*V250)</f>
        <v>0</v>
      </c>
      <c r="W263" s="174">
        <f t="shared" si="44"/>
        <v>0</v>
      </c>
      <c r="X263" s="175">
        <f t="shared" si="45"/>
        <v>0</v>
      </c>
      <c r="Y263" s="23" t="s">
        <v>12</v>
      </c>
      <c r="Z263" s="5">
        <v>1</v>
      </c>
      <c r="AA263" s="163"/>
      <c r="AB263" s="164"/>
      <c r="AC263" s="165" t="str">
        <f t="shared" ref="AC263:AC283" si="49">IF(AND(AA263&gt;0,AD263&gt;0),"de","")</f>
        <v/>
      </c>
      <c r="AD263" s="166"/>
      <c r="AE263" s="167"/>
      <c r="AF263" s="168"/>
      <c r="AG263" s="5">
        <v>1</v>
      </c>
      <c r="AH263" s="5">
        <v>1</v>
      </c>
      <c r="AI263" s="5">
        <v>1</v>
      </c>
      <c r="AJ263" s="5">
        <v>1</v>
      </c>
      <c r="AK263" s="5">
        <v>1</v>
      </c>
      <c r="AL263" s="5">
        <v>1</v>
      </c>
      <c r="AM263" s="5">
        <v>1</v>
      </c>
      <c r="AN263" s="5">
        <v>1</v>
      </c>
      <c r="AO263" s="5">
        <v>1</v>
      </c>
      <c r="AP263" s="5">
        <v>1</v>
      </c>
      <c r="AQ263" s="5">
        <v>1</v>
      </c>
      <c r="AR263" s="5">
        <v>1</v>
      </c>
      <c r="AS263" s="5">
        <v>1</v>
      </c>
      <c r="AT263" s="5">
        <v>1</v>
      </c>
      <c r="AU263" s="5">
        <v>1</v>
      </c>
      <c r="AV263" s="5">
        <v>1</v>
      </c>
      <c r="AW263" s="5">
        <v>1</v>
      </c>
      <c r="AX263" s="5">
        <v>1</v>
      </c>
      <c r="AY263" s="5">
        <v>1</v>
      </c>
      <c r="AZ263" s="5">
        <v>1</v>
      </c>
      <c r="BA263" s="5">
        <v>1</v>
      </c>
      <c r="BB263" s="5">
        <v>1</v>
      </c>
      <c r="BC263" s="5">
        <v>1</v>
      </c>
      <c r="BD263" s="5">
        <v>1</v>
      </c>
      <c r="BE263" s="5">
        <v>1</v>
      </c>
      <c r="BF263" s="5">
        <v>1</v>
      </c>
      <c r="BG263" s="5">
        <v>1</v>
      </c>
      <c r="BH263" s="5">
        <v>1</v>
      </c>
      <c r="BI263" s="5">
        <v>1</v>
      </c>
      <c r="BJ263" s="5">
        <v>1</v>
      </c>
      <c r="BK263" s="5">
        <v>1</v>
      </c>
      <c r="BL263" s="5">
        <v>1</v>
      </c>
      <c r="BM263" s="5">
        <v>1</v>
      </c>
      <c r="BN263" s="5">
        <v>1</v>
      </c>
      <c r="BO263" s="5">
        <v>1</v>
      </c>
      <c r="BP263" s="5">
        <v>1</v>
      </c>
      <c r="BQ263" s="5">
        <v>1</v>
      </c>
      <c r="BR263" s="5">
        <v>1</v>
      </c>
      <c r="BS263" s="5">
        <v>1</v>
      </c>
      <c r="BT263" s="5">
        <v>1</v>
      </c>
      <c r="BU263" s="244">
        <v>1</v>
      </c>
    </row>
    <row r="264" spans="1:73" ht="18.75">
      <c r="A264" s="5">
        <v>1</v>
      </c>
      <c r="B264" s="596"/>
      <c r="C264" s="632"/>
      <c r="D264" s="598"/>
      <c r="E264" s="630" t="str">
        <f t="shared" si="47"/>
        <v/>
      </c>
      <c r="F264" s="640"/>
      <c r="G264" s="627" t="str">
        <f t="shared" si="48"/>
        <v/>
      </c>
      <c r="H264" s="639" t="str">
        <f>IF(OR(ISBLANK(F264), ISTEXT(F264)), "", "0  "&amp;F258)</f>
        <v/>
      </c>
      <c r="I264" s="5">
        <v>1</v>
      </c>
      <c r="J264" s="180" t="str">
        <f t="shared" si="46"/>
        <v>►</v>
      </c>
      <c r="K264" s="163"/>
      <c r="L264" s="164"/>
      <c r="M264" s="181" t="str">
        <f t="shared" si="43"/>
        <v/>
      </c>
      <c r="N264" s="485"/>
      <c r="O264" s="167"/>
      <c r="P264" s="182"/>
      <c r="Q264" s="491">
        <v>1</v>
      </c>
      <c r="R264" s="169">
        <f>IFERROR(SUMIF(K312:P312, O264, K313:P313)*N264*IF(ISBLANK(K264),1,K264)+SUMIF(K314:P314, O264, K315:P315)*N264*IF(ISBLANK(K264),1,K264), 0)</f>
        <v>0</v>
      </c>
      <c r="S264" s="170">
        <f>IF(ISBLANK(K249),0,(R264*Q264)/K249*V250)</f>
        <v>0</v>
      </c>
      <c r="T264" s="183">
        <f>IF(S285=0,0,(S264/S285)*U254*1000)</f>
        <v>0</v>
      </c>
      <c r="U264" s="184">
        <f>IF(R285=0, 0, (K264*Q264)/(R285*U254))</f>
        <v>0</v>
      </c>
      <c r="V264" s="185">
        <f>IF(OR(ISBLANK(K249), ISBLANK(K264), ISTEXT(K264)), 0, K264*Q264/K249*V250)</f>
        <v>0</v>
      </c>
      <c r="W264" s="186">
        <f t="shared" si="44"/>
        <v>0</v>
      </c>
      <c r="X264" s="187">
        <f t="shared" si="45"/>
        <v>0</v>
      </c>
      <c r="Y264" s="41" t="s">
        <v>18</v>
      </c>
      <c r="Z264" s="5">
        <v>1</v>
      </c>
      <c r="AA264" s="164"/>
      <c r="AB264" s="164"/>
      <c r="AC264" s="181" t="str">
        <f t="shared" si="49"/>
        <v/>
      </c>
      <c r="AD264" s="166"/>
      <c r="AE264" s="167"/>
      <c r="AF264" s="182"/>
      <c r="AG264" s="5">
        <v>1</v>
      </c>
      <c r="AH264" s="5">
        <v>1</v>
      </c>
      <c r="AI264" s="5">
        <v>1</v>
      </c>
      <c r="AJ264" s="5">
        <v>1</v>
      </c>
      <c r="AK264" s="5">
        <v>1</v>
      </c>
      <c r="AL264" s="5">
        <v>1</v>
      </c>
      <c r="AM264" s="5">
        <v>1</v>
      </c>
      <c r="AN264" s="5">
        <v>1</v>
      </c>
      <c r="AO264" s="5">
        <v>1</v>
      </c>
      <c r="AP264" s="5">
        <v>1</v>
      </c>
      <c r="AQ264" s="5">
        <v>1</v>
      </c>
      <c r="AR264" s="5">
        <v>1</v>
      </c>
      <c r="AS264" s="5">
        <v>1</v>
      </c>
      <c r="AT264" s="5">
        <v>1</v>
      </c>
      <c r="AU264" s="5">
        <v>1</v>
      </c>
      <c r="AV264" s="5">
        <v>1</v>
      </c>
      <c r="AW264" s="5">
        <v>1</v>
      </c>
      <c r="AX264" s="5">
        <v>1</v>
      </c>
      <c r="AY264" s="5">
        <v>1</v>
      </c>
      <c r="AZ264" s="5">
        <v>1</v>
      </c>
      <c r="BA264" s="5">
        <v>1</v>
      </c>
      <c r="BB264" s="5">
        <v>1</v>
      </c>
      <c r="BC264" s="5">
        <v>1</v>
      </c>
      <c r="BD264" s="5">
        <v>1</v>
      </c>
      <c r="BE264" s="5">
        <v>1</v>
      </c>
      <c r="BF264" s="5">
        <v>1</v>
      </c>
      <c r="BG264" s="5">
        <v>1</v>
      </c>
      <c r="BH264" s="5">
        <v>1</v>
      </c>
      <c r="BI264" s="5">
        <v>1</v>
      </c>
      <c r="BJ264" s="5">
        <v>1</v>
      </c>
      <c r="BK264" s="5">
        <v>1</v>
      </c>
      <c r="BL264" s="5">
        <v>1</v>
      </c>
      <c r="BM264" s="5">
        <v>1</v>
      </c>
      <c r="BN264" s="5">
        <v>1</v>
      </c>
      <c r="BO264" s="5">
        <v>1</v>
      </c>
      <c r="BP264" s="5">
        <v>1</v>
      </c>
      <c r="BQ264" s="5">
        <v>1</v>
      </c>
      <c r="BR264" s="5">
        <v>1</v>
      </c>
      <c r="BS264" s="5">
        <v>1</v>
      </c>
      <c r="BT264" s="5">
        <v>1</v>
      </c>
      <c r="BU264" s="244">
        <v>1</v>
      </c>
    </row>
    <row r="265" spans="1:73" ht="18.75">
      <c r="A265" s="5">
        <v>1</v>
      </c>
      <c r="B265" s="596"/>
      <c r="C265" s="632"/>
      <c r="D265" s="598"/>
      <c r="E265" s="630" t="str">
        <f t="shared" si="47"/>
        <v/>
      </c>
      <c r="F265" s="640"/>
      <c r="G265" s="627" t="str">
        <f t="shared" si="48"/>
        <v/>
      </c>
      <c r="H265" s="639" t="str">
        <f>IF(OR(ISBLANK(F265), ISTEXT(F265)), "", "0  "&amp;F258)</f>
        <v/>
      </c>
      <c r="I265" s="5">
        <v>1</v>
      </c>
      <c r="J265" s="180" t="str">
        <f t="shared" si="46"/>
        <v>►</v>
      </c>
      <c r="K265" s="163"/>
      <c r="L265" s="164"/>
      <c r="M265" s="165" t="str">
        <f t="shared" si="43"/>
        <v/>
      </c>
      <c r="N265" s="166"/>
      <c r="O265" s="167"/>
      <c r="P265" s="182"/>
      <c r="Q265" s="491">
        <v>1</v>
      </c>
      <c r="R265" s="169">
        <f>IFERROR(SUMIF(K312:P312, O265, K313:P313)*N265*IF(ISBLANK(K265),1,K265)+SUMIF(K314:P314, O265, K315:P315)*N265*IF(ISBLANK(K265),1,K265), 0)</f>
        <v>0</v>
      </c>
      <c r="S265" s="170">
        <f>IF(ISBLANK(K249),0,(R265*Q265)/K249*V250)</f>
        <v>0</v>
      </c>
      <c r="T265" s="171">
        <f>IF(S285=0,0,(S265/S285)*U254*1000)</f>
        <v>0</v>
      </c>
      <c r="U265" s="193">
        <f>IF(R285=0, 0, (K265*Q265)/(R285*U254))</f>
        <v>0</v>
      </c>
      <c r="V265" s="173">
        <f>IF(OR(ISBLANK(K249), ISBLANK(K265), ISTEXT(K265)), 0, K265*Q265/K249*V250)</f>
        <v>0</v>
      </c>
      <c r="W265" s="174">
        <f t="shared" si="44"/>
        <v>0</v>
      </c>
      <c r="X265" s="175">
        <f t="shared" si="45"/>
        <v>0</v>
      </c>
      <c r="Y265" s="24" t="s">
        <v>7</v>
      </c>
      <c r="Z265" s="5">
        <v>1</v>
      </c>
      <c r="AA265" s="192"/>
      <c r="AB265" s="192"/>
      <c r="AC265" s="165" t="str">
        <f t="shared" si="49"/>
        <v/>
      </c>
      <c r="AD265" s="166"/>
      <c r="AE265" s="167"/>
      <c r="AF265" s="182"/>
      <c r="AG265" s="5">
        <v>1</v>
      </c>
      <c r="AH265" s="5">
        <v>1</v>
      </c>
      <c r="AI265" s="5">
        <v>1</v>
      </c>
      <c r="AJ265" s="5">
        <v>1</v>
      </c>
      <c r="AK265" s="5">
        <v>1</v>
      </c>
      <c r="AL265" s="5">
        <v>1</v>
      </c>
      <c r="AM265" s="5">
        <v>1</v>
      </c>
      <c r="AN265" s="5">
        <v>1</v>
      </c>
      <c r="AO265" s="5">
        <v>1</v>
      </c>
      <c r="AP265" s="5">
        <v>1</v>
      </c>
      <c r="AQ265" s="5">
        <v>1</v>
      </c>
      <c r="AR265" s="5">
        <v>1</v>
      </c>
      <c r="AS265" s="5">
        <v>1</v>
      </c>
      <c r="AT265" s="5">
        <v>1</v>
      </c>
      <c r="AU265" s="5">
        <v>1</v>
      </c>
      <c r="AV265" s="5">
        <v>1</v>
      </c>
      <c r="AW265" s="5">
        <v>1</v>
      </c>
      <c r="AX265" s="5">
        <v>1</v>
      </c>
      <c r="AY265" s="5">
        <v>1</v>
      </c>
      <c r="AZ265" s="5">
        <v>1</v>
      </c>
      <c r="BA265" s="5">
        <v>1</v>
      </c>
      <c r="BB265" s="5">
        <v>1</v>
      </c>
      <c r="BC265" s="5">
        <v>1</v>
      </c>
      <c r="BD265" s="5">
        <v>1</v>
      </c>
      <c r="BE265" s="5">
        <v>1</v>
      </c>
      <c r="BF265" s="5">
        <v>1</v>
      </c>
      <c r="BG265" s="5">
        <v>1</v>
      </c>
      <c r="BH265" s="5">
        <v>1</v>
      </c>
      <c r="BI265" s="5">
        <v>1</v>
      </c>
      <c r="BJ265" s="5">
        <v>1</v>
      </c>
      <c r="BK265" s="5">
        <v>1</v>
      </c>
      <c r="BL265" s="5">
        <v>1</v>
      </c>
      <c r="BM265" s="5">
        <v>1</v>
      </c>
      <c r="BN265" s="5">
        <v>1</v>
      </c>
      <c r="BO265" s="5">
        <v>1</v>
      </c>
      <c r="BP265" s="5">
        <v>1</v>
      </c>
      <c r="BQ265" s="5">
        <v>1</v>
      </c>
      <c r="BR265" s="5">
        <v>1</v>
      </c>
      <c r="BS265" s="5">
        <v>1</v>
      </c>
      <c r="BT265" s="5">
        <v>1</v>
      </c>
      <c r="BU265" s="244">
        <v>1</v>
      </c>
    </row>
    <row r="266" spans="1:73" ht="18.75">
      <c r="A266" s="5">
        <v>1</v>
      </c>
      <c r="B266" s="596"/>
      <c r="C266" s="632"/>
      <c r="D266" s="598"/>
      <c r="E266" s="630" t="str">
        <f t="shared" si="47"/>
        <v/>
      </c>
      <c r="F266" s="640"/>
      <c r="G266" s="627" t="str">
        <f>IF(ISBLANK(F266),E266,F266)</f>
        <v/>
      </c>
      <c r="H266" s="639" t="str">
        <f>IF(OR(ISBLANK(F266), ISTEXT(F266)), "", "0  "&amp;F258)</f>
        <v/>
      </c>
      <c r="I266" s="5">
        <v>1</v>
      </c>
      <c r="J266" s="180" t="str">
        <f t="shared" si="46"/>
        <v>►</v>
      </c>
      <c r="K266" s="163"/>
      <c r="L266" s="164"/>
      <c r="M266" s="181" t="str">
        <f t="shared" si="43"/>
        <v/>
      </c>
      <c r="N266" s="166"/>
      <c r="O266" s="167"/>
      <c r="P266" s="182"/>
      <c r="Q266" s="491">
        <v>1</v>
      </c>
      <c r="R266" s="169">
        <f>IFERROR(SUMIF(K312:P312, O266, K313:P313)*N266*IF(ISBLANK(K266),1,K266)+SUMIF(K314:P314, O266, K315:P315)*N266*IF(ISBLANK(K266),1,K266), 0)</f>
        <v>0</v>
      </c>
      <c r="S266" s="170">
        <f>IF(ISBLANK(K249),0,(R266*Q266)/K249*V250)</f>
        <v>0</v>
      </c>
      <c r="T266" s="183">
        <f>IF(S285=0,0,(S266/S285)*U254*1000)</f>
        <v>0</v>
      </c>
      <c r="U266" s="184">
        <f>IF(R285=0, 0, (K266*Q266)/(R285*U254))</f>
        <v>0</v>
      </c>
      <c r="V266" s="185">
        <f>IF(OR(ISBLANK(K249), ISBLANK(K266), ISTEXT(K266)), 0, K266*Q266/K249*V250)</f>
        <v>0</v>
      </c>
      <c r="W266" s="186">
        <f t="shared" si="44"/>
        <v>0</v>
      </c>
      <c r="X266" s="187">
        <f t="shared" si="45"/>
        <v>0</v>
      </c>
      <c r="Y266" s="24" t="s">
        <v>13</v>
      </c>
      <c r="Z266" s="5">
        <v>1</v>
      </c>
      <c r="AA266" s="192"/>
      <c r="AB266" s="192"/>
      <c r="AC266" s="181" t="str">
        <f t="shared" si="49"/>
        <v/>
      </c>
      <c r="AD266" s="166"/>
      <c r="AE266" s="167"/>
      <c r="AF266" s="182"/>
      <c r="AG266" s="5">
        <v>1</v>
      </c>
      <c r="AH266" s="5">
        <v>1</v>
      </c>
      <c r="AI266" s="5">
        <v>1</v>
      </c>
      <c r="AJ266" s="5">
        <v>1</v>
      </c>
      <c r="AK266" s="5">
        <v>1</v>
      </c>
      <c r="AL266" s="5">
        <v>1</v>
      </c>
      <c r="AM266" s="5">
        <v>1</v>
      </c>
      <c r="AN266" s="5">
        <v>1</v>
      </c>
      <c r="AO266" s="5">
        <v>1</v>
      </c>
      <c r="AP266" s="5">
        <v>1</v>
      </c>
      <c r="AQ266" s="5">
        <v>1</v>
      </c>
      <c r="AR266" s="5">
        <v>1</v>
      </c>
      <c r="AS266" s="5">
        <v>1</v>
      </c>
      <c r="AT266" s="5">
        <v>1</v>
      </c>
      <c r="AU266" s="5">
        <v>1</v>
      </c>
      <c r="AV266" s="5">
        <v>1</v>
      </c>
      <c r="AW266" s="5">
        <v>1</v>
      </c>
      <c r="AX266" s="5">
        <v>1</v>
      </c>
      <c r="AY266" s="5">
        <v>1</v>
      </c>
      <c r="AZ266" s="5">
        <v>1</v>
      </c>
      <c r="BA266" s="5">
        <v>1</v>
      </c>
      <c r="BB266" s="5">
        <v>1</v>
      </c>
      <c r="BC266" s="5">
        <v>1</v>
      </c>
      <c r="BD266" s="5">
        <v>1</v>
      </c>
      <c r="BE266" s="5">
        <v>1</v>
      </c>
      <c r="BF266" s="5">
        <v>1</v>
      </c>
      <c r="BG266" s="5">
        <v>1</v>
      </c>
      <c r="BH266" s="5">
        <v>1</v>
      </c>
      <c r="BI266" s="5">
        <v>1</v>
      </c>
      <c r="BJ266" s="5">
        <v>1</v>
      </c>
      <c r="BK266" s="5">
        <v>1</v>
      </c>
      <c r="BL266" s="5">
        <v>1</v>
      </c>
      <c r="BM266" s="5">
        <v>1</v>
      </c>
      <c r="BN266" s="5">
        <v>1</v>
      </c>
      <c r="BO266" s="5">
        <v>1</v>
      </c>
      <c r="BP266" s="5">
        <v>1</v>
      </c>
      <c r="BQ266" s="5">
        <v>1</v>
      </c>
      <c r="BR266" s="5">
        <v>1</v>
      </c>
      <c r="BS266" s="5">
        <v>1</v>
      </c>
      <c r="BT266" s="5">
        <v>1</v>
      </c>
      <c r="BU266" s="244">
        <v>1</v>
      </c>
    </row>
    <row r="267" spans="1:73" ht="18.75">
      <c r="A267" s="5">
        <v>1</v>
      </c>
      <c r="B267" s="596"/>
      <c r="C267" s="632"/>
      <c r="D267" s="598"/>
      <c r="E267" s="630" t="str">
        <f t="shared" si="47"/>
        <v/>
      </c>
      <c r="F267" s="640"/>
      <c r="G267" s="627" t="str">
        <f t="shared" ref="G267:G321" si="50">IF(ISBLANK(F267),E267,F267)</f>
        <v/>
      </c>
      <c r="H267" s="639" t="str">
        <f>IF(OR(ISBLANK(F267), ISTEXT(F267)), "", "0  "&amp;F258)</f>
        <v/>
      </c>
      <c r="I267" s="5">
        <v>1</v>
      </c>
      <c r="J267" s="180" t="str">
        <f t="shared" si="46"/>
        <v>►</v>
      </c>
      <c r="K267" s="163"/>
      <c r="L267" s="164"/>
      <c r="M267" s="165" t="str">
        <f t="shared" si="43"/>
        <v/>
      </c>
      <c r="N267" s="166"/>
      <c r="O267" s="167"/>
      <c r="P267" s="182"/>
      <c r="Q267" s="491">
        <v>1</v>
      </c>
      <c r="R267" s="169">
        <f>IFERROR(SUMIF(K312:P312, O267, K313:P313)*N267*IF(ISBLANK(K267),1,K267)+SUMIF(K314:P314, O267, K315:P315)*N267*IF(ISBLANK(K267),1,K267), 0)</f>
        <v>0</v>
      </c>
      <c r="S267" s="170">
        <f>IF(ISBLANK(K249),0,(R267*Q267)/K249*V250)</f>
        <v>0</v>
      </c>
      <c r="T267" s="171">
        <f>IF(S285=0,0,(S267/S285)*U254*1000)</f>
        <v>0</v>
      </c>
      <c r="U267" s="193">
        <f>IF(R285=0, 0, (K267*Q267)/(R285*U254))</f>
        <v>0</v>
      </c>
      <c r="V267" s="173">
        <f>IF(OR(ISBLANK(K249), ISBLANK(K267), ISTEXT(K267)), 0, K267*Q267/K249*V250)</f>
        <v>0</v>
      </c>
      <c r="W267" s="174">
        <f t="shared" si="44"/>
        <v>0</v>
      </c>
      <c r="X267" s="175">
        <f t="shared" si="45"/>
        <v>0</v>
      </c>
      <c r="Y267" s="24" t="s">
        <v>19</v>
      </c>
      <c r="Z267" s="5">
        <v>1</v>
      </c>
      <c r="AA267" s="192"/>
      <c r="AB267" s="192"/>
      <c r="AC267" s="165" t="str">
        <f t="shared" si="49"/>
        <v/>
      </c>
      <c r="AD267" s="166"/>
      <c r="AE267" s="167"/>
      <c r="AF267" s="182"/>
      <c r="AG267" s="5">
        <v>1</v>
      </c>
      <c r="AH267" s="5">
        <v>1</v>
      </c>
      <c r="AI267" s="5">
        <v>1</v>
      </c>
      <c r="AJ267" s="5">
        <v>1</v>
      </c>
      <c r="AK267" s="5">
        <v>1</v>
      </c>
      <c r="AL267" s="5">
        <v>1</v>
      </c>
      <c r="AM267" s="5">
        <v>1</v>
      </c>
      <c r="AN267" s="5">
        <v>1</v>
      </c>
      <c r="AO267" s="5">
        <v>1</v>
      </c>
      <c r="AP267" s="5">
        <v>1</v>
      </c>
      <c r="AQ267" s="5">
        <v>1</v>
      </c>
      <c r="AR267" s="5">
        <v>1</v>
      </c>
      <c r="AS267" s="5">
        <v>1</v>
      </c>
      <c r="AT267" s="5">
        <v>1</v>
      </c>
      <c r="AU267" s="5">
        <v>1</v>
      </c>
      <c r="AV267" s="5">
        <v>1</v>
      </c>
      <c r="AW267" s="5">
        <v>1</v>
      </c>
      <c r="AX267" s="5">
        <v>1</v>
      </c>
      <c r="AY267" s="5">
        <v>1</v>
      </c>
      <c r="AZ267" s="5">
        <v>1</v>
      </c>
      <c r="BA267" s="5">
        <v>1</v>
      </c>
      <c r="BB267" s="5">
        <v>1</v>
      </c>
      <c r="BC267" s="5">
        <v>1</v>
      </c>
      <c r="BD267" s="5">
        <v>1</v>
      </c>
      <c r="BE267" s="5">
        <v>1</v>
      </c>
      <c r="BF267" s="5">
        <v>1</v>
      </c>
      <c r="BG267" s="5">
        <v>1</v>
      </c>
      <c r="BH267" s="5">
        <v>1</v>
      </c>
      <c r="BI267" s="5">
        <v>1</v>
      </c>
      <c r="BJ267" s="5">
        <v>1</v>
      </c>
      <c r="BK267" s="5">
        <v>1</v>
      </c>
      <c r="BL267" s="5">
        <v>1</v>
      </c>
      <c r="BM267" s="5">
        <v>1</v>
      </c>
      <c r="BN267" s="5">
        <v>1</v>
      </c>
      <c r="BO267" s="5">
        <v>1</v>
      </c>
      <c r="BP267" s="5">
        <v>1</v>
      </c>
      <c r="BQ267" s="5">
        <v>1</v>
      </c>
      <c r="BR267" s="5">
        <v>1</v>
      </c>
      <c r="BS267" s="5">
        <v>1</v>
      </c>
      <c r="BT267" s="5">
        <v>1</v>
      </c>
      <c r="BU267" s="244">
        <v>1</v>
      </c>
    </row>
    <row r="268" spans="1:73" ht="18.75">
      <c r="A268" s="5">
        <v>1</v>
      </c>
      <c r="B268" s="596"/>
      <c r="C268" s="632"/>
      <c r="D268" s="598"/>
      <c r="E268" s="630" t="str">
        <f t="shared" si="47"/>
        <v/>
      </c>
      <c r="F268" s="640"/>
      <c r="G268" s="627" t="str">
        <f t="shared" si="50"/>
        <v/>
      </c>
      <c r="H268" s="639" t="str">
        <f>IF(OR(ISBLANK(F268), ISTEXT(F268)), "", "0  "&amp;F258)</f>
        <v/>
      </c>
      <c r="I268" s="5">
        <v>1</v>
      </c>
      <c r="J268" s="180" t="str">
        <f t="shared" si="46"/>
        <v>►</v>
      </c>
      <c r="K268" s="163"/>
      <c r="L268" s="164"/>
      <c r="M268" s="181" t="str">
        <f t="shared" si="43"/>
        <v/>
      </c>
      <c r="N268" s="166"/>
      <c r="O268" s="167"/>
      <c r="P268" s="182"/>
      <c r="Q268" s="491">
        <v>1</v>
      </c>
      <c r="R268" s="169">
        <f>IFERROR(SUMIF(K312:P312, O268, K313:P313)*N268*IF(ISBLANK(K268),1,K268)+SUMIF(K314:P314, O268, K315:P315)*N268*IF(ISBLANK(K268),1,K268), 0)</f>
        <v>0</v>
      </c>
      <c r="S268" s="170">
        <f>IF(ISBLANK(K249),0,(R268*Q268)/K249*V250)</f>
        <v>0</v>
      </c>
      <c r="T268" s="183">
        <f>IF(S285=0,0,(S268/S285)*U254*1000)</f>
        <v>0</v>
      </c>
      <c r="U268" s="184">
        <f>IF(R285=0, 0, (K268*Q268)/(R285*U254))</f>
        <v>0</v>
      </c>
      <c r="V268" s="185">
        <f>IF(OR(ISBLANK(K249), ISBLANK(K268), ISTEXT(K268)), 0, K268*Q268/K249*V250)</f>
        <v>0</v>
      </c>
      <c r="W268" s="186">
        <f t="shared" si="44"/>
        <v>0</v>
      </c>
      <c r="X268" s="187">
        <f t="shared" si="45"/>
        <v>0</v>
      </c>
      <c r="Y268" s="5">
        <v>1</v>
      </c>
      <c r="Z268" s="5">
        <v>1</v>
      </c>
      <c r="AA268" s="163"/>
      <c r="AB268" s="164"/>
      <c r="AC268" s="181" t="str">
        <f t="shared" si="49"/>
        <v/>
      </c>
      <c r="AD268" s="166"/>
      <c r="AE268" s="167"/>
      <c r="AF268" s="182"/>
      <c r="AG268" s="5">
        <v>1</v>
      </c>
      <c r="AH268" s="5">
        <v>1</v>
      </c>
      <c r="AI268" s="5">
        <v>1</v>
      </c>
      <c r="AJ268" s="5">
        <v>1</v>
      </c>
      <c r="AK268" s="5">
        <v>1</v>
      </c>
      <c r="AL268" s="5">
        <v>1</v>
      </c>
      <c r="AM268" s="5">
        <v>1</v>
      </c>
      <c r="AN268" s="5">
        <v>1</v>
      </c>
      <c r="AO268" s="5">
        <v>1</v>
      </c>
      <c r="AP268" s="5">
        <v>1</v>
      </c>
      <c r="AQ268" s="5">
        <v>1</v>
      </c>
      <c r="AR268" s="5">
        <v>1</v>
      </c>
      <c r="AS268" s="5">
        <v>1</v>
      </c>
      <c r="AT268" s="5">
        <v>1</v>
      </c>
      <c r="AU268" s="5">
        <v>1</v>
      </c>
      <c r="AV268" s="5">
        <v>1</v>
      </c>
      <c r="AW268" s="5">
        <v>1</v>
      </c>
      <c r="AX268" s="5">
        <v>1</v>
      </c>
      <c r="AY268" s="5">
        <v>1</v>
      </c>
      <c r="AZ268" s="5">
        <v>1</v>
      </c>
      <c r="BA268" s="5">
        <v>1</v>
      </c>
      <c r="BB268" s="5">
        <v>1</v>
      </c>
      <c r="BC268" s="5">
        <v>1</v>
      </c>
      <c r="BD268" s="5">
        <v>1</v>
      </c>
      <c r="BE268" s="5">
        <v>1</v>
      </c>
      <c r="BF268" s="5">
        <v>1</v>
      </c>
      <c r="BG268" s="5">
        <v>1</v>
      </c>
      <c r="BH268" s="5">
        <v>1</v>
      </c>
      <c r="BI268" s="5">
        <v>1</v>
      </c>
      <c r="BJ268" s="5">
        <v>1</v>
      </c>
      <c r="BK268" s="5">
        <v>1</v>
      </c>
      <c r="BL268" s="5">
        <v>1</v>
      </c>
      <c r="BM268" s="5">
        <v>1</v>
      </c>
      <c r="BN268" s="5">
        <v>1</v>
      </c>
      <c r="BO268" s="5">
        <v>1</v>
      </c>
      <c r="BP268" s="5">
        <v>1</v>
      </c>
      <c r="BQ268" s="5">
        <v>1</v>
      </c>
      <c r="BR268" s="5">
        <v>1</v>
      </c>
      <c r="BS268" s="5">
        <v>1</v>
      </c>
      <c r="BT268" s="5">
        <v>1</v>
      </c>
      <c r="BU268" s="244">
        <v>1</v>
      </c>
    </row>
    <row r="269" spans="1:73" ht="18.75">
      <c r="A269" s="5">
        <v>1</v>
      </c>
      <c r="B269" s="596"/>
      <c r="C269" s="632"/>
      <c r="D269" s="598"/>
      <c r="E269" s="630" t="str">
        <f t="shared" si="47"/>
        <v/>
      </c>
      <c r="F269" s="640"/>
      <c r="G269" s="627" t="str">
        <f t="shared" si="50"/>
        <v/>
      </c>
      <c r="H269" s="639" t="str">
        <f>IF(OR(ISBLANK(F269), ISTEXT(F269)), "", "0  "&amp;F258)</f>
        <v/>
      </c>
      <c r="I269" s="5">
        <v>1</v>
      </c>
      <c r="J269" s="180" t="str">
        <f t="shared" si="46"/>
        <v>►</v>
      </c>
      <c r="K269" s="163"/>
      <c r="L269" s="164"/>
      <c r="M269" s="181" t="str">
        <f t="shared" si="43"/>
        <v/>
      </c>
      <c r="N269" s="166"/>
      <c r="O269" s="167"/>
      <c r="P269" s="182"/>
      <c r="Q269" s="491">
        <v>1</v>
      </c>
      <c r="R269" s="169">
        <f>IFERROR(SUMIF(K312:P312, O269, K313:P313)*N269*IF(ISBLANK(K269),1,K269)+SUMIF(K314:P314, O269, K315:P315)*N269*IF(ISBLANK(K269),1,K269), 0)</f>
        <v>0</v>
      </c>
      <c r="S269" s="170">
        <f>IF(ISBLANK(K249),0,(R269*Q269)/K249*V250)</f>
        <v>0</v>
      </c>
      <c r="T269" s="171">
        <f>IF(S285=0,0,(S269/S285)*U254*1000)</f>
        <v>0</v>
      </c>
      <c r="U269" s="193">
        <f>IF(R285=0, 0, (K269*Q269)/(R285*U254))</f>
        <v>0</v>
      </c>
      <c r="V269" s="173">
        <f>IF(OR(ISBLANK(K249), ISBLANK(K269), ISTEXT(K269)), 0, K269*Q269/K249*V250)</f>
        <v>0</v>
      </c>
      <c r="W269" s="174">
        <f t="shared" si="44"/>
        <v>0</v>
      </c>
      <c r="X269" s="175">
        <f t="shared" si="45"/>
        <v>0</v>
      </c>
      <c r="Y269" s="5">
        <v>1</v>
      </c>
      <c r="Z269" s="5">
        <v>1</v>
      </c>
      <c r="AA269" s="164"/>
      <c r="AB269" s="164"/>
      <c r="AC269" s="165" t="str">
        <f t="shared" si="49"/>
        <v/>
      </c>
      <c r="AD269" s="166"/>
      <c r="AE269" s="167"/>
      <c r="AF269" s="182"/>
      <c r="AG269" s="5">
        <v>1</v>
      </c>
      <c r="AH269" s="5">
        <v>1</v>
      </c>
      <c r="AI269" s="5">
        <v>1</v>
      </c>
      <c r="AJ269" s="5">
        <v>1</v>
      </c>
      <c r="AK269" s="5">
        <v>1</v>
      </c>
      <c r="AL269" s="5">
        <v>1</v>
      </c>
      <c r="AM269" s="5">
        <v>1</v>
      </c>
      <c r="AN269" s="5">
        <v>1</v>
      </c>
      <c r="AO269" s="5">
        <v>1</v>
      </c>
      <c r="AP269" s="5">
        <v>1</v>
      </c>
      <c r="AQ269" s="5">
        <v>1</v>
      </c>
      <c r="AR269" s="5">
        <v>1</v>
      </c>
      <c r="AS269" s="5">
        <v>1</v>
      </c>
      <c r="AT269" s="5">
        <v>1</v>
      </c>
      <c r="AU269" s="5">
        <v>1</v>
      </c>
      <c r="AV269" s="5">
        <v>1</v>
      </c>
      <c r="AW269" s="5">
        <v>1</v>
      </c>
      <c r="AX269" s="5">
        <v>1</v>
      </c>
      <c r="AY269" s="5">
        <v>1</v>
      </c>
      <c r="AZ269" s="5">
        <v>1</v>
      </c>
      <c r="BA269" s="5">
        <v>1</v>
      </c>
      <c r="BB269" s="5">
        <v>1</v>
      </c>
      <c r="BC269" s="5">
        <v>1</v>
      </c>
      <c r="BD269" s="5">
        <v>1</v>
      </c>
      <c r="BE269" s="5">
        <v>1</v>
      </c>
      <c r="BF269" s="5">
        <v>1</v>
      </c>
      <c r="BG269" s="5">
        <v>1</v>
      </c>
      <c r="BH269" s="5">
        <v>1</v>
      </c>
      <c r="BI269" s="5">
        <v>1</v>
      </c>
      <c r="BJ269" s="5">
        <v>1</v>
      </c>
      <c r="BK269" s="5">
        <v>1</v>
      </c>
      <c r="BL269" s="5">
        <v>1</v>
      </c>
      <c r="BM269" s="5">
        <v>1</v>
      </c>
      <c r="BN269" s="5">
        <v>1</v>
      </c>
      <c r="BO269" s="5">
        <v>1</v>
      </c>
      <c r="BP269" s="5">
        <v>1</v>
      </c>
      <c r="BQ269" s="5">
        <v>1</v>
      </c>
      <c r="BR269" s="5">
        <v>1</v>
      </c>
      <c r="BS269" s="5">
        <v>1</v>
      </c>
      <c r="BT269" s="5">
        <v>1</v>
      </c>
      <c r="BU269" s="244">
        <v>1</v>
      </c>
    </row>
    <row r="270" spans="1:73" ht="18.75">
      <c r="A270" s="5">
        <v>1</v>
      </c>
      <c r="B270" s="596"/>
      <c r="C270" s="632"/>
      <c r="D270" s="598"/>
      <c r="E270" s="630" t="str">
        <f t="shared" si="47"/>
        <v/>
      </c>
      <c r="F270" s="640"/>
      <c r="G270" s="627" t="str">
        <f t="shared" si="50"/>
        <v/>
      </c>
      <c r="H270" s="639" t="str">
        <f>IF(OR(ISBLANK(F270), ISTEXT(F270)), "", "0  "&amp;F258)</f>
        <v/>
      </c>
      <c r="I270" s="5">
        <v>1</v>
      </c>
      <c r="J270" s="180" t="str">
        <f t="shared" si="46"/>
        <v>►</v>
      </c>
      <c r="K270" s="163"/>
      <c r="L270" s="164"/>
      <c r="M270" s="181" t="str">
        <f t="shared" si="43"/>
        <v/>
      </c>
      <c r="N270" s="166"/>
      <c r="O270" s="167"/>
      <c r="P270" s="182"/>
      <c r="Q270" s="491">
        <v>1</v>
      </c>
      <c r="R270" s="169">
        <f>IFERROR(SUMIF(K312:P312, O270, K313:P313)*N270*IF(ISBLANK(K270),1,K270)+SUMIF(K314:P314, O270, K315:P315)*N270*IF(ISBLANK(K270),1,K270), 0)</f>
        <v>0</v>
      </c>
      <c r="S270" s="170">
        <f>IF(ISBLANK(K249),0,(R270*Q270)/K249*V250)</f>
        <v>0</v>
      </c>
      <c r="T270" s="183">
        <f>IF(S285=0,0,(S270/S285)*U254*1000)</f>
        <v>0</v>
      </c>
      <c r="U270" s="184">
        <f>IF(R285=0, 0, (K270*Q270)/(R285*U254))</f>
        <v>0</v>
      </c>
      <c r="V270" s="185">
        <f>IF(OR(ISBLANK(K249), ISBLANK(K270), ISTEXT(K270)), 0, K270*Q270/K249*V250)</f>
        <v>0</v>
      </c>
      <c r="W270" s="186">
        <f t="shared" si="44"/>
        <v>0</v>
      </c>
      <c r="X270" s="187">
        <f t="shared" si="45"/>
        <v>0</v>
      </c>
      <c r="Y270" s="5">
        <v>1</v>
      </c>
      <c r="Z270" s="5">
        <v>1</v>
      </c>
      <c r="AA270" s="164"/>
      <c r="AB270" s="164"/>
      <c r="AC270" s="181" t="str">
        <f t="shared" si="49"/>
        <v/>
      </c>
      <c r="AD270" s="166"/>
      <c r="AE270" s="167"/>
      <c r="AF270" s="182"/>
      <c r="AG270" s="5">
        <v>1</v>
      </c>
      <c r="AH270" s="5">
        <v>1</v>
      </c>
      <c r="AI270" s="5">
        <v>1</v>
      </c>
      <c r="AJ270" s="5">
        <v>1</v>
      </c>
      <c r="AK270" s="5">
        <v>1</v>
      </c>
      <c r="AL270" s="5">
        <v>1</v>
      </c>
      <c r="AM270" s="5">
        <v>1</v>
      </c>
      <c r="AN270" s="5">
        <v>1</v>
      </c>
      <c r="AO270" s="5">
        <v>1</v>
      </c>
      <c r="AP270" s="5">
        <v>1</v>
      </c>
      <c r="AQ270" s="5">
        <v>1</v>
      </c>
      <c r="AR270" s="5">
        <v>1</v>
      </c>
      <c r="AS270" s="5">
        <v>1</v>
      </c>
      <c r="AT270" s="5">
        <v>1</v>
      </c>
      <c r="AU270" s="5">
        <v>1</v>
      </c>
      <c r="AV270" s="5">
        <v>1</v>
      </c>
      <c r="AW270" s="5">
        <v>1</v>
      </c>
      <c r="AX270" s="5">
        <v>1</v>
      </c>
      <c r="AY270" s="5">
        <v>1</v>
      </c>
      <c r="AZ270" s="5">
        <v>1</v>
      </c>
      <c r="BA270" s="5">
        <v>1</v>
      </c>
      <c r="BB270" s="5">
        <v>1</v>
      </c>
      <c r="BC270" s="5">
        <v>1</v>
      </c>
      <c r="BD270" s="5">
        <v>1</v>
      </c>
      <c r="BE270" s="5">
        <v>1</v>
      </c>
      <c r="BF270" s="5">
        <v>1</v>
      </c>
      <c r="BG270" s="5">
        <v>1</v>
      </c>
      <c r="BH270" s="5">
        <v>1</v>
      </c>
      <c r="BI270" s="5">
        <v>1</v>
      </c>
      <c r="BJ270" s="5">
        <v>1</v>
      </c>
      <c r="BK270" s="5">
        <v>1</v>
      </c>
      <c r="BL270" s="5">
        <v>1</v>
      </c>
      <c r="BM270" s="5">
        <v>1</v>
      </c>
      <c r="BN270" s="5">
        <v>1</v>
      </c>
      <c r="BO270" s="5">
        <v>1</v>
      </c>
      <c r="BP270" s="5">
        <v>1</v>
      </c>
      <c r="BQ270" s="5">
        <v>1</v>
      </c>
      <c r="BR270" s="5">
        <v>1</v>
      </c>
      <c r="BS270" s="5">
        <v>1</v>
      </c>
      <c r="BT270" s="5">
        <v>1</v>
      </c>
      <c r="BU270" s="244">
        <v>1</v>
      </c>
    </row>
    <row r="271" spans="1:73" ht="18.75">
      <c r="A271" s="5">
        <v>1</v>
      </c>
      <c r="B271" s="596"/>
      <c r="C271" s="632"/>
      <c r="D271" s="598"/>
      <c r="E271" s="630" t="str">
        <f t="shared" si="47"/>
        <v/>
      </c>
      <c r="F271" s="640"/>
      <c r="G271" s="627" t="str">
        <f t="shared" si="50"/>
        <v/>
      </c>
      <c r="H271" s="639" t="str">
        <f>IF(OR(ISBLANK(F271), ISTEXT(F271)), "", "0  "&amp;F258)</f>
        <v/>
      </c>
      <c r="I271" s="5">
        <v>1</v>
      </c>
      <c r="J271" s="180" t="str">
        <f t="shared" si="46"/>
        <v>►</v>
      </c>
      <c r="K271" s="163"/>
      <c r="L271" s="164"/>
      <c r="M271" s="181" t="str">
        <f t="shared" si="43"/>
        <v/>
      </c>
      <c r="N271" s="166"/>
      <c r="O271" s="167"/>
      <c r="P271" s="182"/>
      <c r="Q271" s="491">
        <v>1</v>
      </c>
      <c r="R271" s="169">
        <f>IFERROR(SUMIF(K312:P312, O271, K313:P313)*N271*IF(ISBLANK(K271),1,K271)+SUMIF(K314:P314, O271, K315:P315)*N271*IF(ISBLANK(K271),1,K271), 0)</f>
        <v>0</v>
      </c>
      <c r="S271" s="170">
        <f>IF(ISBLANK(K249),0,(R271*Q271)/K249*V250)</f>
        <v>0</v>
      </c>
      <c r="T271" s="171">
        <f>IF(S285=0,0,(S271/S285)*U254*1000)</f>
        <v>0</v>
      </c>
      <c r="U271" s="193">
        <f>IF(R285=0, 0, (K271*Q271)/(R285*U254))</f>
        <v>0</v>
      </c>
      <c r="V271" s="173">
        <f>IF(OR(ISBLANK(K249), ISBLANK(K271), ISTEXT(K271)), 0, K271*Q271/K249*V250)</f>
        <v>0</v>
      </c>
      <c r="W271" s="174">
        <f t="shared" si="44"/>
        <v>0</v>
      </c>
      <c r="X271" s="175">
        <f t="shared" si="45"/>
        <v>0</v>
      </c>
      <c r="Y271" s="5">
        <v>1</v>
      </c>
      <c r="Z271" s="5">
        <v>1</v>
      </c>
      <c r="AA271" s="164"/>
      <c r="AB271" s="164"/>
      <c r="AC271" s="181" t="str">
        <f t="shared" si="49"/>
        <v/>
      </c>
      <c r="AD271" s="166"/>
      <c r="AE271" s="167"/>
      <c r="AF271" s="182"/>
      <c r="AG271" s="5">
        <v>1</v>
      </c>
      <c r="AH271" s="5">
        <v>1</v>
      </c>
      <c r="AI271" s="5">
        <v>1</v>
      </c>
      <c r="AJ271" s="5">
        <v>1</v>
      </c>
      <c r="AK271" s="5">
        <v>1</v>
      </c>
      <c r="AL271" s="5">
        <v>1</v>
      </c>
      <c r="AM271" s="5">
        <v>1</v>
      </c>
      <c r="AN271" s="5">
        <v>1</v>
      </c>
      <c r="AO271" s="5">
        <v>1</v>
      </c>
      <c r="AP271" s="5">
        <v>1</v>
      </c>
      <c r="AQ271" s="5">
        <v>1</v>
      </c>
      <c r="AR271" s="5">
        <v>1</v>
      </c>
      <c r="AS271" s="5">
        <v>1</v>
      </c>
      <c r="AT271" s="5">
        <v>1</v>
      </c>
      <c r="AU271" s="5">
        <v>1</v>
      </c>
      <c r="AV271" s="5">
        <v>1</v>
      </c>
      <c r="AW271" s="5">
        <v>1</v>
      </c>
      <c r="AX271" s="5">
        <v>1</v>
      </c>
      <c r="AY271" s="5">
        <v>1</v>
      </c>
      <c r="AZ271" s="5">
        <v>1</v>
      </c>
      <c r="BA271" s="5">
        <v>1</v>
      </c>
      <c r="BB271" s="5">
        <v>1</v>
      </c>
      <c r="BC271" s="5">
        <v>1</v>
      </c>
      <c r="BD271" s="5">
        <v>1</v>
      </c>
      <c r="BE271" s="5">
        <v>1</v>
      </c>
      <c r="BF271" s="5">
        <v>1</v>
      </c>
      <c r="BG271" s="5">
        <v>1</v>
      </c>
      <c r="BH271" s="5">
        <v>1</v>
      </c>
      <c r="BI271" s="5">
        <v>1</v>
      </c>
      <c r="BJ271" s="5">
        <v>1</v>
      </c>
      <c r="BK271" s="5">
        <v>1</v>
      </c>
      <c r="BL271" s="5">
        <v>1</v>
      </c>
      <c r="BM271" s="5">
        <v>1</v>
      </c>
      <c r="BN271" s="5">
        <v>1</v>
      </c>
      <c r="BO271" s="5">
        <v>1</v>
      </c>
      <c r="BP271" s="5">
        <v>1</v>
      </c>
      <c r="BQ271" s="5">
        <v>1</v>
      </c>
      <c r="BR271" s="5">
        <v>1</v>
      </c>
      <c r="BS271" s="5">
        <v>1</v>
      </c>
      <c r="BT271" s="5">
        <v>1</v>
      </c>
      <c r="BU271" s="244">
        <v>1</v>
      </c>
    </row>
    <row r="272" spans="1:73" ht="18.75">
      <c r="A272" s="5">
        <v>1</v>
      </c>
      <c r="B272" s="596"/>
      <c r="C272" s="632"/>
      <c r="D272" s="598"/>
      <c r="E272" s="630" t="str">
        <f t="shared" si="47"/>
        <v/>
      </c>
      <c r="F272" s="640"/>
      <c r="G272" s="627" t="str">
        <f t="shared" si="50"/>
        <v/>
      </c>
      <c r="H272" s="639" t="str">
        <f>IF(OR(ISBLANK(F272), ISTEXT(F272)), "", "0  "&amp;F258)</f>
        <v/>
      </c>
      <c r="I272" s="5">
        <v>1</v>
      </c>
      <c r="J272" s="180" t="str">
        <f t="shared" si="46"/>
        <v>►</v>
      </c>
      <c r="K272" s="163"/>
      <c r="L272" s="164"/>
      <c r="M272" s="181" t="str">
        <f t="shared" si="43"/>
        <v/>
      </c>
      <c r="N272" s="166"/>
      <c r="O272" s="167"/>
      <c r="P272" s="182"/>
      <c r="Q272" s="491">
        <v>1</v>
      </c>
      <c r="R272" s="169">
        <f>IFERROR(SUMIF(K312:P312, O272, K313:P313)*N272*IF(ISBLANK(K272),1,K272)+SUMIF(K314:P314, O272, K315:P315)*N272*IF(ISBLANK(K272),1,K272), 0)</f>
        <v>0</v>
      </c>
      <c r="S272" s="170">
        <f>IF(ISBLANK(K249),0,(R272*Q272)/K249*V250)</f>
        <v>0</v>
      </c>
      <c r="T272" s="183">
        <f>IF(S285=0,0,(S272/S285)*U254*1000)</f>
        <v>0</v>
      </c>
      <c r="U272" s="184">
        <f>IF(R285=0, 0, (K272*Q272)/(R285*U254))</f>
        <v>0</v>
      </c>
      <c r="V272" s="185">
        <f>IF(OR(ISBLANK(K249), ISBLANK(K272), ISTEXT(K272)), 0, K272*Q272/K249*V250)</f>
        <v>0</v>
      </c>
      <c r="W272" s="186">
        <f t="shared" si="44"/>
        <v>0</v>
      </c>
      <c r="X272" s="187">
        <f t="shared" si="45"/>
        <v>0</v>
      </c>
      <c r="Y272" s="5">
        <v>1</v>
      </c>
      <c r="Z272" s="5">
        <v>1</v>
      </c>
      <c r="AA272" s="164"/>
      <c r="AB272" s="164"/>
      <c r="AC272" s="181" t="str">
        <f t="shared" si="49"/>
        <v/>
      </c>
      <c r="AD272" s="166"/>
      <c r="AE272" s="167"/>
      <c r="AF272" s="182"/>
      <c r="AG272" s="5">
        <v>1</v>
      </c>
      <c r="AH272" s="5">
        <v>1</v>
      </c>
      <c r="AI272" s="5">
        <v>1</v>
      </c>
      <c r="AJ272" s="5">
        <v>1</v>
      </c>
      <c r="AK272" s="5">
        <v>1</v>
      </c>
      <c r="AL272" s="5">
        <v>1</v>
      </c>
      <c r="AM272" s="5">
        <v>1</v>
      </c>
      <c r="AN272" s="5">
        <v>1</v>
      </c>
      <c r="AO272" s="5">
        <v>1</v>
      </c>
      <c r="AP272" s="5">
        <v>1</v>
      </c>
      <c r="AQ272" s="5">
        <v>1</v>
      </c>
      <c r="AR272" s="5">
        <v>1</v>
      </c>
      <c r="AS272" s="5">
        <v>1</v>
      </c>
      <c r="AT272" s="5">
        <v>1</v>
      </c>
      <c r="AU272" s="5">
        <v>1</v>
      </c>
      <c r="AV272" s="5">
        <v>1</v>
      </c>
      <c r="AW272" s="5">
        <v>1</v>
      </c>
      <c r="AX272" s="5">
        <v>1</v>
      </c>
      <c r="AY272" s="5">
        <v>1</v>
      </c>
      <c r="AZ272" s="5">
        <v>1</v>
      </c>
      <c r="BA272" s="5">
        <v>1</v>
      </c>
      <c r="BB272" s="5">
        <v>1</v>
      </c>
      <c r="BC272" s="5">
        <v>1</v>
      </c>
      <c r="BD272" s="5">
        <v>1</v>
      </c>
      <c r="BE272" s="5">
        <v>1</v>
      </c>
      <c r="BF272" s="5">
        <v>1</v>
      </c>
      <c r="BG272" s="5">
        <v>1</v>
      </c>
      <c r="BH272" s="5">
        <v>1</v>
      </c>
      <c r="BI272" s="5">
        <v>1</v>
      </c>
      <c r="BJ272" s="5">
        <v>1</v>
      </c>
      <c r="BK272" s="5">
        <v>1</v>
      </c>
      <c r="BL272" s="5">
        <v>1</v>
      </c>
      <c r="BM272" s="5">
        <v>1</v>
      </c>
      <c r="BN272" s="5">
        <v>1</v>
      </c>
      <c r="BO272" s="5">
        <v>1</v>
      </c>
      <c r="BP272" s="5">
        <v>1</v>
      </c>
      <c r="BQ272" s="5">
        <v>1</v>
      </c>
      <c r="BR272" s="5">
        <v>1</v>
      </c>
      <c r="BS272" s="5">
        <v>1</v>
      </c>
      <c r="BT272" s="5">
        <v>1</v>
      </c>
      <c r="BU272" s="244">
        <v>1</v>
      </c>
    </row>
    <row r="273" spans="1:73" ht="18.75">
      <c r="A273" s="5">
        <v>1</v>
      </c>
      <c r="B273" s="596"/>
      <c r="C273" s="632"/>
      <c r="D273" s="598"/>
      <c r="E273" s="630" t="str">
        <f t="shared" si="47"/>
        <v/>
      </c>
      <c r="F273" s="640"/>
      <c r="G273" s="627" t="str">
        <f t="shared" si="50"/>
        <v/>
      </c>
      <c r="H273" s="639" t="str">
        <f>IF(OR(ISBLANK(F273), ISTEXT(F273)), "", "0  "&amp;F258)</f>
        <v/>
      </c>
      <c r="I273" s="5">
        <v>1</v>
      </c>
      <c r="J273" s="180" t="str">
        <f t="shared" si="46"/>
        <v>►</v>
      </c>
      <c r="K273" s="163"/>
      <c r="L273" s="164"/>
      <c r="M273" s="181" t="str">
        <f t="shared" si="43"/>
        <v/>
      </c>
      <c r="N273" s="166"/>
      <c r="O273" s="167"/>
      <c r="P273" s="182"/>
      <c r="Q273" s="491">
        <v>1</v>
      </c>
      <c r="R273" s="169">
        <f>IFERROR(SUMIF(K312:P312, O273, K313:P313)*N273*IF(ISBLANK(K273),1,K273)+SUMIF(K314:P314, O273, K315:P315)*N273*IF(ISBLANK(K273),1,K273), 0)</f>
        <v>0</v>
      </c>
      <c r="S273" s="170">
        <f>IF(ISBLANK(K249),0,(R273*Q273)/K249*V250)</f>
        <v>0</v>
      </c>
      <c r="T273" s="171">
        <f>IF(S285=0,0,(S273/S285)*U254*1000)</f>
        <v>0</v>
      </c>
      <c r="U273" s="193">
        <f>IF(R285=0, 0, (K273*Q273)/(R285*U254))</f>
        <v>0</v>
      </c>
      <c r="V273" s="173">
        <f>IF(OR(ISBLANK(K249), ISBLANK(K273), ISTEXT(K273)), 0, K273*Q273/K249*V250)</f>
        <v>0</v>
      </c>
      <c r="W273" s="174">
        <f t="shared" si="44"/>
        <v>0</v>
      </c>
      <c r="X273" s="175">
        <f t="shared" si="45"/>
        <v>0</v>
      </c>
      <c r="Y273" s="5">
        <v>1</v>
      </c>
      <c r="Z273" s="5">
        <v>1</v>
      </c>
      <c r="AA273" s="164"/>
      <c r="AB273" s="164"/>
      <c r="AC273" s="181" t="str">
        <f t="shared" si="49"/>
        <v/>
      </c>
      <c r="AD273" s="166"/>
      <c r="AE273" s="167"/>
      <c r="AF273" s="182"/>
      <c r="AG273" s="5">
        <v>1</v>
      </c>
      <c r="AH273" s="5">
        <v>1</v>
      </c>
      <c r="AI273" s="5">
        <v>1</v>
      </c>
      <c r="AJ273" s="5">
        <v>1</v>
      </c>
      <c r="AK273" s="5">
        <v>1</v>
      </c>
      <c r="AL273" s="5">
        <v>1</v>
      </c>
      <c r="AM273" s="5">
        <v>1</v>
      </c>
      <c r="AN273" s="5">
        <v>1</v>
      </c>
      <c r="AO273" s="5">
        <v>1</v>
      </c>
      <c r="AP273" s="5">
        <v>1</v>
      </c>
      <c r="AQ273" s="5">
        <v>1</v>
      </c>
      <c r="AR273" s="5">
        <v>1</v>
      </c>
      <c r="AS273" s="5">
        <v>1</v>
      </c>
      <c r="AT273" s="5">
        <v>1</v>
      </c>
      <c r="AU273" s="5">
        <v>1</v>
      </c>
      <c r="AV273" s="5">
        <v>1</v>
      </c>
      <c r="AW273" s="5">
        <v>1</v>
      </c>
      <c r="AX273" s="5">
        <v>1</v>
      </c>
      <c r="AY273" s="5">
        <v>1</v>
      </c>
      <c r="AZ273" s="5">
        <v>1</v>
      </c>
      <c r="BA273" s="5">
        <v>1</v>
      </c>
      <c r="BB273" s="5">
        <v>1</v>
      </c>
      <c r="BC273" s="5">
        <v>1</v>
      </c>
      <c r="BD273" s="5">
        <v>1</v>
      </c>
      <c r="BE273" s="5">
        <v>1</v>
      </c>
      <c r="BF273" s="5">
        <v>1</v>
      </c>
      <c r="BG273" s="5">
        <v>1</v>
      </c>
      <c r="BH273" s="5">
        <v>1</v>
      </c>
      <c r="BI273" s="5">
        <v>1</v>
      </c>
      <c r="BJ273" s="5">
        <v>1</v>
      </c>
      <c r="BK273" s="5">
        <v>1</v>
      </c>
      <c r="BL273" s="5">
        <v>1</v>
      </c>
      <c r="BM273" s="5">
        <v>1</v>
      </c>
      <c r="BN273" s="5">
        <v>1</v>
      </c>
      <c r="BO273" s="5">
        <v>1</v>
      </c>
      <c r="BP273" s="5">
        <v>1</v>
      </c>
      <c r="BQ273" s="5">
        <v>1</v>
      </c>
      <c r="BR273" s="5">
        <v>1</v>
      </c>
      <c r="BS273" s="5">
        <v>1</v>
      </c>
      <c r="BT273" s="5">
        <v>1</v>
      </c>
      <c r="BU273" s="244">
        <v>1</v>
      </c>
    </row>
    <row r="274" spans="1:73" ht="18.75">
      <c r="A274" s="5">
        <v>1</v>
      </c>
      <c r="B274" s="596"/>
      <c r="C274" s="632"/>
      <c r="D274" s="598"/>
      <c r="E274" s="630" t="str">
        <f t="shared" si="47"/>
        <v/>
      </c>
      <c r="F274" s="640"/>
      <c r="G274" s="627" t="str">
        <f t="shared" si="50"/>
        <v/>
      </c>
      <c r="H274" s="639" t="str">
        <f>IF(OR(ISBLANK(F274), ISTEXT(F274)), "", "0  "&amp;F258)</f>
        <v/>
      </c>
      <c r="I274" s="5">
        <v>1</v>
      </c>
      <c r="J274" s="180" t="str">
        <f t="shared" si="46"/>
        <v>►</v>
      </c>
      <c r="K274" s="163"/>
      <c r="L274" s="164"/>
      <c r="M274" s="181" t="str">
        <f t="shared" si="43"/>
        <v/>
      </c>
      <c r="N274" s="166"/>
      <c r="O274" s="167"/>
      <c r="P274" s="286"/>
      <c r="Q274" s="491">
        <v>1</v>
      </c>
      <c r="R274" s="169">
        <f>IFERROR(SUMIF(K312:P312, O274, K313:P313)*N274*IF(ISBLANK(K274),1,K274)+SUMIF(K314:P314, O274, K315:P315)*N274*IF(ISBLANK(K274),1,K274), 0)</f>
        <v>0</v>
      </c>
      <c r="S274" s="170">
        <f>IF(ISBLANK(K249),0,(R274*Q274)/K249*V250)</f>
        <v>0</v>
      </c>
      <c r="T274" s="171">
        <f>IF(S285=0,0,(S274/S285)*U254*1000)</f>
        <v>0</v>
      </c>
      <c r="U274" s="193">
        <f>IF(R285=0, 0, (K274*Q274)/(R285*U254))</f>
        <v>0</v>
      </c>
      <c r="V274" s="173">
        <f>IF(OR(ISBLANK(K249), ISBLANK(K274), ISTEXT(K274)), 0, K274*Q274/K249*V250)</f>
        <v>0</v>
      </c>
      <c r="W274" s="174">
        <f t="shared" si="44"/>
        <v>0</v>
      </c>
      <c r="X274" s="175">
        <f t="shared" si="45"/>
        <v>0</v>
      </c>
      <c r="Y274" s="5">
        <v>1</v>
      </c>
      <c r="Z274" s="5">
        <v>1</v>
      </c>
      <c r="AA274" s="164"/>
      <c r="AB274" s="164"/>
      <c r="AC274" s="181" t="str">
        <f t="shared" si="49"/>
        <v/>
      </c>
      <c r="AD274" s="166"/>
      <c r="AE274" s="167"/>
      <c r="AF274" s="182"/>
      <c r="AG274" s="5">
        <v>1</v>
      </c>
      <c r="AH274" s="5">
        <v>1</v>
      </c>
      <c r="AI274" s="5">
        <v>1</v>
      </c>
      <c r="AJ274" s="5">
        <v>1</v>
      </c>
      <c r="AK274" s="5">
        <v>1</v>
      </c>
      <c r="AL274" s="5">
        <v>1</v>
      </c>
      <c r="AM274" s="5">
        <v>1</v>
      </c>
      <c r="AN274" s="5">
        <v>1</v>
      </c>
      <c r="AO274" s="5">
        <v>1</v>
      </c>
      <c r="AP274" s="5">
        <v>1</v>
      </c>
      <c r="AQ274" s="5">
        <v>1</v>
      </c>
      <c r="AR274" s="5">
        <v>1</v>
      </c>
      <c r="AS274" s="5">
        <v>1</v>
      </c>
      <c r="AT274" s="5">
        <v>1</v>
      </c>
      <c r="AU274" s="5">
        <v>1</v>
      </c>
      <c r="AV274" s="5">
        <v>1</v>
      </c>
      <c r="AW274" s="5">
        <v>1</v>
      </c>
      <c r="AX274" s="5">
        <v>1</v>
      </c>
      <c r="AY274" s="5">
        <v>1</v>
      </c>
      <c r="AZ274" s="5">
        <v>1</v>
      </c>
      <c r="BA274" s="5">
        <v>1</v>
      </c>
      <c r="BB274" s="5">
        <v>1</v>
      </c>
      <c r="BC274" s="5">
        <v>1</v>
      </c>
      <c r="BD274" s="5">
        <v>1</v>
      </c>
      <c r="BE274" s="5">
        <v>1</v>
      </c>
      <c r="BF274" s="5">
        <v>1</v>
      </c>
      <c r="BG274" s="5">
        <v>1</v>
      </c>
      <c r="BH274" s="5">
        <v>1</v>
      </c>
      <c r="BI274" s="5">
        <v>1</v>
      </c>
      <c r="BJ274" s="5">
        <v>1</v>
      </c>
      <c r="BK274" s="5">
        <v>1</v>
      </c>
      <c r="BL274" s="5">
        <v>1</v>
      </c>
      <c r="BM274" s="5">
        <v>1</v>
      </c>
      <c r="BN274" s="5">
        <v>1</v>
      </c>
      <c r="BO274" s="5">
        <v>1</v>
      </c>
      <c r="BP274" s="5">
        <v>1</v>
      </c>
      <c r="BQ274" s="5">
        <v>1</v>
      </c>
      <c r="BR274" s="5">
        <v>1</v>
      </c>
      <c r="BS274" s="5">
        <v>1</v>
      </c>
      <c r="BT274" s="5">
        <v>1</v>
      </c>
      <c r="BU274" s="244">
        <v>1</v>
      </c>
    </row>
    <row r="275" spans="1:73" ht="18.75">
      <c r="A275" s="5">
        <v>1</v>
      </c>
      <c r="B275" s="596"/>
      <c r="C275" s="632"/>
      <c r="D275" s="598"/>
      <c r="E275" s="630" t="str">
        <f t="shared" si="47"/>
        <v/>
      </c>
      <c r="F275" s="640"/>
      <c r="G275" s="627" t="str">
        <f t="shared" si="50"/>
        <v/>
      </c>
      <c r="H275" s="639" t="str">
        <f>IF(OR(ISBLANK(F275), ISTEXT(F275)), "", "0  "&amp;F258)</f>
        <v/>
      </c>
      <c r="I275" s="5">
        <v>1</v>
      </c>
      <c r="J275" s="180" t="str">
        <f t="shared" si="46"/>
        <v>►</v>
      </c>
      <c r="K275" s="163"/>
      <c r="L275" s="164"/>
      <c r="M275" s="181" t="str">
        <f t="shared" si="43"/>
        <v/>
      </c>
      <c r="N275" s="166"/>
      <c r="O275" s="167"/>
      <c r="P275" s="286"/>
      <c r="Q275" s="491">
        <v>1</v>
      </c>
      <c r="R275" s="169">
        <f>IFERROR(SUMIF(K312:P312, O275, K313:P313)*N275*IF(ISBLANK(K275),1,K275)+SUMIF(K314:P314, O275, K315:P315)*N275*IF(ISBLANK(K275),1,K275), 0)</f>
        <v>0</v>
      </c>
      <c r="S275" s="170">
        <f>IF(ISBLANK(K249),0,(R275*Q275)/K249*V250)</f>
        <v>0</v>
      </c>
      <c r="T275" s="171">
        <f>IF(S285=0,0,(S275/S285)*U254*1000)</f>
        <v>0</v>
      </c>
      <c r="U275" s="193">
        <f>IF(R285=0, 0, (K275*Q275)/(R285*U254))</f>
        <v>0</v>
      </c>
      <c r="V275" s="173">
        <f>IF(OR(ISBLANK(K249), ISBLANK(K275), ISTEXT(K275)), 0, K275*Q275/K249*V250)</f>
        <v>0</v>
      </c>
      <c r="W275" s="174">
        <f t="shared" si="44"/>
        <v>0</v>
      </c>
      <c r="X275" s="175">
        <f t="shared" si="45"/>
        <v>0</v>
      </c>
      <c r="Y275" s="5">
        <v>1</v>
      </c>
      <c r="Z275" s="5">
        <v>1</v>
      </c>
      <c r="AA275" s="164"/>
      <c r="AB275" s="164"/>
      <c r="AC275" s="181" t="str">
        <f t="shared" si="49"/>
        <v/>
      </c>
      <c r="AD275" s="166"/>
      <c r="AE275" s="167"/>
      <c r="AF275" s="182"/>
      <c r="AG275" s="5">
        <v>1</v>
      </c>
      <c r="AH275" s="5">
        <v>1</v>
      </c>
      <c r="AI275" s="5">
        <v>1</v>
      </c>
      <c r="AJ275" s="5">
        <v>1</v>
      </c>
      <c r="AK275" s="5">
        <v>1</v>
      </c>
      <c r="AL275" s="5">
        <v>1</v>
      </c>
      <c r="AM275" s="5">
        <v>1</v>
      </c>
      <c r="AN275" s="5">
        <v>1</v>
      </c>
      <c r="AO275" s="5">
        <v>1</v>
      </c>
      <c r="AP275" s="5">
        <v>1</v>
      </c>
      <c r="AQ275" s="5">
        <v>1</v>
      </c>
      <c r="AR275" s="5">
        <v>1</v>
      </c>
      <c r="AS275" s="5">
        <v>1</v>
      </c>
      <c r="AT275" s="5">
        <v>1</v>
      </c>
      <c r="AU275" s="5">
        <v>1</v>
      </c>
      <c r="AV275" s="5">
        <v>1</v>
      </c>
      <c r="AW275" s="5">
        <v>1</v>
      </c>
      <c r="AX275" s="5">
        <v>1</v>
      </c>
      <c r="AY275" s="5">
        <v>1</v>
      </c>
      <c r="AZ275" s="5">
        <v>1</v>
      </c>
      <c r="BA275" s="5">
        <v>1</v>
      </c>
      <c r="BB275" s="5">
        <v>1</v>
      </c>
      <c r="BC275" s="5">
        <v>1</v>
      </c>
      <c r="BD275" s="5">
        <v>1</v>
      </c>
      <c r="BE275" s="5">
        <v>1</v>
      </c>
      <c r="BF275" s="5">
        <v>1</v>
      </c>
      <c r="BG275" s="5">
        <v>1</v>
      </c>
      <c r="BH275" s="5">
        <v>1</v>
      </c>
      <c r="BI275" s="5">
        <v>1</v>
      </c>
      <c r="BJ275" s="5">
        <v>1</v>
      </c>
      <c r="BK275" s="5">
        <v>1</v>
      </c>
      <c r="BL275" s="5">
        <v>1</v>
      </c>
      <c r="BM275" s="5">
        <v>1</v>
      </c>
      <c r="BN275" s="5">
        <v>1</v>
      </c>
      <c r="BO275" s="5">
        <v>1</v>
      </c>
      <c r="BP275" s="5">
        <v>1</v>
      </c>
      <c r="BQ275" s="5">
        <v>1</v>
      </c>
      <c r="BR275" s="5">
        <v>1</v>
      </c>
      <c r="BS275" s="5">
        <v>1</v>
      </c>
      <c r="BT275" s="5">
        <v>1</v>
      </c>
      <c r="BU275" s="244">
        <v>1</v>
      </c>
    </row>
    <row r="276" spans="1:73" ht="18.75">
      <c r="A276" s="5">
        <v>1</v>
      </c>
      <c r="B276" s="596"/>
      <c r="C276" s="632"/>
      <c r="D276" s="598"/>
      <c r="E276" s="630" t="str">
        <f t="shared" si="47"/>
        <v/>
      </c>
      <c r="F276" s="640"/>
      <c r="G276" s="627" t="str">
        <f t="shared" si="50"/>
        <v/>
      </c>
      <c r="H276" s="639" t="str">
        <f>IF(OR(ISBLANK(F276), ISTEXT(F276)), "", "0  "&amp;F258)</f>
        <v/>
      </c>
      <c r="I276" s="5">
        <v>1</v>
      </c>
      <c r="J276" s="180" t="str">
        <f t="shared" si="46"/>
        <v>►</v>
      </c>
      <c r="K276" s="163"/>
      <c r="L276" s="164"/>
      <c r="M276" s="181" t="str">
        <f t="shared" si="43"/>
        <v/>
      </c>
      <c r="N276" s="166"/>
      <c r="O276" s="167"/>
      <c r="P276" s="286"/>
      <c r="Q276" s="491">
        <v>1</v>
      </c>
      <c r="R276" s="169">
        <f>IFERROR(SUMIF(K312:P312, O276, K313:P313)*N276*IF(ISBLANK(K276),1,K276)+SUMIF(K314:P314, O276, K315:P315)*N276*IF(ISBLANK(K276),1,K276), 0)</f>
        <v>0</v>
      </c>
      <c r="S276" s="170">
        <f>IF(ISBLANK(K249),0,(R276*Q276)/K249*V250)</f>
        <v>0</v>
      </c>
      <c r="T276" s="171">
        <f>IF(S285=0,0,(S276/S285)*U254*1000)</f>
        <v>0</v>
      </c>
      <c r="U276" s="193">
        <f>IF(R285=0, 0, (K276*Q276)/(R285*U254))</f>
        <v>0</v>
      </c>
      <c r="V276" s="173">
        <f>IF(OR(ISBLANK(K249), ISBLANK(K276), ISTEXT(K276)), 0, K276*Q276/K249*V250)</f>
        <v>0</v>
      </c>
      <c r="W276" s="174">
        <f t="shared" si="44"/>
        <v>0</v>
      </c>
      <c r="X276" s="175">
        <f t="shared" si="45"/>
        <v>0</v>
      </c>
      <c r="Y276" s="5">
        <v>1</v>
      </c>
      <c r="Z276" s="5">
        <v>1</v>
      </c>
      <c r="AA276" s="164"/>
      <c r="AB276" s="164"/>
      <c r="AC276" s="181" t="str">
        <f t="shared" si="49"/>
        <v/>
      </c>
      <c r="AD276" s="166"/>
      <c r="AE276" s="167"/>
      <c r="AF276" s="182"/>
      <c r="AG276" s="5">
        <v>1</v>
      </c>
      <c r="AH276" s="5">
        <v>1</v>
      </c>
      <c r="AI276" s="5">
        <v>1</v>
      </c>
      <c r="AJ276" s="5">
        <v>1</v>
      </c>
      <c r="AK276" s="5">
        <v>1</v>
      </c>
      <c r="AL276" s="5">
        <v>1</v>
      </c>
      <c r="AM276" s="5">
        <v>1</v>
      </c>
      <c r="AN276" s="5">
        <v>1</v>
      </c>
      <c r="AO276" s="5">
        <v>1</v>
      </c>
      <c r="AP276" s="5">
        <v>1</v>
      </c>
      <c r="AQ276" s="5">
        <v>1</v>
      </c>
      <c r="AR276" s="5">
        <v>1</v>
      </c>
      <c r="AS276" s="5">
        <v>1</v>
      </c>
      <c r="AT276" s="5">
        <v>1</v>
      </c>
      <c r="AU276" s="5">
        <v>1</v>
      </c>
      <c r="AV276" s="5">
        <v>1</v>
      </c>
      <c r="AW276" s="5">
        <v>1</v>
      </c>
      <c r="AX276" s="5">
        <v>1</v>
      </c>
      <c r="AY276" s="5">
        <v>1</v>
      </c>
      <c r="AZ276" s="5">
        <v>1</v>
      </c>
      <c r="BA276" s="5">
        <v>1</v>
      </c>
      <c r="BB276" s="5">
        <v>1</v>
      </c>
      <c r="BC276" s="5">
        <v>1</v>
      </c>
      <c r="BD276" s="5">
        <v>1</v>
      </c>
      <c r="BE276" s="5">
        <v>1</v>
      </c>
      <c r="BF276" s="5">
        <v>1</v>
      </c>
      <c r="BG276" s="5">
        <v>1</v>
      </c>
      <c r="BH276" s="5">
        <v>1</v>
      </c>
      <c r="BI276" s="5">
        <v>1</v>
      </c>
      <c r="BJ276" s="5">
        <v>1</v>
      </c>
      <c r="BK276" s="5">
        <v>1</v>
      </c>
      <c r="BL276" s="5">
        <v>1</v>
      </c>
      <c r="BM276" s="5">
        <v>1</v>
      </c>
      <c r="BN276" s="5">
        <v>1</v>
      </c>
      <c r="BO276" s="5">
        <v>1</v>
      </c>
      <c r="BP276" s="5">
        <v>1</v>
      </c>
      <c r="BQ276" s="5">
        <v>1</v>
      </c>
      <c r="BR276" s="5">
        <v>1</v>
      </c>
      <c r="BS276" s="5">
        <v>1</v>
      </c>
      <c r="BT276" s="5">
        <v>1</v>
      </c>
      <c r="BU276" s="244">
        <v>1</v>
      </c>
    </row>
    <row r="277" spans="1:73" ht="18.75">
      <c r="A277" s="5">
        <v>1</v>
      </c>
      <c r="B277" s="596"/>
      <c r="C277" s="632"/>
      <c r="D277" s="598"/>
      <c r="E277" s="630" t="str">
        <f t="shared" si="47"/>
        <v/>
      </c>
      <c r="F277" s="640"/>
      <c r="G277" s="627" t="str">
        <f t="shared" si="50"/>
        <v/>
      </c>
      <c r="H277" s="639" t="str">
        <f>IF(OR(ISBLANK(F277), ISTEXT(F277)), "", "0  "&amp;F258)</f>
        <v/>
      </c>
      <c r="I277" s="5">
        <v>1</v>
      </c>
      <c r="J277" s="180" t="str">
        <f t="shared" si="46"/>
        <v>►</v>
      </c>
      <c r="K277" s="163"/>
      <c r="L277" s="164"/>
      <c r="M277" s="181" t="str">
        <f t="shared" si="43"/>
        <v/>
      </c>
      <c r="N277" s="166"/>
      <c r="O277" s="167"/>
      <c r="P277" s="286"/>
      <c r="Q277" s="491">
        <v>1</v>
      </c>
      <c r="R277" s="169">
        <f>IFERROR(SUMIF(K312:P312, O277, K313:P313)*N277*IF(ISBLANK(K277),1,K277)+SUMIF(K314:P314, O277, K315:P315)*N277*IF(ISBLANK(K277),1,K277), 0)</f>
        <v>0</v>
      </c>
      <c r="S277" s="170">
        <f>IF(ISBLANK(K249),0,(R277*Q277)/K249*V250)</f>
        <v>0</v>
      </c>
      <c r="T277" s="171">
        <f>IF(S285=0,0,(S277/S285)*U254*1000)</f>
        <v>0</v>
      </c>
      <c r="U277" s="193">
        <f>IF(R285=0, 0, (K277*Q277)/(R285*U254))</f>
        <v>0</v>
      </c>
      <c r="V277" s="173">
        <f>IF(OR(ISBLANK(K249), ISBLANK(K277), ISTEXT(K277)), 0, K277*Q277/K249*V250)</f>
        <v>0</v>
      </c>
      <c r="W277" s="174">
        <f t="shared" si="44"/>
        <v>0</v>
      </c>
      <c r="X277" s="175">
        <f t="shared" si="45"/>
        <v>0</v>
      </c>
      <c r="Y277" s="5">
        <v>1</v>
      </c>
      <c r="Z277" s="5">
        <v>1</v>
      </c>
      <c r="AA277" s="164"/>
      <c r="AB277" s="164"/>
      <c r="AC277" s="181" t="str">
        <f t="shared" si="49"/>
        <v/>
      </c>
      <c r="AD277" s="166"/>
      <c r="AE277" s="167"/>
      <c r="AF277" s="182"/>
      <c r="AG277" s="5">
        <v>1</v>
      </c>
      <c r="AH277" s="5">
        <v>1</v>
      </c>
      <c r="AI277" s="5">
        <v>1</v>
      </c>
      <c r="AJ277" s="5">
        <v>1</v>
      </c>
      <c r="AK277" s="5">
        <v>1</v>
      </c>
      <c r="AL277" s="5">
        <v>1</v>
      </c>
      <c r="AM277" s="5">
        <v>1</v>
      </c>
      <c r="AN277" s="5">
        <v>1</v>
      </c>
      <c r="AO277" s="5">
        <v>1</v>
      </c>
      <c r="AP277" s="5">
        <v>1</v>
      </c>
      <c r="AQ277" s="5">
        <v>1</v>
      </c>
      <c r="AR277" s="5">
        <v>1</v>
      </c>
      <c r="AS277" s="5">
        <v>1</v>
      </c>
      <c r="AT277" s="5">
        <v>1</v>
      </c>
      <c r="AU277" s="5">
        <v>1</v>
      </c>
      <c r="AV277" s="5">
        <v>1</v>
      </c>
      <c r="AW277" s="5">
        <v>1</v>
      </c>
      <c r="AX277" s="5">
        <v>1</v>
      </c>
      <c r="AY277" s="5">
        <v>1</v>
      </c>
      <c r="AZ277" s="5">
        <v>1</v>
      </c>
      <c r="BA277" s="5">
        <v>1</v>
      </c>
      <c r="BB277" s="5">
        <v>1</v>
      </c>
      <c r="BC277" s="5">
        <v>1</v>
      </c>
      <c r="BD277" s="5">
        <v>1</v>
      </c>
      <c r="BE277" s="5">
        <v>1</v>
      </c>
      <c r="BF277" s="5">
        <v>1</v>
      </c>
      <c r="BG277" s="5">
        <v>1</v>
      </c>
      <c r="BH277" s="5">
        <v>1</v>
      </c>
      <c r="BI277" s="5">
        <v>1</v>
      </c>
      <c r="BJ277" s="5">
        <v>1</v>
      </c>
      <c r="BK277" s="5">
        <v>1</v>
      </c>
      <c r="BL277" s="5">
        <v>1</v>
      </c>
      <c r="BM277" s="5">
        <v>1</v>
      </c>
      <c r="BN277" s="5">
        <v>1</v>
      </c>
      <c r="BO277" s="5">
        <v>1</v>
      </c>
      <c r="BP277" s="5">
        <v>1</v>
      </c>
      <c r="BQ277" s="5">
        <v>1</v>
      </c>
      <c r="BR277" s="5">
        <v>1</v>
      </c>
      <c r="BS277" s="5">
        <v>1</v>
      </c>
      <c r="BT277" s="5">
        <v>1</v>
      </c>
      <c r="BU277" s="244">
        <v>1</v>
      </c>
    </row>
    <row r="278" spans="1:73" ht="18.75">
      <c r="A278" s="5">
        <v>1</v>
      </c>
      <c r="B278" s="596"/>
      <c r="C278" s="632"/>
      <c r="D278" s="598"/>
      <c r="E278" s="630" t="str">
        <f t="shared" si="47"/>
        <v/>
      </c>
      <c r="F278" s="640"/>
      <c r="G278" s="627" t="str">
        <f t="shared" si="50"/>
        <v/>
      </c>
      <c r="H278" s="639" t="str">
        <f>IF(OR(ISBLANK(F278), ISTEXT(F278)), "", "0  "&amp;F258)</f>
        <v/>
      </c>
      <c r="I278" s="5">
        <v>1</v>
      </c>
      <c r="J278" s="180" t="str">
        <f t="shared" si="46"/>
        <v>►</v>
      </c>
      <c r="K278" s="163"/>
      <c r="L278" s="164"/>
      <c r="M278" s="181" t="str">
        <f t="shared" si="43"/>
        <v/>
      </c>
      <c r="N278" s="166"/>
      <c r="O278" s="167"/>
      <c r="P278" s="286"/>
      <c r="Q278" s="491">
        <v>1</v>
      </c>
      <c r="R278" s="169">
        <f>IFERROR(SUMIF(K312:P312, O278, K313:P313)*N278*IF(ISBLANK(K278),1,K278)+SUMIF(K314:P314, O278, K315:P315)*N278*IF(ISBLANK(K278),1,K278), 0)</f>
        <v>0</v>
      </c>
      <c r="S278" s="170">
        <f>IF(ISBLANK(K249),0,(R278*Q278)/K249*V250)</f>
        <v>0</v>
      </c>
      <c r="T278" s="171">
        <f>IF(S285=0,0,(S278/S285)*U254*1000)</f>
        <v>0</v>
      </c>
      <c r="U278" s="193">
        <f>IF(R285=0, 0, (K278*Q278)/(R285*U254))</f>
        <v>0</v>
      </c>
      <c r="V278" s="173">
        <f>IF(OR(ISBLANK(K249), ISBLANK(K278), ISTEXT(K278)), 0, K278*Q278/K249*V250)</f>
        <v>0</v>
      </c>
      <c r="W278" s="174">
        <f t="shared" si="44"/>
        <v>0</v>
      </c>
      <c r="X278" s="175">
        <f t="shared" si="45"/>
        <v>0</v>
      </c>
      <c r="Y278" s="3">
        <v>1</v>
      </c>
      <c r="Z278" s="5">
        <v>1</v>
      </c>
      <c r="AA278" s="164"/>
      <c r="AB278" s="164"/>
      <c r="AC278" s="181" t="str">
        <f t="shared" si="49"/>
        <v/>
      </c>
      <c r="AD278" s="166"/>
      <c r="AE278" s="167"/>
      <c r="AF278" s="182"/>
      <c r="AG278" s="5">
        <v>1</v>
      </c>
      <c r="AH278" s="5">
        <v>1</v>
      </c>
      <c r="AI278" s="5">
        <v>1</v>
      </c>
      <c r="AJ278" s="5">
        <v>1</v>
      </c>
      <c r="AK278" s="5">
        <v>1</v>
      </c>
      <c r="AL278" s="5">
        <v>1</v>
      </c>
      <c r="AM278" s="5">
        <v>1</v>
      </c>
      <c r="AN278" s="5">
        <v>1</v>
      </c>
      <c r="AO278" s="5">
        <v>1</v>
      </c>
      <c r="AP278" s="5">
        <v>1</v>
      </c>
      <c r="AQ278" s="5">
        <v>1</v>
      </c>
      <c r="AR278" s="5">
        <v>1</v>
      </c>
      <c r="AS278" s="5">
        <v>1</v>
      </c>
      <c r="AT278" s="5">
        <v>1</v>
      </c>
      <c r="AU278" s="5">
        <v>1</v>
      </c>
      <c r="AV278" s="5">
        <v>1</v>
      </c>
      <c r="AW278" s="5">
        <v>1</v>
      </c>
      <c r="AX278" s="5">
        <v>1</v>
      </c>
      <c r="AY278" s="5">
        <v>1</v>
      </c>
      <c r="AZ278" s="5">
        <v>1</v>
      </c>
      <c r="BA278" s="5">
        <v>1</v>
      </c>
      <c r="BB278" s="5">
        <v>1</v>
      </c>
      <c r="BC278" s="5">
        <v>1</v>
      </c>
      <c r="BD278" s="5">
        <v>1</v>
      </c>
      <c r="BE278" s="5">
        <v>1</v>
      </c>
      <c r="BF278" s="5">
        <v>1</v>
      </c>
      <c r="BG278" s="5">
        <v>1</v>
      </c>
      <c r="BH278" s="5">
        <v>1</v>
      </c>
      <c r="BI278" s="5">
        <v>1</v>
      </c>
      <c r="BJ278" s="5">
        <v>1</v>
      </c>
      <c r="BK278" s="5">
        <v>1</v>
      </c>
      <c r="BL278" s="5">
        <v>1</v>
      </c>
      <c r="BM278" s="5">
        <v>1</v>
      </c>
      <c r="BN278" s="5">
        <v>1</v>
      </c>
      <c r="BO278" s="5">
        <v>1</v>
      </c>
      <c r="BP278" s="5">
        <v>1</v>
      </c>
      <c r="BQ278" s="5">
        <v>1</v>
      </c>
      <c r="BR278" s="5">
        <v>1</v>
      </c>
      <c r="BS278" s="5">
        <v>1</v>
      </c>
      <c r="BT278" s="5">
        <v>1</v>
      </c>
      <c r="BU278" s="244">
        <v>1</v>
      </c>
    </row>
    <row r="279" spans="1:73" ht="18.75">
      <c r="B279" s="596"/>
      <c r="C279" s="632"/>
      <c r="D279" s="598"/>
      <c r="E279" s="630" t="str">
        <f t="shared" si="47"/>
        <v/>
      </c>
      <c r="F279" s="640"/>
      <c r="G279" s="627" t="str">
        <f t="shared" si="50"/>
        <v/>
      </c>
      <c r="H279" s="639" t="str">
        <f>IF(OR(ISBLANK(F279), ISTEXT(F279)), "", "0  "&amp;F258)</f>
        <v/>
      </c>
      <c r="I279" s="5">
        <v>1</v>
      </c>
      <c r="J279" s="180" t="str">
        <f t="shared" si="46"/>
        <v>►</v>
      </c>
      <c r="K279" s="163"/>
      <c r="L279" s="164"/>
      <c r="M279" s="181" t="str">
        <f t="shared" si="43"/>
        <v/>
      </c>
      <c r="N279" s="166"/>
      <c r="O279" s="167"/>
      <c r="P279" s="286"/>
      <c r="Q279" s="491">
        <v>1</v>
      </c>
      <c r="R279" s="169">
        <f>IFERROR(SUMIF(K312:P312, O279, K313:P313)*N279*IF(ISBLANK(K279),1,K279)+SUMIF(K314:P314, O279, K315:P315)*N279*IF(ISBLANK(K279),1,K279), 0)</f>
        <v>0</v>
      </c>
      <c r="S279" s="170">
        <f>IF(ISBLANK(K249),0,(R279*Q279)/K249*V250)</f>
        <v>0</v>
      </c>
      <c r="T279" s="171">
        <f>IF(S285=0,0,(S279/S285)*U254*1000)</f>
        <v>0</v>
      </c>
      <c r="U279" s="193">
        <f>IF(R285=0, 0, (K279*Q279)/(R285*U254))</f>
        <v>0</v>
      </c>
      <c r="V279" s="173">
        <f>IF(OR(ISBLANK(K249), ISBLANK(K279), ISTEXT(K279)), 0, K279*Q279/K249*V250)</f>
        <v>0</v>
      </c>
      <c r="W279" s="174">
        <f t="shared" si="44"/>
        <v>0</v>
      </c>
      <c r="X279" s="175">
        <f t="shared" si="45"/>
        <v>0</v>
      </c>
      <c r="Y279" s="3">
        <v>1</v>
      </c>
      <c r="Z279" s="5">
        <v>1</v>
      </c>
      <c r="AA279" s="164"/>
      <c r="AB279" s="164"/>
      <c r="AC279" s="181" t="str">
        <f t="shared" si="49"/>
        <v/>
      </c>
      <c r="AD279" s="166"/>
      <c r="AE279" s="167"/>
      <c r="AF279" s="182"/>
      <c r="AG279" s="5">
        <v>1</v>
      </c>
      <c r="AH279" s="5">
        <v>1</v>
      </c>
      <c r="AI279" s="5">
        <v>1</v>
      </c>
      <c r="AJ279" s="5">
        <v>1</v>
      </c>
      <c r="AK279" s="5">
        <v>1</v>
      </c>
      <c r="AL279" s="5">
        <v>1</v>
      </c>
      <c r="AM279" s="5">
        <v>1</v>
      </c>
      <c r="AN279" s="5">
        <v>1</v>
      </c>
      <c r="AO279" s="5">
        <v>1</v>
      </c>
      <c r="AP279" s="5">
        <v>1</v>
      </c>
      <c r="AQ279" s="5">
        <v>1</v>
      </c>
      <c r="AR279" s="5">
        <v>1</v>
      </c>
      <c r="AS279" s="5">
        <v>1</v>
      </c>
      <c r="AT279" s="5">
        <v>1</v>
      </c>
      <c r="AU279" s="5">
        <v>1</v>
      </c>
      <c r="AV279" s="5">
        <v>1</v>
      </c>
      <c r="AW279" s="5">
        <v>1</v>
      </c>
      <c r="AX279" s="5">
        <v>1</v>
      </c>
      <c r="AY279" s="5">
        <v>1</v>
      </c>
      <c r="AZ279" s="5">
        <v>1</v>
      </c>
      <c r="BA279" s="5">
        <v>1</v>
      </c>
      <c r="BB279" s="5">
        <v>1</v>
      </c>
      <c r="BC279" s="5">
        <v>1</v>
      </c>
      <c r="BD279" s="5">
        <v>1</v>
      </c>
      <c r="BE279" s="5">
        <v>1</v>
      </c>
      <c r="BF279" s="5">
        <v>1</v>
      </c>
      <c r="BG279" s="5">
        <v>1</v>
      </c>
      <c r="BH279" s="5">
        <v>1</v>
      </c>
      <c r="BI279" s="5">
        <v>1</v>
      </c>
      <c r="BJ279" s="5">
        <v>1</v>
      </c>
      <c r="BK279" s="5">
        <v>1</v>
      </c>
      <c r="BL279" s="5">
        <v>1</v>
      </c>
      <c r="BM279" s="5">
        <v>1</v>
      </c>
      <c r="BN279" s="5">
        <v>1</v>
      </c>
      <c r="BO279" s="5">
        <v>1</v>
      </c>
      <c r="BP279" s="5">
        <v>1</v>
      </c>
      <c r="BQ279" s="5">
        <v>1</v>
      </c>
      <c r="BR279" s="5">
        <v>1</v>
      </c>
      <c r="BS279" s="5">
        <v>1</v>
      </c>
      <c r="BT279" s="5">
        <v>1</v>
      </c>
      <c r="BU279" s="244">
        <v>1</v>
      </c>
    </row>
    <row r="280" spans="1:73" ht="18.75">
      <c r="A280" s="5">
        <v>1</v>
      </c>
      <c r="B280" s="596"/>
      <c r="C280" s="632"/>
      <c r="D280" s="598"/>
      <c r="E280" s="630" t="str">
        <f t="shared" si="47"/>
        <v/>
      </c>
      <c r="F280" s="640"/>
      <c r="G280" s="627" t="str">
        <f t="shared" si="50"/>
        <v/>
      </c>
      <c r="H280" s="639" t="str">
        <f>IF(OR(ISBLANK(F280), ISTEXT(F280)), "", "0  "&amp;F258)</f>
        <v/>
      </c>
      <c r="I280" s="5">
        <v>1</v>
      </c>
      <c r="J280" s="180" t="str">
        <f t="shared" si="46"/>
        <v>►</v>
      </c>
      <c r="K280" s="163"/>
      <c r="L280" s="164"/>
      <c r="M280" s="181" t="str">
        <f t="shared" si="43"/>
        <v/>
      </c>
      <c r="N280" s="166"/>
      <c r="O280" s="167"/>
      <c r="P280" s="286"/>
      <c r="Q280" s="491">
        <v>1</v>
      </c>
      <c r="R280" s="169">
        <f>IFERROR(SUMIF(K312:P312, O280, K313:P313)*N280*IF(ISBLANK(K280),1,K280)+SUMIF(K314:P314, O280, K315:P315)*N280*IF(ISBLANK(K280),1,K280), 0)</f>
        <v>0</v>
      </c>
      <c r="S280" s="170">
        <f>IF(ISBLANK(K249),0,(R280*Q280)/K249*V250)</f>
        <v>0</v>
      </c>
      <c r="T280" s="171">
        <f>IF(S285=0,0,(S280/S285)*U254*1000)</f>
        <v>0</v>
      </c>
      <c r="U280" s="193">
        <f>IF(R285=0, 0, (K280*Q280)/(R285*U254))</f>
        <v>0</v>
      </c>
      <c r="V280" s="173">
        <f>IF(OR(ISBLANK(K249), ISBLANK(K280), ISTEXT(K280)), 0, K280*Q280/K249*V250)</f>
        <v>0</v>
      </c>
      <c r="W280" s="174">
        <f t="shared" si="44"/>
        <v>0</v>
      </c>
      <c r="X280" s="175">
        <f t="shared" si="45"/>
        <v>0</v>
      </c>
      <c r="Y280" s="3">
        <v>1</v>
      </c>
      <c r="Z280" s="5">
        <v>1</v>
      </c>
      <c r="AA280" s="164"/>
      <c r="AB280" s="164"/>
      <c r="AC280" s="181" t="str">
        <f t="shared" si="49"/>
        <v/>
      </c>
      <c r="AD280" s="166"/>
      <c r="AE280" s="167"/>
      <c r="AF280" s="182"/>
      <c r="AG280" s="5">
        <v>1</v>
      </c>
      <c r="AH280" s="5">
        <v>1</v>
      </c>
      <c r="AI280" s="5">
        <v>1</v>
      </c>
      <c r="AJ280" s="5">
        <v>1</v>
      </c>
      <c r="AK280" s="5">
        <v>1</v>
      </c>
      <c r="AL280" s="5">
        <v>1</v>
      </c>
      <c r="AM280" s="5">
        <v>1</v>
      </c>
      <c r="AN280" s="5">
        <v>1</v>
      </c>
      <c r="AO280" s="5">
        <v>1</v>
      </c>
      <c r="AP280" s="5">
        <v>1</v>
      </c>
      <c r="AQ280" s="5">
        <v>1</v>
      </c>
      <c r="AR280" s="5">
        <v>1</v>
      </c>
      <c r="AS280" s="5">
        <v>1</v>
      </c>
      <c r="AT280" s="5">
        <v>1</v>
      </c>
      <c r="AU280" s="5">
        <v>1</v>
      </c>
      <c r="AV280" s="5">
        <v>1</v>
      </c>
      <c r="AW280" s="5">
        <v>1</v>
      </c>
      <c r="AX280" s="5">
        <v>1</v>
      </c>
      <c r="AY280" s="5">
        <v>1</v>
      </c>
      <c r="AZ280" s="5">
        <v>1</v>
      </c>
      <c r="BA280" s="5">
        <v>1</v>
      </c>
      <c r="BB280" s="5">
        <v>1</v>
      </c>
      <c r="BC280" s="5">
        <v>1</v>
      </c>
      <c r="BD280" s="5">
        <v>1</v>
      </c>
      <c r="BE280" s="5">
        <v>1</v>
      </c>
      <c r="BF280" s="5">
        <v>1</v>
      </c>
      <c r="BG280" s="5">
        <v>1</v>
      </c>
      <c r="BH280" s="5">
        <v>1</v>
      </c>
      <c r="BI280" s="5">
        <v>1</v>
      </c>
      <c r="BJ280" s="5">
        <v>1</v>
      </c>
      <c r="BK280" s="5">
        <v>1</v>
      </c>
      <c r="BL280" s="5">
        <v>1</v>
      </c>
      <c r="BM280" s="5">
        <v>1</v>
      </c>
      <c r="BN280" s="5">
        <v>1</v>
      </c>
      <c r="BO280" s="5">
        <v>1</v>
      </c>
      <c r="BP280" s="5">
        <v>1</v>
      </c>
      <c r="BQ280" s="5">
        <v>1</v>
      </c>
      <c r="BR280" s="5">
        <v>1</v>
      </c>
      <c r="BS280" s="5">
        <v>1</v>
      </c>
      <c r="BT280" s="5">
        <v>1</v>
      </c>
      <c r="BU280" s="244">
        <v>1</v>
      </c>
    </row>
    <row r="281" spans="1:73" ht="18.75">
      <c r="A281" s="5">
        <v>1</v>
      </c>
      <c r="B281" s="596"/>
      <c r="C281" s="632"/>
      <c r="D281" s="598"/>
      <c r="E281" s="630" t="str">
        <f t="shared" si="47"/>
        <v/>
      </c>
      <c r="F281" s="640"/>
      <c r="G281" s="627" t="str">
        <f t="shared" si="50"/>
        <v/>
      </c>
      <c r="H281" s="639" t="str">
        <f>IF(OR(ISBLANK(F281), ISTEXT(F281)), "", "0  "&amp;F258)</f>
        <v/>
      </c>
      <c r="I281" s="5">
        <v>1</v>
      </c>
      <c r="J281" s="180" t="str">
        <f t="shared" si="46"/>
        <v>►</v>
      </c>
      <c r="K281" s="163"/>
      <c r="L281" s="164"/>
      <c r="M281" s="181" t="str">
        <f t="shared" si="43"/>
        <v/>
      </c>
      <c r="N281" s="166"/>
      <c r="O281" s="167"/>
      <c r="P281" s="286"/>
      <c r="Q281" s="491">
        <v>1</v>
      </c>
      <c r="R281" s="169">
        <f>IFERROR(SUMIF(K312:P312, O281, K313:P313)*N281*IF(ISBLANK(K281),1,K281)+SUMIF(K314:P314, O281, K315:P315)*N281*IF(ISBLANK(K281),1,K281), 0)</f>
        <v>0</v>
      </c>
      <c r="S281" s="170">
        <f>IF(ISBLANK(K249),0,(R281*Q281)/K249*V250)</f>
        <v>0</v>
      </c>
      <c r="T281" s="171">
        <f>IF(S285=0,0,(S281/S285)*U254*1000)</f>
        <v>0</v>
      </c>
      <c r="U281" s="193">
        <f>IF(R285=0, 0, (K281*Q281)/(R285*U254))</f>
        <v>0</v>
      </c>
      <c r="V281" s="173">
        <f>IF(OR(ISBLANK(K249), ISBLANK(K281), ISTEXT(K281)), 0, K281*Q281/K249*V250)</f>
        <v>0</v>
      </c>
      <c r="W281" s="174">
        <f t="shared" si="44"/>
        <v>0</v>
      </c>
      <c r="X281" s="175">
        <f t="shared" si="45"/>
        <v>0</v>
      </c>
      <c r="Y281" s="3">
        <v>1</v>
      </c>
      <c r="Z281" s="5">
        <v>1</v>
      </c>
      <c r="AA281" s="164"/>
      <c r="AB281" s="164"/>
      <c r="AC281" s="181" t="str">
        <f t="shared" si="49"/>
        <v/>
      </c>
      <c r="AD281" s="166"/>
      <c r="AE281" s="167"/>
      <c r="AF281" s="182"/>
      <c r="AG281" s="5">
        <v>1</v>
      </c>
      <c r="AH281" s="5">
        <v>1</v>
      </c>
      <c r="AI281" s="5">
        <v>1</v>
      </c>
      <c r="AJ281" s="5">
        <v>1</v>
      </c>
      <c r="AK281" s="5">
        <v>1</v>
      </c>
      <c r="AL281" s="5">
        <v>1</v>
      </c>
      <c r="AM281" s="5">
        <v>1</v>
      </c>
      <c r="AN281" s="5">
        <v>1</v>
      </c>
      <c r="AO281" s="5">
        <v>1</v>
      </c>
      <c r="AP281" s="5">
        <v>1</v>
      </c>
      <c r="AQ281" s="5">
        <v>1</v>
      </c>
      <c r="AR281" s="5">
        <v>1</v>
      </c>
      <c r="AS281" s="5">
        <v>1</v>
      </c>
      <c r="AT281" s="5">
        <v>1</v>
      </c>
      <c r="AU281" s="5">
        <v>1</v>
      </c>
      <c r="AV281" s="5">
        <v>1</v>
      </c>
      <c r="AW281" s="5">
        <v>1</v>
      </c>
      <c r="AX281" s="5">
        <v>1</v>
      </c>
      <c r="AY281" s="5">
        <v>1</v>
      </c>
      <c r="AZ281" s="5">
        <v>1</v>
      </c>
      <c r="BA281" s="5">
        <v>1</v>
      </c>
      <c r="BB281" s="5">
        <v>1</v>
      </c>
      <c r="BC281" s="5">
        <v>1</v>
      </c>
      <c r="BD281" s="5">
        <v>1</v>
      </c>
      <c r="BE281" s="5">
        <v>1</v>
      </c>
      <c r="BF281" s="5">
        <v>1</v>
      </c>
      <c r="BG281" s="5">
        <v>1</v>
      </c>
      <c r="BH281" s="5">
        <v>1</v>
      </c>
      <c r="BI281" s="5">
        <v>1</v>
      </c>
      <c r="BJ281" s="5">
        <v>1</v>
      </c>
      <c r="BK281" s="5">
        <v>1</v>
      </c>
      <c r="BL281" s="5">
        <v>1</v>
      </c>
      <c r="BM281" s="5">
        <v>1</v>
      </c>
      <c r="BN281" s="5">
        <v>1</v>
      </c>
      <c r="BO281" s="5">
        <v>1</v>
      </c>
      <c r="BP281" s="5">
        <v>1</v>
      </c>
      <c r="BQ281" s="5">
        <v>1</v>
      </c>
      <c r="BR281" s="5">
        <v>1</v>
      </c>
      <c r="BS281" s="5">
        <v>1</v>
      </c>
      <c r="BT281" s="5">
        <v>1</v>
      </c>
      <c r="BU281" s="244">
        <v>1</v>
      </c>
    </row>
    <row r="282" spans="1:73" ht="18.75">
      <c r="A282" s="5">
        <v>1</v>
      </c>
      <c r="B282" s="596"/>
      <c r="C282" s="632"/>
      <c r="D282" s="598"/>
      <c r="E282" s="630" t="str">
        <f t="shared" si="47"/>
        <v/>
      </c>
      <c r="F282" s="640"/>
      <c r="G282" s="627" t="str">
        <f t="shared" si="50"/>
        <v/>
      </c>
      <c r="H282" s="639" t="str">
        <f>IF(OR(ISBLANK(F282), ISTEXT(F282)), "", "0  "&amp;F258)</f>
        <v/>
      </c>
      <c r="I282" s="5">
        <v>1</v>
      </c>
      <c r="J282" s="180" t="str">
        <f t="shared" si="46"/>
        <v>►</v>
      </c>
      <c r="K282" s="163"/>
      <c r="L282" s="164"/>
      <c r="M282" s="181" t="str">
        <f t="shared" si="43"/>
        <v/>
      </c>
      <c r="N282" s="166"/>
      <c r="O282" s="167"/>
      <c r="P282" s="286"/>
      <c r="Q282" s="491">
        <v>1</v>
      </c>
      <c r="R282" s="169">
        <f>IFERROR(SUMIF(K312:P312, O282, K313:P313)*N282*IF(ISBLANK(K282),1,K282)+SUMIF(K314:P314, O282, K315:P315)*N282*IF(ISBLANK(K282),1,K282), 0)</f>
        <v>0</v>
      </c>
      <c r="S282" s="170">
        <f>IF(ISBLANK(K249),0,(R282*Q282)/K249*V250)</f>
        <v>0</v>
      </c>
      <c r="T282" s="171">
        <f>IF(S285=0,0,(S282/S285)*U254*1000)</f>
        <v>0</v>
      </c>
      <c r="U282" s="193">
        <f>IF(R285=0, 0, (K282*Q282)/(R285*U254))</f>
        <v>0</v>
      </c>
      <c r="V282" s="173">
        <f>IF(OR(ISBLANK(K249), ISBLANK(K282), ISTEXT(K282)), 0, K282*Q282/K249*V250)</f>
        <v>0</v>
      </c>
      <c r="W282" s="174">
        <f t="shared" si="44"/>
        <v>0</v>
      </c>
      <c r="X282" s="175">
        <f t="shared" si="45"/>
        <v>0</v>
      </c>
      <c r="Y282" s="3">
        <v>1</v>
      </c>
      <c r="Z282" s="5">
        <v>1</v>
      </c>
      <c r="AA282" s="164"/>
      <c r="AB282" s="164"/>
      <c r="AC282" s="181" t="str">
        <f t="shared" si="49"/>
        <v/>
      </c>
      <c r="AD282" s="166"/>
      <c r="AE282" s="167"/>
      <c r="AF282" s="182"/>
      <c r="AG282" s="5">
        <v>1</v>
      </c>
      <c r="AH282" s="5">
        <v>1</v>
      </c>
      <c r="AI282" s="5">
        <v>1</v>
      </c>
      <c r="AJ282" s="5">
        <v>1</v>
      </c>
      <c r="AK282" s="5">
        <v>1</v>
      </c>
      <c r="AL282" s="5">
        <v>1</v>
      </c>
      <c r="AM282" s="5">
        <v>1</v>
      </c>
      <c r="AN282" s="5">
        <v>1</v>
      </c>
      <c r="AO282" s="5">
        <v>1</v>
      </c>
      <c r="AP282" s="5">
        <v>1</v>
      </c>
      <c r="AQ282" s="5">
        <v>1</v>
      </c>
      <c r="AR282" s="5">
        <v>1</v>
      </c>
      <c r="AS282" s="5">
        <v>1</v>
      </c>
      <c r="AT282" s="5">
        <v>1</v>
      </c>
      <c r="AU282" s="5">
        <v>1</v>
      </c>
      <c r="AV282" s="5">
        <v>1</v>
      </c>
      <c r="AW282" s="5">
        <v>1</v>
      </c>
      <c r="AX282" s="5">
        <v>1</v>
      </c>
      <c r="AY282" s="5">
        <v>1</v>
      </c>
      <c r="AZ282" s="5">
        <v>1</v>
      </c>
      <c r="BA282" s="5">
        <v>1</v>
      </c>
      <c r="BB282" s="5">
        <v>1</v>
      </c>
      <c r="BC282" s="5">
        <v>1</v>
      </c>
      <c r="BD282" s="5">
        <v>1</v>
      </c>
      <c r="BE282" s="5">
        <v>1</v>
      </c>
      <c r="BF282" s="5">
        <v>1</v>
      </c>
      <c r="BG282" s="5">
        <v>1</v>
      </c>
      <c r="BH282" s="5">
        <v>1</v>
      </c>
      <c r="BI282" s="5">
        <v>1</v>
      </c>
      <c r="BJ282" s="5">
        <v>1</v>
      </c>
      <c r="BK282" s="5">
        <v>1</v>
      </c>
      <c r="BL282" s="5">
        <v>1</v>
      </c>
      <c r="BM282" s="5">
        <v>1</v>
      </c>
      <c r="BN282" s="5">
        <v>1</v>
      </c>
      <c r="BO282" s="5">
        <v>1</v>
      </c>
      <c r="BP282" s="5">
        <v>1</v>
      </c>
      <c r="BQ282" s="5">
        <v>1</v>
      </c>
      <c r="BR282" s="5">
        <v>1</v>
      </c>
      <c r="BS282" s="5">
        <v>1</v>
      </c>
      <c r="BT282" s="5">
        <v>1</v>
      </c>
      <c r="BU282" s="244">
        <v>1</v>
      </c>
    </row>
    <row r="283" spans="1:73" ht="18.75">
      <c r="A283" s="5">
        <v>1</v>
      </c>
      <c r="B283" s="596"/>
      <c r="C283" s="632"/>
      <c r="D283" s="598"/>
      <c r="E283" s="630" t="str">
        <f t="shared" si="47"/>
        <v/>
      </c>
      <c r="F283" s="640"/>
      <c r="G283" s="627" t="str">
        <f t="shared" si="50"/>
        <v/>
      </c>
      <c r="H283" s="639" t="str">
        <f>IF(OR(ISBLANK(F283), ISTEXT(F283)), "", "0  "&amp;F258)</f>
        <v/>
      </c>
      <c r="I283" s="5">
        <v>1</v>
      </c>
      <c r="J283" s="180" t="str">
        <f t="shared" si="46"/>
        <v>►</v>
      </c>
      <c r="K283" s="163"/>
      <c r="L283" s="164"/>
      <c r="M283" s="181" t="str">
        <f t="shared" si="43"/>
        <v/>
      </c>
      <c r="N283" s="166"/>
      <c r="O283" s="167"/>
      <c r="P283" s="286"/>
      <c r="Q283" s="491">
        <v>1</v>
      </c>
      <c r="R283" s="169">
        <f>IFERROR(SUMIF(K312:P312, O283, K313:P313)*N283*IF(ISBLANK(K283),1,K283)+SUMIF(K314:P314, O283, K315:P315)*N283*IF(ISBLANK(K283),1,K283), 0)</f>
        <v>0</v>
      </c>
      <c r="S283" s="170">
        <f>IF(ISBLANK(K249),0,(R283*Q283)/K249*V250)</f>
        <v>0</v>
      </c>
      <c r="T283" s="171">
        <f>IF(S285=0,0,(S283/S285)*U254*1000)</f>
        <v>0</v>
      </c>
      <c r="U283" s="193">
        <f>IF(R285=0, 0, (K283*Q283)/(R285*U254))</f>
        <v>0</v>
      </c>
      <c r="V283" s="173">
        <f>IF(OR(ISBLANK(K249), ISBLANK(K283), ISTEXT(K283)), 0, K283*Q283/K249*V250)</f>
        <v>0</v>
      </c>
      <c r="W283" s="174">
        <f t="shared" si="44"/>
        <v>0</v>
      </c>
      <c r="X283" s="175">
        <f t="shared" si="45"/>
        <v>0</v>
      </c>
      <c r="Y283" s="3">
        <v>1</v>
      </c>
      <c r="Z283" s="5">
        <v>1</v>
      </c>
      <c r="AA283" s="164"/>
      <c r="AB283" s="164"/>
      <c r="AC283" s="181" t="str">
        <f t="shared" si="49"/>
        <v/>
      </c>
      <c r="AD283" s="166"/>
      <c r="AE283" s="167"/>
      <c r="AF283" s="182"/>
      <c r="AG283" s="5">
        <v>1</v>
      </c>
      <c r="AH283" s="5">
        <v>1</v>
      </c>
      <c r="AI283" s="5">
        <v>1</v>
      </c>
      <c r="AJ283" s="5">
        <v>1</v>
      </c>
      <c r="AK283" s="5">
        <v>1</v>
      </c>
      <c r="AL283" s="5">
        <v>1</v>
      </c>
      <c r="AM283" s="5">
        <v>1</v>
      </c>
      <c r="AN283" s="5">
        <v>1</v>
      </c>
      <c r="AO283" s="5">
        <v>1</v>
      </c>
      <c r="AP283" s="5">
        <v>1</v>
      </c>
      <c r="AQ283" s="5">
        <v>1</v>
      </c>
      <c r="AR283" s="5">
        <v>1</v>
      </c>
      <c r="AS283" s="5">
        <v>1</v>
      </c>
      <c r="AT283" s="5">
        <v>1</v>
      </c>
      <c r="AU283" s="5">
        <v>1</v>
      </c>
      <c r="AV283" s="5">
        <v>1</v>
      </c>
      <c r="AW283" s="5">
        <v>1</v>
      </c>
      <c r="AX283" s="5">
        <v>1</v>
      </c>
      <c r="AY283" s="5">
        <v>1</v>
      </c>
      <c r="AZ283" s="5">
        <v>1</v>
      </c>
      <c r="BA283" s="5">
        <v>1</v>
      </c>
      <c r="BB283" s="5">
        <v>1</v>
      </c>
      <c r="BC283" s="5">
        <v>1</v>
      </c>
      <c r="BD283" s="5">
        <v>1</v>
      </c>
      <c r="BE283" s="5">
        <v>1</v>
      </c>
      <c r="BF283" s="5">
        <v>1</v>
      </c>
      <c r="BG283" s="5">
        <v>1</v>
      </c>
      <c r="BH283" s="5">
        <v>1</v>
      </c>
      <c r="BI283" s="5">
        <v>1</v>
      </c>
      <c r="BJ283" s="5">
        <v>1</v>
      </c>
      <c r="BK283" s="5">
        <v>1</v>
      </c>
      <c r="BL283" s="5">
        <v>1</v>
      </c>
      <c r="BM283" s="5">
        <v>1</v>
      </c>
      <c r="BN283" s="5">
        <v>1</v>
      </c>
      <c r="BO283" s="5">
        <v>1</v>
      </c>
      <c r="BP283" s="5">
        <v>1</v>
      </c>
      <c r="BQ283" s="5">
        <v>1</v>
      </c>
      <c r="BR283" s="5">
        <v>1</v>
      </c>
      <c r="BS283" s="5">
        <v>1</v>
      </c>
      <c r="BT283" s="5">
        <v>1</v>
      </c>
      <c r="BU283" s="244">
        <v>1</v>
      </c>
    </row>
    <row r="284" spans="1:73" ht="18.75">
      <c r="A284" s="5">
        <v>1</v>
      </c>
      <c r="B284" s="596"/>
      <c r="C284" s="632"/>
      <c r="D284" s="598"/>
      <c r="E284" s="630" t="str">
        <f t="shared" si="47"/>
        <v/>
      </c>
      <c r="F284" s="640"/>
      <c r="G284" s="627" t="str">
        <f t="shared" si="50"/>
        <v/>
      </c>
      <c r="H284" s="639" t="str">
        <f>IF(OR(ISBLANK(F284), ISTEXT(F284)), "", "0  "&amp;F258)</f>
        <v/>
      </c>
      <c r="I284" s="5">
        <v>1</v>
      </c>
      <c r="J284" s="62" t="s">
        <v>21</v>
      </c>
      <c r="K284" s="163"/>
      <c r="L284" s="164"/>
      <c r="M284" s="181" t="str">
        <f t="shared" si="43"/>
        <v/>
      </c>
      <c r="N284" s="166"/>
      <c r="O284" s="167"/>
      <c r="P284" s="286"/>
      <c r="Q284" s="491">
        <v>1</v>
      </c>
      <c r="R284" s="169">
        <f>IFERROR(SUMIF(K312:P312, O284, K313:P313)*N284*IF(ISBLANK(K284),1,K284)+SUMIF(K314:P314, O284, K315:P315)*N284*IF(ISBLANK(K284),1,K284), 0)</f>
        <v>0</v>
      </c>
      <c r="S284" s="170">
        <f>IF(ISBLANK(K249),0,(R284*Q284)/K249*V250)</f>
        <v>0</v>
      </c>
      <c r="T284" s="183">
        <f>IF(S285=0,0,(S284/S285)*U254*1000)</f>
        <v>0</v>
      </c>
      <c r="U284" s="184">
        <f>IF(R285=0, 0, (K284*Q284)/(R285*U254))</f>
        <v>0</v>
      </c>
      <c r="V284" s="185">
        <f>IF(OR(ISBLANK(K249), ISBLANK(K284), ISTEXT(K284)), 0, K284*Q284/K249*V250)</f>
        <v>0</v>
      </c>
      <c r="W284" s="186">
        <f t="shared" si="44"/>
        <v>0</v>
      </c>
      <c r="X284" s="187">
        <f t="shared" si="45"/>
        <v>0</v>
      </c>
      <c r="Y284" s="3">
        <v>1</v>
      </c>
      <c r="Z284" s="5">
        <v>1</v>
      </c>
      <c r="AA284" s="164"/>
      <c r="AB284" s="164"/>
      <c r="AC284" s="181"/>
      <c r="AD284" s="166"/>
      <c r="AE284" s="167"/>
      <c r="AF284" s="182"/>
      <c r="AG284" s="5">
        <v>1</v>
      </c>
      <c r="AH284" s="5">
        <v>1</v>
      </c>
      <c r="AI284" s="5">
        <v>1</v>
      </c>
      <c r="AJ284" s="5">
        <v>1</v>
      </c>
      <c r="AK284" s="5">
        <v>1</v>
      </c>
      <c r="AL284" s="5">
        <v>1</v>
      </c>
      <c r="AM284" s="5">
        <v>1</v>
      </c>
      <c r="AN284" s="5">
        <v>1</v>
      </c>
      <c r="AO284" s="5">
        <v>1</v>
      </c>
      <c r="AP284" s="5">
        <v>1</v>
      </c>
      <c r="AQ284" s="5">
        <v>1</v>
      </c>
      <c r="AR284" s="5">
        <v>1</v>
      </c>
      <c r="AS284" s="5">
        <v>1</v>
      </c>
      <c r="AT284" s="5">
        <v>1</v>
      </c>
      <c r="AU284" s="5">
        <v>1</v>
      </c>
      <c r="AV284" s="5">
        <v>1</v>
      </c>
      <c r="AW284" s="5">
        <v>1</v>
      </c>
      <c r="AX284" s="5">
        <v>1</v>
      </c>
      <c r="AY284" s="5">
        <v>1</v>
      </c>
      <c r="AZ284" s="5">
        <v>1</v>
      </c>
      <c r="BA284" s="5">
        <v>1</v>
      </c>
      <c r="BB284" s="5">
        <v>1</v>
      </c>
      <c r="BC284" s="5">
        <v>1</v>
      </c>
      <c r="BD284" s="5">
        <v>1</v>
      </c>
      <c r="BE284" s="5">
        <v>1</v>
      </c>
      <c r="BF284" s="5">
        <v>1</v>
      </c>
      <c r="BG284" s="5">
        <v>1</v>
      </c>
      <c r="BH284" s="5">
        <v>1</v>
      </c>
      <c r="BI284" s="5">
        <v>1</v>
      </c>
      <c r="BJ284" s="5">
        <v>1</v>
      </c>
      <c r="BK284" s="5">
        <v>1</v>
      </c>
      <c r="BL284" s="5">
        <v>1</v>
      </c>
      <c r="BM284" s="5">
        <v>1</v>
      </c>
      <c r="BN284" s="5">
        <v>1</v>
      </c>
      <c r="BO284" s="5">
        <v>1</v>
      </c>
      <c r="BP284" s="5">
        <v>1</v>
      </c>
      <c r="BQ284" s="5">
        <v>1</v>
      </c>
      <c r="BR284" s="5">
        <v>1</v>
      </c>
      <c r="BS284" s="5">
        <v>1</v>
      </c>
      <c r="BT284" s="5">
        <v>1</v>
      </c>
      <c r="BU284" s="244">
        <v>1</v>
      </c>
    </row>
    <row r="285" spans="1:73" ht="18.75">
      <c r="A285" s="5">
        <v>1</v>
      </c>
      <c r="B285" s="596"/>
      <c r="C285" s="632"/>
      <c r="D285" s="598"/>
      <c r="E285" s="630" t="str">
        <f t="shared" si="47"/>
        <v/>
      </c>
      <c r="F285" s="640"/>
      <c r="G285" s="627" t="str">
        <f t="shared" si="50"/>
        <v/>
      </c>
      <c r="H285" s="639" t="str">
        <f>IF(OR(ISBLANK(F285), ISTEXT(F285)), "", "0  "&amp;F258)</f>
        <v/>
      </c>
      <c r="I285" s="5">
        <v>1</v>
      </c>
      <c r="J285" s="280" t="s">
        <v>21</v>
      </c>
      <c r="K285" s="291"/>
      <c r="L285" s="292"/>
      <c r="M285" s="292"/>
      <c r="N285" s="292"/>
      <c r="O285" s="292"/>
      <c r="P285" s="292"/>
      <c r="Q285" s="292"/>
      <c r="R285" s="293">
        <f>SUM(R255:R284)</f>
        <v>0</v>
      </c>
      <c r="S285" s="170">
        <f>SUM(S255:S284)</f>
        <v>0</v>
      </c>
      <c r="T285" s="294">
        <f>SUM(T255:T284)/1000</f>
        <v>0</v>
      </c>
      <c r="U285" s="295"/>
      <c r="V285" s="295"/>
      <c r="W285" s="295"/>
      <c r="X285" s="296"/>
      <c r="Y285" s="3">
        <v>1</v>
      </c>
      <c r="Z285" s="5">
        <v>1</v>
      </c>
      <c r="AA285" s="164"/>
      <c r="AB285" s="164"/>
      <c r="AC285" s="181"/>
      <c r="AD285" s="166"/>
      <c r="AE285" s="167"/>
      <c r="AF285" s="182"/>
      <c r="AG285" s="5">
        <v>1</v>
      </c>
      <c r="AH285" s="5">
        <v>1</v>
      </c>
      <c r="AI285" s="5">
        <v>1</v>
      </c>
      <c r="AJ285" s="5">
        <v>1</v>
      </c>
      <c r="AK285" s="5">
        <v>1</v>
      </c>
      <c r="AL285" s="5">
        <v>1</v>
      </c>
      <c r="AM285" s="5">
        <v>1</v>
      </c>
      <c r="AN285" s="5">
        <v>1</v>
      </c>
      <c r="AO285" s="5">
        <v>1</v>
      </c>
      <c r="AP285" s="5">
        <v>1</v>
      </c>
      <c r="AQ285" s="5">
        <v>1</v>
      </c>
      <c r="AR285" s="5">
        <v>1</v>
      </c>
      <c r="AS285" s="5">
        <v>1</v>
      </c>
      <c r="AT285" s="5">
        <v>1</v>
      </c>
      <c r="AU285" s="5">
        <v>1</v>
      </c>
      <c r="AV285" s="5">
        <v>1</v>
      </c>
      <c r="AW285" s="5">
        <v>1</v>
      </c>
      <c r="AX285" s="5">
        <v>1</v>
      </c>
      <c r="AY285" s="5">
        <v>1</v>
      </c>
      <c r="AZ285" s="5">
        <v>1</v>
      </c>
      <c r="BA285" s="5">
        <v>1</v>
      </c>
      <c r="BB285" s="5">
        <v>1</v>
      </c>
      <c r="BC285" s="5">
        <v>1</v>
      </c>
      <c r="BD285" s="5">
        <v>1</v>
      </c>
      <c r="BE285" s="5">
        <v>1</v>
      </c>
      <c r="BF285" s="5">
        <v>1</v>
      </c>
      <c r="BG285" s="5">
        <v>1</v>
      </c>
      <c r="BH285" s="5">
        <v>1</v>
      </c>
      <c r="BI285" s="5">
        <v>1</v>
      </c>
      <c r="BJ285" s="5">
        <v>1</v>
      </c>
      <c r="BK285" s="5">
        <v>1</v>
      </c>
      <c r="BL285" s="5">
        <v>1</v>
      </c>
      <c r="BM285" s="5">
        <v>1</v>
      </c>
      <c r="BN285" s="5">
        <v>1</v>
      </c>
      <c r="BO285" s="5">
        <v>1</v>
      </c>
      <c r="BP285" s="5">
        <v>1</v>
      </c>
      <c r="BQ285" s="5">
        <v>1</v>
      </c>
      <c r="BR285" s="5">
        <v>1</v>
      </c>
      <c r="BS285" s="5">
        <v>1</v>
      </c>
      <c r="BT285" s="5">
        <v>1</v>
      </c>
      <c r="BU285" s="244">
        <v>1</v>
      </c>
    </row>
    <row r="286" spans="1:73" ht="18.75">
      <c r="A286" s="5">
        <v>1</v>
      </c>
      <c r="B286" s="596"/>
      <c r="C286" s="632"/>
      <c r="D286" s="598"/>
      <c r="E286" s="630" t="str">
        <f t="shared" si="47"/>
        <v/>
      </c>
      <c r="F286" s="640"/>
      <c r="G286" s="627" t="str">
        <f t="shared" si="50"/>
        <v/>
      </c>
      <c r="H286" s="639" t="str">
        <f>IF(OR(ISBLANK(F286), ISTEXT(F286)), "", "0  "&amp;F258)</f>
        <v/>
      </c>
      <c r="I286" s="5">
        <v>1</v>
      </c>
      <c r="J286" s="62" t="s">
        <v>21</v>
      </c>
      <c r="K286" s="302">
        <v>0</v>
      </c>
      <c r="L286" s="303" t="s">
        <v>181</v>
      </c>
      <c r="M286" s="303"/>
      <c r="N286" s="303"/>
      <c r="O286" s="303"/>
      <c r="P286" s="303"/>
      <c r="Q286" s="303"/>
      <c r="R286" s="304" t="s">
        <v>183</v>
      </c>
      <c r="S286" s="303"/>
      <c r="T286" s="303"/>
      <c r="U286" s="303"/>
      <c r="V286" s="303"/>
      <c r="W286" s="303"/>
      <c r="X286" s="305"/>
      <c r="Y286" s="3">
        <v>1</v>
      </c>
      <c r="Z286" s="5">
        <v>1</v>
      </c>
      <c r="AA286" s="164"/>
      <c r="AB286" s="164"/>
      <c r="AC286" s="181"/>
      <c r="AD286" s="166"/>
      <c r="AE286" s="167"/>
      <c r="AF286" s="182"/>
      <c r="AG286" s="5">
        <v>1</v>
      </c>
      <c r="AH286" s="5">
        <v>1</v>
      </c>
      <c r="AI286" s="5">
        <v>1</v>
      </c>
      <c r="AJ286" s="5">
        <v>1</v>
      </c>
      <c r="AK286" s="5">
        <v>1</v>
      </c>
      <c r="AL286" s="5">
        <v>1</v>
      </c>
      <c r="AM286" s="5">
        <v>1</v>
      </c>
      <c r="AN286" s="5">
        <v>1</v>
      </c>
      <c r="AO286" s="5">
        <v>1</v>
      </c>
      <c r="AP286" s="5">
        <v>1</v>
      </c>
      <c r="AQ286" s="5">
        <v>1</v>
      </c>
      <c r="AR286" s="5">
        <v>1</v>
      </c>
      <c r="AS286" s="5">
        <v>1</v>
      </c>
      <c r="AT286" s="5">
        <v>1</v>
      </c>
      <c r="AU286" s="5">
        <v>1</v>
      </c>
      <c r="AV286" s="5">
        <v>1</v>
      </c>
      <c r="AW286" s="5">
        <v>1</v>
      </c>
      <c r="AX286" s="5">
        <v>1</v>
      </c>
      <c r="AY286" s="5">
        <v>1</v>
      </c>
      <c r="AZ286" s="5">
        <v>1</v>
      </c>
      <c r="BA286" s="5">
        <v>1</v>
      </c>
      <c r="BB286" s="5">
        <v>1</v>
      </c>
      <c r="BC286" s="5">
        <v>1</v>
      </c>
      <c r="BD286" s="5">
        <v>1</v>
      </c>
      <c r="BE286" s="5">
        <v>1</v>
      </c>
      <c r="BF286" s="5">
        <v>1</v>
      </c>
      <c r="BG286" s="5">
        <v>1</v>
      </c>
      <c r="BH286" s="5">
        <v>1</v>
      </c>
      <c r="BI286" s="5">
        <v>1</v>
      </c>
      <c r="BJ286" s="5">
        <v>1</v>
      </c>
      <c r="BK286" s="5">
        <v>1</v>
      </c>
      <c r="BL286" s="5">
        <v>1</v>
      </c>
      <c r="BM286" s="5">
        <v>1</v>
      </c>
      <c r="BN286" s="5">
        <v>1</v>
      </c>
      <c r="BO286" s="5">
        <v>1</v>
      </c>
      <c r="BP286" s="5">
        <v>1</v>
      </c>
      <c r="BQ286" s="5">
        <v>1</v>
      </c>
      <c r="BR286" s="5">
        <v>1</v>
      </c>
      <c r="BS286" s="5">
        <v>1</v>
      </c>
      <c r="BT286" s="5">
        <v>1</v>
      </c>
      <c r="BU286" s="244">
        <v>1</v>
      </c>
    </row>
    <row r="287" spans="1:73" ht="18.75">
      <c r="A287" s="5">
        <v>1</v>
      </c>
      <c r="B287" s="596"/>
      <c r="C287" s="632"/>
      <c r="D287" s="598"/>
      <c r="E287" s="630" t="str">
        <f t="shared" si="47"/>
        <v/>
      </c>
      <c r="F287" s="640"/>
      <c r="G287" s="627" t="str">
        <f t="shared" si="50"/>
        <v/>
      </c>
      <c r="H287" s="639" t="str">
        <f>IF(OR(ISBLANK(F287), ISTEXT(F287)), "", "0  "&amp;F258)</f>
        <v/>
      </c>
      <c r="I287" s="5">
        <v>1</v>
      </c>
      <c r="J287" s="314" t="str">
        <f t="shared" ref="J287:J309" si="51">IF(L287&lt;&gt;"","A",IF(M287&lt;&gt;"","A",IF(N287&lt;&gt;"","A",IF(O287&lt;&gt;"","A",IF(P287&lt;&gt;"","A","►")))))</f>
        <v>A</v>
      </c>
      <c r="K287" s="315">
        <f>IF(ISBLANK(L287),"",LARGE(K286:K286,1)+1)</f>
        <v>1</v>
      </c>
      <c r="L287" s="316" t="s">
        <v>442</v>
      </c>
      <c r="M287" s="317"/>
      <c r="N287" s="317"/>
      <c r="O287" s="317"/>
      <c r="P287" s="317"/>
      <c r="Q287" s="317"/>
      <c r="R287" s="317"/>
      <c r="S287" s="317"/>
      <c r="T287" s="317"/>
      <c r="U287" s="317"/>
      <c r="V287" s="317"/>
      <c r="W287" s="317"/>
      <c r="X287" s="318"/>
      <c r="Y287" s="3">
        <v>1</v>
      </c>
      <c r="Z287" s="5">
        <v>1</v>
      </c>
      <c r="AA287" s="164"/>
      <c r="AB287" s="164"/>
      <c r="AC287" s="181"/>
      <c r="AD287" s="166"/>
      <c r="AE287" s="167"/>
      <c r="AF287" s="182"/>
      <c r="AG287" s="5">
        <v>1</v>
      </c>
      <c r="AH287" s="5">
        <v>1</v>
      </c>
      <c r="AI287" s="5">
        <v>1</v>
      </c>
      <c r="AJ287" s="5">
        <v>1</v>
      </c>
      <c r="AK287" s="5">
        <v>1</v>
      </c>
      <c r="AL287" s="5">
        <v>1</v>
      </c>
      <c r="AM287" s="5">
        <v>1</v>
      </c>
      <c r="AN287" s="5">
        <v>1</v>
      </c>
      <c r="AO287" s="5">
        <v>1</v>
      </c>
      <c r="AP287" s="5">
        <v>1</v>
      </c>
      <c r="AQ287" s="5">
        <v>1</v>
      </c>
      <c r="AR287" s="5">
        <v>1</v>
      </c>
      <c r="AS287" s="5">
        <v>1</v>
      </c>
      <c r="AT287" s="5">
        <v>1</v>
      </c>
      <c r="AU287" s="5">
        <v>1</v>
      </c>
      <c r="AV287" s="5">
        <v>1</v>
      </c>
      <c r="AW287" s="5">
        <v>1</v>
      </c>
      <c r="AX287" s="5">
        <v>1</v>
      </c>
      <c r="AY287" s="5">
        <v>1</v>
      </c>
      <c r="AZ287" s="5">
        <v>1</v>
      </c>
      <c r="BA287" s="5">
        <v>1</v>
      </c>
      <c r="BB287" s="5">
        <v>1</v>
      </c>
      <c r="BC287" s="5">
        <v>1</v>
      </c>
      <c r="BD287" s="5">
        <v>1</v>
      </c>
      <c r="BE287" s="5">
        <v>1</v>
      </c>
      <c r="BF287" s="5">
        <v>1</v>
      </c>
      <c r="BG287" s="5">
        <v>1</v>
      </c>
      <c r="BH287" s="5">
        <v>1</v>
      </c>
      <c r="BI287" s="5">
        <v>1</v>
      </c>
      <c r="BJ287" s="5">
        <v>1</v>
      </c>
      <c r="BK287" s="5">
        <v>1</v>
      </c>
      <c r="BL287" s="5">
        <v>1</v>
      </c>
      <c r="BM287" s="5">
        <v>1</v>
      </c>
      <c r="BN287" s="5">
        <v>1</v>
      </c>
      <c r="BO287" s="5">
        <v>1</v>
      </c>
      <c r="BP287" s="5">
        <v>1</v>
      </c>
      <c r="BQ287" s="5">
        <v>1</v>
      </c>
      <c r="BR287" s="5">
        <v>1</v>
      </c>
      <c r="BS287" s="5">
        <v>1</v>
      </c>
      <c r="BT287" s="5">
        <v>1</v>
      </c>
      <c r="BU287" s="244">
        <v>1</v>
      </c>
    </row>
    <row r="288" spans="1:73" ht="21">
      <c r="A288" s="5">
        <v>1</v>
      </c>
      <c r="B288" s="596"/>
      <c r="C288" s="632"/>
      <c r="D288" s="598"/>
      <c r="E288" s="630" t="str">
        <f t="shared" si="47"/>
        <v/>
      </c>
      <c r="F288" s="640"/>
      <c r="G288" s="627" t="str">
        <f t="shared" si="50"/>
        <v/>
      </c>
      <c r="H288" s="639" t="str">
        <f>IF(OR(ISBLANK(F288), ISTEXT(F288)), "", "0  "&amp;F258)</f>
        <v/>
      </c>
      <c r="I288" s="5">
        <v>1</v>
      </c>
      <c r="J288" s="314" t="str">
        <f t="shared" si="51"/>
        <v>►</v>
      </c>
      <c r="K288" s="315" t="str">
        <f>IF(ISBLANK(L288),"",LARGE(K286:K287,1)+1)</f>
        <v/>
      </c>
      <c r="L288" s="316"/>
      <c r="M288" s="317"/>
      <c r="N288" s="317"/>
      <c r="O288" s="502"/>
      <c r="P288" s="502"/>
      <c r="Q288" s="502"/>
      <c r="R288" s="502"/>
      <c r="S288" s="502"/>
      <c r="T288" s="502"/>
      <c r="U288" s="502"/>
      <c r="V288" s="502"/>
      <c r="W288" s="502"/>
      <c r="X288" s="324"/>
      <c r="Y288" s="3">
        <v>1</v>
      </c>
      <c r="Z288" s="5">
        <v>1</v>
      </c>
      <c r="AA288" s="164"/>
      <c r="AB288" s="164"/>
      <c r="AC288" s="181"/>
      <c r="AD288" s="166"/>
      <c r="AE288" s="167"/>
      <c r="AF288" s="182"/>
      <c r="AG288" s="5">
        <v>1</v>
      </c>
      <c r="AH288" s="5">
        <v>1</v>
      </c>
      <c r="AI288" s="5">
        <v>1</v>
      </c>
      <c r="AJ288" s="5">
        <v>1</v>
      </c>
      <c r="AK288" s="5">
        <v>1</v>
      </c>
      <c r="AL288" s="5">
        <v>1</v>
      </c>
      <c r="AM288" s="5">
        <v>1</v>
      </c>
      <c r="AN288" s="5">
        <v>1</v>
      </c>
      <c r="AO288" s="5">
        <v>1</v>
      </c>
      <c r="AP288" s="5">
        <v>1</v>
      </c>
      <c r="AQ288" s="5">
        <v>1</v>
      </c>
      <c r="AR288" s="5">
        <v>1</v>
      </c>
      <c r="AS288" s="5">
        <v>1</v>
      </c>
      <c r="AT288" s="5">
        <v>1</v>
      </c>
      <c r="AU288" s="5">
        <v>1</v>
      </c>
      <c r="AV288" s="5">
        <v>1</v>
      </c>
      <c r="AW288" s="5">
        <v>1</v>
      </c>
      <c r="AX288" s="5">
        <v>1</v>
      </c>
      <c r="AY288" s="5">
        <v>1</v>
      </c>
      <c r="AZ288" s="5">
        <v>1</v>
      </c>
      <c r="BA288" s="5">
        <v>1</v>
      </c>
      <c r="BB288" s="5">
        <v>1</v>
      </c>
      <c r="BC288" s="5">
        <v>1</v>
      </c>
      <c r="BD288" s="5">
        <v>1</v>
      </c>
      <c r="BE288" s="5">
        <v>1</v>
      </c>
      <c r="BF288" s="5">
        <v>1</v>
      </c>
      <c r="BG288" s="5">
        <v>1</v>
      </c>
      <c r="BH288" s="5">
        <v>1</v>
      </c>
      <c r="BI288" s="5">
        <v>1</v>
      </c>
      <c r="BJ288" s="5">
        <v>1</v>
      </c>
      <c r="BK288" s="5">
        <v>1</v>
      </c>
      <c r="BL288" s="5">
        <v>1</v>
      </c>
      <c r="BM288" s="5">
        <v>1</v>
      </c>
      <c r="BN288" s="5">
        <v>1</v>
      </c>
      <c r="BO288" s="5">
        <v>1</v>
      </c>
      <c r="BP288" s="5">
        <v>1</v>
      </c>
      <c r="BQ288" s="5">
        <v>1</v>
      </c>
      <c r="BR288" s="5">
        <v>1</v>
      </c>
      <c r="BS288" s="5">
        <v>1</v>
      </c>
      <c r="BT288" s="5">
        <v>1</v>
      </c>
      <c r="BU288" s="244">
        <v>1</v>
      </c>
    </row>
    <row r="289" spans="1:73" ht="18.75">
      <c r="A289" s="5">
        <v>1</v>
      </c>
      <c r="B289" s="596"/>
      <c r="C289" s="632"/>
      <c r="D289" s="598"/>
      <c r="E289" s="630" t="str">
        <f t="shared" si="47"/>
        <v/>
      </c>
      <c r="F289" s="640"/>
      <c r="G289" s="627" t="str">
        <f t="shared" si="50"/>
        <v/>
      </c>
      <c r="H289" s="639" t="str">
        <f>IF(OR(ISBLANK(F289), ISTEXT(F289)), "", "0  "&amp;F258)</f>
        <v/>
      </c>
      <c r="I289" s="5">
        <v>1</v>
      </c>
      <c r="J289" s="314" t="str">
        <f t="shared" si="51"/>
        <v>A</v>
      </c>
      <c r="K289" s="315">
        <f>IF(ISBLANK(L289),"",LARGE(K286:K288,1)+1)</f>
        <v>2</v>
      </c>
      <c r="L289" s="316" t="s">
        <v>365</v>
      </c>
      <c r="M289" s="317"/>
      <c r="N289" s="317"/>
      <c r="O289" s="317"/>
      <c r="P289" s="317"/>
      <c r="Q289" s="317"/>
      <c r="R289" s="317"/>
      <c r="S289" s="317"/>
      <c r="T289" s="317"/>
      <c r="U289" s="317"/>
      <c r="V289" s="317"/>
      <c r="W289" s="317"/>
      <c r="X289" s="318"/>
      <c r="Y289" s="3">
        <v>1</v>
      </c>
      <c r="Z289" s="5">
        <v>1</v>
      </c>
      <c r="AA289" s="164"/>
      <c r="AB289" s="164"/>
      <c r="AC289" s="181"/>
      <c r="AD289" s="166"/>
      <c r="AE289" s="167"/>
      <c r="AF289" s="182"/>
      <c r="AG289" s="5">
        <v>1</v>
      </c>
      <c r="AH289" s="5">
        <v>1</v>
      </c>
      <c r="AI289" s="5">
        <v>1</v>
      </c>
      <c r="AJ289" s="5">
        <v>1</v>
      </c>
      <c r="AK289" s="5">
        <v>1</v>
      </c>
      <c r="AL289" s="5">
        <v>1</v>
      </c>
      <c r="AM289" s="5">
        <v>1</v>
      </c>
      <c r="AN289" s="5">
        <v>1</v>
      </c>
      <c r="AO289" s="5">
        <v>1</v>
      </c>
      <c r="AP289" s="5">
        <v>1</v>
      </c>
      <c r="AQ289" s="5">
        <v>1</v>
      </c>
      <c r="AR289" s="5">
        <v>1</v>
      </c>
      <c r="AS289" s="5">
        <v>1</v>
      </c>
      <c r="AT289" s="5">
        <v>1</v>
      </c>
      <c r="AU289" s="5">
        <v>1</v>
      </c>
      <c r="AV289" s="5">
        <v>1</v>
      </c>
      <c r="AW289" s="5">
        <v>1</v>
      </c>
      <c r="AX289" s="5">
        <v>1</v>
      </c>
      <c r="AY289" s="5">
        <v>1</v>
      </c>
      <c r="AZ289" s="5">
        <v>1</v>
      </c>
      <c r="BA289" s="5">
        <v>1</v>
      </c>
      <c r="BB289" s="5">
        <v>1</v>
      </c>
      <c r="BC289" s="5">
        <v>1</v>
      </c>
      <c r="BD289" s="5">
        <v>1</v>
      </c>
      <c r="BE289" s="5">
        <v>1</v>
      </c>
      <c r="BF289" s="5">
        <v>1</v>
      </c>
      <c r="BG289" s="5">
        <v>1</v>
      </c>
      <c r="BH289" s="5">
        <v>1</v>
      </c>
      <c r="BI289" s="5">
        <v>1</v>
      </c>
      <c r="BJ289" s="5">
        <v>1</v>
      </c>
      <c r="BK289" s="5">
        <v>1</v>
      </c>
      <c r="BL289" s="5">
        <v>1</v>
      </c>
      <c r="BM289" s="5">
        <v>1</v>
      </c>
      <c r="BN289" s="5">
        <v>1</v>
      </c>
      <c r="BO289" s="5">
        <v>1</v>
      </c>
      <c r="BP289" s="5">
        <v>1</v>
      </c>
      <c r="BQ289" s="5">
        <v>1</v>
      </c>
      <c r="BR289" s="5">
        <v>1</v>
      </c>
      <c r="BS289" s="5">
        <v>1</v>
      </c>
      <c r="BT289" s="5">
        <v>1</v>
      </c>
      <c r="BU289" s="244">
        <v>1</v>
      </c>
    </row>
    <row r="290" spans="1:73" ht="18.75">
      <c r="A290" s="5">
        <v>1</v>
      </c>
      <c r="B290" s="596"/>
      <c r="C290" s="632"/>
      <c r="D290" s="598"/>
      <c r="E290" s="630" t="str">
        <f t="shared" si="47"/>
        <v/>
      </c>
      <c r="F290" s="640"/>
      <c r="G290" s="627" t="str">
        <f t="shared" si="50"/>
        <v/>
      </c>
      <c r="H290" s="639" t="str">
        <f>IF(OR(ISBLANK(F290), ISTEXT(F290)), "", "0  "&amp;F258)</f>
        <v/>
      </c>
      <c r="I290" s="5">
        <v>1</v>
      </c>
      <c r="J290" s="314" t="str">
        <f t="shared" si="51"/>
        <v>►</v>
      </c>
      <c r="K290" s="315" t="str">
        <f>IF(ISBLANK(L290),"",LARGE(K286:K289,1)+1)</f>
        <v/>
      </c>
      <c r="L290" s="316"/>
      <c r="M290" s="317"/>
      <c r="N290" s="317"/>
      <c r="O290" s="317"/>
      <c r="P290" s="317"/>
      <c r="Q290" s="317"/>
      <c r="R290" s="317"/>
      <c r="S290" s="317"/>
      <c r="T290" s="317"/>
      <c r="U290" s="317"/>
      <c r="V290" s="317"/>
      <c r="W290" s="317"/>
      <c r="X290" s="318"/>
      <c r="Y290" s="3">
        <v>1</v>
      </c>
      <c r="Z290" s="5">
        <v>1</v>
      </c>
      <c r="AA290" s="164"/>
      <c r="AB290" s="164"/>
      <c r="AC290" s="181"/>
      <c r="AD290" s="166"/>
      <c r="AE290" s="167"/>
      <c r="AF290" s="182"/>
      <c r="AG290" s="5">
        <v>1</v>
      </c>
      <c r="AH290" s="5">
        <v>1</v>
      </c>
      <c r="AI290" s="5">
        <v>1</v>
      </c>
      <c r="AJ290" s="5">
        <v>1</v>
      </c>
      <c r="AK290" s="5">
        <v>1</v>
      </c>
      <c r="AL290" s="5">
        <v>1</v>
      </c>
      <c r="AM290" s="5">
        <v>1</v>
      </c>
      <c r="AN290" s="5">
        <v>1</v>
      </c>
      <c r="AO290" s="5">
        <v>1</v>
      </c>
      <c r="AP290" s="5">
        <v>1</v>
      </c>
      <c r="AQ290" s="5">
        <v>1</v>
      </c>
      <c r="AR290" s="5">
        <v>1</v>
      </c>
      <c r="AS290" s="5">
        <v>1</v>
      </c>
      <c r="AT290" s="5">
        <v>1</v>
      </c>
      <c r="AU290" s="5">
        <v>1</v>
      </c>
      <c r="AV290" s="5">
        <v>1</v>
      </c>
      <c r="AW290" s="5">
        <v>1</v>
      </c>
      <c r="AX290" s="5">
        <v>1</v>
      </c>
      <c r="AY290" s="5">
        <v>1</v>
      </c>
      <c r="AZ290" s="5">
        <v>1</v>
      </c>
      <c r="BA290" s="5">
        <v>1</v>
      </c>
      <c r="BB290" s="5">
        <v>1</v>
      </c>
      <c r="BC290" s="5">
        <v>1</v>
      </c>
      <c r="BD290" s="5">
        <v>1</v>
      </c>
      <c r="BE290" s="5">
        <v>1</v>
      </c>
      <c r="BF290" s="5">
        <v>1</v>
      </c>
      <c r="BG290" s="5">
        <v>1</v>
      </c>
      <c r="BH290" s="5">
        <v>1</v>
      </c>
      <c r="BI290" s="5">
        <v>1</v>
      </c>
      <c r="BJ290" s="5">
        <v>1</v>
      </c>
      <c r="BK290" s="5">
        <v>1</v>
      </c>
      <c r="BL290" s="5">
        <v>1</v>
      </c>
      <c r="BM290" s="5">
        <v>1</v>
      </c>
      <c r="BN290" s="5">
        <v>1</v>
      </c>
      <c r="BO290" s="5">
        <v>1</v>
      </c>
      <c r="BP290" s="5">
        <v>1</v>
      </c>
      <c r="BQ290" s="5">
        <v>1</v>
      </c>
      <c r="BR290" s="5">
        <v>1</v>
      </c>
      <c r="BS290" s="5">
        <v>1</v>
      </c>
      <c r="BT290" s="5">
        <v>1</v>
      </c>
      <c r="BU290" s="244">
        <v>1</v>
      </c>
    </row>
    <row r="291" spans="1:73" ht="18.75">
      <c r="A291" s="5">
        <v>1</v>
      </c>
      <c r="B291" s="596"/>
      <c r="C291" s="632"/>
      <c r="D291" s="598"/>
      <c r="E291" s="630" t="str">
        <f t="shared" si="47"/>
        <v/>
      </c>
      <c r="F291" s="640"/>
      <c r="G291" s="627" t="str">
        <f t="shared" si="50"/>
        <v/>
      </c>
      <c r="H291" s="639" t="str">
        <f>IF(OR(ISBLANK(F291), ISTEXT(F291)), "", "0  "&amp;F258)</f>
        <v/>
      </c>
      <c r="I291" s="5">
        <v>1</v>
      </c>
      <c r="J291" s="314" t="str">
        <f t="shared" si="51"/>
        <v>A</v>
      </c>
      <c r="K291" s="315" t="str">
        <f>IF(ISBLANK(L291),"",LARGE(K286:K290,1)+1)</f>
        <v/>
      </c>
      <c r="L291" s="316"/>
      <c r="M291" s="317" t="s">
        <v>443</v>
      </c>
      <c r="N291" s="317"/>
      <c r="O291" s="317"/>
      <c r="P291" s="317"/>
      <c r="Q291" s="317"/>
      <c r="R291" s="317"/>
      <c r="S291" s="317"/>
      <c r="T291" s="317"/>
      <c r="U291" s="317"/>
      <c r="V291" s="317"/>
      <c r="W291" s="317"/>
      <c r="X291" s="318"/>
      <c r="Y291" s="3">
        <v>1</v>
      </c>
      <c r="Z291" s="5">
        <v>1</v>
      </c>
      <c r="AA291" s="164"/>
      <c r="AB291" s="164"/>
      <c r="AC291" s="181"/>
      <c r="AD291" s="166"/>
      <c r="AE291" s="167"/>
      <c r="AF291" s="182"/>
      <c r="AG291" s="5">
        <v>1</v>
      </c>
      <c r="AH291" s="5">
        <v>1</v>
      </c>
      <c r="AI291" s="5">
        <v>1</v>
      </c>
      <c r="AJ291" s="5">
        <v>1</v>
      </c>
      <c r="AK291" s="5">
        <v>1</v>
      </c>
      <c r="AL291" s="5">
        <v>1</v>
      </c>
      <c r="AM291" s="5">
        <v>1</v>
      </c>
      <c r="AN291" s="5">
        <v>1</v>
      </c>
      <c r="AO291" s="5">
        <v>1</v>
      </c>
      <c r="AP291" s="5">
        <v>1</v>
      </c>
      <c r="AQ291" s="5">
        <v>1</v>
      </c>
      <c r="AR291" s="5">
        <v>1</v>
      </c>
      <c r="AS291" s="5">
        <v>1</v>
      </c>
      <c r="AT291" s="5">
        <v>1</v>
      </c>
      <c r="AU291" s="5">
        <v>1</v>
      </c>
      <c r="AV291" s="5">
        <v>1</v>
      </c>
      <c r="AW291" s="5">
        <v>1</v>
      </c>
      <c r="AX291" s="5">
        <v>1</v>
      </c>
      <c r="AY291" s="5">
        <v>1</v>
      </c>
      <c r="AZ291" s="5">
        <v>1</v>
      </c>
      <c r="BA291" s="5">
        <v>1</v>
      </c>
      <c r="BB291" s="5">
        <v>1</v>
      </c>
      <c r="BC291" s="5">
        <v>1</v>
      </c>
      <c r="BD291" s="5">
        <v>1</v>
      </c>
      <c r="BE291" s="5">
        <v>1</v>
      </c>
      <c r="BF291" s="5">
        <v>1</v>
      </c>
      <c r="BG291" s="5">
        <v>1</v>
      </c>
      <c r="BH291" s="5">
        <v>1</v>
      </c>
      <c r="BI291" s="5">
        <v>1</v>
      </c>
      <c r="BJ291" s="5">
        <v>1</v>
      </c>
      <c r="BK291" s="5">
        <v>1</v>
      </c>
      <c r="BL291" s="5">
        <v>1</v>
      </c>
      <c r="BM291" s="5">
        <v>1</v>
      </c>
      <c r="BN291" s="5">
        <v>1</v>
      </c>
      <c r="BO291" s="5">
        <v>1</v>
      </c>
      <c r="BP291" s="5">
        <v>1</v>
      </c>
      <c r="BQ291" s="5">
        <v>1</v>
      </c>
      <c r="BR291" s="5">
        <v>1</v>
      </c>
      <c r="BS291" s="5">
        <v>1</v>
      </c>
      <c r="BT291" s="5">
        <v>1</v>
      </c>
      <c r="BU291" s="244">
        <v>1</v>
      </c>
    </row>
    <row r="292" spans="1:73" ht="18.75">
      <c r="A292" s="5">
        <v>1</v>
      </c>
      <c r="B292" s="596"/>
      <c r="C292" s="632"/>
      <c r="D292" s="598"/>
      <c r="E292" s="630" t="str">
        <f t="shared" si="47"/>
        <v/>
      </c>
      <c r="F292" s="640"/>
      <c r="G292" s="627" t="str">
        <f t="shared" si="50"/>
        <v/>
      </c>
      <c r="H292" s="639" t="str">
        <f>IF(OR(ISBLANK(F292), ISTEXT(F292)), "", "0  "&amp;F258)</f>
        <v/>
      </c>
      <c r="I292" s="5">
        <v>1</v>
      </c>
      <c r="J292" s="314" t="str">
        <f t="shared" si="51"/>
        <v>►</v>
      </c>
      <c r="K292" s="315" t="str">
        <f>IF(ISBLANK(L292),"",LARGE(K286:K291,1)+1)</f>
        <v/>
      </c>
      <c r="L292" s="316"/>
      <c r="M292" s="317"/>
      <c r="N292" s="317"/>
      <c r="O292" s="317"/>
      <c r="P292" s="317"/>
      <c r="Q292" s="317"/>
      <c r="R292" s="317"/>
      <c r="S292" s="317"/>
      <c r="T292" s="317"/>
      <c r="U292" s="317"/>
      <c r="V292" s="317"/>
      <c r="W292" s="317"/>
      <c r="X292" s="318"/>
      <c r="Y292" s="3">
        <v>1</v>
      </c>
      <c r="Z292" s="5">
        <v>1</v>
      </c>
      <c r="AA292" s="164"/>
      <c r="AB292" s="164"/>
      <c r="AC292" s="181"/>
      <c r="AD292" s="166"/>
      <c r="AE292" s="167"/>
      <c r="AF292" s="182"/>
      <c r="AG292" s="5">
        <v>1</v>
      </c>
      <c r="AH292" s="5">
        <v>1</v>
      </c>
      <c r="AI292" s="5">
        <v>1</v>
      </c>
      <c r="AJ292" s="5">
        <v>1</v>
      </c>
      <c r="AK292" s="5">
        <v>1</v>
      </c>
      <c r="AL292" s="5">
        <v>1</v>
      </c>
      <c r="AM292" s="5">
        <v>1</v>
      </c>
      <c r="AN292" s="5">
        <v>1</v>
      </c>
      <c r="AO292" s="5">
        <v>1</v>
      </c>
      <c r="AP292" s="5">
        <v>1</v>
      </c>
      <c r="AQ292" s="5">
        <v>1</v>
      </c>
      <c r="AR292" s="5">
        <v>1</v>
      </c>
      <c r="AS292" s="5">
        <v>1</v>
      </c>
      <c r="AT292" s="5">
        <v>1</v>
      </c>
      <c r="AU292" s="5">
        <v>1</v>
      </c>
      <c r="AV292" s="5">
        <v>1</v>
      </c>
      <c r="AW292" s="5">
        <v>1</v>
      </c>
      <c r="AX292" s="5">
        <v>1</v>
      </c>
      <c r="AY292" s="5">
        <v>1</v>
      </c>
      <c r="AZ292" s="5">
        <v>1</v>
      </c>
      <c r="BA292" s="5">
        <v>1</v>
      </c>
      <c r="BB292" s="5">
        <v>1</v>
      </c>
      <c r="BC292" s="5">
        <v>1</v>
      </c>
      <c r="BD292" s="5">
        <v>1</v>
      </c>
      <c r="BE292" s="5">
        <v>1</v>
      </c>
      <c r="BF292" s="5">
        <v>1</v>
      </c>
      <c r="BG292" s="5">
        <v>1</v>
      </c>
      <c r="BH292" s="5">
        <v>1</v>
      </c>
      <c r="BI292" s="5">
        <v>1</v>
      </c>
      <c r="BJ292" s="5">
        <v>1</v>
      </c>
      <c r="BK292" s="5">
        <v>1</v>
      </c>
      <c r="BL292" s="5">
        <v>1</v>
      </c>
      <c r="BM292" s="5">
        <v>1</v>
      </c>
      <c r="BN292" s="5">
        <v>1</v>
      </c>
      <c r="BO292" s="5">
        <v>1</v>
      </c>
      <c r="BP292" s="5">
        <v>1</v>
      </c>
      <c r="BQ292" s="5">
        <v>1</v>
      </c>
      <c r="BR292" s="5">
        <v>1</v>
      </c>
      <c r="BS292" s="5">
        <v>1</v>
      </c>
      <c r="BT292" s="5">
        <v>1</v>
      </c>
      <c r="BU292" s="244">
        <v>1</v>
      </c>
    </row>
    <row r="293" spans="1:73" ht="18.75">
      <c r="A293" s="5">
        <v>1</v>
      </c>
      <c r="B293" s="596"/>
      <c r="C293" s="632"/>
      <c r="D293" s="598"/>
      <c r="E293" s="630" t="str">
        <f t="shared" si="47"/>
        <v/>
      </c>
      <c r="F293" s="640"/>
      <c r="G293" s="627" t="str">
        <f t="shared" si="50"/>
        <v/>
      </c>
      <c r="H293" s="639" t="str">
        <f>IF(OR(ISBLANK(F293), ISTEXT(F293)), "", "0  "&amp;F258)</f>
        <v/>
      </c>
      <c r="I293" s="5">
        <v>1</v>
      </c>
      <c r="J293" s="314" t="str">
        <f t="shared" si="51"/>
        <v>►</v>
      </c>
      <c r="K293" s="315" t="str">
        <f>IF(ISBLANK(L293),"",LARGE(K286:K292,1)+1)</f>
        <v/>
      </c>
      <c r="L293" s="316"/>
      <c r="M293" s="317"/>
      <c r="N293" s="317"/>
      <c r="O293" s="317"/>
      <c r="P293" s="317"/>
      <c r="Q293" s="317"/>
      <c r="R293" s="317"/>
      <c r="S293" s="317"/>
      <c r="T293" s="317"/>
      <c r="U293" s="317"/>
      <c r="V293" s="317"/>
      <c r="W293" s="317"/>
      <c r="X293" s="318"/>
      <c r="Y293" s="3">
        <v>1</v>
      </c>
      <c r="Z293" s="5">
        <v>1</v>
      </c>
      <c r="AA293" s="835" t="s">
        <v>207</v>
      </c>
      <c r="AB293" s="836"/>
      <c r="AC293" s="836"/>
      <c r="AD293" s="836"/>
      <c r="AE293" s="836"/>
      <c r="AF293" s="837"/>
      <c r="AG293" s="5">
        <v>1</v>
      </c>
      <c r="AH293" s="5">
        <v>1</v>
      </c>
      <c r="AI293" s="5">
        <v>1</v>
      </c>
      <c r="AJ293" s="5">
        <v>1</v>
      </c>
      <c r="AK293" s="5">
        <v>1</v>
      </c>
      <c r="AL293" s="5">
        <v>1</v>
      </c>
      <c r="AM293" s="5">
        <v>1</v>
      </c>
      <c r="AN293" s="5">
        <v>1</v>
      </c>
      <c r="AO293" s="5">
        <v>1</v>
      </c>
      <c r="AP293" s="5">
        <v>1</v>
      </c>
      <c r="AQ293" s="5">
        <v>1</v>
      </c>
      <c r="AR293" s="5">
        <v>1</v>
      </c>
      <c r="AS293" s="5">
        <v>1</v>
      </c>
      <c r="AT293" s="5">
        <v>1</v>
      </c>
      <c r="AU293" s="5">
        <v>1</v>
      </c>
      <c r="AV293" s="5">
        <v>1</v>
      </c>
      <c r="AW293" s="5">
        <v>1</v>
      </c>
      <c r="AX293" s="5">
        <v>1</v>
      </c>
      <c r="AY293" s="5">
        <v>1</v>
      </c>
      <c r="AZ293" s="5">
        <v>1</v>
      </c>
      <c r="BA293" s="5">
        <v>1</v>
      </c>
      <c r="BB293" s="5">
        <v>1</v>
      </c>
      <c r="BC293" s="5">
        <v>1</v>
      </c>
      <c r="BD293" s="5">
        <v>1</v>
      </c>
      <c r="BE293" s="5">
        <v>1</v>
      </c>
      <c r="BF293" s="5">
        <v>1</v>
      </c>
      <c r="BG293" s="5">
        <v>1</v>
      </c>
      <c r="BH293" s="5">
        <v>1</v>
      </c>
      <c r="BI293" s="5">
        <v>1</v>
      </c>
      <c r="BJ293" s="5">
        <v>1</v>
      </c>
      <c r="BK293" s="5">
        <v>1</v>
      </c>
      <c r="BL293" s="5">
        <v>1</v>
      </c>
      <c r="BM293" s="5">
        <v>1</v>
      </c>
      <c r="BN293" s="5">
        <v>1</v>
      </c>
      <c r="BO293" s="5">
        <v>1</v>
      </c>
      <c r="BP293" s="5">
        <v>1</v>
      </c>
      <c r="BQ293" s="5">
        <v>1</v>
      </c>
      <c r="BR293" s="5">
        <v>1</v>
      </c>
      <c r="BS293" s="5">
        <v>1</v>
      </c>
      <c r="BT293" s="5">
        <v>1</v>
      </c>
      <c r="BU293" s="244">
        <v>1</v>
      </c>
    </row>
    <row r="294" spans="1:73" ht="18.75">
      <c r="A294" s="5">
        <v>1</v>
      </c>
      <c r="B294" s="596"/>
      <c r="C294" s="632"/>
      <c r="D294" s="598"/>
      <c r="E294" s="630" t="str">
        <f t="shared" si="47"/>
        <v/>
      </c>
      <c r="F294" s="640"/>
      <c r="G294" s="627" t="str">
        <f t="shared" si="50"/>
        <v/>
      </c>
      <c r="H294" s="639" t="str">
        <f>IF(OR(ISBLANK(F294), ISTEXT(F294)), "", "0  "&amp;F258)</f>
        <v/>
      </c>
      <c r="I294" s="5">
        <v>1</v>
      </c>
      <c r="J294" s="314" t="str">
        <f t="shared" si="51"/>
        <v>►</v>
      </c>
      <c r="K294" s="315" t="str">
        <f>IF(ISBLANK(L294),"",LARGE(K286:K293,1)+1)</f>
        <v/>
      </c>
      <c r="L294" s="316"/>
      <c r="M294" s="317"/>
      <c r="N294" s="317"/>
      <c r="O294" s="317"/>
      <c r="P294" s="317"/>
      <c r="Q294" s="317"/>
      <c r="R294" s="317"/>
      <c r="S294" s="317"/>
      <c r="T294" s="317"/>
      <c r="U294" s="317"/>
      <c r="V294" s="317"/>
      <c r="W294" s="317"/>
      <c r="X294" s="318"/>
      <c r="Y294" s="3">
        <v>1</v>
      </c>
      <c r="Z294" s="5">
        <v>1</v>
      </c>
      <c r="AA294" s="62" t="s">
        <v>21</v>
      </c>
      <c r="AB294" s="302">
        <v>0</v>
      </c>
      <c r="AC294" s="303" t="s">
        <v>181</v>
      </c>
      <c r="AD294" s="303"/>
      <c r="AE294" s="303"/>
      <c r="AF294" s="303"/>
      <c r="AG294" s="5">
        <v>1</v>
      </c>
      <c r="AH294" s="5">
        <v>1</v>
      </c>
      <c r="AI294" s="5">
        <v>1</v>
      </c>
      <c r="AJ294" s="5">
        <v>1</v>
      </c>
      <c r="AK294" s="5">
        <v>1</v>
      </c>
      <c r="AL294" s="5">
        <v>1</v>
      </c>
      <c r="AM294" s="5">
        <v>1</v>
      </c>
      <c r="AN294" s="5">
        <v>1</v>
      </c>
      <c r="AO294" s="5">
        <v>1</v>
      </c>
      <c r="AP294" s="5">
        <v>1</v>
      </c>
      <c r="AQ294" s="5">
        <v>1</v>
      </c>
      <c r="AR294" s="5">
        <v>1</v>
      </c>
      <c r="AS294" s="5">
        <v>1</v>
      </c>
      <c r="AT294" s="5">
        <v>1</v>
      </c>
      <c r="AU294" s="5">
        <v>1</v>
      </c>
      <c r="AV294" s="5">
        <v>1</v>
      </c>
      <c r="AW294" s="5">
        <v>1</v>
      </c>
      <c r="AX294" s="5">
        <v>1</v>
      </c>
      <c r="AY294" s="5">
        <v>1</v>
      </c>
      <c r="AZ294" s="5">
        <v>1</v>
      </c>
      <c r="BA294" s="5">
        <v>1</v>
      </c>
      <c r="BB294" s="5">
        <v>1</v>
      </c>
      <c r="BC294" s="5">
        <v>1</v>
      </c>
      <c r="BD294" s="5">
        <v>1</v>
      </c>
      <c r="BE294" s="5">
        <v>1</v>
      </c>
      <c r="BF294" s="5">
        <v>1</v>
      </c>
      <c r="BG294" s="5">
        <v>1</v>
      </c>
      <c r="BH294" s="5">
        <v>1</v>
      </c>
      <c r="BI294" s="5">
        <v>1</v>
      </c>
      <c r="BJ294" s="5">
        <v>1</v>
      </c>
      <c r="BK294" s="5">
        <v>1</v>
      </c>
      <c r="BL294" s="5">
        <v>1</v>
      </c>
      <c r="BM294" s="5">
        <v>1</v>
      </c>
      <c r="BN294" s="5">
        <v>1</v>
      </c>
      <c r="BO294" s="5">
        <v>1</v>
      </c>
      <c r="BP294" s="5">
        <v>1</v>
      </c>
      <c r="BQ294" s="5">
        <v>1</v>
      </c>
      <c r="BR294" s="5">
        <v>1</v>
      </c>
      <c r="BS294" s="5">
        <v>1</v>
      </c>
      <c r="BT294" s="5">
        <v>1</v>
      </c>
      <c r="BU294" s="244">
        <v>1</v>
      </c>
    </row>
    <row r="295" spans="1:73" ht="18.75">
      <c r="A295" s="5">
        <v>1</v>
      </c>
      <c r="B295" s="596"/>
      <c r="C295" s="632"/>
      <c r="D295" s="598"/>
      <c r="E295" s="630" t="str">
        <f t="shared" si="47"/>
        <v/>
      </c>
      <c r="F295" s="640"/>
      <c r="G295" s="627" t="str">
        <f t="shared" si="50"/>
        <v/>
      </c>
      <c r="H295" s="639" t="str">
        <f>IF(OR(ISBLANK(F295), ISTEXT(F295)), "", "0  "&amp;F258)</f>
        <v/>
      </c>
      <c r="I295" s="5">
        <v>1</v>
      </c>
      <c r="J295" s="314" t="str">
        <f t="shared" si="51"/>
        <v>►</v>
      </c>
      <c r="K295" s="315" t="str">
        <f>IF(ISBLANK(L295),"",LARGE(K286:K294,1)+1)</f>
        <v/>
      </c>
      <c r="L295" s="316"/>
      <c r="M295" s="317"/>
      <c r="N295" s="317"/>
      <c r="O295" s="317"/>
      <c r="P295" s="317"/>
      <c r="Q295" s="317"/>
      <c r="R295" s="317"/>
      <c r="S295" s="317"/>
      <c r="T295" s="317"/>
      <c r="U295" s="317"/>
      <c r="V295" s="317"/>
      <c r="W295" s="317"/>
      <c r="X295" s="318"/>
      <c r="Y295" s="3">
        <v>1</v>
      </c>
      <c r="Z295" s="5">
        <v>1</v>
      </c>
      <c r="AA295" s="314" t="str">
        <f t="shared" ref="AA295:AA317" si="52">IF(AC295&lt;&gt;"","A",IF(AD295&lt;&gt;"","A",IF(AE295&lt;&gt;"","A",IF(AF295&lt;&gt;"","A",IF(AG295&lt;&gt;"","A","►")))))</f>
        <v>A</v>
      </c>
      <c r="AB295" s="315" t="str">
        <f>IF(ISBLANK(AC295),"",LARGE(AB294:AB294,1)+1)</f>
        <v/>
      </c>
      <c r="AC295" s="316"/>
      <c r="AD295" s="317"/>
      <c r="AE295" s="317"/>
      <c r="AF295" s="317"/>
      <c r="AG295" s="5">
        <v>1</v>
      </c>
      <c r="AH295" s="5">
        <v>1</v>
      </c>
      <c r="AI295" s="5">
        <v>1</v>
      </c>
      <c r="AJ295" s="5">
        <v>1</v>
      </c>
      <c r="AK295" s="5">
        <v>1</v>
      </c>
      <c r="AL295" s="5">
        <v>1</v>
      </c>
      <c r="AM295" s="5">
        <v>1</v>
      </c>
      <c r="AN295" s="5">
        <v>1</v>
      </c>
      <c r="AO295" s="5">
        <v>1</v>
      </c>
      <c r="AP295" s="5">
        <v>1</v>
      </c>
      <c r="AQ295" s="5">
        <v>1</v>
      </c>
      <c r="AR295" s="5">
        <v>1</v>
      </c>
      <c r="AS295" s="5">
        <v>1</v>
      </c>
      <c r="AT295" s="5">
        <v>1</v>
      </c>
      <c r="AU295" s="5">
        <v>1</v>
      </c>
      <c r="AV295" s="5">
        <v>1</v>
      </c>
      <c r="AW295" s="5">
        <v>1</v>
      </c>
      <c r="AX295" s="5">
        <v>1</v>
      </c>
      <c r="AY295" s="5">
        <v>1</v>
      </c>
      <c r="AZ295" s="5">
        <v>1</v>
      </c>
      <c r="BA295" s="5">
        <v>1</v>
      </c>
      <c r="BB295" s="5">
        <v>1</v>
      </c>
      <c r="BC295" s="5">
        <v>1</v>
      </c>
      <c r="BD295" s="5">
        <v>1</v>
      </c>
      <c r="BE295" s="5">
        <v>1</v>
      </c>
      <c r="BF295" s="5">
        <v>1</v>
      </c>
      <c r="BG295" s="5">
        <v>1</v>
      </c>
      <c r="BH295" s="5">
        <v>1</v>
      </c>
      <c r="BI295" s="5">
        <v>1</v>
      </c>
      <c r="BJ295" s="5">
        <v>1</v>
      </c>
      <c r="BK295" s="5">
        <v>1</v>
      </c>
      <c r="BL295" s="5">
        <v>1</v>
      </c>
      <c r="BM295" s="5">
        <v>1</v>
      </c>
      <c r="BN295" s="5">
        <v>1</v>
      </c>
      <c r="BO295" s="5">
        <v>1</v>
      </c>
      <c r="BP295" s="5">
        <v>1</v>
      </c>
      <c r="BQ295" s="5">
        <v>1</v>
      </c>
      <c r="BR295" s="5">
        <v>1</v>
      </c>
      <c r="BS295" s="5">
        <v>1</v>
      </c>
      <c r="BT295" s="5">
        <v>1</v>
      </c>
      <c r="BU295" s="244">
        <v>1</v>
      </c>
    </row>
    <row r="296" spans="1:73" ht="21">
      <c r="A296" s="5">
        <v>1</v>
      </c>
      <c r="B296" s="596"/>
      <c r="C296" s="632"/>
      <c r="D296" s="598"/>
      <c r="E296" s="630" t="str">
        <f t="shared" si="47"/>
        <v/>
      </c>
      <c r="F296" s="640"/>
      <c r="G296" s="627" t="str">
        <f t="shared" si="50"/>
        <v/>
      </c>
      <c r="H296" s="639" t="str">
        <f>IF(OR(ISBLANK(F296), ISTEXT(F296)), "", "0  "&amp;F258)</f>
        <v/>
      </c>
      <c r="I296" s="5">
        <v>1</v>
      </c>
      <c r="J296" s="314" t="str">
        <f t="shared" si="51"/>
        <v>►</v>
      </c>
      <c r="K296" s="315" t="str">
        <f>IF(ISBLANK(L296),"",LARGE(K286:K295,1)+1)</f>
        <v/>
      </c>
      <c r="L296" s="316"/>
      <c r="M296" s="317"/>
      <c r="N296" s="317"/>
      <c r="O296" s="317"/>
      <c r="P296" s="317"/>
      <c r="Q296" s="317"/>
      <c r="R296" s="317"/>
      <c r="S296" s="317"/>
      <c r="T296" s="317"/>
      <c r="U296" s="317"/>
      <c r="V296" s="317"/>
      <c r="W296" s="317"/>
      <c r="X296" s="318"/>
      <c r="Y296" s="3">
        <v>1</v>
      </c>
      <c r="Z296" s="5">
        <v>1</v>
      </c>
      <c r="AA296" s="314" t="str">
        <f t="shared" si="52"/>
        <v>A</v>
      </c>
      <c r="AB296" s="315" t="str">
        <f>IF(ISBLANK(AC296),"",LARGE(AB294:AB295,1)+1)</f>
        <v/>
      </c>
      <c r="AC296" s="316"/>
      <c r="AD296" s="317"/>
      <c r="AE296" s="317"/>
      <c r="AF296" s="502"/>
      <c r="AG296" s="5">
        <v>1</v>
      </c>
      <c r="AH296" s="5">
        <v>1</v>
      </c>
      <c r="AI296" s="5">
        <v>1</v>
      </c>
      <c r="AJ296" s="5">
        <v>1</v>
      </c>
      <c r="AK296" s="5">
        <v>1</v>
      </c>
      <c r="AL296" s="5">
        <v>1</v>
      </c>
      <c r="AM296" s="5">
        <v>1</v>
      </c>
      <c r="AN296" s="5">
        <v>1</v>
      </c>
      <c r="AO296" s="5">
        <v>1</v>
      </c>
      <c r="AP296" s="5">
        <v>1</v>
      </c>
      <c r="AQ296" s="5">
        <v>1</v>
      </c>
      <c r="AR296" s="5">
        <v>1</v>
      </c>
      <c r="AS296" s="5">
        <v>1</v>
      </c>
      <c r="AT296" s="5">
        <v>1</v>
      </c>
      <c r="AU296" s="5">
        <v>1</v>
      </c>
      <c r="AV296" s="5">
        <v>1</v>
      </c>
      <c r="AW296" s="5">
        <v>1</v>
      </c>
      <c r="AX296" s="5">
        <v>1</v>
      </c>
      <c r="AY296" s="5">
        <v>1</v>
      </c>
      <c r="AZ296" s="5">
        <v>1</v>
      </c>
      <c r="BA296" s="5">
        <v>1</v>
      </c>
      <c r="BB296" s="5">
        <v>1</v>
      </c>
      <c r="BC296" s="5">
        <v>1</v>
      </c>
      <c r="BD296" s="5">
        <v>1</v>
      </c>
      <c r="BE296" s="5">
        <v>1</v>
      </c>
      <c r="BF296" s="5">
        <v>1</v>
      </c>
      <c r="BG296" s="5">
        <v>1</v>
      </c>
      <c r="BH296" s="5">
        <v>1</v>
      </c>
      <c r="BI296" s="5">
        <v>1</v>
      </c>
      <c r="BJ296" s="5">
        <v>1</v>
      </c>
      <c r="BK296" s="5">
        <v>1</v>
      </c>
      <c r="BL296" s="5">
        <v>1</v>
      </c>
      <c r="BM296" s="5">
        <v>1</v>
      </c>
      <c r="BN296" s="5">
        <v>1</v>
      </c>
      <c r="BO296" s="5">
        <v>1</v>
      </c>
      <c r="BP296" s="5">
        <v>1</v>
      </c>
      <c r="BQ296" s="5">
        <v>1</v>
      </c>
      <c r="BR296" s="5">
        <v>1</v>
      </c>
      <c r="BS296" s="5">
        <v>1</v>
      </c>
      <c r="BT296" s="5">
        <v>1</v>
      </c>
      <c r="BU296" s="244">
        <v>1</v>
      </c>
    </row>
    <row r="297" spans="1:73" ht="18.75">
      <c r="A297" s="5">
        <v>1</v>
      </c>
      <c r="B297" s="596"/>
      <c r="C297" s="632"/>
      <c r="D297" s="598"/>
      <c r="E297" s="630" t="str">
        <f t="shared" si="47"/>
        <v/>
      </c>
      <c r="F297" s="640"/>
      <c r="G297" s="627" t="str">
        <f t="shared" si="50"/>
        <v/>
      </c>
      <c r="H297" s="639" t="str">
        <f>IF(OR(ISBLANK(F297), ISTEXT(F297)), "", "0  "&amp;F258)</f>
        <v/>
      </c>
      <c r="I297" s="5">
        <v>1</v>
      </c>
      <c r="J297" s="314" t="str">
        <f t="shared" si="51"/>
        <v>►</v>
      </c>
      <c r="K297" s="315" t="str">
        <f>IF(ISBLANK(L297),"",LARGE(K286:K296,1)+1)</f>
        <v/>
      </c>
      <c r="L297" s="316"/>
      <c r="M297" s="317"/>
      <c r="N297" s="317"/>
      <c r="O297" s="317"/>
      <c r="P297" s="317"/>
      <c r="Q297" s="317"/>
      <c r="R297" s="317"/>
      <c r="S297" s="317"/>
      <c r="T297" s="317"/>
      <c r="U297" s="317"/>
      <c r="V297" s="317"/>
      <c r="W297" s="317"/>
      <c r="X297" s="318"/>
      <c r="Y297" s="3">
        <v>1</v>
      </c>
      <c r="Z297" s="5">
        <v>1</v>
      </c>
      <c r="AA297" s="314" t="str">
        <f t="shared" si="52"/>
        <v>A</v>
      </c>
      <c r="AB297" s="315" t="str">
        <f>IF(ISBLANK(AC297),"",LARGE(AB294:AB296,1)+1)</f>
        <v/>
      </c>
      <c r="AC297" s="316"/>
      <c r="AD297" s="317"/>
      <c r="AE297" s="317"/>
      <c r="AF297" s="317"/>
      <c r="AG297" s="5">
        <v>1</v>
      </c>
      <c r="AH297" s="5">
        <v>1</v>
      </c>
      <c r="AI297" s="5">
        <v>1</v>
      </c>
      <c r="AJ297" s="5">
        <v>1</v>
      </c>
      <c r="AK297" s="5">
        <v>1</v>
      </c>
      <c r="AL297" s="5">
        <v>1</v>
      </c>
      <c r="AM297" s="5">
        <v>1</v>
      </c>
      <c r="AN297" s="5">
        <v>1</v>
      </c>
      <c r="AO297" s="5">
        <v>1</v>
      </c>
      <c r="AP297" s="5">
        <v>1</v>
      </c>
      <c r="AQ297" s="5">
        <v>1</v>
      </c>
      <c r="AR297" s="5">
        <v>1</v>
      </c>
      <c r="AS297" s="5">
        <v>1</v>
      </c>
      <c r="AT297" s="5">
        <v>1</v>
      </c>
      <c r="AU297" s="5">
        <v>1</v>
      </c>
      <c r="AV297" s="5">
        <v>1</v>
      </c>
      <c r="AW297" s="5">
        <v>1</v>
      </c>
      <c r="AX297" s="5">
        <v>1</v>
      </c>
      <c r="AY297" s="5">
        <v>1</v>
      </c>
      <c r="AZ297" s="5">
        <v>1</v>
      </c>
      <c r="BA297" s="5">
        <v>1</v>
      </c>
      <c r="BB297" s="5">
        <v>1</v>
      </c>
      <c r="BC297" s="5">
        <v>1</v>
      </c>
      <c r="BD297" s="5">
        <v>1</v>
      </c>
      <c r="BE297" s="5">
        <v>1</v>
      </c>
      <c r="BF297" s="5">
        <v>1</v>
      </c>
      <c r="BG297" s="5">
        <v>1</v>
      </c>
      <c r="BH297" s="5">
        <v>1</v>
      </c>
      <c r="BI297" s="5">
        <v>1</v>
      </c>
      <c r="BJ297" s="5">
        <v>1</v>
      </c>
      <c r="BK297" s="5">
        <v>1</v>
      </c>
      <c r="BL297" s="5">
        <v>1</v>
      </c>
      <c r="BM297" s="5">
        <v>1</v>
      </c>
      <c r="BN297" s="5">
        <v>1</v>
      </c>
      <c r="BO297" s="5">
        <v>1</v>
      </c>
      <c r="BP297" s="5">
        <v>1</v>
      </c>
      <c r="BQ297" s="5">
        <v>1</v>
      </c>
      <c r="BR297" s="5">
        <v>1</v>
      </c>
      <c r="BS297" s="5">
        <v>1</v>
      </c>
      <c r="BT297" s="5">
        <v>1</v>
      </c>
      <c r="BU297" s="244">
        <v>1</v>
      </c>
    </row>
    <row r="298" spans="1:73" ht="18.75">
      <c r="A298" s="5">
        <v>1</v>
      </c>
      <c r="B298" s="596"/>
      <c r="C298" s="632"/>
      <c r="D298" s="598"/>
      <c r="E298" s="630" t="str">
        <f t="shared" si="47"/>
        <v/>
      </c>
      <c r="F298" s="640"/>
      <c r="G298" s="627" t="str">
        <f t="shared" si="50"/>
        <v/>
      </c>
      <c r="H298" s="639" t="str">
        <f>IF(OR(ISBLANK(F298), ISTEXT(F298)), "", "0  "&amp;F258)</f>
        <v/>
      </c>
      <c r="I298" s="5">
        <v>1</v>
      </c>
      <c r="J298" s="314" t="str">
        <f t="shared" si="51"/>
        <v>►</v>
      </c>
      <c r="K298" s="315" t="str">
        <f>IF(ISBLANK(L298),"",LARGE(K286:K297,1)+1)</f>
        <v/>
      </c>
      <c r="L298" s="316"/>
      <c r="M298" s="317"/>
      <c r="N298" s="317"/>
      <c r="O298" s="317"/>
      <c r="P298" s="317"/>
      <c r="Q298" s="317"/>
      <c r="R298" s="317"/>
      <c r="S298" s="317"/>
      <c r="T298" s="317"/>
      <c r="U298" s="317"/>
      <c r="V298" s="317"/>
      <c r="W298" s="317"/>
      <c r="X298" s="318"/>
      <c r="Y298" s="3">
        <v>1</v>
      </c>
      <c r="Z298" s="5">
        <v>1</v>
      </c>
      <c r="AA298" s="314" t="str">
        <f t="shared" si="52"/>
        <v>A</v>
      </c>
      <c r="AB298" s="315" t="str">
        <f>IF(ISBLANK(AC298),"",LARGE(AB294:AB297,1)+1)</f>
        <v/>
      </c>
      <c r="AC298" s="316"/>
      <c r="AD298" s="317"/>
      <c r="AE298" s="317"/>
      <c r="AF298" s="317"/>
      <c r="AG298" s="5">
        <v>1</v>
      </c>
      <c r="AH298" s="5">
        <v>1</v>
      </c>
      <c r="AI298" s="5">
        <v>1</v>
      </c>
      <c r="AJ298" s="5">
        <v>1</v>
      </c>
      <c r="AK298" s="5">
        <v>1</v>
      </c>
      <c r="AL298" s="5">
        <v>1</v>
      </c>
      <c r="AM298" s="5">
        <v>1</v>
      </c>
      <c r="AN298" s="5">
        <v>1</v>
      </c>
      <c r="AO298" s="5">
        <v>1</v>
      </c>
      <c r="AP298" s="5">
        <v>1</v>
      </c>
      <c r="AQ298" s="5">
        <v>1</v>
      </c>
      <c r="AR298" s="5">
        <v>1</v>
      </c>
      <c r="AS298" s="5">
        <v>1</v>
      </c>
      <c r="AT298" s="5">
        <v>1</v>
      </c>
      <c r="AU298" s="5">
        <v>1</v>
      </c>
      <c r="AV298" s="5">
        <v>1</v>
      </c>
      <c r="AW298" s="5">
        <v>1</v>
      </c>
      <c r="AX298" s="5">
        <v>1</v>
      </c>
      <c r="AY298" s="5">
        <v>1</v>
      </c>
      <c r="AZ298" s="5">
        <v>1</v>
      </c>
      <c r="BA298" s="5">
        <v>1</v>
      </c>
      <c r="BB298" s="5">
        <v>1</v>
      </c>
      <c r="BC298" s="5">
        <v>1</v>
      </c>
      <c r="BD298" s="5">
        <v>1</v>
      </c>
      <c r="BE298" s="5">
        <v>1</v>
      </c>
      <c r="BF298" s="5">
        <v>1</v>
      </c>
      <c r="BG298" s="5">
        <v>1</v>
      </c>
      <c r="BH298" s="5">
        <v>1</v>
      </c>
      <c r="BI298" s="5">
        <v>1</v>
      </c>
      <c r="BJ298" s="5">
        <v>1</v>
      </c>
      <c r="BK298" s="5">
        <v>1</v>
      </c>
      <c r="BL298" s="5">
        <v>1</v>
      </c>
      <c r="BM298" s="5">
        <v>1</v>
      </c>
      <c r="BN298" s="5">
        <v>1</v>
      </c>
      <c r="BO298" s="5">
        <v>1</v>
      </c>
      <c r="BP298" s="5">
        <v>1</v>
      </c>
      <c r="BQ298" s="5">
        <v>1</v>
      </c>
      <c r="BR298" s="5">
        <v>1</v>
      </c>
      <c r="BS298" s="5">
        <v>1</v>
      </c>
      <c r="BT298" s="5">
        <v>1</v>
      </c>
      <c r="BU298" s="244">
        <v>1</v>
      </c>
    </row>
    <row r="299" spans="1:73" ht="18.75">
      <c r="A299" s="5">
        <v>1</v>
      </c>
      <c r="B299" s="596"/>
      <c r="C299" s="632"/>
      <c r="D299" s="598"/>
      <c r="E299" s="630" t="str">
        <f t="shared" si="47"/>
        <v/>
      </c>
      <c r="F299" s="640"/>
      <c r="G299" s="627" t="str">
        <f t="shared" si="50"/>
        <v/>
      </c>
      <c r="H299" s="639" t="str">
        <f>IF(OR(ISBLANK(F299), ISTEXT(F299)), "", "0  "&amp;F258)</f>
        <v/>
      </c>
      <c r="I299" s="5">
        <v>1</v>
      </c>
      <c r="J299" s="314" t="str">
        <f t="shared" si="51"/>
        <v>►</v>
      </c>
      <c r="K299" s="315" t="str">
        <f>IF(ISBLANK(L299),"",LARGE(K286:K298,1)+1)</f>
        <v/>
      </c>
      <c r="L299" s="316"/>
      <c r="M299" s="317"/>
      <c r="N299" s="317"/>
      <c r="O299" s="317"/>
      <c r="P299" s="317"/>
      <c r="Q299" s="317"/>
      <c r="R299" s="317"/>
      <c r="S299" s="317"/>
      <c r="T299" s="317"/>
      <c r="U299" s="317"/>
      <c r="V299" s="317"/>
      <c r="W299" s="317"/>
      <c r="X299" s="318"/>
      <c r="Y299" s="3">
        <v>1</v>
      </c>
      <c r="Z299" s="5">
        <v>1</v>
      </c>
      <c r="AA299" s="314" t="str">
        <f t="shared" si="52"/>
        <v>A</v>
      </c>
      <c r="AB299" s="315" t="str">
        <f>IF(ISBLANK(AC299),"",LARGE(AB294:AB298,1)+1)</f>
        <v/>
      </c>
      <c r="AC299" s="316"/>
      <c r="AD299" s="317"/>
      <c r="AE299" s="317"/>
      <c r="AF299" s="317"/>
      <c r="AG299" s="5">
        <v>1</v>
      </c>
      <c r="AH299" s="5">
        <v>1</v>
      </c>
      <c r="AI299" s="5">
        <v>1</v>
      </c>
      <c r="AJ299" s="5">
        <v>1</v>
      </c>
      <c r="AK299" s="5">
        <v>1</v>
      </c>
      <c r="AL299" s="5">
        <v>1</v>
      </c>
      <c r="AM299" s="5">
        <v>1</v>
      </c>
      <c r="AN299" s="5">
        <v>1</v>
      </c>
      <c r="AO299" s="5">
        <v>1</v>
      </c>
      <c r="AP299" s="5">
        <v>1</v>
      </c>
      <c r="AQ299" s="5">
        <v>1</v>
      </c>
      <c r="AR299" s="5">
        <v>1</v>
      </c>
      <c r="AS299" s="5">
        <v>1</v>
      </c>
      <c r="AT299" s="5">
        <v>1</v>
      </c>
      <c r="AU299" s="5">
        <v>1</v>
      </c>
      <c r="AV299" s="5">
        <v>1</v>
      </c>
      <c r="AW299" s="5">
        <v>1</v>
      </c>
      <c r="AX299" s="5">
        <v>1</v>
      </c>
      <c r="AY299" s="5">
        <v>1</v>
      </c>
      <c r="AZ299" s="5">
        <v>1</v>
      </c>
      <c r="BA299" s="5">
        <v>1</v>
      </c>
      <c r="BB299" s="5">
        <v>1</v>
      </c>
      <c r="BC299" s="5">
        <v>1</v>
      </c>
      <c r="BD299" s="5">
        <v>1</v>
      </c>
      <c r="BE299" s="5">
        <v>1</v>
      </c>
      <c r="BF299" s="5">
        <v>1</v>
      </c>
      <c r="BG299" s="5">
        <v>1</v>
      </c>
      <c r="BH299" s="5">
        <v>1</v>
      </c>
      <c r="BI299" s="5">
        <v>1</v>
      </c>
      <c r="BJ299" s="5">
        <v>1</v>
      </c>
      <c r="BK299" s="5">
        <v>1</v>
      </c>
      <c r="BL299" s="5">
        <v>1</v>
      </c>
      <c r="BM299" s="5">
        <v>1</v>
      </c>
      <c r="BN299" s="5">
        <v>1</v>
      </c>
      <c r="BO299" s="5">
        <v>1</v>
      </c>
      <c r="BP299" s="5">
        <v>1</v>
      </c>
      <c r="BQ299" s="5">
        <v>1</v>
      </c>
      <c r="BR299" s="5">
        <v>1</v>
      </c>
      <c r="BS299" s="5">
        <v>1</v>
      </c>
      <c r="BT299" s="5">
        <v>1</v>
      </c>
      <c r="BU299" s="244">
        <v>1</v>
      </c>
    </row>
    <row r="300" spans="1:73" ht="18.75">
      <c r="A300" s="5">
        <v>1</v>
      </c>
      <c r="B300" s="596"/>
      <c r="C300" s="632"/>
      <c r="D300" s="598"/>
      <c r="E300" s="630" t="str">
        <f t="shared" si="47"/>
        <v/>
      </c>
      <c r="F300" s="640"/>
      <c r="G300" s="627" t="str">
        <f t="shared" si="50"/>
        <v/>
      </c>
      <c r="H300" s="639" t="str">
        <f>IF(OR(ISBLANK(F300), ISTEXT(F300)), "", "0  "&amp;F258)</f>
        <v/>
      </c>
      <c r="I300" s="5">
        <v>1</v>
      </c>
      <c r="J300" s="314" t="str">
        <f t="shared" si="51"/>
        <v>►</v>
      </c>
      <c r="K300" s="315" t="str">
        <f>IF(ISBLANK(L300),"",LARGE(K286:K299,1)+1)</f>
        <v/>
      </c>
      <c r="L300" s="316"/>
      <c r="M300" s="317"/>
      <c r="N300" s="317"/>
      <c r="O300" s="317"/>
      <c r="P300" s="317"/>
      <c r="Q300" s="317"/>
      <c r="R300" s="317"/>
      <c r="S300" s="317"/>
      <c r="T300" s="317"/>
      <c r="U300" s="317"/>
      <c r="V300" s="317"/>
      <c r="W300" s="317"/>
      <c r="X300" s="318"/>
      <c r="Y300" s="3">
        <v>1</v>
      </c>
      <c r="Z300" s="5">
        <v>1</v>
      </c>
      <c r="AA300" s="314" t="str">
        <f t="shared" si="52"/>
        <v>A</v>
      </c>
      <c r="AB300" s="315" t="str">
        <f>IF(ISBLANK(AC300),"",LARGE(AB294:AB299,1)+1)</f>
        <v/>
      </c>
      <c r="AC300" s="316"/>
      <c r="AD300" s="317"/>
      <c r="AE300" s="317"/>
      <c r="AF300" s="317"/>
      <c r="AG300" s="5">
        <v>1</v>
      </c>
      <c r="AH300" s="5">
        <v>1</v>
      </c>
      <c r="AI300" s="5">
        <v>1</v>
      </c>
      <c r="AJ300" s="5">
        <v>1</v>
      </c>
      <c r="AK300" s="5">
        <v>1</v>
      </c>
      <c r="AL300" s="5">
        <v>1</v>
      </c>
      <c r="AM300" s="5">
        <v>1</v>
      </c>
      <c r="AN300" s="5">
        <v>1</v>
      </c>
      <c r="AO300" s="5">
        <v>1</v>
      </c>
      <c r="AP300" s="5">
        <v>1</v>
      </c>
      <c r="AQ300" s="5">
        <v>1</v>
      </c>
      <c r="AR300" s="5">
        <v>1</v>
      </c>
      <c r="AS300" s="5">
        <v>1</v>
      </c>
      <c r="AT300" s="5">
        <v>1</v>
      </c>
      <c r="AU300" s="5">
        <v>1</v>
      </c>
      <c r="AV300" s="5">
        <v>1</v>
      </c>
      <c r="AW300" s="5">
        <v>1</v>
      </c>
      <c r="AX300" s="5">
        <v>1</v>
      </c>
      <c r="AY300" s="5">
        <v>1</v>
      </c>
      <c r="AZ300" s="5">
        <v>1</v>
      </c>
      <c r="BA300" s="5">
        <v>1</v>
      </c>
      <c r="BB300" s="5">
        <v>1</v>
      </c>
      <c r="BC300" s="5">
        <v>1</v>
      </c>
      <c r="BD300" s="5">
        <v>1</v>
      </c>
      <c r="BE300" s="5">
        <v>1</v>
      </c>
      <c r="BF300" s="5">
        <v>1</v>
      </c>
      <c r="BG300" s="5">
        <v>1</v>
      </c>
      <c r="BH300" s="5">
        <v>1</v>
      </c>
      <c r="BI300" s="5">
        <v>1</v>
      </c>
      <c r="BJ300" s="5">
        <v>1</v>
      </c>
      <c r="BK300" s="5">
        <v>1</v>
      </c>
      <c r="BL300" s="5">
        <v>1</v>
      </c>
      <c r="BM300" s="5">
        <v>1</v>
      </c>
      <c r="BN300" s="5">
        <v>1</v>
      </c>
      <c r="BO300" s="5">
        <v>1</v>
      </c>
      <c r="BP300" s="5">
        <v>1</v>
      </c>
      <c r="BQ300" s="5">
        <v>1</v>
      </c>
      <c r="BR300" s="5">
        <v>1</v>
      </c>
      <c r="BS300" s="5">
        <v>1</v>
      </c>
      <c r="BT300" s="5">
        <v>1</v>
      </c>
      <c r="BU300" s="244">
        <v>1</v>
      </c>
    </row>
    <row r="301" spans="1:73" ht="18.75">
      <c r="A301" s="5">
        <v>1</v>
      </c>
      <c r="B301" s="596"/>
      <c r="C301" s="632"/>
      <c r="D301" s="598"/>
      <c r="E301" s="630" t="str">
        <f t="shared" si="47"/>
        <v/>
      </c>
      <c r="F301" s="640"/>
      <c r="G301" s="627" t="str">
        <f t="shared" si="50"/>
        <v/>
      </c>
      <c r="H301" s="639" t="str">
        <f>IF(OR(ISBLANK(F301), ISTEXT(F301)), "", "0  "&amp;F258)</f>
        <v/>
      </c>
      <c r="I301" s="5">
        <v>1</v>
      </c>
      <c r="J301" s="314" t="str">
        <f t="shared" si="51"/>
        <v>►</v>
      </c>
      <c r="K301" s="315" t="str">
        <f>IF(ISBLANK(L301),"",LARGE(K286:K300,1)+1)</f>
        <v/>
      </c>
      <c r="L301" s="316"/>
      <c r="M301" s="317"/>
      <c r="N301" s="317"/>
      <c r="O301" s="317"/>
      <c r="P301" s="317"/>
      <c r="Q301" s="317"/>
      <c r="R301" s="317"/>
      <c r="S301" s="317"/>
      <c r="T301" s="317"/>
      <c r="U301" s="317"/>
      <c r="V301" s="317"/>
      <c r="W301" s="317"/>
      <c r="X301" s="318"/>
      <c r="Y301" s="3">
        <v>1</v>
      </c>
      <c r="Z301" s="5">
        <v>1</v>
      </c>
      <c r="AA301" s="314" t="str">
        <f t="shared" si="52"/>
        <v>A</v>
      </c>
      <c r="AB301" s="315" t="str">
        <f>IF(ISBLANK(AC301),"",LARGE(AB294:AB300,1)+1)</f>
        <v/>
      </c>
      <c r="AC301" s="316"/>
      <c r="AD301" s="317"/>
      <c r="AE301" s="317"/>
      <c r="AF301" s="317"/>
      <c r="AG301" s="5">
        <v>1</v>
      </c>
      <c r="AH301" s="5">
        <v>1</v>
      </c>
      <c r="AI301" s="5">
        <v>1</v>
      </c>
      <c r="AJ301" s="5">
        <v>1</v>
      </c>
      <c r="AK301" s="5">
        <v>1</v>
      </c>
      <c r="AL301" s="5">
        <v>1</v>
      </c>
      <c r="AM301" s="5">
        <v>1</v>
      </c>
      <c r="AN301" s="5">
        <v>1</v>
      </c>
      <c r="AO301" s="5">
        <v>1</v>
      </c>
      <c r="AP301" s="5">
        <v>1</v>
      </c>
      <c r="AQ301" s="5">
        <v>1</v>
      </c>
      <c r="AR301" s="5">
        <v>1</v>
      </c>
      <c r="AS301" s="5">
        <v>1</v>
      </c>
      <c r="AT301" s="5">
        <v>1</v>
      </c>
      <c r="AU301" s="5">
        <v>1</v>
      </c>
      <c r="AV301" s="5">
        <v>1</v>
      </c>
      <c r="AW301" s="5">
        <v>1</v>
      </c>
      <c r="AX301" s="5">
        <v>1</v>
      </c>
      <c r="AY301" s="5">
        <v>1</v>
      </c>
      <c r="AZ301" s="5">
        <v>1</v>
      </c>
      <c r="BA301" s="5">
        <v>1</v>
      </c>
      <c r="BB301" s="5">
        <v>1</v>
      </c>
      <c r="BC301" s="5">
        <v>1</v>
      </c>
      <c r="BD301" s="5">
        <v>1</v>
      </c>
      <c r="BE301" s="5">
        <v>1</v>
      </c>
      <c r="BF301" s="5">
        <v>1</v>
      </c>
      <c r="BG301" s="5">
        <v>1</v>
      </c>
      <c r="BH301" s="5">
        <v>1</v>
      </c>
      <c r="BI301" s="5">
        <v>1</v>
      </c>
      <c r="BJ301" s="5">
        <v>1</v>
      </c>
      <c r="BK301" s="5">
        <v>1</v>
      </c>
      <c r="BL301" s="5">
        <v>1</v>
      </c>
      <c r="BM301" s="5">
        <v>1</v>
      </c>
      <c r="BN301" s="5">
        <v>1</v>
      </c>
      <c r="BO301" s="5">
        <v>1</v>
      </c>
      <c r="BP301" s="5">
        <v>1</v>
      </c>
      <c r="BQ301" s="5">
        <v>1</v>
      </c>
      <c r="BR301" s="5">
        <v>1</v>
      </c>
      <c r="BS301" s="5">
        <v>1</v>
      </c>
      <c r="BT301" s="5">
        <v>1</v>
      </c>
      <c r="BU301" s="244">
        <v>1</v>
      </c>
    </row>
    <row r="302" spans="1:73" ht="18.75">
      <c r="A302" s="5">
        <v>1</v>
      </c>
      <c r="B302" s="596"/>
      <c r="C302" s="632"/>
      <c r="D302" s="598"/>
      <c r="E302" s="630" t="str">
        <f t="shared" si="47"/>
        <v/>
      </c>
      <c r="F302" s="640"/>
      <c r="G302" s="627" t="str">
        <f t="shared" si="50"/>
        <v/>
      </c>
      <c r="H302" s="639" t="str">
        <f>IF(OR(ISBLANK(F302), ISTEXT(F302)), "", "0  "&amp;F258)</f>
        <v/>
      </c>
      <c r="I302" s="5">
        <v>1</v>
      </c>
      <c r="J302" s="314" t="str">
        <f t="shared" si="51"/>
        <v>►</v>
      </c>
      <c r="K302" s="315" t="str">
        <f>IF(ISBLANK(L302),"",LARGE(K286:K301,1)+1)</f>
        <v/>
      </c>
      <c r="L302" s="316"/>
      <c r="M302" s="317"/>
      <c r="N302" s="317"/>
      <c r="O302" s="317"/>
      <c r="P302" s="317"/>
      <c r="Q302" s="317"/>
      <c r="R302" s="317"/>
      <c r="S302" s="317"/>
      <c r="T302" s="317"/>
      <c r="U302" s="317"/>
      <c r="V302" s="317"/>
      <c r="W302" s="317"/>
      <c r="X302" s="318"/>
      <c r="Y302" s="3">
        <v>1</v>
      </c>
      <c r="Z302" s="5">
        <v>1</v>
      </c>
      <c r="AA302" s="314" t="str">
        <f t="shared" si="52"/>
        <v>A</v>
      </c>
      <c r="AB302" s="315" t="str">
        <f>IF(ISBLANK(AC302),"",LARGE(AB294:AB301,1)+1)</f>
        <v/>
      </c>
      <c r="AC302" s="316"/>
      <c r="AD302" s="317"/>
      <c r="AE302" s="317"/>
      <c r="AF302" s="317"/>
      <c r="AG302" s="5">
        <v>1</v>
      </c>
      <c r="AH302" s="5">
        <v>1</v>
      </c>
      <c r="AI302" s="5">
        <v>1</v>
      </c>
      <c r="AJ302" s="5">
        <v>1</v>
      </c>
      <c r="AK302" s="5">
        <v>1</v>
      </c>
      <c r="AL302" s="5">
        <v>1</v>
      </c>
      <c r="AM302" s="5">
        <v>1</v>
      </c>
      <c r="AN302" s="5">
        <v>1</v>
      </c>
      <c r="AO302" s="5">
        <v>1</v>
      </c>
      <c r="AP302" s="5">
        <v>1</v>
      </c>
      <c r="AQ302" s="5">
        <v>1</v>
      </c>
      <c r="AR302" s="5">
        <v>1</v>
      </c>
      <c r="AS302" s="5">
        <v>1</v>
      </c>
      <c r="AT302" s="5">
        <v>1</v>
      </c>
      <c r="AU302" s="5">
        <v>1</v>
      </c>
      <c r="AV302" s="5">
        <v>1</v>
      </c>
      <c r="AW302" s="5">
        <v>1</v>
      </c>
      <c r="AX302" s="5">
        <v>1</v>
      </c>
      <c r="AY302" s="5">
        <v>1</v>
      </c>
      <c r="AZ302" s="5">
        <v>1</v>
      </c>
      <c r="BA302" s="5">
        <v>1</v>
      </c>
      <c r="BB302" s="5">
        <v>1</v>
      </c>
      <c r="BC302" s="5">
        <v>1</v>
      </c>
      <c r="BD302" s="5">
        <v>1</v>
      </c>
      <c r="BE302" s="5">
        <v>1</v>
      </c>
      <c r="BF302" s="5">
        <v>1</v>
      </c>
      <c r="BG302" s="5">
        <v>1</v>
      </c>
      <c r="BH302" s="5">
        <v>1</v>
      </c>
      <c r="BI302" s="5">
        <v>1</v>
      </c>
      <c r="BJ302" s="5">
        <v>1</v>
      </c>
      <c r="BK302" s="5">
        <v>1</v>
      </c>
      <c r="BL302" s="5">
        <v>1</v>
      </c>
      <c r="BM302" s="5">
        <v>1</v>
      </c>
      <c r="BN302" s="5">
        <v>1</v>
      </c>
      <c r="BO302" s="5">
        <v>1</v>
      </c>
      <c r="BP302" s="5">
        <v>1</v>
      </c>
      <c r="BQ302" s="5">
        <v>1</v>
      </c>
      <c r="BR302" s="5">
        <v>1</v>
      </c>
      <c r="BS302" s="5">
        <v>1</v>
      </c>
      <c r="BT302" s="5">
        <v>1</v>
      </c>
      <c r="BU302" s="244">
        <v>1</v>
      </c>
    </row>
    <row r="303" spans="1:73" ht="18.75">
      <c r="A303" s="5">
        <v>1</v>
      </c>
      <c r="B303" s="596"/>
      <c r="C303" s="632"/>
      <c r="D303" s="598"/>
      <c r="E303" s="630" t="str">
        <f t="shared" si="47"/>
        <v/>
      </c>
      <c r="F303" s="640"/>
      <c r="G303" s="627" t="str">
        <f t="shared" si="50"/>
        <v/>
      </c>
      <c r="H303" s="639" t="str">
        <f>IF(OR(ISBLANK(F303), ISTEXT(F303)), "", "0  "&amp;F258)</f>
        <v/>
      </c>
      <c r="I303" s="5">
        <v>1</v>
      </c>
      <c r="J303" s="314" t="str">
        <f t="shared" si="51"/>
        <v>►</v>
      </c>
      <c r="K303" s="315" t="str">
        <f>IF(ISBLANK(L303),"",LARGE(K286:K302,1)+1)</f>
        <v/>
      </c>
      <c r="L303" s="316"/>
      <c r="M303" s="317"/>
      <c r="N303" s="317"/>
      <c r="O303" s="317"/>
      <c r="P303" s="317"/>
      <c r="Q303" s="317"/>
      <c r="R303" s="317"/>
      <c r="S303" s="317"/>
      <c r="T303" s="317"/>
      <c r="U303" s="317"/>
      <c r="V303" s="317"/>
      <c r="W303" s="317"/>
      <c r="X303" s="318"/>
      <c r="Y303" s="3">
        <v>1</v>
      </c>
      <c r="Z303" s="5">
        <v>1</v>
      </c>
      <c r="AA303" s="314" t="str">
        <f t="shared" si="52"/>
        <v>A</v>
      </c>
      <c r="AB303" s="315" t="str">
        <f>IF(ISBLANK(AC303),"",LARGE(AB294:AB302,1)+1)</f>
        <v/>
      </c>
      <c r="AC303" s="316"/>
      <c r="AD303" s="317"/>
      <c r="AE303" s="317"/>
      <c r="AF303" s="317"/>
      <c r="AG303" s="5">
        <v>1</v>
      </c>
      <c r="AH303" s="5">
        <v>1</v>
      </c>
      <c r="AI303" s="5">
        <v>1</v>
      </c>
      <c r="AJ303" s="5">
        <v>1</v>
      </c>
      <c r="AK303" s="5">
        <v>1</v>
      </c>
      <c r="AL303" s="5">
        <v>1</v>
      </c>
      <c r="AM303" s="5">
        <v>1</v>
      </c>
      <c r="AN303" s="5">
        <v>1</v>
      </c>
      <c r="AO303" s="5">
        <v>1</v>
      </c>
      <c r="AP303" s="5">
        <v>1</v>
      </c>
      <c r="AQ303" s="5">
        <v>1</v>
      </c>
      <c r="AR303" s="5">
        <v>1</v>
      </c>
      <c r="AS303" s="5">
        <v>1</v>
      </c>
      <c r="AT303" s="5">
        <v>1</v>
      </c>
      <c r="AU303" s="5">
        <v>1</v>
      </c>
      <c r="AV303" s="5">
        <v>1</v>
      </c>
      <c r="AW303" s="5">
        <v>1</v>
      </c>
      <c r="AX303" s="5">
        <v>1</v>
      </c>
      <c r="AY303" s="5">
        <v>1</v>
      </c>
      <c r="AZ303" s="5">
        <v>1</v>
      </c>
      <c r="BA303" s="5">
        <v>1</v>
      </c>
      <c r="BB303" s="5">
        <v>1</v>
      </c>
      <c r="BC303" s="5">
        <v>1</v>
      </c>
      <c r="BD303" s="5">
        <v>1</v>
      </c>
      <c r="BE303" s="5">
        <v>1</v>
      </c>
      <c r="BF303" s="5">
        <v>1</v>
      </c>
      <c r="BG303" s="5">
        <v>1</v>
      </c>
      <c r="BH303" s="5">
        <v>1</v>
      </c>
      <c r="BI303" s="5">
        <v>1</v>
      </c>
      <c r="BJ303" s="5">
        <v>1</v>
      </c>
      <c r="BK303" s="5">
        <v>1</v>
      </c>
      <c r="BL303" s="5">
        <v>1</v>
      </c>
      <c r="BM303" s="5">
        <v>1</v>
      </c>
      <c r="BN303" s="5">
        <v>1</v>
      </c>
      <c r="BO303" s="5">
        <v>1</v>
      </c>
      <c r="BP303" s="5">
        <v>1</v>
      </c>
      <c r="BQ303" s="5">
        <v>1</v>
      </c>
      <c r="BR303" s="5">
        <v>1</v>
      </c>
      <c r="BS303" s="5">
        <v>1</v>
      </c>
      <c r="BT303" s="5">
        <v>1</v>
      </c>
      <c r="BU303" s="244">
        <v>1</v>
      </c>
    </row>
    <row r="304" spans="1:73" ht="18.75">
      <c r="A304" s="5">
        <v>1</v>
      </c>
      <c r="B304" s="596"/>
      <c r="C304" s="632"/>
      <c r="D304" s="598"/>
      <c r="E304" s="630" t="str">
        <f t="shared" si="47"/>
        <v/>
      </c>
      <c r="F304" s="640"/>
      <c r="G304" s="627" t="str">
        <f t="shared" si="50"/>
        <v/>
      </c>
      <c r="H304" s="639" t="str">
        <f>IF(OR(ISBLANK(F304), ISTEXT(F304)), "", "0  "&amp;F258)</f>
        <v/>
      </c>
      <c r="I304" s="5">
        <v>1</v>
      </c>
      <c r="J304" s="314" t="str">
        <f t="shared" si="51"/>
        <v>►</v>
      </c>
      <c r="K304" s="315" t="str">
        <f>IF(ISBLANK(L304),"",LARGE(K286:K303,1)+1)</f>
        <v/>
      </c>
      <c r="L304" s="316"/>
      <c r="M304" s="317"/>
      <c r="N304" s="317"/>
      <c r="O304" s="317"/>
      <c r="P304" s="317"/>
      <c r="Q304" s="317"/>
      <c r="R304" s="317"/>
      <c r="S304" s="317"/>
      <c r="T304" s="317"/>
      <c r="U304" s="317"/>
      <c r="V304" s="317"/>
      <c r="W304" s="317"/>
      <c r="X304" s="318"/>
      <c r="Y304" s="3">
        <v>1</v>
      </c>
      <c r="Z304" s="5">
        <v>1</v>
      </c>
      <c r="AA304" s="314" t="str">
        <f t="shared" si="52"/>
        <v>A</v>
      </c>
      <c r="AB304" s="315" t="str">
        <f>IF(ISBLANK(AC304),"",LARGE(AB294:AB303,1)+1)</f>
        <v/>
      </c>
      <c r="AC304" s="316"/>
      <c r="AD304" s="317"/>
      <c r="AE304" s="317"/>
      <c r="AF304" s="317"/>
      <c r="AG304" s="5">
        <v>1</v>
      </c>
      <c r="AH304" s="5">
        <v>1</v>
      </c>
      <c r="AI304" s="5">
        <v>1</v>
      </c>
      <c r="AJ304" s="5">
        <v>1</v>
      </c>
      <c r="AK304" s="5">
        <v>1</v>
      </c>
      <c r="AL304" s="5">
        <v>1</v>
      </c>
      <c r="AM304" s="5">
        <v>1</v>
      </c>
      <c r="AN304" s="5">
        <v>1</v>
      </c>
      <c r="AO304" s="5">
        <v>1</v>
      </c>
      <c r="AP304" s="5">
        <v>1</v>
      </c>
      <c r="AQ304" s="5">
        <v>1</v>
      </c>
      <c r="AR304" s="5">
        <v>1</v>
      </c>
      <c r="AS304" s="5">
        <v>1</v>
      </c>
      <c r="AT304" s="5">
        <v>1</v>
      </c>
      <c r="AU304" s="5">
        <v>1</v>
      </c>
      <c r="AV304" s="5">
        <v>1</v>
      </c>
      <c r="AW304" s="5">
        <v>1</v>
      </c>
      <c r="AX304" s="5">
        <v>1</v>
      </c>
      <c r="AY304" s="5">
        <v>1</v>
      </c>
      <c r="AZ304" s="5">
        <v>1</v>
      </c>
      <c r="BA304" s="5">
        <v>1</v>
      </c>
      <c r="BB304" s="5">
        <v>1</v>
      </c>
      <c r="BC304" s="5">
        <v>1</v>
      </c>
      <c r="BD304" s="5">
        <v>1</v>
      </c>
      <c r="BE304" s="5">
        <v>1</v>
      </c>
      <c r="BF304" s="5">
        <v>1</v>
      </c>
      <c r="BG304" s="5">
        <v>1</v>
      </c>
      <c r="BH304" s="5">
        <v>1</v>
      </c>
      <c r="BI304" s="5">
        <v>1</v>
      </c>
      <c r="BJ304" s="5">
        <v>1</v>
      </c>
      <c r="BK304" s="5">
        <v>1</v>
      </c>
      <c r="BL304" s="5">
        <v>1</v>
      </c>
      <c r="BM304" s="5">
        <v>1</v>
      </c>
      <c r="BN304" s="5">
        <v>1</v>
      </c>
      <c r="BO304" s="5">
        <v>1</v>
      </c>
      <c r="BP304" s="5">
        <v>1</v>
      </c>
      <c r="BQ304" s="5">
        <v>1</v>
      </c>
      <c r="BR304" s="5">
        <v>1</v>
      </c>
      <c r="BS304" s="5">
        <v>1</v>
      </c>
      <c r="BT304" s="5">
        <v>1</v>
      </c>
      <c r="BU304" s="244">
        <v>1</v>
      </c>
    </row>
    <row r="305" spans="1:73" ht="18.75">
      <c r="A305" s="5">
        <v>1</v>
      </c>
      <c r="B305" s="596"/>
      <c r="C305" s="632"/>
      <c r="D305" s="598"/>
      <c r="E305" s="630" t="str">
        <f t="shared" si="47"/>
        <v/>
      </c>
      <c r="F305" s="640"/>
      <c r="G305" s="627" t="str">
        <f t="shared" si="50"/>
        <v/>
      </c>
      <c r="H305" s="639" t="str">
        <f>IF(OR(ISBLANK(F305), ISTEXT(F305)), "", "0  "&amp;F258)</f>
        <v/>
      </c>
      <c r="I305" s="5">
        <v>1</v>
      </c>
      <c r="J305" s="314" t="str">
        <f t="shared" si="51"/>
        <v>►</v>
      </c>
      <c r="K305" s="315" t="str">
        <f>IF(ISBLANK(L305),"",LARGE(K286:K304,1)+1)</f>
        <v/>
      </c>
      <c r="L305" s="316"/>
      <c r="M305" s="317"/>
      <c r="N305" s="317"/>
      <c r="O305" s="317"/>
      <c r="P305" s="317"/>
      <c r="Q305" s="317"/>
      <c r="R305" s="317"/>
      <c r="S305" s="317"/>
      <c r="T305" s="317"/>
      <c r="U305" s="317"/>
      <c r="V305" s="317"/>
      <c r="W305" s="317"/>
      <c r="X305" s="318"/>
      <c r="Y305" s="3">
        <v>1</v>
      </c>
      <c r="Z305" s="5">
        <v>1</v>
      </c>
      <c r="AA305" s="314" t="str">
        <f t="shared" si="52"/>
        <v>A</v>
      </c>
      <c r="AB305" s="315" t="str">
        <f>IF(ISBLANK(AC305),"",LARGE(AB294:AB304,1)+1)</f>
        <v/>
      </c>
      <c r="AC305" s="316"/>
      <c r="AD305" s="317"/>
      <c r="AE305" s="317"/>
      <c r="AF305" s="317"/>
      <c r="AG305" s="5">
        <v>1</v>
      </c>
      <c r="AH305" s="5">
        <v>1</v>
      </c>
      <c r="AI305" s="5">
        <v>1</v>
      </c>
      <c r="AJ305" s="5">
        <v>1</v>
      </c>
      <c r="AK305" s="5">
        <v>1</v>
      </c>
      <c r="AL305" s="5">
        <v>1</v>
      </c>
      <c r="AM305" s="5">
        <v>1</v>
      </c>
      <c r="AN305" s="5">
        <v>1</v>
      </c>
      <c r="AO305" s="5">
        <v>1</v>
      </c>
      <c r="AP305" s="5">
        <v>1</v>
      </c>
      <c r="AQ305" s="5">
        <v>1</v>
      </c>
      <c r="AR305" s="5">
        <v>1</v>
      </c>
      <c r="AS305" s="5">
        <v>1</v>
      </c>
      <c r="AT305" s="5">
        <v>1</v>
      </c>
      <c r="AU305" s="5">
        <v>1</v>
      </c>
      <c r="AV305" s="5">
        <v>1</v>
      </c>
      <c r="AW305" s="5">
        <v>1</v>
      </c>
      <c r="AX305" s="5">
        <v>1</v>
      </c>
      <c r="AY305" s="5">
        <v>1</v>
      </c>
      <c r="AZ305" s="5">
        <v>1</v>
      </c>
      <c r="BA305" s="5">
        <v>1</v>
      </c>
      <c r="BB305" s="5">
        <v>1</v>
      </c>
      <c r="BC305" s="5">
        <v>1</v>
      </c>
      <c r="BD305" s="5">
        <v>1</v>
      </c>
      <c r="BE305" s="5">
        <v>1</v>
      </c>
      <c r="BF305" s="5">
        <v>1</v>
      </c>
      <c r="BG305" s="5">
        <v>1</v>
      </c>
      <c r="BH305" s="5">
        <v>1</v>
      </c>
      <c r="BI305" s="5">
        <v>1</v>
      </c>
      <c r="BJ305" s="5">
        <v>1</v>
      </c>
      <c r="BK305" s="5">
        <v>1</v>
      </c>
      <c r="BL305" s="5">
        <v>1</v>
      </c>
      <c r="BM305" s="5">
        <v>1</v>
      </c>
      <c r="BN305" s="5">
        <v>1</v>
      </c>
      <c r="BO305" s="5">
        <v>1</v>
      </c>
      <c r="BP305" s="5">
        <v>1</v>
      </c>
      <c r="BQ305" s="5">
        <v>1</v>
      </c>
      <c r="BR305" s="5">
        <v>1</v>
      </c>
      <c r="BS305" s="5">
        <v>1</v>
      </c>
      <c r="BT305" s="5">
        <v>1</v>
      </c>
      <c r="BU305" s="244">
        <v>1</v>
      </c>
    </row>
    <row r="306" spans="1:73" ht="18.75">
      <c r="A306" s="5">
        <v>1</v>
      </c>
      <c r="B306" s="596"/>
      <c r="C306" s="632"/>
      <c r="D306" s="598"/>
      <c r="E306" s="630" t="str">
        <f t="shared" si="47"/>
        <v/>
      </c>
      <c r="F306" s="640"/>
      <c r="G306" s="627" t="str">
        <f t="shared" si="50"/>
        <v/>
      </c>
      <c r="H306" s="639" t="str">
        <f>IF(OR(ISBLANK(F306), ISTEXT(F306)), "", "0  "&amp;F258)</f>
        <v/>
      </c>
      <c r="I306" s="5">
        <v>1</v>
      </c>
      <c r="J306" s="314" t="str">
        <f t="shared" si="51"/>
        <v>►</v>
      </c>
      <c r="K306" s="315" t="str">
        <f>IF(ISBLANK(L306),"",LARGE(K286:K305,1)+1)</f>
        <v/>
      </c>
      <c r="L306" s="316"/>
      <c r="M306" s="317"/>
      <c r="N306" s="317"/>
      <c r="O306" s="317"/>
      <c r="P306" s="317"/>
      <c r="Q306" s="317"/>
      <c r="R306" s="317"/>
      <c r="S306" s="317"/>
      <c r="T306" s="317"/>
      <c r="U306" s="317"/>
      <c r="V306" s="317"/>
      <c r="W306" s="317"/>
      <c r="X306" s="318"/>
      <c r="Y306" s="5">
        <v>1</v>
      </c>
      <c r="Z306" s="5">
        <v>1</v>
      </c>
      <c r="AA306" s="314" t="str">
        <f t="shared" si="52"/>
        <v>A</v>
      </c>
      <c r="AB306" s="315" t="str">
        <f>IF(ISBLANK(AC306),"",LARGE(AB294:AB305,1)+1)</f>
        <v/>
      </c>
      <c r="AC306" s="316"/>
      <c r="AD306" s="317"/>
      <c r="AE306" s="317"/>
      <c r="AF306" s="317"/>
      <c r="AG306" s="5">
        <v>1</v>
      </c>
      <c r="AH306" s="5">
        <v>1</v>
      </c>
      <c r="AI306" s="5">
        <v>1</v>
      </c>
      <c r="AJ306" s="5">
        <v>1</v>
      </c>
      <c r="AK306" s="5">
        <v>1</v>
      </c>
      <c r="AL306" s="5">
        <v>1</v>
      </c>
      <c r="AM306" s="5">
        <v>1</v>
      </c>
      <c r="AN306" s="5">
        <v>1</v>
      </c>
      <c r="AO306" s="5">
        <v>1</v>
      </c>
      <c r="AP306" s="5">
        <v>1</v>
      </c>
      <c r="AQ306" s="5">
        <v>1</v>
      </c>
      <c r="AR306" s="5">
        <v>1</v>
      </c>
      <c r="AS306" s="5">
        <v>1</v>
      </c>
      <c r="AT306" s="5">
        <v>1</v>
      </c>
      <c r="AU306" s="5">
        <v>1</v>
      </c>
      <c r="AV306" s="5">
        <v>1</v>
      </c>
      <c r="AW306" s="5">
        <v>1</v>
      </c>
      <c r="AX306" s="5">
        <v>1</v>
      </c>
      <c r="AY306" s="5">
        <v>1</v>
      </c>
      <c r="AZ306" s="5">
        <v>1</v>
      </c>
      <c r="BA306" s="5">
        <v>1</v>
      </c>
      <c r="BB306" s="5">
        <v>1</v>
      </c>
      <c r="BC306" s="5">
        <v>1</v>
      </c>
      <c r="BD306" s="5">
        <v>1</v>
      </c>
      <c r="BE306" s="5">
        <v>1</v>
      </c>
      <c r="BF306" s="5">
        <v>1</v>
      </c>
      <c r="BG306" s="5">
        <v>1</v>
      </c>
      <c r="BH306" s="5">
        <v>1</v>
      </c>
      <c r="BI306" s="5">
        <v>1</v>
      </c>
      <c r="BJ306" s="5">
        <v>1</v>
      </c>
      <c r="BK306" s="5">
        <v>1</v>
      </c>
      <c r="BL306" s="5">
        <v>1</v>
      </c>
      <c r="BM306" s="5">
        <v>1</v>
      </c>
      <c r="BN306" s="5">
        <v>1</v>
      </c>
      <c r="BO306" s="5">
        <v>1</v>
      </c>
      <c r="BP306" s="5">
        <v>1</v>
      </c>
      <c r="BQ306" s="5">
        <v>1</v>
      </c>
      <c r="BR306" s="5">
        <v>1</v>
      </c>
      <c r="BS306" s="5">
        <v>1</v>
      </c>
      <c r="BT306" s="5">
        <v>1</v>
      </c>
      <c r="BU306" s="244">
        <v>1</v>
      </c>
    </row>
    <row r="307" spans="1:73" ht="18.75">
      <c r="A307" s="5">
        <v>1</v>
      </c>
      <c r="B307" s="596"/>
      <c r="C307" s="632"/>
      <c r="D307" s="598"/>
      <c r="E307" s="630" t="str">
        <f t="shared" si="47"/>
        <v/>
      </c>
      <c r="F307" s="640"/>
      <c r="G307" s="627" t="str">
        <f t="shared" si="50"/>
        <v/>
      </c>
      <c r="H307" s="639" t="str">
        <f>IF(OR(ISBLANK(F307), ISTEXT(F307)), "", "0  "&amp;F258)</f>
        <v/>
      </c>
      <c r="I307" s="5">
        <v>1</v>
      </c>
      <c r="J307" s="314" t="str">
        <f t="shared" si="51"/>
        <v>►</v>
      </c>
      <c r="K307" s="315" t="str">
        <f>IF(ISBLANK(L307),"",LARGE(K286:K306,1)+1)</f>
        <v/>
      </c>
      <c r="L307" s="316"/>
      <c r="M307" s="317"/>
      <c r="N307" s="317"/>
      <c r="O307" s="317"/>
      <c r="P307" s="317"/>
      <c r="Q307" s="317"/>
      <c r="R307" s="317"/>
      <c r="S307" s="317"/>
      <c r="T307" s="317"/>
      <c r="U307" s="317"/>
      <c r="V307" s="317"/>
      <c r="W307" s="317"/>
      <c r="X307" s="318"/>
      <c r="Y307" s="5">
        <v>1</v>
      </c>
      <c r="Z307" s="5">
        <v>1</v>
      </c>
      <c r="AA307" s="314" t="str">
        <f t="shared" si="52"/>
        <v>A</v>
      </c>
      <c r="AB307" s="315" t="str">
        <f>IF(ISBLANK(AC307),"",LARGE(AB294:AB306,1)+1)</f>
        <v/>
      </c>
      <c r="AC307" s="316"/>
      <c r="AD307" s="317"/>
      <c r="AE307" s="317"/>
      <c r="AF307" s="317"/>
      <c r="AG307" s="5">
        <v>1</v>
      </c>
      <c r="AH307" s="5">
        <v>1</v>
      </c>
      <c r="AI307" s="5">
        <v>1</v>
      </c>
      <c r="AJ307" s="5">
        <v>1</v>
      </c>
      <c r="AK307" s="5">
        <v>1</v>
      </c>
      <c r="AL307" s="5">
        <v>1</v>
      </c>
      <c r="AM307" s="5">
        <v>1</v>
      </c>
      <c r="AN307" s="5">
        <v>1</v>
      </c>
      <c r="AO307" s="5">
        <v>1</v>
      </c>
      <c r="AP307" s="5">
        <v>1</v>
      </c>
      <c r="AQ307" s="5">
        <v>1</v>
      </c>
      <c r="AR307" s="5">
        <v>1</v>
      </c>
      <c r="AS307" s="5">
        <v>1</v>
      </c>
      <c r="AT307" s="5">
        <v>1</v>
      </c>
      <c r="AU307" s="5">
        <v>1</v>
      </c>
      <c r="AV307" s="5">
        <v>1</v>
      </c>
      <c r="AW307" s="5">
        <v>1</v>
      </c>
      <c r="AX307" s="5">
        <v>1</v>
      </c>
      <c r="AY307" s="5">
        <v>1</v>
      </c>
      <c r="AZ307" s="5">
        <v>1</v>
      </c>
      <c r="BA307" s="5">
        <v>1</v>
      </c>
      <c r="BB307" s="5">
        <v>1</v>
      </c>
      <c r="BC307" s="5">
        <v>1</v>
      </c>
      <c r="BD307" s="5">
        <v>1</v>
      </c>
      <c r="BE307" s="5">
        <v>1</v>
      </c>
      <c r="BF307" s="5">
        <v>1</v>
      </c>
      <c r="BG307" s="5">
        <v>1</v>
      </c>
      <c r="BH307" s="5">
        <v>1</v>
      </c>
      <c r="BI307" s="5">
        <v>1</v>
      </c>
      <c r="BJ307" s="5">
        <v>1</v>
      </c>
      <c r="BK307" s="5">
        <v>1</v>
      </c>
      <c r="BL307" s="5">
        <v>1</v>
      </c>
      <c r="BM307" s="5">
        <v>1</v>
      </c>
      <c r="BN307" s="5">
        <v>1</v>
      </c>
      <c r="BO307" s="5">
        <v>1</v>
      </c>
      <c r="BP307" s="5">
        <v>1</v>
      </c>
      <c r="BQ307" s="5">
        <v>1</v>
      </c>
      <c r="BR307" s="5">
        <v>1</v>
      </c>
      <c r="BS307" s="5">
        <v>1</v>
      </c>
      <c r="BT307" s="5">
        <v>1</v>
      </c>
      <c r="BU307" s="244">
        <v>1</v>
      </c>
    </row>
    <row r="308" spans="1:73" ht="18.75">
      <c r="A308" s="5">
        <v>1</v>
      </c>
      <c r="B308" s="596"/>
      <c r="C308" s="632"/>
      <c r="D308" s="598"/>
      <c r="E308" s="630" t="str">
        <f t="shared" si="47"/>
        <v/>
      </c>
      <c r="F308" s="640"/>
      <c r="G308" s="627" t="str">
        <f t="shared" si="50"/>
        <v/>
      </c>
      <c r="H308" s="639" t="str">
        <f>IF(OR(ISBLANK(F308), ISTEXT(F308)), "", "0  "&amp;F258)</f>
        <v/>
      </c>
      <c r="I308" s="5">
        <v>1</v>
      </c>
      <c r="J308" s="314" t="str">
        <f t="shared" si="51"/>
        <v>►</v>
      </c>
      <c r="K308" s="315" t="str">
        <f>IF(ISBLANK(L308),"",LARGE(K286:K307,1)+1)</f>
        <v/>
      </c>
      <c r="L308" s="316"/>
      <c r="M308" s="317"/>
      <c r="N308" s="317"/>
      <c r="O308" s="317"/>
      <c r="P308" s="317"/>
      <c r="Q308" s="317"/>
      <c r="R308" s="317"/>
      <c r="S308" s="317"/>
      <c r="T308" s="317"/>
      <c r="U308" s="317"/>
      <c r="V308" s="317"/>
      <c r="W308" s="317"/>
      <c r="X308" s="318"/>
      <c r="Y308" s="5">
        <v>1</v>
      </c>
      <c r="Z308" s="5">
        <v>1</v>
      </c>
      <c r="AA308" s="314" t="str">
        <f t="shared" si="52"/>
        <v>A</v>
      </c>
      <c r="AB308" s="315" t="str">
        <f>IF(ISBLANK(AC308),"",LARGE(AB294:AB307,1)+1)</f>
        <v/>
      </c>
      <c r="AC308" s="316"/>
      <c r="AD308" s="317"/>
      <c r="AE308" s="317"/>
      <c r="AF308" s="317"/>
      <c r="AG308" s="5">
        <v>1</v>
      </c>
      <c r="AH308" s="5">
        <v>1</v>
      </c>
      <c r="AI308" s="5">
        <v>1</v>
      </c>
      <c r="AJ308" s="5">
        <v>1</v>
      </c>
      <c r="AK308" s="5">
        <v>1</v>
      </c>
      <c r="AL308" s="5">
        <v>1</v>
      </c>
      <c r="AM308" s="5">
        <v>1</v>
      </c>
      <c r="AN308" s="5">
        <v>1</v>
      </c>
      <c r="AO308" s="5">
        <v>1</v>
      </c>
      <c r="AP308" s="5">
        <v>1</v>
      </c>
      <c r="AQ308" s="5">
        <v>1</v>
      </c>
      <c r="AR308" s="5">
        <v>1</v>
      </c>
      <c r="AS308" s="5">
        <v>1</v>
      </c>
      <c r="AT308" s="5">
        <v>1</v>
      </c>
      <c r="AU308" s="5">
        <v>1</v>
      </c>
      <c r="AV308" s="5">
        <v>1</v>
      </c>
      <c r="AW308" s="5">
        <v>1</v>
      </c>
      <c r="AX308" s="5">
        <v>1</v>
      </c>
      <c r="AY308" s="5">
        <v>1</v>
      </c>
      <c r="AZ308" s="5">
        <v>1</v>
      </c>
      <c r="BA308" s="5">
        <v>1</v>
      </c>
      <c r="BB308" s="5">
        <v>1</v>
      </c>
      <c r="BC308" s="5">
        <v>1</v>
      </c>
      <c r="BD308" s="5">
        <v>1</v>
      </c>
      <c r="BE308" s="5">
        <v>1</v>
      </c>
      <c r="BF308" s="5">
        <v>1</v>
      </c>
      <c r="BG308" s="5">
        <v>1</v>
      </c>
      <c r="BH308" s="5">
        <v>1</v>
      </c>
      <c r="BI308" s="5">
        <v>1</v>
      </c>
      <c r="BJ308" s="5">
        <v>1</v>
      </c>
      <c r="BK308" s="5">
        <v>1</v>
      </c>
      <c r="BL308" s="5">
        <v>1</v>
      </c>
      <c r="BM308" s="5">
        <v>1</v>
      </c>
      <c r="BN308" s="5">
        <v>1</v>
      </c>
      <c r="BO308" s="5">
        <v>1</v>
      </c>
      <c r="BP308" s="5">
        <v>1</v>
      </c>
      <c r="BQ308" s="5">
        <v>1</v>
      </c>
      <c r="BR308" s="5">
        <v>1</v>
      </c>
      <c r="BS308" s="5">
        <v>1</v>
      </c>
      <c r="BT308" s="5">
        <v>1</v>
      </c>
      <c r="BU308" s="244">
        <v>1</v>
      </c>
    </row>
    <row r="309" spans="1:73" ht="18.75">
      <c r="A309" s="5">
        <v>1</v>
      </c>
      <c r="B309" s="596"/>
      <c r="C309" s="632"/>
      <c r="D309" s="598"/>
      <c r="E309" s="630" t="str">
        <f t="shared" si="47"/>
        <v/>
      </c>
      <c r="F309" s="640"/>
      <c r="G309" s="627" t="str">
        <f t="shared" si="50"/>
        <v/>
      </c>
      <c r="H309" s="639" t="str">
        <f>IF(OR(ISBLANK(F309), ISTEXT(F309)), "", "0  "&amp;F258)</f>
        <v/>
      </c>
      <c r="I309" s="5">
        <v>1</v>
      </c>
      <c r="J309" s="314" t="str">
        <f t="shared" si="51"/>
        <v>►</v>
      </c>
      <c r="K309" s="315" t="str">
        <f>IF(ISBLANK(L309),"",LARGE(K286:K308,1)+1)</f>
        <v/>
      </c>
      <c r="L309" s="316"/>
      <c r="M309" s="317"/>
      <c r="N309" s="317"/>
      <c r="O309" s="317"/>
      <c r="P309" s="317"/>
      <c r="Q309" s="317"/>
      <c r="R309" s="317"/>
      <c r="S309" s="317"/>
      <c r="T309" s="317"/>
      <c r="U309" s="317"/>
      <c r="V309" s="317"/>
      <c r="W309" s="317"/>
      <c r="X309" s="318"/>
      <c r="Y309" s="5">
        <v>1</v>
      </c>
      <c r="Z309" s="5">
        <v>1</v>
      </c>
      <c r="AA309" s="314" t="str">
        <f t="shared" si="52"/>
        <v>A</v>
      </c>
      <c r="AB309" s="315" t="str">
        <f>IF(ISBLANK(AC309),"",LARGE(AB294:AB308,1)+1)</f>
        <v/>
      </c>
      <c r="AC309" s="316"/>
      <c r="AD309" s="317"/>
      <c r="AE309" s="317"/>
      <c r="AF309" s="317"/>
      <c r="AG309" s="5">
        <v>1</v>
      </c>
      <c r="AH309" s="5">
        <v>1</v>
      </c>
      <c r="AI309" s="5">
        <v>1</v>
      </c>
      <c r="AJ309" s="5">
        <v>1</v>
      </c>
      <c r="AK309" s="5">
        <v>1</v>
      </c>
      <c r="AL309" s="5">
        <v>1</v>
      </c>
      <c r="AM309" s="5">
        <v>1</v>
      </c>
      <c r="AN309" s="5">
        <v>1</v>
      </c>
      <c r="AO309" s="5">
        <v>1</v>
      </c>
      <c r="AP309" s="5">
        <v>1</v>
      </c>
      <c r="AQ309" s="5">
        <v>1</v>
      </c>
      <c r="AR309" s="5">
        <v>1</v>
      </c>
      <c r="AS309" s="5">
        <v>1</v>
      </c>
      <c r="AT309" s="5">
        <v>1</v>
      </c>
      <c r="AU309" s="5">
        <v>1</v>
      </c>
      <c r="AV309" s="5">
        <v>1</v>
      </c>
      <c r="AW309" s="5">
        <v>1</v>
      </c>
      <c r="AX309" s="5">
        <v>1</v>
      </c>
      <c r="AY309" s="5">
        <v>1</v>
      </c>
      <c r="AZ309" s="5">
        <v>1</v>
      </c>
      <c r="BA309" s="5">
        <v>1</v>
      </c>
      <c r="BB309" s="5">
        <v>1</v>
      </c>
      <c r="BC309" s="5">
        <v>1</v>
      </c>
      <c r="BD309" s="5">
        <v>1</v>
      </c>
      <c r="BE309" s="5">
        <v>1</v>
      </c>
      <c r="BF309" s="5">
        <v>1</v>
      </c>
      <c r="BG309" s="5">
        <v>1</v>
      </c>
      <c r="BH309" s="5">
        <v>1</v>
      </c>
      <c r="BI309" s="5">
        <v>1</v>
      </c>
      <c r="BJ309" s="5">
        <v>1</v>
      </c>
      <c r="BK309" s="5">
        <v>1</v>
      </c>
      <c r="BL309" s="5">
        <v>1</v>
      </c>
      <c r="BM309" s="5">
        <v>1</v>
      </c>
      <c r="BN309" s="5">
        <v>1</v>
      </c>
      <c r="BO309" s="5">
        <v>1</v>
      </c>
      <c r="BP309" s="5">
        <v>1</v>
      </c>
      <c r="BQ309" s="5">
        <v>1</v>
      </c>
      <c r="BR309" s="5">
        <v>1</v>
      </c>
      <c r="BS309" s="5">
        <v>1</v>
      </c>
      <c r="BT309" s="5">
        <v>1</v>
      </c>
      <c r="BU309" s="244">
        <v>1</v>
      </c>
    </row>
    <row r="310" spans="1:73" ht="18.75">
      <c r="A310" s="5">
        <v>1</v>
      </c>
      <c r="B310" s="596"/>
      <c r="C310" s="632"/>
      <c r="D310" s="598"/>
      <c r="E310" s="630" t="str">
        <f t="shared" si="47"/>
        <v/>
      </c>
      <c r="F310" s="640"/>
      <c r="G310" s="627" t="str">
        <f t="shared" si="50"/>
        <v/>
      </c>
      <c r="H310" s="639" t="str">
        <f>IF(OR(ISBLANK(F310), ISTEXT(F310)), "", "0  "&amp;F258)</f>
        <v/>
      </c>
      <c r="I310" s="5">
        <v>1</v>
      </c>
      <c r="J310" s="60" t="s">
        <v>21</v>
      </c>
      <c r="K310" s="315" t="str">
        <f>IF(ISBLANK(L310),"",LARGE(K286:K309,1)+1)</f>
        <v/>
      </c>
      <c r="L310" s="316"/>
      <c r="M310" s="317"/>
      <c r="N310" s="317"/>
      <c r="O310" s="317"/>
      <c r="P310" s="317"/>
      <c r="Q310" s="317"/>
      <c r="R310" s="317"/>
      <c r="S310" s="317"/>
      <c r="T310" s="317"/>
      <c r="U310" s="317"/>
      <c r="V310" s="317"/>
      <c r="W310" s="317"/>
      <c r="X310" s="318"/>
      <c r="Y310" s="5">
        <v>1</v>
      </c>
      <c r="Z310" s="5">
        <v>1</v>
      </c>
      <c r="AA310" s="314" t="str">
        <f t="shared" si="52"/>
        <v>A</v>
      </c>
      <c r="AB310" s="315" t="str">
        <f>IF(ISBLANK(AC310),"",LARGE(AB294:AB309,1)+1)</f>
        <v/>
      </c>
      <c r="AC310" s="316"/>
      <c r="AD310" s="317"/>
      <c r="AE310" s="317"/>
      <c r="AF310" s="317"/>
      <c r="AG310" s="5">
        <v>1</v>
      </c>
      <c r="AH310" s="5">
        <v>1</v>
      </c>
      <c r="AI310" s="5">
        <v>1</v>
      </c>
      <c r="AJ310" s="5">
        <v>1</v>
      </c>
      <c r="AK310" s="5">
        <v>1</v>
      </c>
      <c r="AL310" s="5">
        <v>1</v>
      </c>
      <c r="AM310" s="5">
        <v>1</v>
      </c>
      <c r="AN310" s="5">
        <v>1</v>
      </c>
      <c r="AO310" s="5">
        <v>1</v>
      </c>
      <c r="AP310" s="5">
        <v>1</v>
      </c>
      <c r="AQ310" s="5">
        <v>1</v>
      </c>
      <c r="AR310" s="5">
        <v>1</v>
      </c>
      <c r="AS310" s="5">
        <v>1</v>
      </c>
      <c r="AT310" s="5">
        <v>1</v>
      </c>
      <c r="AU310" s="5">
        <v>1</v>
      </c>
      <c r="AV310" s="5">
        <v>1</v>
      </c>
      <c r="AW310" s="5">
        <v>1</v>
      </c>
      <c r="AX310" s="5">
        <v>1</v>
      </c>
      <c r="AY310" s="5">
        <v>1</v>
      </c>
      <c r="AZ310" s="5">
        <v>1</v>
      </c>
      <c r="BA310" s="5">
        <v>1</v>
      </c>
      <c r="BB310" s="5">
        <v>1</v>
      </c>
      <c r="BC310" s="5">
        <v>1</v>
      </c>
      <c r="BD310" s="5">
        <v>1</v>
      </c>
      <c r="BE310" s="5">
        <v>1</v>
      </c>
      <c r="BF310" s="5">
        <v>1</v>
      </c>
      <c r="BG310" s="5">
        <v>1</v>
      </c>
      <c r="BH310" s="5">
        <v>1</v>
      </c>
      <c r="BI310" s="5">
        <v>1</v>
      </c>
      <c r="BJ310" s="5">
        <v>1</v>
      </c>
      <c r="BK310" s="5">
        <v>1</v>
      </c>
      <c r="BL310" s="5">
        <v>1</v>
      </c>
      <c r="BM310" s="5">
        <v>1</v>
      </c>
      <c r="BN310" s="5">
        <v>1</v>
      </c>
      <c r="BO310" s="5">
        <v>1</v>
      </c>
      <c r="BP310" s="5">
        <v>1</v>
      </c>
      <c r="BQ310" s="5">
        <v>1</v>
      </c>
      <c r="BR310" s="5">
        <v>1</v>
      </c>
      <c r="BS310" s="5">
        <v>1</v>
      </c>
      <c r="BT310" s="5">
        <v>1</v>
      </c>
      <c r="BU310" s="244">
        <v>1</v>
      </c>
    </row>
    <row r="311" spans="1:73" ht="18.75">
      <c r="A311" s="5">
        <v>1</v>
      </c>
      <c r="B311" s="596"/>
      <c r="C311" s="632"/>
      <c r="D311" s="598"/>
      <c r="E311" s="630" t="str">
        <f t="shared" si="47"/>
        <v/>
      </c>
      <c r="F311" s="640"/>
      <c r="G311" s="627" t="str">
        <f t="shared" si="50"/>
        <v/>
      </c>
      <c r="H311" s="639" t="str">
        <f>IF(OR(ISBLANK(F311), ISTEXT(F311)), "", "0  "&amp;F258)</f>
        <v/>
      </c>
      <c r="I311" s="5">
        <v>1</v>
      </c>
      <c r="J311" s="60" t="s">
        <v>21</v>
      </c>
      <c r="K311" s="406"/>
      <c r="L311" s="406"/>
      <c r="M311" s="406"/>
      <c r="N311" s="406"/>
      <c r="O311" s="406"/>
      <c r="P311" s="406"/>
      <c r="Q311" s="406"/>
      <c r="R311" s="406"/>
      <c r="S311" s="406"/>
      <c r="T311" s="406"/>
      <c r="U311" s="406"/>
      <c r="V311" s="890">
        <f>COUNTIF(J251:J323,X311)</f>
        <v>52</v>
      </c>
      <c r="W311" s="890"/>
      <c r="X311" s="407" t="s">
        <v>22</v>
      </c>
      <c r="Y311" s="5">
        <v>1</v>
      </c>
      <c r="Z311" s="5">
        <v>1</v>
      </c>
      <c r="AA311" s="314" t="str">
        <f t="shared" si="52"/>
        <v>A</v>
      </c>
      <c r="AB311" s="315" t="str">
        <f>IF(ISBLANK(AC311),"",LARGE(AB294:AB310,1)+1)</f>
        <v/>
      </c>
      <c r="AC311" s="316"/>
      <c r="AD311" s="317"/>
      <c r="AE311" s="317"/>
      <c r="AF311" s="317"/>
      <c r="AG311" s="5">
        <v>1</v>
      </c>
      <c r="AH311" s="5">
        <v>1</v>
      </c>
      <c r="AI311" s="5">
        <v>1</v>
      </c>
      <c r="AJ311" s="5">
        <v>1</v>
      </c>
      <c r="AK311" s="5">
        <v>1</v>
      </c>
      <c r="AL311" s="5">
        <v>1</v>
      </c>
      <c r="AM311" s="5">
        <v>1</v>
      </c>
      <c r="AN311" s="5">
        <v>1</v>
      </c>
      <c r="AO311" s="5">
        <v>1</v>
      </c>
      <c r="AP311" s="5">
        <v>1</v>
      </c>
      <c r="AQ311" s="5">
        <v>1</v>
      </c>
      <c r="AR311" s="5">
        <v>1</v>
      </c>
      <c r="AS311" s="5">
        <v>1</v>
      </c>
      <c r="AT311" s="5">
        <v>1</v>
      </c>
      <c r="AU311" s="5">
        <v>1</v>
      </c>
      <c r="AV311" s="5">
        <v>1</v>
      </c>
      <c r="AW311" s="5">
        <v>1</v>
      </c>
      <c r="AX311" s="5">
        <v>1</v>
      </c>
      <c r="AY311" s="5">
        <v>1</v>
      </c>
      <c r="AZ311" s="5">
        <v>1</v>
      </c>
      <c r="BA311" s="5">
        <v>1</v>
      </c>
      <c r="BB311" s="5">
        <v>1</v>
      </c>
      <c r="BC311" s="5">
        <v>1</v>
      </c>
      <c r="BD311" s="5">
        <v>1</v>
      </c>
      <c r="BE311" s="5">
        <v>1</v>
      </c>
      <c r="BF311" s="5">
        <v>1</v>
      </c>
      <c r="BG311" s="5">
        <v>1</v>
      </c>
      <c r="BH311" s="5">
        <v>1</v>
      </c>
      <c r="BI311" s="5">
        <v>1</v>
      </c>
      <c r="BJ311" s="5">
        <v>1</v>
      </c>
      <c r="BK311" s="5">
        <v>1</v>
      </c>
      <c r="BL311" s="5">
        <v>1</v>
      </c>
      <c r="BM311" s="5">
        <v>1</v>
      </c>
      <c r="BN311" s="5">
        <v>1</v>
      </c>
      <c r="BO311" s="5">
        <v>1</v>
      </c>
      <c r="BP311" s="5">
        <v>1</v>
      </c>
      <c r="BQ311" s="5">
        <v>1</v>
      </c>
      <c r="BR311" s="5">
        <v>1</v>
      </c>
      <c r="BS311" s="5">
        <v>1</v>
      </c>
      <c r="BT311" s="5">
        <v>1</v>
      </c>
      <c r="BU311" s="244">
        <v>1</v>
      </c>
    </row>
    <row r="312" spans="1:73" ht="18.75">
      <c r="A312" s="5">
        <v>1</v>
      </c>
      <c r="B312" s="596"/>
      <c r="C312" s="632"/>
      <c r="D312" s="598"/>
      <c r="E312" s="630" t="str">
        <f t="shared" si="47"/>
        <v/>
      </c>
      <c r="F312" s="640"/>
      <c r="G312" s="627" t="str">
        <f t="shared" si="50"/>
        <v/>
      </c>
      <c r="H312" s="639" t="str">
        <f>IF(OR(ISBLANK(F312), ISTEXT(F312)), "", "0  "&amp;F258)</f>
        <v/>
      </c>
      <c r="I312" s="5">
        <v>1</v>
      </c>
      <c r="J312" s="408" t="s">
        <v>22</v>
      </c>
      <c r="K312" s="409" t="s">
        <v>4</v>
      </c>
      <c r="L312" s="332" t="s">
        <v>10</v>
      </c>
      <c r="M312" s="332" t="s">
        <v>16</v>
      </c>
      <c r="N312" s="332" t="s">
        <v>5</v>
      </c>
      <c r="O312" s="332" t="s">
        <v>17</v>
      </c>
      <c r="P312" s="410" t="s">
        <v>37</v>
      </c>
      <c r="Q312" s="411" t="s">
        <v>230</v>
      </c>
      <c r="R312" s="412"/>
      <c r="S312" s="412"/>
      <c r="T312" s="412"/>
      <c r="U312" s="412"/>
      <c r="V312" s="412"/>
      <c r="W312" s="412"/>
      <c r="X312" s="413"/>
      <c r="Y312" s="5">
        <v>1</v>
      </c>
      <c r="Z312" s="5">
        <v>1</v>
      </c>
      <c r="AA312" s="314" t="str">
        <f t="shared" si="52"/>
        <v>A</v>
      </c>
      <c r="AB312" s="315" t="str">
        <f>IF(ISBLANK(AC312),"",LARGE(AB294:AB311,1)+1)</f>
        <v/>
      </c>
      <c r="AC312" s="316"/>
      <c r="AD312" s="317"/>
      <c r="AE312" s="317"/>
      <c r="AF312" s="317"/>
      <c r="AG312" s="5">
        <v>1</v>
      </c>
      <c r="AH312" s="5">
        <v>1</v>
      </c>
      <c r="AI312" s="5">
        <v>1</v>
      </c>
      <c r="AJ312" s="5">
        <v>1</v>
      </c>
      <c r="AK312" s="5">
        <v>1</v>
      </c>
      <c r="AL312" s="5">
        <v>1</v>
      </c>
      <c r="AM312" s="5">
        <v>1</v>
      </c>
      <c r="AN312" s="5">
        <v>1</v>
      </c>
      <c r="AO312" s="5">
        <v>1</v>
      </c>
      <c r="AP312" s="5">
        <v>1</v>
      </c>
      <c r="AQ312" s="5">
        <v>1</v>
      </c>
      <c r="AR312" s="5">
        <v>1</v>
      </c>
      <c r="AS312" s="5">
        <v>1</v>
      </c>
      <c r="AT312" s="5">
        <v>1</v>
      </c>
      <c r="AU312" s="5">
        <v>1</v>
      </c>
      <c r="AV312" s="5">
        <v>1</v>
      </c>
      <c r="AW312" s="5">
        <v>1</v>
      </c>
      <c r="AX312" s="5">
        <v>1</v>
      </c>
      <c r="AY312" s="5">
        <v>1</v>
      </c>
      <c r="AZ312" s="5">
        <v>1</v>
      </c>
      <c r="BA312" s="5">
        <v>1</v>
      </c>
      <c r="BB312" s="5">
        <v>1</v>
      </c>
      <c r="BC312" s="5">
        <v>1</v>
      </c>
      <c r="BD312" s="5">
        <v>1</v>
      </c>
      <c r="BE312" s="5">
        <v>1</v>
      </c>
      <c r="BF312" s="5">
        <v>1</v>
      </c>
      <c r="BG312" s="5">
        <v>1</v>
      </c>
      <c r="BH312" s="5">
        <v>1</v>
      </c>
      <c r="BI312" s="5">
        <v>1</v>
      </c>
      <c r="BJ312" s="5">
        <v>1</v>
      </c>
      <c r="BK312" s="5">
        <v>1</v>
      </c>
      <c r="BL312" s="5">
        <v>1</v>
      </c>
      <c r="BM312" s="5">
        <v>1</v>
      </c>
      <c r="BN312" s="5">
        <v>1</v>
      </c>
      <c r="BO312" s="5">
        <v>1</v>
      </c>
      <c r="BP312" s="5">
        <v>1</v>
      </c>
      <c r="BQ312" s="5">
        <v>1</v>
      </c>
      <c r="BR312" s="5">
        <v>1</v>
      </c>
      <c r="BS312" s="5">
        <v>1</v>
      </c>
      <c r="BT312" s="5">
        <v>1</v>
      </c>
      <c r="BU312" s="244">
        <v>1</v>
      </c>
    </row>
    <row r="313" spans="1:73" ht="18.75">
      <c r="A313" s="5">
        <v>1</v>
      </c>
      <c r="B313" s="596"/>
      <c r="C313" s="632"/>
      <c r="D313" s="598"/>
      <c r="E313" s="630" t="str">
        <f t="shared" si="47"/>
        <v/>
      </c>
      <c r="F313" s="640"/>
      <c r="G313" s="627" t="str">
        <f t="shared" si="50"/>
        <v/>
      </c>
      <c r="H313" s="639" t="str">
        <f>IF(OR(ISBLANK(F313), ISTEXT(F313)), "", "0  "&amp;F258)</f>
        <v/>
      </c>
      <c r="I313" s="5">
        <v>1</v>
      </c>
      <c r="J313" s="408" t="s">
        <v>22</v>
      </c>
      <c r="K313" s="417">
        <v>1</v>
      </c>
      <c r="L313" s="326">
        <v>0.1</v>
      </c>
      <c r="M313" s="418">
        <v>0.01</v>
      </c>
      <c r="N313" s="326">
        <v>1E-3</v>
      </c>
      <c r="O313" s="326">
        <v>1E-3</v>
      </c>
      <c r="P313" s="327">
        <v>1</v>
      </c>
      <c r="Q313" s="419" t="s">
        <v>232</v>
      </c>
      <c r="R313" s="420"/>
      <c r="S313" s="420"/>
      <c r="T313" s="420"/>
      <c r="U313" s="420"/>
      <c r="V313" s="420"/>
      <c r="W313" s="420"/>
      <c r="X313" s="421"/>
      <c r="Y313" s="5">
        <v>1</v>
      </c>
      <c r="Z313" s="5">
        <v>1</v>
      </c>
      <c r="AA313" s="314" t="str">
        <f t="shared" si="52"/>
        <v>A</v>
      </c>
      <c r="AB313" s="315" t="str">
        <f>IF(ISBLANK(AC313),"",LARGE(AB294:AB312,1)+1)</f>
        <v/>
      </c>
      <c r="AC313" s="316"/>
      <c r="AD313" s="317"/>
      <c r="AE313" s="317"/>
      <c r="AF313" s="317"/>
      <c r="AG313" s="5">
        <v>1</v>
      </c>
      <c r="AH313" s="5">
        <v>1</v>
      </c>
      <c r="AI313" s="5">
        <v>1</v>
      </c>
      <c r="AJ313" s="5">
        <v>1</v>
      </c>
      <c r="AK313" s="5">
        <v>1</v>
      </c>
      <c r="AL313" s="5">
        <v>1</v>
      </c>
      <c r="AM313" s="5">
        <v>1</v>
      </c>
      <c r="AN313" s="5">
        <v>1</v>
      </c>
      <c r="AO313" s="5">
        <v>1</v>
      </c>
      <c r="AP313" s="5">
        <v>1</v>
      </c>
      <c r="AQ313" s="5">
        <v>1</v>
      </c>
      <c r="AR313" s="5">
        <v>1</v>
      </c>
      <c r="AS313" s="5">
        <v>1</v>
      </c>
      <c r="AT313" s="5">
        <v>1</v>
      </c>
      <c r="AU313" s="5">
        <v>1</v>
      </c>
      <c r="AV313" s="5">
        <v>1</v>
      </c>
      <c r="AW313" s="5">
        <v>1</v>
      </c>
      <c r="AX313" s="5">
        <v>1</v>
      </c>
      <c r="AY313" s="5">
        <v>1</v>
      </c>
      <c r="AZ313" s="5">
        <v>1</v>
      </c>
      <c r="BA313" s="5">
        <v>1</v>
      </c>
      <c r="BB313" s="5">
        <v>1</v>
      </c>
      <c r="BC313" s="5">
        <v>1</v>
      </c>
      <c r="BD313" s="5">
        <v>1</v>
      </c>
      <c r="BE313" s="5">
        <v>1</v>
      </c>
      <c r="BF313" s="5">
        <v>1</v>
      </c>
      <c r="BG313" s="5">
        <v>1</v>
      </c>
      <c r="BH313" s="5">
        <v>1</v>
      </c>
      <c r="BI313" s="5">
        <v>1</v>
      </c>
      <c r="BJ313" s="5">
        <v>1</v>
      </c>
      <c r="BK313" s="5">
        <v>1</v>
      </c>
      <c r="BL313" s="5">
        <v>1</v>
      </c>
      <c r="BM313" s="5">
        <v>1</v>
      </c>
      <c r="BN313" s="5">
        <v>1</v>
      </c>
      <c r="BO313" s="5">
        <v>1</v>
      </c>
      <c r="BP313" s="5">
        <v>1</v>
      </c>
      <c r="BQ313" s="5">
        <v>1</v>
      </c>
      <c r="BR313" s="5">
        <v>1</v>
      </c>
      <c r="BS313" s="5">
        <v>1</v>
      </c>
      <c r="BT313" s="5">
        <v>1</v>
      </c>
      <c r="BU313" s="244">
        <v>1</v>
      </c>
    </row>
    <row r="314" spans="1:73" ht="23.25">
      <c r="A314" s="5">
        <v>1</v>
      </c>
      <c r="B314" s="596"/>
      <c r="C314" s="632"/>
      <c r="D314" s="598"/>
      <c r="E314" s="630" t="str">
        <f t="shared" si="47"/>
        <v/>
      </c>
      <c r="F314" s="640"/>
      <c r="G314" s="627" t="str">
        <f t="shared" si="50"/>
        <v/>
      </c>
      <c r="H314" s="639" t="str">
        <f>IF(OR(ISBLANK(F314), ISTEXT(F314)), "", "0  "&amp;F258)</f>
        <v/>
      </c>
      <c r="I314" s="5">
        <v>1</v>
      </c>
      <c r="J314" s="408" t="s">
        <v>22</v>
      </c>
      <c r="K314" s="422" t="s">
        <v>6</v>
      </c>
      <c r="L314" s="331" t="s">
        <v>12</v>
      </c>
      <c r="M314" s="331" t="s">
        <v>18</v>
      </c>
      <c r="N314" s="332" t="s">
        <v>7</v>
      </c>
      <c r="O314" s="331" t="s">
        <v>13</v>
      </c>
      <c r="P314" s="333" t="s">
        <v>19</v>
      </c>
      <c r="Q314" s="419" t="s">
        <v>233</v>
      </c>
      <c r="R314" s="420"/>
      <c r="S314" s="420"/>
      <c r="T314" s="420"/>
      <c r="U314" s="420"/>
      <c r="V314" s="420"/>
      <c r="W314" s="423" t="s">
        <v>234</v>
      </c>
      <c r="X314" s="424" t="s">
        <v>235</v>
      </c>
      <c r="Y314" s="5">
        <v>1</v>
      </c>
      <c r="Z314" s="5">
        <v>1</v>
      </c>
      <c r="AA314" s="314" t="str">
        <f t="shared" si="52"/>
        <v>A</v>
      </c>
      <c r="AB314" s="315" t="str">
        <f>IF(ISBLANK(AC314),"",LARGE(AB294:AB313,1)+1)</f>
        <v/>
      </c>
      <c r="AC314" s="316"/>
      <c r="AD314" s="317"/>
      <c r="AE314" s="317"/>
      <c r="AF314" s="317"/>
      <c r="AG314" s="5">
        <v>1</v>
      </c>
      <c r="AH314" s="5">
        <v>1</v>
      </c>
      <c r="AI314" s="5">
        <v>1</v>
      </c>
      <c r="AJ314" s="5">
        <v>1</v>
      </c>
      <c r="AK314" s="5">
        <v>1</v>
      </c>
      <c r="AL314" s="5">
        <v>1</v>
      </c>
      <c r="AM314" s="5">
        <v>1</v>
      </c>
      <c r="AN314" s="5">
        <v>1</v>
      </c>
      <c r="AO314" s="5">
        <v>1</v>
      </c>
      <c r="AP314" s="5">
        <v>1</v>
      </c>
      <c r="AQ314" s="5">
        <v>1</v>
      </c>
      <c r="AR314" s="5">
        <v>1</v>
      </c>
      <c r="AS314" s="5">
        <v>1</v>
      </c>
      <c r="AT314" s="5">
        <v>1</v>
      </c>
      <c r="AU314" s="5">
        <v>1</v>
      </c>
      <c r="AV314" s="5">
        <v>1</v>
      </c>
      <c r="AW314" s="5">
        <v>1</v>
      </c>
      <c r="AX314" s="5">
        <v>1</v>
      </c>
      <c r="AY314" s="5">
        <v>1</v>
      </c>
      <c r="AZ314" s="5">
        <v>1</v>
      </c>
      <c r="BA314" s="5">
        <v>1</v>
      </c>
      <c r="BB314" s="5">
        <v>1</v>
      </c>
      <c r="BC314" s="5">
        <v>1</v>
      </c>
      <c r="BD314" s="5">
        <v>1</v>
      </c>
      <c r="BE314" s="5">
        <v>1</v>
      </c>
      <c r="BF314" s="5">
        <v>1</v>
      </c>
      <c r="BG314" s="5">
        <v>1</v>
      </c>
      <c r="BH314" s="5">
        <v>1</v>
      </c>
      <c r="BI314" s="5">
        <v>1</v>
      </c>
      <c r="BJ314" s="5">
        <v>1</v>
      </c>
      <c r="BK314" s="5">
        <v>1</v>
      </c>
      <c r="BL314" s="5">
        <v>1</v>
      </c>
      <c r="BM314" s="5">
        <v>1</v>
      </c>
      <c r="BN314" s="5">
        <v>1</v>
      </c>
      <c r="BO314" s="5">
        <v>1</v>
      </c>
      <c r="BP314" s="5">
        <v>1</v>
      </c>
      <c r="BQ314" s="5">
        <v>1</v>
      </c>
      <c r="BR314" s="5">
        <v>1</v>
      </c>
      <c r="BS314" s="5">
        <v>1</v>
      </c>
      <c r="BT314" s="5">
        <v>1</v>
      </c>
      <c r="BU314" s="244">
        <v>1</v>
      </c>
    </row>
    <row r="315" spans="1:73" ht="23.25">
      <c r="A315" s="5">
        <v>1</v>
      </c>
      <c r="B315" s="596"/>
      <c r="C315" s="632"/>
      <c r="D315" s="598"/>
      <c r="E315" s="630" t="str">
        <f t="shared" si="47"/>
        <v/>
      </c>
      <c r="F315" s="640"/>
      <c r="G315" s="627" t="str">
        <f t="shared" si="50"/>
        <v/>
      </c>
      <c r="H315" s="639" t="str">
        <f>IF(OR(ISBLANK(F315), ISTEXT(F315)), "", "0  "&amp;F258)</f>
        <v/>
      </c>
      <c r="I315" s="5">
        <v>1</v>
      </c>
      <c r="J315" s="408" t="s">
        <v>22</v>
      </c>
      <c r="K315" s="429">
        <v>0.5</v>
      </c>
      <c r="L315" s="338">
        <v>0.25</v>
      </c>
      <c r="M315" s="338">
        <v>0.1</v>
      </c>
      <c r="N315" s="338">
        <v>0.01</v>
      </c>
      <c r="O315" s="338">
        <v>0.22500000000000001</v>
      </c>
      <c r="P315" s="339">
        <v>0.35</v>
      </c>
      <c r="Q315" s="419" t="s">
        <v>238</v>
      </c>
      <c r="R315" s="420"/>
      <c r="S315" s="420"/>
      <c r="T315" s="420"/>
      <c r="U315" s="420"/>
      <c r="V315" s="420"/>
      <c r="W315" s="430" t="s">
        <v>239</v>
      </c>
      <c r="X315" s="431" t="s">
        <v>235</v>
      </c>
      <c r="Y315" s="5">
        <v>1</v>
      </c>
      <c r="Z315" s="5">
        <v>1</v>
      </c>
      <c r="AA315" s="314" t="str">
        <f t="shared" si="52"/>
        <v>A</v>
      </c>
      <c r="AB315" s="315" t="str">
        <f>IF(ISBLANK(AC315),"",LARGE(AB294:AB314,1)+1)</f>
        <v/>
      </c>
      <c r="AC315" s="316"/>
      <c r="AD315" s="317"/>
      <c r="AE315" s="317"/>
      <c r="AF315" s="317"/>
      <c r="AG315" s="5">
        <v>1</v>
      </c>
      <c r="AH315" s="5">
        <v>1</v>
      </c>
      <c r="AI315" s="5">
        <v>1</v>
      </c>
      <c r="AJ315" s="5">
        <v>1</v>
      </c>
      <c r="AK315" s="5">
        <v>1</v>
      </c>
      <c r="AL315" s="5">
        <v>1</v>
      </c>
      <c r="AM315" s="5">
        <v>1</v>
      </c>
      <c r="AN315" s="5">
        <v>1</v>
      </c>
      <c r="AO315" s="5">
        <v>1</v>
      </c>
      <c r="AP315" s="5">
        <v>1</v>
      </c>
      <c r="AQ315" s="5">
        <v>1</v>
      </c>
      <c r="AR315" s="5">
        <v>1</v>
      </c>
      <c r="AS315" s="5">
        <v>1</v>
      </c>
      <c r="AT315" s="5">
        <v>1</v>
      </c>
      <c r="AU315" s="5">
        <v>1</v>
      </c>
      <c r="AV315" s="5">
        <v>1</v>
      </c>
      <c r="AW315" s="5">
        <v>1</v>
      </c>
      <c r="AX315" s="5">
        <v>1</v>
      </c>
      <c r="AY315" s="5">
        <v>1</v>
      </c>
      <c r="AZ315" s="5">
        <v>1</v>
      </c>
      <c r="BA315" s="5">
        <v>1</v>
      </c>
      <c r="BB315" s="5">
        <v>1</v>
      </c>
      <c r="BC315" s="5">
        <v>1</v>
      </c>
      <c r="BD315" s="5">
        <v>1</v>
      </c>
      <c r="BE315" s="5">
        <v>1</v>
      </c>
      <c r="BF315" s="5">
        <v>1</v>
      </c>
      <c r="BG315" s="5">
        <v>1</v>
      </c>
      <c r="BH315" s="5">
        <v>1</v>
      </c>
      <c r="BI315" s="5">
        <v>1</v>
      </c>
      <c r="BJ315" s="5">
        <v>1</v>
      </c>
      <c r="BK315" s="5">
        <v>1</v>
      </c>
      <c r="BL315" s="5">
        <v>1</v>
      </c>
      <c r="BM315" s="5">
        <v>1</v>
      </c>
      <c r="BN315" s="5">
        <v>1</v>
      </c>
      <c r="BO315" s="5">
        <v>1</v>
      </c>
      <c r="BP315" s="5">
        <v>1</v>
      </c>
      <c r="BQ315" s="5">
        <v>1</v>
      </c>
      <c r="BR315" s="5">
        <v>1</v>
      </c>
      <c r="BS315" s="5">
        <v>1</v>
      </c>
      <c r="BT315" s="5">
        <v>1</v>
      </c>
      <c r="BU315" s="244">
        <v>1</v>
      </c>
    </row>
    <row r="316" spans="1:73" ht="18.75">
      <c r="A316" s="5">
        <v>1</v>
      </c>
      <c r="B316" s="596"/>
      <c r="C316" s="632"/>
      <c r="D316" s="598"/>
      <c r="E316" s="630" t="str">
        <f t="shared" si="47"/>
        <v/>
      </c>
      <c r="F316" s="640"/>
      <c r="G316" s="627" t="str">
        <f t="shared" si="50"/>
        <v/>
      </c>
      <c r="H316" s="639" t="str">
        <f>IF(OR(ISBLANK(F316), ISTEXT(F316)), "", "0  "&amp;F258)</f>
        <v/>
      </c>
      <c r="I316" s="5">
        <v>1</v>
      </c>
      <c r="J316" s="60" t="s">
        <v>21</v>
      </c>
      <c r="K316" s="435" t="s">
        <v>155</v>
      </c>
      <c r="L316" s="436"/>
      <c r="M316" s="436"/>
      <c r="N316" s="436"/>
      <c r="O316" s="436"/>
      <c r="P316" s="437" t="s">
        <v>240</v>
      </c>
      <c r="Q316" s="438"/>
      <c r="R316" s="439"/>
      <c r="S316" s="439"/>
      <c r="T316" s="440">
        <v>3.472222222222222E-3</v>
      </c>
      <c r="U316" s="439"/>
      <c r="V316" s="441"/>
      <c r="W316" s="437" t="s">
        <v>241</v>
      </c>
      <c r="X316" s="442">
        <v>2.0833333333333332E-2</v>
      </c>
      <c r="Y316" s="5">
        <v>1</v>
      </c>
      <c r="Z316" s="5">
        <v>1</v>
      </c>
      <c r="AA316" s="314" t="str">
        <f t="shared" si="52"/>
        <v>A</v>
      </c>
      <c r="AB316" s="315" t="str">
        <f>IF(ISBLANK(AC316),"",LARGE(AB294:AB315,1)+1)</f>
        <v/>
      </c>
      <c r="AC316" s="316"/>
      <c r="AD316" s="317"/>
      <c r="AE316" s="317"/>
      <c r="AF316" s="317"/>
      <c r="AG316" s="5">
        <v>1</v>
      </c>
      <c r="AH316" s="5">
        <v>1</v>
      </c>
      <c r="AI316" s="5">
        <v>1</v>
      </c>
      <c r="AJ316" s="5">
        <v>1</v>
      </c>
      <c r="AK316" s="5">
        <v>1</v>
      </c>
      <c r="AL316" s="5">
        <v>1</v>
      </c>
      <c r="AM316" s="5">
        <v>1</v>
      </c>
      <c r="AN316" s="5">
        <v>1</v>
      </c>
      <c r="AO316" s="5">
        <v>1</v>
      </c>
      <c r="AP316" s="5">
        <v>1</v>
      </c>
      <c r="AQ316" s="5">
        <v>1</v>
      </c>
      <c r="AR316" s="5">
        <v>1</v>
      </c>
      <c r="AS316" s="5">
        <v>1</v>
      </c>
      <c r="AT316" s="5">
        <v>1</v>
      </c>
      <c r="AU316" s="5">
        <v>1</v>
      </c>
      <c r="AV316" s="5">
        <v>1</v>
      </c>
      <c r="AW316" s="5">
        <v>1</v>
      </c>
      <c r="AX316" s="5">
        <v>1</v>
      </c>
      <c r="AY316" s="5">
        <v>1</v>
      </c>
      <c r="AZ316" s="5">
        <v>1</v>
      </c>
      <c r="BA316" s="5">
        <v>1</v>
      </c>
      <c r="BB316" s="5">
        <v>1</v>
      </c>
      <c r="BC316" s="5">
        <v>1</v>
      </c>
      <c r="BD316" s="5">
        <v>1</v>
      </c>
      <c r="BE316" s="5">
        <v>1</v>
      </c>
      <c r="BF316" s="5">
        <v>1</v>
      </c>
      <c r="BG316" s="5">
        <v>1</v>
      </c>
      <c r="BH316" s="5">
        <v>1</v>
      </c>
      <c r="BI316" s="5">
        <v>1</v>
      </c>
      <c r="BJ316" s="5">
        <v>1</v>
      </c>
      <c r="BK316" s="5">
        <v>1</v>
      </c>
      <c r="BL316" s="5">
        <v>1</v>
      </c>
      <c r="BM316" s="5">
        <v>1</v>
      </c>
      <c r="BN316" s="5">
        <v>1</v>
      </c>
      <c r="BO316" s="5">
        <v>1</v>
      </c>
      <c r="BP316" s="5">
        <v>1</v>
      </c>
      <c r="BQ316" s="5">
        <v>1</v>
      </c>
      <c r="BR316" s="5">
        <v>1</v>
      </c>
      <c r="BS316" s="5">
        <v>1</v>
      </c>
      <c r="BT316" s="5">
        <v>1</v>
      </c>
      <c r="BU316" s="244">
        <v>1</v>
      </c>
    </row>
    <row r="317" spans="1:73" ht="18.75">
      <c r="A317" s="5">
        <v>1</v>
      </c>
      <c r="B317" s="596"/>
      <c r="C317" s="632"/>
      <c r="D317" s="598"/>
      <c r="E317" s="630" t="str">
        <f t="shared" si="47"/>
        <v/>
      </c>
      <c r="F317" s="640"/>
      <c r="G317" s="627" t="str">
        <f t="shared" si="50"/>
        <v/>
      </c>
      <c r="H317" s="639" t="str">
        <f>IF(OR(ISBLANK(F317), ISTEXT(F317)), "", "0  "&amp;F258)</f>
        <v/>
      </c>
      <c r="I317" s="5">
        <v>1</v>
      </c>
      <c r="J317" s="60" t="s">
        <v>21</v>
      </c>
      <c r="K317" s="447" t="s">
        <v>156</v>
      </c>
      <c r="L317" s="436"/>
      <c r="M317" s="436"/>
      <c r="N317" s="436"/>
      <c r="O317" s="436"/>
      <c r="P317" s="448" t="s">
        <v>244</v>
      </c>
      <c r="Q317" s="449"/>
      <c r="R317" s="36"/>
      <c r="S317" s="36"/>
      <c r="T317" s="450">
        <v>1.0416666666666666E-2</v>
      </c>
      <c r="U317" s="36"/>
      <c r="V317" s="451"/>
      <c r="W317" s="452" t="s">
        <v>245</v>
      </c>
      <c r="X317" s="453">
        <f>T316+T317+X316</f>
        <v>3.4722222222222224E-2</v>
      </c>
      <c r="Y317" s="5">
        <v>1</v>
      </c>
      <c r="Z317" s="5">
        <v>1</v>
      </c>
      <c r="AA317" s="314" t="str">
        <f t="shared" si="52"/>
        <v>A</v>
      </c>
      <c r="AB317" s="315" t="str">
        <f>IF(ISBLANK(AC317),"",LARGE(AB294:AB316,1)+1)</f>
        <v/>
      </c>
      <c r="AC317" s="316"/>
      <c r="AD317" s="317"/>
      <c r="AE317" s="317"/>
      <c r="AF317" s="317"/>
      <c r="AG317" s="5">
        <v>1</v>
      </c>
      <c r="AH317" s="5">
        <v>1</v>
      </c>
      <c r="AI317" s="5">
        <v>1</v>
      </c>
      <c r="AJ317" s="5">
        <v>1</v>
      </c>
      <c r="AK317" s="5">
        <v>1</v>
      </c>
      <c r="AL317" s="5">
        <v>1</v>
      </c>
      <c r="AM317" s="5">
        <v>1</v>
      </c>
      <c r="AN317" s="5">
        <v>1</v>
      </c>
      <c r="AO317" s="5">
        <v>1</v>
      </c>
      <c r="AP317" s="5">
        <v>1</v>
      </c>
      <c r="AQ317" s="5">
        <v>1</v>
      </c>
      <c r="AR317" s="5">
        <v>1</v>
      </c>
      <c r="AS317" s="5">
        <v>1</v>
      </c>
      <c r="AT317" s="5">
        <v>1</v>
      </c>
      <c r="AU317" s="5">
        <v>1</v>
      </c>
      <c r="AV317" s="5">
        <v>1</v>
      </c>
      <c r="AW317" s="5">
        <v>1</v>
      </c>
      <c r="AX317" s="5">
        <v>1</v>
      </c>
      <c r="AY317" s="5">
        <v>1</v>
      </c>
      <c r="AZ317" s="5">
        <v>1</v>
      </c>
      <c r="BA317" s="5">
        <v>1</v>
      </c>
      <c r="BB317" s="5">
        <v>1</v>
      </c>
      <c r="BC317" s="5">
        <v>1</v>
      </c>
      <c r="BD317" s="5">
        <v>1</v>
      </c>
      <c r="BE317" s="5">
        <v>1</v>
      </c>
      <c r="BF317" s="5">
        <v>1</v>
      </c>
      <c r="BG317" s="5">
        <v>1</v>
      </c>
      <c r="BH317" s="5">
        <v>1</v>
      </c>
      <c r="BI317" s="5">
        <v>1</v>
      </c>
      <c r="BJ317" s="5">
        <v>1</v>
      </c>
      <c r="BK317" s="5">
        <v>1</v>
      </c>
      <c r="BL317" s="5">
        <v>1</v>
      </c>
      <c r="BM317" s="5">
        <v>1</v>
      </c>
      <c r="BN317" s="5">
        <v>1</v>
      </c>
      <c r="BO317" s="5">
        <v>1</v>
      </c>
      <c r="BP317" s="5">
        <v>1</v>
      </c>
      <c r="BQ317" s="5">
        <v>1</v>
      </c>
      <c r="BR317" s="5">
        <v>1</v>
      </c>
      <c r="BS317" s="5">
        <v>1</v>
      </c>
      <c r="BT317" s="5">
        <v>1</v>
      </c>
      <c r="BU317" s="244">
        <v>1</v>
      </c>
    </row>
    <row r="318" spans="1:73" ht="18.75">
      <c r="A318" s="5">
        <v>1</v>
      </c>
      <c r="B318" s="596"/>
      <c r="C318" s="632"/>
      <c r="D318" s="598"/>
      <c r="E318" s="630" t="str">
        <f t="shared" si="47"/>
        <v/>
      </c>
      <c r="F318" s="640"/>
      <c r="G318" s="627" t="str">
        <f t="shared" si="50"/>
        <v/>
      </c>
      <c r="H318" s="639" t="str">
        <f>IF(OR(ISBLANK(F318), ISTEXT(F318)), "", "0  "&amp;F258)</f>
        <v/>
      </c>
      <c r="I318" s="5">
        <v>1</v>
      </c>
      <c r="J318" s="60" t="s">
        <v>21</v>
      </c>
      <c r="K318" s="456"/>
      <c r="L318" s="456" t="s">
        <v>249</v>
      </c>
      <c r="M318" s="457" t="s">
        <v>250</v>
      </c>
      <c r="N318" s="456"/>
      <c r="O318" s="456"/>
      <c r="P318" s="458"/>
      <c r="Q318" s="458"/>
      <c r="R318" s="458"/>
      <c r="S318" s="458"/>
      <c r="T318" s="458"/>
      <c r="U318" s="458"/>
      <c r="V318" s="458"/>
      <c r="W318" s="458"/>
      <c r="X318" s="459"/>
      <c r="Y318" s="5">
        <v>1</v>
      </c>
      <c r="Z318" s="5">
        <v>1</v>
      </c>
      <c r="AA318" s="60" t="s">
        <v>21</v>
      </c>
      <c r="AB318" s="315" t="str">
        <f>IF(ISBLANK(AC318),"",LARGE(AB294:AB317,1)+1)</f>
        <v/>
      </c>
      <c r="AC318" s="316"/>
      <c r="AD318" s="317"/>
      <c r="AE318" s="317"/>
      <c r="AF318" s="317"/>
      <c r="AG318" s="5">
        <v>1</v>
      </c>
      <c r="AH318" s="5">
        <v>1</v>
      </c>
      <c r="AI318" s="5">
        <v>1</v>
      </c>
      <c r="AJ318" s="5">
        <v>1</v>
      </c>
      <c r="AK318" s="5">
        <v>1</v>
      </c>
      <c r="AL318" s="5">
        <v>1</v>
      </c>
      <c r="AM318" s="5">
        <v>1</v>
      </c>
      <c r="AN318" s="5">
        <v>1</v>
      </c>
      <c r="AO318" s="5">
        <v>1</v>
      </c>
      <c r="AP318" s="5">
        <v>1</v>
      </c>
      <c r="AQ318" s="5">
        <v>1</v>
      </c>
      <c r="AR318" s="5">
        <v>1</v>
      </c>
      <c r="AS318" s="5">
        <v>1</v>
      </c>
      <c r="AT318" s="5">
        <v>1</v>
      </c>
      <c r="AU318" s="5">
        <v>1</v>
      </c>
      <c r="AV318" s="5">
        <v>1</v>
      </c>
      <c r="AW318" s="5">
        <v>1</v>
      </c>
      <c r="AX318" s="5">
        <v>1</v>
      </c>
      <c r="AY318" s="5">
        <v>1</v>
      </c>
      <c r="AZ318" s="5">
        <v>1</v>
      </c>
      <c r="BA318" s="5">
        <v>1</v>
      </c>
      <c r="BB318" s="5">
        <v>1</v>
      </c>
      <c r="BC318" s="5">
        <v>1</v>
      </c>
      <c r="BD318" s="5">
        <v>1</v>
      </c>
      <c r="BE318" s="5">
        <v>1</v>
      </c>
      <c r="BF318" s="5">
        <v>1</v>
      </c>
      <c r="BG318" s="5">
        <v>1</v>
      </c>
      <c r="BH318" s="5">
        <v>1</v>
      </c>
      <c r="BI318" s="5">
        <v>1</v>
      </c>
      <c r="BJ318" s="5">
        <v>1</v>
      </c>
      <c r="BK318" s="5">
        <v>1</v>
      </c>
      <c r="BL318" s="5">
        <v>1</v>
      </c>
      <c r="BM318" s="5">
        <v>1</v>
      </c>
      <c r="BN318" s="5">
        <v>1</v>
      </c>
      <c r="BO318" s="5">
        <v>1</v>
      </c>
      <c r="BP318" s="5">
        <v>1</v>
      </c>
      <c r="BQ318" s="5">
        <v>1</v>
      </c>
      <c r="BR318" s="5">
        <v>1</v>
      </c>
      <c r="BS318" s="5">
        <v>1</v>
      </c>
      <c r="BT318" s="5">
        <v>1</v>
      </c>
      <c r="BU318" s="244">
        <v>1</v>
      </c>
    </row>
    <row r="319" spans="1:73" ht="18.75">
      <c r="A319" s="5">
        <v>1</v>
      </c>
      <c r="B319" s="596"/>
      <c r="C319" s="632"/>
      <c r="D319" s="598"/>
      <c r="E319" s="630" t="str">
        <f t="shared" si="47"/>
        <v/>
      </c>
      <c r="F319" s="640"/>
      <c r="G319" s="627" t="str">
        <f t="shared" si="50"/>
        <v/>
      </c>
      <c r="H319" s="639" t="str">
        <f>IF(OR(ISBLANK(F319), ISTEXT(F319)), "", "0  "&amp;F258)</f>
        <v/>
      </c>
      <c r="I319" s="5">
        <v>1</v>
      </c>
      <c r="J319" s="60" t="s">
        <v>21</v>
      </c>
      <c r="K319" s="460" t="s">
        <v>253</v>
      </c>
      <c r="L319" s="460" t="str">
        <f ca="1">CELL("nomfichier")</f>
        <v>D:\Données\1.UPRT\0-UPRT.fait\1-UPRT.FR-SITE-WEB\ff-fiches-fabrications\ff.fiches.fabrication.2023\UPRT.23.aout\[P_Paella.Vegetarienne.version.2.xlsx]Paella.Végétarienne.de.Sand</v>
      </c>
      <c r="M319" s="460"/>
      <c r="N319" s="460"/>
      <c r="O319" s="460"/>
      <c r="P319" s="460"/>
      <c r="Q319" s="460"/>
      <c r="R319" s="460"/>
      <c r="S319" s="460"/>
      <c r="T319" s="460"/>
      <c r="U319" s="460"/>
      <c r="V319" s="460"/>
      <c r="W319" s="460"/>
      <c r="X319" s="461"/>
      <c r="Y319" s="5">
        <v>1</v>
      </c>
      <c r="Z319" s="5">
        <v>1</v>
      </c>
      <c r="AA319" s="60" t="s">
        <v>21</v>
      </c>
      <c r="AB319" s="406"/>
      <c r="AC319" s="406"/>
      <c r="AD319" s="406"/>
      <c r="AE319" s="406"/>
      <c r="AF319" s="406"/>
      <c r="AG319" s="5">
        <v>1</v>
      </c>
      <c r="AH319" s="5">
        <v>1</v>
      </c>
      <c r="AI319" s="5">
        <v>1</v>
      </c>
      <c r="AJ319" s="5">
        <v>1</v>
      </c>
      <c r="AK319" s="5">
        <v>1</v>
      </c>
      <c r="AL319" s="5">
        <v>1</v>
      </c>
      <c r="AM319" s="5">
        <v>1</v>
      </c>
      <c r="AN319" s="5">
        <v>1</v>
      </c>
      <c r="AO319" s="5">
        <v>1</v>
      </c>
      <c r="AP319" s="5">
        <v>1</v>
      </c>
      <c r="AQ319" s="5">
        <v>1</v>
      </c>
      <c r="AR319" s="5">
        <v>1</v>
      </c>
      <c r="AS319" s="5">
        <v>1</v>
      </c>
      <c r="AT319" s="5">
        <v>1</v>
      </c>
      <c r="AU319" s="5">
        <v>1</v>
      </c>
      <c r="AV319" s="5">
        <v>1</v>
      </c>
      <c r="AW319" s="5">
        <v>1</v>
      </c>
      <c r="AX319" s="5">
        <v>1</v>
      </c>
      <c r="AY319" s="5">
        <v>1</v>
      </c>
      <c r="AZ319" s="5">
        <v>1</v>
      </c>
      <c r="BA319" s="5">
        <v>1</v>
      </c>
      <c r="BB319" s="5">
        <v>1</v>
      </c>
      <c r="BC319" s="5">
        <v>1</v>
      </c>
      <c r="BD319" s="5">
        <v>1</v>
      </c>
      <c r="BE319" s="5">
        <v>1</v>
      </c>
      <c r="BF319" s="5">
        <v>1</v>
      </c>
      <c r="BG319" s="5">
        <v>1</v>
      </c>
      <c r="BH319" s="5">
        <v>1</v>
      </c>
      <c r="BI319" s="5">
        <v>1</v>
      </c>
      <c r="BJ319" s="5">
        <v>1</v>
      </c>
      <c r="BK319" s="5">
        <v>1</v>
      </c>
      <c r="BL319" s="5">
        <v>1</v>
      </c>
      <c r="BM319" s="5">
        <v>1</v>
      </c>
      <c r="BN319" s="5">
        <v>1</v>
      </c>
      <c r="BO319" s="5">
        <v>1</v>
      </c>
      <c r="BP319" s="5">
        <v>1</v>
      </c>
      <c r="BQ319" s="5">
        <v>1</v>
      </c>
      <c r="BR319" s="5">
        <v>1</v>
      </c>
      <c r="BS319" s="5">
        <v>1</v>
      </c>
      <c r="BT319" s="5">
        <v>1</v>
      </c>
      <c r="BU319" s="244">
        <v>1</v>
      </c>
    </row>
    <row r="320" spans="1:73" ht="18.75">
      <c r="A320" s="5">
        <v>1</v>
      </c>
      <c r="B320" s="596"/>
      <c r="C320" s="632"/>
      <c r="D320" s="598"/>
      <c r="E320" s="630" t="str">
        <f t="shared" si="47"/>
        <v/>
      </c>
      <c r="F320" s="640"/>
      <c r="G320" s="627" t="str">
        <f t="shared" si="50"/>
        <v/>
      </c>
      <c r="H320" s="639" t="str">
        <f>IF(OR(ISBLANK(F320), ISTEXT(F320)), "", "0  "&amp;F258)</f>
        <v/>
      </c>
      <c r="I320" s="5">
        <v>1</v>
      </c>
      <c r="J320" s="60" t="s">
        <v>21</v>
      </c>
      <c r="K320" s="463"/>
      <c r="L320" s="460" t="s">
        <v>257</v>
      </c>
      <c r="M320" s="463"/>
      <c r="N320" s="463"/>
      <c r="O320" s="463"/>
      <c r="P320" s="460"/>
      <c r="Q320" s="460"/>
      <c r="R320" s="460"/>
      <c r="S320" s="460"/>
      <c r="T320" s="460"/>
      <c r="U320" s="460"/>
      <c r="V320" s="460"/>
      <c r="W320" s="460"/>
      <c r="X320" s="461"/>
      <c r="Y320" s="3">
        <v>1</v>
      </c>
      <c r="Z320" s="5">
        <v>1</v>
      </c>
      <c r="AA320" s="5">
        <v>1</v>
      </c>
      <c r="AB320" s="5">
        <v>1</v>
      </c>
      <c r="AC320" s="5">
        <v>1</v>
      </c>
      <c r="AD320" s="5">
        <v>1</v>
      </c>
      <c r="AE320" s="5">
        <v>1</v>
      </c>
      <c r="AF320" s="5">
        <v>1</v>
      </c>
      <c r="AG320" s="5">
        <v>1</v>
      </c>
      <c r="AH320" s="5">
        <v>1</v>
      </c>
      <c r="AI320" s="5">
        <v>1</v>
      </c>
      <c r="AJ320" s="5">
        <v>1</v>
      </c>
      <c r="AK320" s="5">
        <v>1</v>
      </c>
      <c r="AL320" s="5">
        <v>1</v>
      </c>
      <c r="AM320" s="5">
        <v>1</v>
      </c>
      <c r="AN320" s="5">
        <v>1</v>
      </c>
      <c r="AO320" s="5">
        <v>1</v>
      </c>
      <c r="AP320" s="5">
        <v>1</v>
      </c>
      <c r="AQ320" s="5">
        <v>1</v>
      </c>
      <c r="AR320" s="5">
        <v>1</v>
      </c>
      <c r="AS320" s="5">
        <v>1</v>
      </c>
      <c r="AT320" s="5">
        <v>1</v>
      </c>
      <c r="AU320" s="5">
        <v>1</v>
      </c>
      <c r="AV320" s="5">
        <v>1</v>
      </c>
      <c r="AW320" s="5">
        <v>1</v>
      </c>
      <c r="AX320" s="5">
        <v>1</v>
      </c>
      <c r="AY320" s="5">
        <v>1</v>
      </c>
      <c r="AZ320" s="5">
        <v>1</v>
      </c>
      <c r="BA320" s="5">
        <v>1</v>
      </c>
      <c r="BB320" s="5">
        <v>1</v>
      </c>
      <c r="BC320" s="5">
        <v>1</v>
      </c>
      <c r="BD320" s="5">
        <v>1</v>
      </c>
      <c r="BE320" s="5">
        <v>1</v>
      </c>
      <c r="BF320" s="5">
        <v>1</v>
      </c>
      <c r="BG320" s="5">
        <v>1</v>
      </c>
      <c r="BH320" s="5">
        <v>1</v>
      </c>
      <c r="BI320" s="5">
        <v>1</v>
      </c>
      <c r="BJ320" s="5">
        <v>1</v>
      </c>
      <c r="BK320" s="5">
        <v>1</v>
      </c>
      <c r="BL320" s="5">
        <v>1</v>
      </c>
      <c r="BM320" s="5">
        <v>1</v>
      </c>
      <c r="BN320" s="5">
        <v>1</v>
      </c>
      <c r="BO320" s="5">
        <v>1</v>
      </c>
      <c r="BP320" s="5">
        <v>1</v>
      </c>
      <c r="BQ320" s="5">
        <v>1</v>
      </c>
      <c r="BR320" s="5">
        <v>1</v>
      </c>
      <c r="BS320" s="5">
        <v>1</v>
      </c>
      <c r="BT320" s="5">
        <v>1</v>
      </c>
      <c r="BU320" s="244">
        <v>1</v>
      </c>
    </row>
    <row r="321" spans="1:73" ht="18.75">
      <c r="A321" s="5">
        <v>1</v>
      </c>
      <c r="B321" s="596"/>
      <c r="C321" s="632"/>
      <c r="D321" s="598"/>
      <c r="E321" s="630" t="str">
        <f t="shared" si="47"/>
        <v/>
      </c>
      <c r="F321" s="642"/>
      <c r="G321" s="627" t="str">
        <f t="shared" si="50"/>
        <v/>
      </c>
      <c r="H321" s="639" t="str">
        <f>IF(OR(ISBLANK(F321), ISTEXT(F321)), "", "0  "&amp;F258)</f>
        <v/>
      </c>
      <c r="I321" s="5">
        <v>1</v>
      </c>
      <c r="J321" s="60" t="s">
        <v>21</v>
      </c>
      <c r="K321" s="464" t="s">
        <v>260</v>
      </c>
      <c r="L321" s="464"/>
      <c r="M321" s="464"/>
      <c r="N321" s="464"/>
      <c r="O321" s="464"/>
      <c r="P321" s="464"/>
      <c r="Q321" s="464"/>
      <c r="R321" s="464"/>
      <c r="S321" s="464"/>
      <c r="T321" s="464"/>
      <c r="U321" s="464"/>
      <c r="V321" s="464"/>
      <c r="W321" s="464"/>
      <c r="X321" s="465"/>
      <c r="Y321" s="3">
        <v>1</v>
      </c>
      <c r="Z321" s="5">
        <v>1</v>
      </c>
      <c r="AA321" s="5">
        <v>1</v>
      </c>
      <c r="AB321" s="5">
        <v>1</v>
      </c>
      <c r="AC321" s="5">
        <v>1</v>
      </c>
      <c r="AD321" s="5">
        <v>1</v>
      </c>
      <c r="AE321" s="5">
        <v>1</v>
      </c>
      <c r="AF321" s="5">
        <v>1</v>
      </c>
      <c r="AG321" s="5">
        <v>1</v>
      </c>
      <c r="AH321" s="5">
        <v>1</v>
      </c>
      <c r="AI321" s="5">
        <v>1</v>
      </c>
      <c r="AJ321" s="5">
        <v>1</v>
      </c>
      <c r="AK321" s="5">
        <v>1</v>
      </c>
      <c r="AL321" s="5">
        <v>1</v>
      </c>
      <c r="AM321" s="5">
        <v>1</v>
      </c>
      <c r="AN321" s="5">
        <v>1</v>
      </c>
      <c r="AO321" s="5">
        <v>1</v>
      </c>
      <c r="AP321" s="5">
        <v>1</v>
      </c>
      <c r="AQ321" s="5">
        <v>1</v>
      </c>
      <c r="AR321" s="5">
        <v>1</v>
      </c>
      <c r="AS321" s="5">
        <v>1</v>
      </c>
      <c r="AT321" s="5">
        <v>1</v>
      </c>
      <c r="AU321" s="5">
        <v>1</v>
      </c>
      <c r="AV321" s="5">
        <v>1</v>
      </c>
      <c r="AW321" s="5">
        <v>1</v>
      </c>
      <c r="AX321" s="5">
        <v>1</v>
      </c>
      <c r="AY321" s="5">
        <v>1</v>
      </c>
      <c r="AZ321" s="5">
        <v>1</v>
      </c>
      <c r="BA321" s="5">
        <v>1</v>
      </c>
      <c r="BB321" s="5">
        <v>1</v>
      </c>
      <c r="BC321" s="5">
        <v>1</v>
      </c>
      <c r="BD321" s="5">
        <v>1</v>
      </c>
      <c r="BE321" s="5">
        <v>1</v>
      </c>
      <c r="BF321" s="5">
        <v>1</v>
      </c>
      <c r="BG321" s="5">
        <v>1</v>
      </c>
      <c r="BH321" s="5">
        <v>1</v>
      </c>
      <c r="BI321" s="5">
        <v>1</v>
      </c>
      <c r="BJ321" s="5">
        <v>1</v>
      </c>
      <c r="BK321" s="5">
        <v>1</v>
      </c>
      <c r="BL321" s="5">
        <v>1</v>
      </c>
      <c r="BM321" s="5">
        <v>1</v>
      </c>
      <c r="BN321" s="5">
        <v>1</v>
      </c>
      <c r="BO321" s="5">
        <v>1</v>
      </c>
      <c r="BP321" s="5">
        <v>1</v>
      </c>
      <c r="BQ321" s="5">
        <v>1</v>
      </c>
      <c r="BR321" s="5">
        <v>1</v>
      </c>
      <c r="BS321" s="5">
        <v>1</v>
      </c>
      <c r="BT321" s="5">
        <v>1</v>
      </c>
      <c r="BU321" s="244">
        <v>1</v>
      </c>
    </row>
    <row r="322" spans="1:73" ht="16.5" thickBot="1">
      <c r="A322" s="5">
        <v>1</v>
      </c>
      <c r="B322" s="602">
        <v>5</v>
      </c>
      <c r="C322" s="603">
        <v>70</v>
      </c>
      <c r="D322" s="604">
        <v>5</v>
      </c>
      <c r="E322" s="603">
        <v>76</v>
      </c>
      <c r="F322" s="603">
        <v>35</v>
      </c>
      <c r="G322" s="628">
        <v>40</v>
      </c>
      <c r="H322" s="628">
        <v>14</v>
      </c>
      <c r="I322" s="5">
        <v>1</v>
      </c>
      <c r="J322" s="473" t="s">
        <v>21</v>
      </c>
      <c r="K322" s="399">
        <v>9</v>
      </c>
      <c r="L322" s="399">
        <v>12</v>
      </c>
      <c r="M322" s="399">
        <v>4</v>
      </c>
      <c r="N322" s="399">
        <v>11</v>
      </c>
      <c r="O322" s="399">
        <v>10</v>
      </c>
      <c r="P322" s="399">
        <v>40</v>
      </c>
      <c r="Q322" s="399">
        <v>12</v>
      </c>
      <c r="R322" s="399">
        <v>10</v>
      </c>
      <c r="S322" s="399">
        <v>0.2</v>
      </c>
      <c r="T322" s="399">
        <v>12</v>
      </c>
      <c r="U322" s="399">
        <v>9</v>
      </c>
      <c r="V322" s="399">
        <v>10</v>
      </c>
      <c r="W322" s="399">
        <v>16</v>
      </c>
      <c r="X322" s="474">
        <v>16</v>
      </c>
      <c r="Y322" s="5">
        <v>1</v>
      </c>
      <c r="Z322" s="5">
        <v>1</v>
      </c>
      <c r="AA322" s="399">
        <v>9</v>
      </c>
      <c r="AB322" s="399">
        <v>9</v>
      </c>
      <c r="AC322" s="399">
        <v>8</v>
      </c>
      <c r="AD322" s="399">
        <v>11</v>
      </c>
      <c r="AE322" s="399">
        <v>9</v>
      </c>
      <c r="AF322" s="399">
        <v>40</v>
      </c>
      <c r="AG322" s="5">
        <v>1</v>
      </c>
      <c r="AH322" s="5">
        <v>1</v>
      </c>
      <c r="AI322" s="5">
        <v>1</v>
      </c>
      <c r="AJ322" s="5">
        <v>1</v>
      </c>
      <c r="AK322" s="5">
        <v>1</v>
      </c>
      <c r="AL322" s="5">
        <v>1</v>
      </c>
      <c r="AM322" s="5">
        <v>1</v>
      </c>
      <c r="AN322" s="5">
        <v>1</v>
      </c>
      <c r="AO322" s="5">
        <v>1</v>
      </c>
      <c r="AP322" s="5">
        <v>1</v>
      </c>
      <c r="AQ322" s="5">
        <v>1</v>
      </c>
      <c r="AR322" s="5">
        <v>1</v>
      </c>
      <c r="AS322" s="5">
        <v>1</v>
      </c>
      <c r="AT322" s="5">
        <v>1</v>
      </c>
      <c r="AU322" s="5">
        <v>1</v>
      </c>
      <c r="AV322" s="5">
        <v>1</v>
      </c>
      <c r="AW322" s="5">
        <v>1</v>
      </c>
      <c r="AX322" s="5">
        <v>1</v>
      </c>
      <c r="AY322" s="5">
        <v>1</v>
      </c>
      <c r="AZ322" s="5">
        <v>1</v>
      </c>
      <c r="BA322" s="5">
        <v>1</v>
      </c>
      <c r="BB322" s="5">
        <v>1</v>
      </c>
      <c r="BC322" s="5">
        <v>1</v>
      </c>
      <c r="BD322" s="5">
        <v>1</v>
      </c>
      <c r="BE322" s="5">
        <v>1</v>
      </c>
      <c r="BF322" s="5">
        <v>1</v>
      </c>
      <c r="BG322" s="5">
        <v>1</v>
      </c>
      <c r="BH322" s="5">
        <v>1</v>
      </c>
      <c r="BI322" s="5">
        <v>1</v>
      </c>
      <c r="BJ322" s="5">
        <v>1</v>
      </c>
      <c r="BK322" s="5">
        <v>1</v>
      </c>
      <c r="BL322" s="5">
        <v>1</v>
      </c>
      <c r="BM322" s="5">
        <v>1</v>
      </c>
      <c r="BN322" s="5">
        <v>1</v>
      </c>
      <c r="BO322" s="5">
        <v>1</v>
      </c>
      <c r="BP322" s="5">
        <v>1</v>
      </c>
      <c r="BQ322" s="5">
        <v>1</v>
      </c>
      <c r="BR322" s="5">
        <v>1</v>
      </c>
      <c r="BS322" s="5">
        <v>1</v>
      </c>
      <c r="BT322" s="5">
        <v>1</v>
      </c>
      <c r="BU322" s="244">
        <v>1</v>
      </c>
    </row>
    <row r="323" spans="1:73" ht="15.75" thickBot="1">
      <c r="A323" s="5">
        <v>1</v>
      </c>
      <c r="B323" s="611">
        <f t="shared" ref="B323:D323" ca="1" si="53">CELL("largeur",B323)</f>
        <v>5</v>
      </c>
      <c r="C323" s="611">
        <f t="shared" ca="1" si="53"/>
        <v>70</v>
      </c>
      <c r="D323" s="611">
        <f t="shared" ca="1" si="53"/>
        <v>5</v>
      </c>
      <c r="E323" s="611">
        <f t="shared" ref="E323:H323" ca="1" si="54">CELL("largeur",E323)</f>
        <v>76</v>
      </c>
      <c r="F323" s="611">
        <f t="shared" ca="1" si="54"/>
        <v>35</v>
      </c>
      <c r="G323" s="611">
        <f t="shared" ca="1" si="54"/>
        <v>55</v>
      </c>
      <c r="H323" s="611">
        <f t="shared" ca="1" si="54"/>
        <v>14</v>
      </c>
      <c r="I323" s="5">
        <v>1</v>
      </c>
      <c r="J323" s="287" t="s">
        <v>21</v>
      </c>
      <c r="K323" s="287">
        <f t="shared" ref="K323:X323" ca="1" si="55">CELL("largeur",K323)</f>
        <v>9</v>
      </c>
      <c r="L323" s="287">
        <f t="shared" ca="1" si="55"/>
        <v>12</v>
      </c>
      <c r="M323" s="287">
        <f t="shared" ca="1" si="55"/>
        <v>4</v>
      </c>
      <c r="N323" s="287">
        <f t="shared" ca="1" si="55"/>
        <v>11</v>
      </c>
      <c r="O323" s="287">
        <f t="shared" ca="1" si="55"/>
        <v>10</v>
      </c>
      <c r="P323" s="287">
        <f t="shared" ca="1" si="55"/>
        <v>40</v>
      </c>
      <c r="Q323" s="287">
        <f t="shared" ca="1" si="55"/>
        <v>12</v>
      </c>
      <c r="R323" s="287">
        <f t="shared" ca="1" si="55"/>
        <v>12</v>
      </c>
      <c r="S323" s="287">
        <f t="shared" ca="1" si="55"/>
        <v>0</v>
      </c>
      <c r="T323" s="287">
        <f t="shared" ca="1" si="55"/>
        <v>12</v>
      </c>
      <c r="U323" s="287">
        <f t="shared" ca="1" si="55"/>
        <v>9</v>
      </c>
      <c r="V323" s="287">
        <f t="shared" ca="1" si="55"/>
        <v>10</v>
      </c>
      <c r="W323" s="287">
        <f t="shared" ca="1" si="55"/>
        <v>16</v>
      </c>
      <c r="X323" s="287">
        <f t="shared" ca="1" si="55"/>
        <v>16</v>
      </c>
      <c r="Y323" s="5">
        <v>1</v>
      </c>
      <c r="Z323" s="5">
        <v>1</v>
      </c>
      <c r="AA323" s="287">
        <f t="shared" ref="AA323:AF323" ca="1" si="56">CELL("largeur",AA323)</f>
        <v>9</v>
      </c>
      <c r="AB323" s="287">
        <f t="shared" ca="1" si="56"/>
        <v>9</v>
      </c>
      <c r="AC323" s="287">
        <f t="shared" ca="1" si="56"/>
        <v>8</v>
      </c>
      <c r="AD323" s="287">
        <f t="shared" ca="1" si="56"/>
        <v>11</v>
      </c>
      <c r="AE323" s="287">
        <f t="shared" ca="1" si="56"/>
        <v>9</v>
      </c>
      <c r="AF323" s="287">
        <f t="shared" ca="1" si="56"/>
        <v>40</v>
      </c>
      <c r="AG323" s="5">
        <v>1</v>
      </c>
      <c r="AH323" s="5">
        <v>1</v>
      </c>
      <c r="AI323" s="5">
        <v>1</v>
      </c>
      <c r="AJ323" s="5">
        <v>1</v>
      </c>
      <c r="AK323" s="5">
        <v>1</v>
      </c>
      <c r="AL323" s="5">
        <v>1</v>
      </c>
      <c r="AM323" s="5">
        <v>1</v>
      </c>
      <c r="AN323" s="5">
        <v>1</v>
      </c>
      <c r="AO323" s="5">
        <v>1</v>
      </c>
      <c r="AP323" s="5">
        <v>1</v>
      </c>
      <c r="AQ323" s="5">
        <v>1</v>
      </c>
      <c r="AR323" s="5">
        <v>1</v>
      </c>
      <c r="AS323" s="5">
        <v>1</v>
      </c>
      <c r="AT323" s="5">
        <v>1</v>
      </c>
      <c r="AU323" s="5">
        <v>1</v>
      </c>
      <c r="AV323" s="5">
        <v>1</v>
      </c>
      <c r="AW323" s="5">
        <v>1</v>
      </c>
      <c r="AX323" s="5">
        <v>1</v>
      </c>
      <c r="AY323" s="5">
        <v>1</v>
      </c>
      <c r="AZ323" s="5">
        <v>1</v>
      </c>
      <c r="BA323" s="5">
        <v>1</v>
      </c>
      <c r="BB323" s="5">
        <v>1</v>
      </c>
      <c r="BC323" s="5">
        <v>1</v>
      </c>
      <c r="BD323" s="5">
        <v>1</v>
      </c>
      <c r="BE323" s="5">
        <v>1</v>
      </c>
      <c r="BF323" s="5">
        <v>1</v>
      </c>
      <c r="BG323" s="5">
        <v>1</v>
      </c>
      <c r="BH323" s="5">
        <v>1</v>
      </c>
      <c r="BI323" s="5">
        <v>1</v>
      </c>
      <c r="BJ323" s="5">
        <v>1</v>
      </c>
      <c r="BK323" s="5">
        <v>1</v>
      </c>
      <c r="BL323" s="5">
        <v>1</v>
      </c>
      <c r="BM323" s="5">
        <v>1</v>
      </c>
      <c r="BN323" s="5">
        <v>1</v>
      </c>
      <c r="BO323" s="5">
        <v>1</v>
      </c>
      <c r="BP323" s="5">
        <v>1</v>
      </c>
      <c r="BQ323" s="5">
        <v>1</v>
      </c>
      <c r="BR323" s="5">
        <v>1</v>
      </c>
      <c r="BS323" s="5">
        <v>1</v>
      </c>
      <c r="BT323" s="5">
        <v>1</v>
      </c>
      <c r="BU323" s="244">
        <v>1</v>
      </c>
    </row>
    <row r="324" spans="1:73" ht="23.25" customHeight="1">
      <c r="A324" s="5">
        <v>1</v>
      </c>
      <c r="B324" s="712" t="s">
        <v>46</v>
      </c>
      <c r="C324" s="713"/>
      <c r="D324" s="714"/>
      <c r="E324" s="872" t="s">
        <v>680</v>
      </c>
      <c r="F324" s="873"/>
      <c r="G324" s="873"/>
      <c r="H324" s="874"/>
      <c r="I324" s="5">
        <v>1</v>
      </c>
      <c r="J324" s="54" t="s">
        <v>21</v>
      </c>
      <c r="K324" s="765" t="s">
        <v>29</v>
      </c>
      <c r="L324" s="767" t="s">
        <v>372</v>
      </c>
      <c r="M324" s="767"/>
      <c r="N324" s="767"/>
      <c r="O324" s="767"/>
      <c r="P324" s="767"/>
      <c r="Q324" s="767"/>
      <c r="R324" s="767"/>
      <c r="S324" s="767"/>
      <c r="T324" s="767"/>
      <c r="U324" s="767"/>
      <c r="V324" s="931" t="s">
        <v>35</v>
      </c>
      <c r="W324" s="931"/>
      <c r="X324" s="771" t="str">
        <f>LEFT(L324,1)</f>
        <v>N</v>
      </c>
      <c r="Y324" s="5">
        <v>1</v>
      </c>
      <c r="Z324" s="5">
        <v>1</v>
      </c>
      <c r="AA324" s="780" t="s">
        <v>46</v>
      </c>
      <c r="AB324" s="781"/>
      <c r="AC324" s="781"/>
      <c r="AD324" s="781"/>
      <c r="AE324" s="781"/>
      <c r="AF324" s="782"/>
      <c r="AG324" s="5">
        <v>1</v>
      </c>
      <c r="AH324" s="5">
        <v>1</v>
      </c>
      <c r="AI324" s="5">
        <v>1</v>
      </c>
      <c r="AJ324" s="5">
        <v>1</v>
      </c>
      <c r="AK324" s="5">
        <v>1</v>
      </c>
      <c r="AL324" s="5">
        <v>1</v>
      </c>
      <c r="AM324" s="5">
        <v>1</v>
      </c>
      <c r="AN324" s="5">
        <v>1</v>
      </c>
      <c r="AO324" s="5">
        <v>1</v>
      </c>
      <c r="AP324" s="5">
        <v>1</v>
      </c>
      <c r="AQ324" s="5">
        <v>1</v>
      </c>
      <c r="AR324" s="5">
        <v>1</v>
      </c>
      <c r="AS324" s="5">
        <v>1</v>
      </c>
      <c r="AT324" s="5">
        <v>1</v>
      </c>
      <c r="AU324" s="5">
        <v>1</v>
      </c>
      <c r="AV324" s="5">
        <v>1</v>
      </c>
      <c r="AW324" s="5">
        <v>1</v>
      </c>
      <c r="AX324" s="5">
        <v>1</v>
      </c>
      <c r="AY324" s="5">
        <v>1</v>
      </c>
      <c r="AZ324" s="5">
        <v>1</v>
      </c>
      <c r="BA324" s="5">
        <v>1</v>
      </c>
      <c r="BB324" s="5">
        <v>1</v>
      </c>
      <c r="BC324" s="5">
        <v>1</v>
      </c>
      <c r="BD324" s="5">
        <v>1</v>
      </c>
      <c r="BE324" s="5">
        <v>1</v>
      </c>
      <c r="BF324" s="5">
        <v>1</v>
      </c>
      <c r="BG324" s="5">
        <v>1</v>
      </c>
      <c r="BH324" s="5">
        <v>1</v>
      </c>
      <c r="BI324" s="5">
        <v>1</v>
      </c>
      <c r="BJ324" s="5">
        <v>1</v>
      </c>
      <c r="BK324" s="5">
        <v>1</v>
      </c>
      <c r="BL324" s="5">
        <v>1</v>
      </c>
      <c r="BM324" s="5">
        <v>1</v>
      </c>
      <c r="BN324" s="5">
        <v>1</v>
      </c>
      <c r="BO324" s="5">
        <v>1</v>
      </c>
      <c r="BP324" s="5">
        <v>1</v>
      </c>
      <c r="BQ324" s="5">
        <v>1</v>
      </c>
      <c r="BR324" s="5">
        <v>1</v>
      </c>
      <c r="BS324" s="5">
        <v>1</v>
      </c>
      <c r="BT324" s="5">
        <v>1</v>
      </c>
      <c r="BU324" s="244">
        <v>1</v>
      </c>
    </row>
    <row r="325" spans="1:73" ht="23.25" customHeight="1">
      <c r="A325" s="5">
        <v>1</v>
      </c>
      <c r="B325" s="715" t="s">
        <v>54</v>
      </c>
      <c r="C325" s="677"/>
      <c r="D325" s="716"/>
      <c r="E325" s="875"/>
      <c r="F325" s="876"/>
      <c r="G325" s="876"/>
      <c r="H325" s="877"/>
      <c r="I325" s="5">
        <v>1</v>
      </c>
      <c r="J325" s="56" t="s">
        <v>21</v>
      </c>
      <c r="K325" s="766"/>
      <c r="L325" s="768"/>
      <c r="M325" s="768"/>
      <c r="N325" s="768"/>
      <c r="O325" s="768"/>
      <c r="P325" s="768"/>
      <c r="Q325" s="768"/>
      <c r="R325" s="768"/>
      <c r="S325" s="768"/>
      <c r="T325" s="768"/>
      <c r="U325" s="768"/>
      <c r="V325" s="932"/>
      <c r="W325" s="932"/>
      <c r="X325" s="772"/>
      <c r="Y325" s="5">
        <v>1</v>
      </c>
      <c r="Z325" s="5">
        <v>1</v>
      </c>
      <c r="AA325" s="676" t="s">
        <v>54</v>
      </c>
      <c r="AB325" s="677"/>
      <c r="AC325" s="677"/>
      <c r="AD325" s="677"/>
      <c r="AE325" s="677"/>
      <c r="AF325" s="678"/>
      <c r="AG325" s="5">
        <v>1</v>
      </c>
      <c r="AH325" s="5">
        <v>1</v>
      </c>
      <c r="AI325" s="5">
        <v>1</v>
      </c>
      <c r="AJ325" s="5">
        <v>1</v>
      </c>
      <c r="AK325" s="5">
        <v>1</v>
      </c>
      <c r="AL325" s="5">
        <v>1</v>
      </c>
      <c r="AM325" s="5">
        <v>1</v>
      </c>
      <c r="AN325" s="5">
        <v>1</v>
      </c>
      <c r="AO325" s="5">
        <v>1</v>
      </c>
      <c r="AP325" s="5">
        <v>1</v>
      </c>
      <c r="AQ325" s="5">
        <v>1</v>
      </c>
      <c r="AR325" s="5">
        <v>1</v>
      </c>
      <c r="AS325" s="5">
        <v>1</v>
      </c>
      <c r="AT325" s="5">
        <v>1</v>
      </c>
      <c r="AU325" s="5">
        <v>1</v>
      </c>
      <c r="AV325" s="5">
        <v>1</v>
      </c>
      <c r="AW325" s="5">
        <v>1</v>
      </c>
      <c r="AX325" s="5">
        <v>1</v>
      </c>
      <c r="AY325" s="5">
        <v>1</v>
      </c>
      <c r="AZ325" s="5">
        <v>1</v>
      </c>
      <c r="BA325" s="5">
        <v>1</v>
      </c>
      <c r="BB325" s="5">
        <v>1</v>
      </c>
      <c r="BC325" s="5">
        <v>1</v>
      </c>
      <c r="BD325" s="5">
        <v>1</v>
      </c>
      <c r="BE325" s="5">
        <v>1</v>
      </c>
      <c r="BF325" s="5">
        <v>1</v>
      </c>
      <c r="BG325" s="5">
        <v>1</v>
      </c>
      <c r="BH325" s="5">
        <v>1</v>
      </c>
      <c r="BI325" s="5">
        <v>1</v>
      </c>
      <c r="BJ325" s="5">
        <v>1</v>
      </c>
      <c r="BK325" s="5">
        <v>1</v>
      </c>
      <c r="BL325" s="5">
        <v>1</v>
      </c>
      <c r="BM325" s="5">
        <v>1</v>
      </c>
      <c r="BN325" s="5">
        <v>1</v>
      </c>
      <c r="BO325" s="5">
        <v>1</v>
      </c>
      <c r="BP325" s="5">
        <v>1</v>
      </c>
      <c r="BQ325" s="5">
        <v>1</v>
      </c>
      <c r="BR325" s="5">
        <v>1</v>
      </c>
      <c r="BS325" s="5">
        <v>1</v>
      </c>
      <c r="BT325" s="5">
        <v>1</v>
      </c>
      <c r="BU325" s="244">
        <v>1</v>
      </c>
    </row>
    <row r="326" spans="1:73" ht="21">
      <c r="A326" s="5">
        <v>1</v>
      </c>
      <c r="B326" s="599"/>
      <c r="C326" s="1"/>
      <c r="D326" s="600"/>
      <c r="E326" s="884" t="s">
        <v>702</v>
      </c>
      <c r="F326" s="885"/>
      <c r="G326" s="885"/>
      <c r="H326" s="886"/>
      <c r="I326" s="5">
        <v>1</v>
      </c>
      <c r="J326" s="62" t="s">
        <v>21</v>
      </c>
      <c r="K326" s="63"/>
      <c r="L326" s="63" t="s">
        <v>40</v>
      </c>
      <c r="M326" s="64" t="s">
        <v>266</v>
      </c>
      <c r="N326" s="64"/>
      <c r="O326" s="64"/>
      <c r="P326" s="64"/>
      <c r="Q326" s="64"/>
      <c r="R326" s="64"/>
      <c r="S326" s="64"/>
      <c r="T326" s="64"/>
      <c r="U326" s="64"/>
      <c r="V326" s="64"/>
      <c r="W326" s="64"/>
      <c r="X326" s="65"/>
      <c r="Y326" s="5">
        <v>1</v>
      </c>
      <c r="Z326" s="5">
        <v>1</v>
      </c>
      <c r="AA326" s="100"/>
      <c r="AB326" s="1"/>
      <c r="AC326" s="1"/>
      <c r="AD326" s="1"/>
      <c r="AE326" s="1"/>
      <c r="AF326" s="101"/>
      <c r="AG326" s="5">
        <v>1</v>
      </c>
      <c r="AH326" s="5">
        <v>1</v>
      </c>
      <c r="AI326" s="5">
        <v>1</v>
      </c>
      <c r="AJ326" s="5">
        <v>1</v>
      </c>
      <c r="AK326" s="5">
        <v>1</v>
      </c>
      <c r="AL326" s="5">
        <v>1</v>
      </c>
      <c r="AM326" s="5">
        <v>1</v>
      </c>
      <c r="AN326" s="5">
        <v>1</v>
      </c>
      <c r="AO326" s="5">
        <v>1</v>
      </c>
      <c r="AP326" s="5">
        <v>1</v>
      </c>
      <c r="AQ326" s="5">
        <v>1</v>
      </c>
      <c r="AR326" s="5">
        <v>1</v>
      </c>
      <c r="AS326" s="5">
        <v>1</v>
      </c>
      <c r="AT326" s="5">
        <v>1</v>
      </c>
      <c r="AU326" s="5">
        <v>1</v>
      </c>
      <c r="AV326" s="5">
        <v>1</v>
      </c>
      <c r="AW326" s="5">
        <v>1</v>
      </c>
      <c r="AX326" s="5">
        <v>1</v>
      </c>
      <c r="AY326" s="5">
        <v>1</v>
      </c>
      <c r="AZ326" s="5">
        <v>1</v>
      </c>
      <c r="BA326" s="5">
        <v>1</v>
      </c>
      <c r="BB326" s="5">
        <v>1</v>
      </c>
      <c r="BC326" s="5">
        <v>1</v>
      </c>
      <c r="BD326" s="5">
        <v>1</v>
      </c>
      <c r="BE326" s="5">
        <v>1</v>
      </c>
      <c r="BF326" s="5">
        <v>1</v>
      </c>
      <c r="BG326" s="5">
        <v>1</v>
      </c>
      <c r="BH326" s="5">
        <v>1</v>
      </c>
      <c r="BI326" s="5">
        <v>1</v>
      </c>
      <c r="BJ326" s="5">
        <v>1</v>
      </c>
      <c r="BK326" s="5">
        <v>1</v>
      </c>
      <c r="BL326" s="5">
        <v>1</v>
      </c>
      <c r="BM326" s="5">
        <v>1</v>
      </c>
      <c r="BN326" s="5">
        <v>1</v>
      </c>
      <c r="BO326" s="5">
        <v>1</v>
      </c>
      <c r="BP326" s="5">
        <v>1</v>
      </c>
      <c r="BQ326" s="5">
        <v>1</v>
      </c>
      <c r="BR326" s="5">
        <v>1</v>
      </c>
      <c r="BS326" s="5">
        <v>1</v>
      </c>
      <c r="BT326" s="5">
        <v>1</v>
      </c>
      <c r="BU326" s="244">
        <v>1</v>
      </c>
    </row>
    <row r="327" spans="1:73" ht="18.75">
      <c r="A327" s="5">
        <v>1</v>
      </c>
      <c r="B327" s="599"/>
      <c r="C327" s="1"/>
      <c r="D327" s="600"/>
      <c r="E327" s="907" t="s">
        <v>703</v>
      </c>
      <c r="F327" s="908"/>
      <c r="G327" s="908"/>
      <c r="H327" s="909"/>
      <c r="I327" s="5">
        <v>1</v>
      </c>
      <c r="J327" s="62" t="s">
        <v>21</v>
      </c>
      <c r="K327" s="71">
        <v>100</v>
      </c>
      <c r="L327" s="72" t="s">
        <v>43</v>
      </c>
      <c r="M327" s="73" t="s">
        <v>44</v>
      </c>
      <c r="N327" s="74"/>
      <c r="O327" s="74"/>
      <c r="P327" s="75"/>
      <c r="Q327" s="76"/>
      <c r="R327" s="75"/>
      <c r="S327" s="75"/>
      <c r="T327" s="75"/>
      <c r="U327" s="75"/>
      <c r="V327" s="77" t="s">
        <v>45</v>
      </c>
      <c r="W327" s="78"/>
      <c r="X327" s="79"/>
      <c r="Y327" s="5">
        <v>1</v>
      </c>
      <c r="Z327" s="5">
        <v>1</v>
      </c>
      <c r="AA327" s="100"/>
      <c r="AB327" s="1"/>
      <c r="AC327" s="1"/>
      <c r="AD327" s="1"/>
      <c r="AE327" s="1"/>
      <c r="AF327" s="101"/>
      <c r="AG327" s="5">
        <v>1</v>
      </c>
      <c r="AH327" s="5">
        <v>1</v>
      </c>
      <c r="AI327" s="5">
        <v>1</v>
      </c>
      <c r="AJ327" s="5">
        <v>1</v>
      </c>
      <c r="AK327" s="5">
        <v>1</v>
      </c>
      <c r="AL327" s="5">
        <v>1</v>
      </c>
      <c r="AM327" s="5">
        <v>1</v>
      </c>
      <c r="AN327" s="5">
        <v>1</v>
      </c>
      <c r="AO327" s="5">
        <v>1</v>
      </c>
      <c r="AP327" s="5">
        <v>1</v>
      </c>
      <c r="AQ327" s="5">
        <v>1</v>
      </c>
      <c r="AR327" s="5">
        <v>1</v>
      </c>
      <c r="AS327" s="5">
        <v>1</v>
      </c>
      <c r="AT327" s="5">
        <v>1</v>
      </c>
      <c r="AU327" s="5">
        <v>1</v>
      </c>
      <c r="AV327" s="5">
        <v>1</v>
      </c>
      <c r="AW327" s="5">
        <v>1</v>
      </c>
      <c r="AX327" s="5">
        <v>1</v>
      </c>
      <c r="AY327" s="5">
        <v>1</v>
      </c>
      <c r="AZ327" s="5">
        <v>1</v>
      </c>
      <c r="BA327" s="5">
        <v>1</v>
      </c>
      <c r="BB327" s="5">
        <v>1</v>
      </c>
      <c r="BC327" s="5">
        <v>1</v>
      </c>
      <c r="BD327" s="5">
        <v>1</v>
      </c>
      <c r="BE327" s="5">
        <v>1</v>
      </c>
      <c r="BF327" s="5">
        <v>1</v>
      </c>
      <c r="BG327" s="5">
        <v>1</v>
      </c>
      <c r="BH327" s="5">
        <v>1</v>
      </c>
      <c r="BI327" s="5">
        <v>1</v>
      </c>
      <c r="BJ327" s="5">
        <v>1</v>
      </c>
      <c r="BK327" s="5">
        <v>1</v>
      </c>
      <c r="BL327" s="5">
        <v>1</v>
      </c>
      <c r="BM327" s="5">
        <v>1</v>
      </c>
      <c r="BN327" s="5">
        <v>1</v>
      </c>
      <c r="BO327" s="5">
        <v>1</v>
      </c>
      <c r="BP327" s="5">
        <v>1</v>
      </c>
      <c r="BQ327" s="5">
        <v>1</v>
      </c>
      <c r="BR327" s="5">
        <v>1</v>
      </c>
      <c r="BS327" s="5">
        <v>1</v>
      </c>
      <c r="BT327" s="5">
        <v>1</v>
      </c>
      <c r="BU327" s="244">
        <v>1</v>
      </c>
    </row>
    <row r="328" spans="1:73" ht="15.75">
      <c r="A328" s="5">
        <v>1</v>
      </c>
      <c r="B328" s="599"/>
      <c r="C328" s="1"/>
      <c r="D328" s="600"/>
      <c r="E328" s="907"/>
      <c r="F328" s="908"/>
      <c r="G328" s="908"/>
      <c r="H328" s="909"/>
      <c r="I328" s="5">
        <v>1</v>
      </c>
      <c r="J328" s="62" t="s">
        <v>21</v>
      </c>
      <c r="K328" s="89">
        <v>100</v>
      </c>
      <c r="L328" s="90" t="s">
        <v>52</v>
      </c>
      <c r="M328" s="91" t="s">
        <v>53</v>
      </c>
      <c r="N328" s="92"/>
      <c r="P328" s="76"/>
      <c r="Q328" s="76"/>
      <c r="R328" s="76"/>
      <c r="S328" s="76"/>
      <c r="T328" s="76"/>
      <c r="U328" s="76"/>
      <c r="V328" s="753">
        <v>260</v>
      </c>
      <c r="W328" s="754" t="str">
        <f>L327</f>
        <v>couverts</v>
      </c>
      <c r="X328" s="755"/>
      <c r="Y328" s="5">
        <v>1</v>
      </c>
      <c r="Z328" s="5">
        <v>1</v>
      </c>
      <c r="AA328" s="100"/>
      <c r="AB328" s="1"/>
      <c r="AC328" s="1"/>
      <c r="AD328" s="1"/>
      <c r="AE328" s="1"/>
      <c r="AF328" s="101"/>
      <c r="AG328" s="5">
        <v>1</v>
      </c>
      <c r="AH328" s="5">
        <v>1</v>
      </c>
      <c r="AI328" s="5">
        <v>1</v>
      </c>
      <c r="AJ328" s="5">
        <v>1</v>
      </c>
      <c r="AK328" s="5">
        <v>1</v>
      </c>
      <c r="AL328" s="5">
        <v>1</v>
      </c>
      <c r="AM328" s="5">
        <v>1</v>
      </c>
      <c r="AN328" s="5">
        <v>1</v>
      </c>
      <c r="AO328" s="5">
        <v>1</v>
      </c>
      <c r="AP328" s="5">
        <v>1</v>
      </c>
      <c r="AQ328" s="5">
        <v>1</v>
      </c>
      <c r="AR328" s="5">
        <v>1</v>
      </c>
      <c r="AS328" s="5">
        <v>1</v>
      </c>
      <c r="AT328" s="5">
        <v>1</v>
      </c>
      <c r="AU328" s="5">
        <v>1</v>
      </c>
      <c r="AV328" s="5">
        <v>1</v>
      </c>
      <c r="AW328" s="5">
        <v>1</v>
      </c>
      <c r="AX328" s="5">
        <v>1</v>
      </c>
      <c r="AY328" s="5">
        <v>1</v>
      </c>
      <c r="AZ328" s="5">
        <v>1</v>
      </c>
      <c r="BA328" s="5">
        <v>1</v>
      </c>
      <c r="BB328" s="5">
        <v>1</v>
      </c>
      <c r="BC328" s="5">
        <v>1</v>
      </c>
      <c r="BD328" s="5">
        <v>1</v>
      </c>
      <c r="BE328" s="5">
        <v>1</v>
      </c>
      <c r="BF328" s="5">
        <v>1</v>
      </c>
      <c r="BG328" s="5">
        <v>1</v>
      </c>
      <c r="BH328" s="5">
        <v>1</v>
      </c>
      <c r="BI328" s="5">
        <v>1</v>
      </c>
      <c r="BJ328" s="5">
        <v>1</v>
      </c>
      <c r="BK328" s="5">
        <v>1</v>
      </c>
      <c r="BL328" s="5">
        <v>1</v>
      </c>
      <c r="BM328" s="5">
        <v>1</v>
      </c>
      <c r="BN328" s="5">
        <v>1</v>
      </c>
      <c r="BO328" s="5">
        <v>1</v>
      </c>
      <c r="BP328" s="5">
        <v>1</v>
      </c>
      <c r="BQ328" s="5">
        <v>1</v>
      </c>
      <c r="BR328" s="5">
        <v>1</v>
      </c>
      <c r="BS328" s="5">
        <v>1</v>
      </c>
      <c r="BT328" s="5">
        <v>1</v>
      </c>
      <c r="BU328" s="244">
        <v>1</v>
      </c>
    </row>
    <row r="329" spans="1:73" ht="16.5" thickBot="1">
      <c r="A329" s="5">
        <v>1</v>
      </c>
      <c r="B329" s="599"/>
      <c r="C329" s="1"/>
      <c r="D329" s="600"/>
      <c r="E329" s="907"/>
      <c r="F329" s="908"/>
      <c r="G329" s="908"/>
      <c r="H329" s="909"/>
      <c r="I329" s="5">
        <v>1</v>
      </c>
      <c r="J329" s="62" t="s">
        <v>21</v>
      </c>
      <c r="K329" s="98" t="s">
        <v>59</v>
      </c>
      <c r="O329" s="92"/>
      <c r="P329" s="36"/>
      <c r="Q329" s="36"/>
      <c r="R329" s="76"/>
      <c r="S329" s="76"/>
      <c r="T329" s="76"/>
      <c r="U329" s="99" t="str">
        <f>M326</f>
        <v>Sand</v>
      </c>
      <c r="V329" s="753"/>
      <c r="W329" s="754"/>
      <c r="X329" s="755"/>
      <c r="Y329" s="5">
        <v>1</v>
      </c>
      <c r="Z329" s="5">
        <v>1</v>
      </c>
      <c r="AA329" s="100"/>
      <c r="AB329" s="1"/>
      <c r="AC329" s="1"/>
      <c r="AD329" s="1"/>
      <c r="AE329" s="1"/>
      <c r="AF329" s="101"/>
      <c r="AG329" s="5">
        <v>1</v>
      </c>
      <c r="AH329" s="5">
        <v>1</v>
      </c>
      <c r="AI329" s="5">
        <v>1</v>
      </c>
      <c r="AJ329" s="5">
        <v>1</v>
      </c>
      <c r="AK329" s="5">
        <v>1</v>
      </c>
      <c r="AL329" s="5">
        <v>1</v>
      </c>
      <c r="AM329" s="5">
        <v>1</v>
      </c>
      <c r="AN329" s="5">
        <v>1</v>
      </c>
      <c r="AO329" s="5">
        <v>1</v>
      </c>
      <c r="AP329" s="5">
        <v>1</v>
      </c>
      <c r="AQ329" s="5">
        <v>1</v>
      </c>
      <c r="AR329" s="5">
        <v>1</v>
      </c>
      <c r="AS329" s="5">
        <v>1</v>
      </c>
      <c r="AT329" s="5">
        <v>1</v>
      </c>
      <c r="AU329" s="5">
        <v>1</v>
      </c>
      <c r="AV329" s="5">
        <v>1</v>
      </c>
      <c r="AW329" s="5">
        <v>1</v>
      </c>
      <c r="AX329" s="5">
        <v>1</v>
      </c>
      <c r="AY329" s="5">
        <v>1</v>
      </c>
      <c r="AZ329" s="5">
        <v>1</v>
      </c>
      <c r="BA329" s="5">
        <v>1</v>
      </c>
      <c r="BB329" s="5">
        <v>1</v>
      </c>
      <c r="BC329" s="5">
        <v>1</v>
      </c>
      <c r="BD329" s="5">
        <v>1</v>
      </c>
      <c r="BE329" s="5">
        <v>1</v>
      </c>
      <c r="BF329" s="5">
        <v>1</v>
      </c>
      <c r="BG329" s="5">
        <v>1</v>
      </c>
      <c r="BH329" s="5">
        <v>1</v>
      </c>
      <c r="BI329" s="5">
        <v>1</v>
      </c>
      <c r="BJ329" s="5">
        <v>1</v>
      </c>
      <c r="BK329" s="5">
        <v>1</v>
      </c>
      <c r="BL329" s="5">
        <v>1</v>
      </c>
      <c r="BM329" s="5">
        <v>1</v>
      </c>
      <c r="BN329" s="5">
        <v>1</v>
      </c>
      <c r="BO329" s="5">
        <v>1</v>
      </c>
      <c r="BP329" s="5">
        <v>1</v>
      </c>
      <c r="BQ329" s="5">
        <v>1</v>
      </c>
      <c r="BR329" s="5">
        <v>1</v>
      </c>
      <c r="BS329" s="5">
        <v>1</v>
      </c>
      <c r="BT329" s="5">
        <v>1</v>
      </c>
      <c r="BU329" s="244">
        <v>1</v>
      </c>
    </row>
    <row r="330" spans="1:73" ht="17.25" thickTop="1" thickBot="1">
      <c r="A330" s="5">
        <v>1</v>
      </c>
      <c r="B330" s="599"/>
      <c r="C330" s="1"/>
      <c r="D330" s="600"/>
      <c r="E330" s="903" t="s">
        <v>688</v>
      </c>
      <c r="F330" s="904"/>
      <c r="G330" s="904"/>
      <c r="H330" s="905"/>
      <c r="I330" s="5">
        <v>1</v>
      </c>
      <c r="J330" s="62" t="s">
        <v>21</v>
      </c>
      <c r="K330" s="112" t="s">
        <v>63</v>
      </c>
      <c r="L330" s="113" t="s">
        <v>64</v>
      </c>
      <c r="M330" s="112" t="s">
        <v>65</v>
      </c>
      <c r="N330" s="113" t="s">
        <v>66</v>
      </c>
      <c r="O330" s="112" t="s">
        <v>67</v>
      </c>
      <c r="P330" s="113" t="s">
        <v>68</v>
      </c>
      <c r="Q330" s="112" t="s">
        <v>69</v>
      </c>
      <c r="R330" s="113" t="s">
        <v>70</v>
      </c>
      <c r="S330" s="112" t="s">
        <v>71</v>
      </c>
      <c r="T330" s="113" t="s">
        <v>72</v>
      </c>
      <c r="U330" s="112" t="s">
        <v>73</v>
      </c>
      <c r="V330" s="113" t="s">
        <v>74</v>
      </c>
      <c r="W330" s="112" t="s">
        <v>75</v>
      </c>
      <c r="X330" s="114" t="s">
        <v>76</v>
      </c>
      <c r="Y330" s="5">
        <v>1</v>
      </c>
      <c r="Z330" s="5">
        <v>1</v>
      </c>
      <c r="AA330" s="100"/>
      <c r="AB330" s="1"/>
      <c r="AC330" s="1"/>
      <c r="AD330" s="1"/>
      <c r="AE330" s="1"/>
      <c r="AF330" s="101"/>
      <c r="AG330" s="5">
        <v>1</v>
      </c>
      <c r="AH330" s="5">
        <v>1</v>
      </c>
      <c r="AI330" s="5">
        <v>1</v>
      </c>
      <c r="AJ330" s="5">
        <v>1</v>
      </c>
      <c r="AK330" s="5">
        <v>1</v>
      </c>
      <c r="AL330" s="5">
        <v>1</v>
      </c>
      <c r="AM330" s="5">
        <v>1</v>
      </c>
      <c r="AN330" s="5">
        <v>1</v>
      </c>
      <c r="AO330" s="5">
        <v>1</v>
      </c>
      <c r="AP330" s="5">
        <v>1</v>
      </c>
      <c r="AQ330" s="5">
        <v>1</v>
      </c>
      <c r="AR330" s="5">
        <v>1</v>
      </c>
      <c r="AS330" s="5">
        <v>1</v>
      </c>
      <c r="AT330" s="5">
        <v>1</v>
      </c>
      <c r="AU330" s="5">
        <v>1</v>
      </c>
      <c r="AV330" s="5">
        <v>1</v>
      </c>
      <c r="AW330" s="5">
        <v>1</v>
      </c>
      <c r="AX330" s="5">
        <v>1</v>
      </c>
      <c r="AY330" s="5">
        <v>1</v>
      </c>
      <c r="AZ330" s="5">
        <v>1</v>
      </c>
      <c r="BA330" s="5">
        <v>1</v>
      </c>
      <c r="BB330" s="5">
        <v>1</v>
      </c>
      <c r="BC330" s="5">
        <v>1</v>
      </c>
      <c r="BD330" s="5">
        <v>1</v>
      </c>
      <c r="BE330" s="5">
        <v>1</v>
      </c>
      <c r="BF330" s="5">
        <v>1</v>
      </c>
      <c r="BG330" s="5">
        <v>1</v>
      </c>
      <c r="BH330" s="5">
        <v>1</v>
      </c>
      <c r="BI330" s="5">
        <v>1</v>
      </c>
      <c r="BJ330" s="5">
        <v>1</v>
      </c>
      <c r="BK330" s="5">
        <v>1</v>
      </c>
      <c r="BL330" s="5">
        <v>1</v>
      </c>
      <c r="BM330" s="5">
        <v>1</v>
      </c>
      <c r="BN330" s="5">
        <v>1</v>
      </c>
      <c r="BO330" s="5">
        <v>1</v>
      </c>
      <c r="BP330" s="5">
        <v>1</v>
      </c>
      <c r="BQ330" s="5">
        <v>1</v>
      </c>
      <c r="BR330" s="5">
        <v>1</v>
      </c>
      <c r="BS330" s="5">
        <v>1</v>
      </c>
      <c r="BT330" s="5">
        <v>1</v>
      </c>
      <c r="BU330" s="244">
        <v>1</v>
      </c>
    </row>
    <row r="331" spans="1:73" ht="16.5" thickTop="1">
      <c r="A331" s="5">
        <v>1</v>
      </c>
      <c r="B331" s="599"/>
      <c r="C331" s="1"/>
      <c r="D331" s="600"/>
      <c r="E331" s="903"/>
      <c r="F331" s="904"/>
      <c r="G331" s="904"/>
      <c r="H331" s="905"/>
      <c r="I331" s="5">
        <v>1</v>
      </c>
      <c r="J331" s="62" t="s">
        <v>21</v>
      </c>
      <c r="K331" s="125" t="s">
        <v>88</v>
      </c>
      <c r="L331" s="126" t="s">
        <v>89</v>
      </c>
      <c r="M331" s="127"/>
      <c r="N331" s="685" t="s">
        <v>90</v>
      </c>
      <c r="O331" s="687" t="s">
        <v>91</v>
      </c>
      <c r="P331" s="128" t="s">
        <v>92</v>
      </c>
      <c r="Q331" s="689" t="s">
        <v>93</v>
      </c>
      <c r="R331" s="691" t="s">
        <v>94</v>
      </c>
      <c r="S331" s="693" t="s">
        <v>95</v>
      </c>
      <c r="T331" s="129" t="s">
        <v>87</v>
      </c>
      <c r="U331" s="130" t="s">
        <v>82</v>
      </c>
      <c r="V331" s="131" t="s">
        <v>96</v>
      </c>
      <c r="W331" s="132">
        <f>V328</f>
        <v>260</v>
      </c>
      <c r="X331" s="133" t="str">
        <f>W328</f>
        <v>couverts</v>
      </c>
      <c r="Y331" s="5">
        <v>1</v>
      </c>
      <c r="Z331" s="5">
        <v>1</v>
      </c>
      <c r="AA331" s="100"/>
      <c r="AB331" s="1"/>
      <c r="AC331" s="1"/>
      <c r="AD331" s="1"/>
      <c r="AE331" s="1"/>
      <c r="AF331" s="101"/>
      <c r="AG331" s="5">
        <v>1</v>
      </c>
      <c r="AH331" s="5">
        <v>1</v>
      </c>
      <c r="AI331" s="5">
        <v>1</v>
      </c>
      <c r="AJ331" s="5">
        <v>1</v>
      </c>
      <c r="AK331" s="5">
        <v>1</v>
      </c>
      <c r="AL331" s="5">
        <v>1</v>
      </c>
      <c r="AM331" s="5">
        <v>1</v>
      </c>
      <c r="AN331" s="5">
        <v>1</v>
      </c>
      <c r="AO331" s="5">
        <v>1</v>
      </c>
      <c r="AP331" s="5">
        <v>1</v>
      </c>
      <c r="AQ331" s="5">
        <v>1</v>
      </c>
      <c r="AR331" s="5">
        <v>1</v>
      </c>
      <c r="AS331" s="5">
        <v>1</v>
      </c>
      <c r="AT331" s="5">
        <v>1</v>
      </c>
      <c r="AU331" s="5">
        <v>1</v>
      </c>
      <c r="AV331" s="5">
        <v>1</v>
      </c>
      <c r="AW331" s="5">
        <v>1</v>
      </c>
      <c r="AX331" s="5">
        <v>1</v>
      </c>
      <c r="AY331" s="5">
        <v>1</v>
      </c>
      <c r="AZ331" s="5">
        <v>1</v>
      </c>
      <c r="BA331" s="5">
        <v>1</v>
      </c>
      <c r="BB331" s="5">
        <v>1</v>
      </c>
      <c r="BC331" s="5">
        <v>1</v>
      </c>
      <c r="BD331" s="5">
        <v>1</v>
      </c>
      <c r="BE331" s="5">
        <v>1</v>
      </c>
      <c r="BF331" s="5">
        <v>1</v>
      </c>
      <c r="BG331" s="5">
        <v>1</v>
      </c>
      <c r="BH331" s="5">
        <v>1</v>
      </c>
      <c r="BI331" s="5">
        <v>1</v>
      </c>
      <c r="BJ331" s="5">
        <v>1</v>
      </c>
      <c r="BK331" s="5">
        <v>1</v>
      </c>
      <c r="BL331" s="5">
        <v>1</v>
      </c>
      <c r="BM331" s="5">
        <v>1</v>
      </c>
      <c r="BN331" s="5">
        <v>1</v>
      </c>
      <c r="BO331" s="5">
        <v>1</v>
      </c>
      <c r="BP331" s="5">
        <v>1</v>
      </c>
      <c r="BQ331" s="5">
        <v>1</v>
      </c>
      <c r="BR331" s="5">
        <v>1</v>
      </c>
      <c r="BS331" s="5">
        <v>1</v>
      </c>
      <c r="BT331" s="5">
        <v>1</v>
      </c>
      <c r="BU331" s="244">
        <v>1</v>
      </c>
    </row>
    <row r="332" spans="1:73" ht="21" customHeight="1">
      <c r="A332" s="5">
        <v>1</v>
      </c>
      <c r="B332" s="599"/>
      <c r="C332" s="1"/>
      <c r="D332" s="600"/>
      <c r="E332" s="807" t="s">
        <v>678</v>
      </c>
      <c r="F332" s="941" t="s">
        <v>724</v>
      </c>
      <c r="G332" s="634" t="s">
        <v>517</v>
      </c>
      <c r="H332" s="809" t="s">
        <v>686</v>
      </c>
      <c r="I332" s="5">
        <v>1</v>
      </c>
      <c r="J332" s="60" t="s">
        <v>21</v>
      </c>
      <c r="K332" s="144" t="s">
        <v>82</v>
      </c>
      <c r="L332" s="145" t="s">
        <v>83</v>
      </c>
      <c r="M332" s="146" t="s">
        <v>84</v>
      </c>
      <c r="N332" s="686"/>
      <c r="O332" s="688"/>
      <c r="P332" s="147" t="s">
        <v>81</v>
      </c>
      <c r="Q332" s="690"/>
      <c r="R332" s="692"/>
      <c r="S332" s="694"/>
      <c r="T332" s="148" t="s">
        <v>102</v>
      </c>
      <c r="U332" s="149">
        <v>1</v>
      </c>
      <c r="V332" s="150" t="s">
        <v>82</v>
      </c>
      <c r="W332" s="151" t="s">
        <v>83</v>
      </c>
      <c r="X332" s="152" t="s">
        <v>87</v>
      </c>
      <c r="Y332" s="5">
        <v>1</v>
      </c>
      <c r="Z332" s="5">
        <v>1</v>
      </c>
      <c r="AA332" s="100"/>
      <c r="AB332" s="1"/>
      <c r="AC332" s="1"/>
      <c r="AD332" s="1"/>
      <c r="AE332" s="1"/>
      <c r="AF332" s="101"/>
      <c r="AG332" s="5">
        <v>1</v>
      </c>
      <c r="AH332" s="5">
        <v>1</v>
      </c>
      <c r="AI332" s="5">
        <v>1</v>
      </c>
      <c r="AJ332" s="5">
        <v>1</v>
      </c>
      <c r="AK332" s="5">
        <v>1</v>
      </c>
      <c r="AL332" s="5">
        <v>1</v>
      </c>
      <c r="AM332" s="5">
        <v>1</v>
      </c>
      <c r="AN332" s="5">
        <v>1</v>
      </c>
      <c r="AO332" s="5">
        <v>1</v>
      </c>
      <c r="AP332" s="5">
        <v>1</v>
      </c>
      <c r="AQ332" s="5">
        <v>1</v>
      </c>
      <c r="AR332" s="5">
        <v>1</v>
      </c>
      <c r="AS332" s="5">
        <v>1</v>
      </c>
      <c r="AT332" s="5">
        <v>1</v>
      </c>
      <c r="AU332" s="5">
        <v>1</v>
      </c>
      <c r="AV332" s="5">
        <v>1</v>
      </c>
      <c r="AW332" s="5">
        <v>1</v>
      </c>
      <c r="AX332" s="5">
        <v>1</v>
      </c>
      <c r="AY332" s="5">
        <v>1</v>
      </c>
      <c r="AZ332" s="5">
        <v>1</v>
      </c>
      <c r="BA332" s="5">
        <v>1</v>
      </c>
      <c r="BB332" s="5">
        <v>1</v>
      </c>
      <c r="BC332" s="5">
        <v>1</v>
      </c>
      <c r="BD332" s="5">
        <v>1</v>
      </c>
      <c r="BE332" s="5">
        <v>1</v>
      </c>
      <c r="BF332" s="5">
        <v>1</v>
      </c>
      <c r="BG332" s="5">
        <v>1</v>
      </c>
      <c r="BH332" s="5">
        <v>1</v>
      </c>
      <c r="BI332" s="5">
        <v>1</v>
      </c>
      <c r="BJ332" s="5">
        <v>1</v>
      </c>
      <c r="BK332" s="5">
        <v>1</v>
      </c>
      <c r="BL332" s="5">
        <v>1</v>
      </c>
      <c r="BM332" s="5">
        <v>1</v>
      </c>
      <c r="BN332" s="5">
        <v>1</v>
      </c>
      <c r="BO332" s="5">
        <v>1</v>
      </c>
      <c r="BP332" s="5">
        <v>1</v>
      </c>
      <c r="BQ332" s="5">
        <v>1</v>
      </c>
      <c r="BR332" s="5">
        <v>1</v>
      </c>
      <c r="BS332" s="5">
        <v>1</v>
      </c>
      <c r="BT332" s="5">
        <v>1</v>
      </c>
      <c r="BU332" s="244">
        <v>1</v>
      </c>
    </row>
    <row r="333" spans="1:73" ht="18.75" customHeight="1">
      <c r="A333" s="5">
        <v>1</v>
      </c>
      <c r="B333" s="599"/>
      <c r="C333" s="1"/>
      <c r="D333" s="600"/>
      <c r="E333" s="807"/>
      <c r="F333" s="941"/>
      <c r="G333" s="810" t="s">
        <v>519</v>
      </c>
      <c r="H333" s="809"/>
      <c r="I333" s="5">
        <v>1</v>
      </c>
      <c r="J333" s="62" t="s">
        <v>21</v>
      </c>
      <c r="K333" s="163"/>
      <c r="L333" s="164"/>
      <c r="M333" s="165" t="str">
        <f t="shared" ref="M333:M362" si="57">IF(AND(K333&gt;0,N333&gt;0),"de","")</f>
        <v/>
      </c>
      <c r="N333" s="485"/>
      <c r="O333" s="167"/>
      <c r="P333" s="168"/>
      <c r="Q333" s="491">
        <v>1</v>
      </c>
      <c r="R333" s="169">
        <f>IFERROR(SUMIF(K390:P390, O333, K391:P391)*N333*IF(ISBLANK(K333),1,K333)+SUMIF(K392:P392, O333, K393:P393)*N333*IF(ISBLANK(K333),1,K333), 0)</f>
        <v>0</v>
      </c>
      <c r="S333" s="170">
        <f>IF(ISBLANK(K327),0,(R333*Q333)/K327*V328)</f>
        <v>0</v>
      </c>
      <c r="T333" s="171">
        <f>IF(S363=0,0,(S333/S363)*U332*1000)</f>
        <v>0</v>
      </c>
      <c r="U333" s="172">
        <f>IF(R363=0, 0, (K333*Q333)/(R363*U332))</f>
        <v>0</v>
      </c>
      <c r="V333" s="173">
        <f>IF(OR(ISBLANK(K327), ISBLANK(K333), ISTEXT(K333)), 0, K333*Q333/K327*V328)</f>
        <v>0</v>
      </c>
      <c r="W333" s="174">
        <f t="shared" ref="W333:W362" si="58">L333</f>
        <v>0</v>
      </c>
      <c r="X333" s="175">
        <f t="shared" ref="X333:X362" si="59">IF(S333=0,0,IF(S333&gt;=1,ROUND(S333,3)&amp;" Kg",INT(S333*1000)&amp;" g"))</f>
        <v>0</v>
      </c>
      <c r="Y333" s="5">
        <v>1</v>
      </c>
      <c r="Z333" s="5">
        <v>1</v>
      </c>
      <c r="AA333" s="796" t="s">
        <v>119</v>
      </c>
      <c r="AB333" s="201" t="s">
        <v>120</v>
      </c>
      <c r="AC333" s="1"/>
      <c r="AD333" s="1"/>
      <c r="AE333" s="1"/>
      <c r="AF333" s="101"/>
      <c r="AG333" s="5">
        <v>1</v>
      </c>
      <c r="AH333" s="5">
        <v>1</v>
      </c>
      <c r="AI333" s="5">
        <v>1</v>
      </c>
      <c r="AJ333" s="5">
        <v>1</v>
      </c>
      <c r="AK333" s="5">
        <v>1</v>
      </c>
      <c r="AL333" s="5">
        <v>1</v>
      </c>
      <c r="AM333" s="5">
        <v>1</v>
      </c>
      <c r="AN333" s="5">
        <v>1</v>
      </c>
      <c r="AO333" s="5">
        <v>1</v>
      </c>
      <c r="AP333" s="5">
        <v>1</v>
      </c>
      <c r="AQ333" s="5">
        <v>1</v>
      </c>
      <c r="AR333" s="5">
        <v>1</v>
      </c>
      <c r="AS333" s="5">
        <v>1</v>
      </c>
      <c r="AT333" s="5">
        <v>1</v>
      </c>
      <c r="AU333" s="5">
        <v>1</v>
      </c>
      <c r="AV333" s="5">
        <v>1</v>
      </c>
      <c r="AW333" s="5">
        <v>1</v>
      </c>
      <c r="AX333" s="5">
        <v>1</v>
      </c>
      <c r="AY333" s="5">
        <v>1</v>
      </c>
      <c r="AZ333" s="5">
        <v>1</v>
      </c>
      <c r="BA333" s="5">
        <v>1</v>
      </c>
      <c r="BB333" s="5">
        <v>1</v>
      </c>
      <c r="BC333" s="5">
        <v>1</v>
      </c>
      <c r="BD333" s="5">
        <v>1</v>
      </c>
      <c r="BE333" s="5">
        <v>1</v>
      </c>
      <c r="BF333" s="5">
        <v>1</v>
      </c>
      <c r="BG333" s="5">
        <v>1</v>
      </c>
      <c r="BH333" s="5">
        <v>1</v>
      </c>
      <c r="BI333" s="5">
        <v>1</v>
      </c>
      <c r="BJ333" s="5">
        <v>1</v>
      </c>
      <c r="BK333" s="5">
        <v>1</v>
      </c>
      <c r="BL333" s="5">
        <v>1</v>
      </c>
      <c r="BM333" s="5">
        <v>1</v>
      </c>
      <c r="BN333" s="5">
        <v>1</v>
      </c>
      <c r="BO333" s="5">
        <v>1</v>
      </c>
      <c r="BP333" s="5">
        <v>1</v>
      </c>
      <c r="BQ333" s="5">
        <v>1</v>
      </c>
      <c r="BR333" s="5">
        <v>1</v>
      </c>
      <c r="BS333" s="5">
        <v>1</v>
      </c>
      <c r="BT333" s="5">
        <v>1</v>
      </c>
      <c r="BU333" s="244">
        <v>1</v>
      </c>
    </row>
    <row r="334" spans="1:73" ht="18.75" customHeight="1">
      <c r="A334" s="5">
        <v>1</v>
      </c>
      <c r="B334" s="717" t="s">
        <v>119</v>
      </c>
      <c r="C334" s="201" t="s">
        <v>120</v>
      </c>
      <c r="D334" s="600"/>
      <c r="E334" s="807"/>
      <c r="F334" s="941"/>
      <c r="G334" s="810"/>
      <c r="H334" s="809"/>
      <c r="I334" s="5">
        <v>1</v>
      </c>
      <c r="J334" s="180" t="str">
        <f t="shared" ref="J334:J361" si="60">IF(P334&lt;&gt;"","A","►")</f>
        <v>►</v>
      </c>
      <c r="K334" s="164"/>
      <c r="L334" s="164"/>
      <c r="M334" s="181" t="str">
        <f t="shared" si="57"/>
        <v/>
      </c>
      <c r="N334" s="166"/>
      <c r="O334" s="167"/>
      <c r="P334" s="182"/>
      <c r="Q334" s="491">
        <v>1</v>
      </c>
      <c r="R334" s="169">
        <f>IFERROR(SUMIF(K390:P390, O334, K391:P391)*N334*IF(ISBLANK(K334),1,K334)+SUMIF(K392:P392, O334, K393:P393)*N334*IF(ISBLANK(K334),1,K334), 0)</f>
        <v>0</v>
      </c>
      <c r="S334" s="170">
        <f>IF(ISBLANK(K327),0,(R334*Q334)/K327*V328)</f>
        <v>0</v>
      </c>
      <c r="T334" s="183">
        <f>IF(S363=0,0,(S334/S363)*U332*1000)</f>
        <v>0</v>
      </c>
      <c r="U334" s="184">
        <f>IF(R363=0, 0, (K334*Q334)/(R363*U332))</f>
        <v>0</v>
      </c>
      <c r="V334" s="185">
        <f>IF(OR(ISBLANK(K327), ISBLANK(K334), ISTEXT(K334)), 0, K334*Q334/K327*V328)</f>
        <v>0</v>
      </c>
      <c r="W334" s="186">
        <f t="shared" si="58"/>
        <v>0</v>
      </c>
      <c r="X334" s="187">
        <f t="shared" si="59"/>
        <v>0</v>
      </c>
      <c r="Y334" s="22" t="s">
        <v>4</v>
      </c>
      <c r="Z334" s="5">
        <v>1</v>
      </c>
      <c r="AA334" s="797"/>
      <c r="AB334" s="210" t="s">
        <v>128</v>
      </c>
      <c r="AC334" s="211"/>
      <c r="AD334" s="211"/>
      <c r="AE334" s="211"/>
      <c r="AF334" s="212"/>
      <c r="AG334" s="5">
        <v>1</v>
      </c>
      <c r="AH334" s="5">
        <v>1</v>
      </c>
      <c r="AI334" s="5">
        <v>1</v>
      </c>
      <c r="AJ334" s="5">
        <v>1</v>
      </c>
      <c r="AK334" s="5">
        <v>1</v>
      </c>
      <c r="AL334" s="5">
        <v>1</v>
      </c>
      <c r="AM334" s="5">
        <v>1</v>
      </c>
      <c r="AN334" s="5">
        <v>1</v>
      </c>
      <c r="AO334" s="5">
        <v>1</v>
      </c>
      <c r="AP334" s="5">
        <v>1</v>
      </c>
      <c r="AQ334" s="5">
        <v>1</v>
      </c>
      <c r="AR334" s="5">
        <v>1</v>
      </c>
      <c r="AS334" s="5">
        <v>1</v>
      </c>
      <c r="AT334" s="5">
        <v>1</v>
      </c>
      <c r="AU334" s="5">
        <v>1</v>
      </c>
      <c r="AV334" s="5">
        <v>1</v>
      </c>
      <c r="AW334" s="5">
        <v>1</v>
      </c>
      <c r="AX334" s="5">
        <v>1</v>
      </c>
      <c r="AY334" s="5">
        <v>1</v>
      </c>
      <c r="AZ334" s="5">
        <v>1</v>
      </c>
      <c r="BA334" s="5">
        <v>1</v>
      </c>
      <c r="BB334" s="5">
        <v>1</v>
      </c>
      <c r="BC334" s="5">
        <v>1</v>
      </c>
      <c r="BD334" s="5">
        <v>1</v>
      </c>
      <c r="BE334" s="5">
        <v>1</v>
      </c>
      <c r="BF334" s="5">
        <v>1</v>
      </c>
      <c r="BG334" s="5">
        <v>1</v>
      </c>
      <c r="BH334" s="5">
        <v>1</v>
      </c>
      <c r="BI334" s="5">
        <v>1</v>
      </c>
      <c r="BJ334" s="5">
        <v>1</v>
      </c>
      <c r="BK334" s="5">
        <v>1</v>
      </c>
      <c r="BL334" s="5">
        <v>1</v>
      </c>
      <c r="BM334" s="5">
        <v>1</v>
      </c>
      <c r="BN334" s="5">
        <v>1</v>
      </c>
      <c r="BO334" s="5">
        <v>1</v>
      </c>
      <c r="BP334" s="5">
        <v>1</v>
      </c>
      <c r="BQ334" s="5">
        <v>1</v>
      </c>
      <c r="BR334" s="5">
        <v>1</v>
      </c>
      <c r="BS334" s="5">
        <v>1</v>
      </c>
      <c r="BT334" s="5">
        <v>1</v>
      </c>
      <c r="BU334" s="244">
        <v>1</v>
      </c>
    </row>
    <row r="335" spans="1:73" ht="18.75" customHeight="1">
      <c r="A335" s="5">
        <v>1</v>
      </c>
      <c r="B335" s="718"/>
      <c r="C335" s="210" t="s">
        <v>128</v>
      </c>
      <c r="D335" s="601"/>
      <c r="E335" s="808"/>
      <c r="F335" s="629" t="str">
        <f>E336</f>
        <v>colonne.E</v>
      </c>
      <c r="G335" s="811"/>
      <c r="H335" s="906"/>
      <c r="I335" s="5">
        <v>1</v>
      </c>
      <c r="J335" s="180" t="str">
        <f t="shared" si="60"/>
        <v>►</v>
      </c>
      <c r="K335" s="192"/>
      <c r="L335" s="192"/>
      <c r="M335" s="165" t="str">
        <f t="shared" si="57"/>
        <v/>
      </c>
      <c r="N335" s="166"/>
      <c r="O335" s="167"/>
      <c r="P335" s="182"/>
      <c r="Q335" s="491">
        <v>1</v>
      </c>
      <c r="R335" s="169">
        <f>IFERROR(SUMIF(K390:P390, O335, K391:P391)*N335*IF(ISBLANK(K335),1,K335)+SUMIF(K392:P392, O335, K393:P393)*N335*IF(ISBLANK(K335),1,K335), 0)</f>
        <v>0</v>
      </c>
      <c r="S335" s="170">
        <f>IF(ISBLANK(K327),0,(R335*Q335)/K327*V328)</f>
        <v>0</v>
      </c>
      <c r="T335" s="171">
        <f>IF(S363=0,0,(S335/S363)*U332*1000)</f>
        <v>0</v>
      </c>
      <c r="U335" s="193">
        <f>IF(R363=0, 0, (K335*Q335)/(R363*U332))</f>
        <v>0</v>
      </c>
      <c r="V335" s="173">
        <f>IF(OR(ISBLANK(K327), ISBLANK(K335), ISTEXT(K335)), 0, K335*Q335/K327*V328)</f>
        <v>0</v>
      </c>
      <c r="W335" s="174">
        <f t="shared" si="58"/>
        <v>0</v>
      </c>
      <c r="X335" s="175">
        <f t="shared" si="59"/>
        <v>0</v>
      </c>
      <c r="Y335" s="22" t="s">
        <v>10</v>
      </c>
      <c r="Z335" s="5">
        <v>1</v>
      </c>
      <c r="AA335" s="216"/>
      <c r="AB335" s="216"/>
      <c r="AC335" s="216"/>
      <c r="AD335" s="216"/>
      <c r="AE335" s="216"/>
      <c r="AF335" s="216"/>
      <c r="AG335" s="5">
        <v>1</v>
      </c>
      <c r="AH335" s="5">
        <v>1</v>
      </c>
      <c r="AI335" s="5">
        <v>1</v>
      </c>
      <c r="AJ335" s="5">
        <v>1</v>
      </c>
      <c r="AK335" s="5">
        <v>1</v>
      </c>
      <c r="AL335" s="5">
        <v>1</v>
      </c>
      <c r="AM335" s="5">
        <v>1</v>
      </c>
      <c r="AN335" s="5">
        <v>1</v>
      </c>
      <c r="AO335" s="5">
        <v>1</v>
      </c>
      <c r="AP335" s="5">
        <v>1</v>
      </c>
      <c r="AQ335" s="5">
        <v>1</v>
      </c>
      <c r="AR335" s="5">
        <v>1</v>
      </c>
      <c r="AS335" s="5">
        <v>1</v>
      </c>
      <c r="AT335" s="5">
        <v>1</v>
      </c>
      <c r="AU335" s="5">
        <v>1</v>
      </c>
      <c r="AV335" s="5">
        <v>1</v>
      </c>
      <c r="AW335" s="5">
        <v>1</v>
      </c>
      <c r="AX335" s="5">
        <v>1</v>
      </c>
      <c r="AY335" s="5">
        <v>1</v>
      </c>
      <c r="AZ335" s="5">
        <v>1</v>
      </c>
      <c r="BA335" s="5">
        <v>1</v>
      </c>
      <c r="BB335" s="5">
        <v>1</v>
      </c>
      <c r="BC335" s="5">
        <v>1</v>
      </c>
      <c r="BD335" s="5">
        <v>1</v>
      </c>
      <c r="BE335" s="5">
        <v>1</v>
      </c>
      <c r="BF335" s="5">
        <v>1</v>
      </c>
      <c r="BG335" s="5">
        <v>1</v>
      </c>
      <c r="BH335" s="5">
        <v>1</v>
      </c>
      <c r="BI335" s="5">
        <v>1</v>
      </c>
      <c r="BJ335" s="5">
        <v>1</v>
      </c>
      <c r="BK335" s="5">
        <v>1</v>
      </c>
      <c r="BL335" s="5">
        <v>1</v>
      </c>
      <c r="BM335" s="5">
        <v>1</v>
      </c>
      <c r="BN335" s="5">
        <v>1</v>
      </c>
      <c r="BO335" s="5">
        <v>1</v>
      </c>
      <c r="BP335" s="5">
        <v>1</v>
      </c>
      <c r="BQ335" s="5">
        <v>1</v>
      </c>
      <c r="BR335" s="5">
        <v>1</v>
      </c>
      <c r="BS335" s="5">
        <v>1</v>
      </c>
      <c r="BT335" s="5">
        <v>1</v>
      </c>
      <c r="BU335" s="244">
        <v>1</v>
      </c>
    </row>
    <row r="336" spans="1:73" ht="18.75">
      <c r="A336" s="5">
        <v>1</v>
      </c>
      <c r="B336" s="614"/>
      <c r="C336" s="613" t="str">
        <f>"colonne."&amp;LEFT(ADDRESS(1,COLUMN(),4),1)</f>
        <v>colonne.C</v>
      </c>
      <c r="D336" s="615"/>
      <c r="E336" s="613" t="str">
        <f>"colonne."&amp;LEFT(ADDRESS(1,COLUMN(),4),1)</f>
        <v>colonne.E</v>
      </c>
      <c r="F336" s="613" t="str">
        <f>"colonne."&amp;LEFT(ADDRESS(1,COLUMN(),4),1)</f>
        <v>colonne.F</v>
      </c>
      <c r="G336" s="626" t="s">
        <v>684</v>
      </c>
      <c r="H336" s="638" t="str">
        <f>"colonne."&amp;LEFT(ADDRESS(1,COLUMN(),4),1)</f>
        <v>colonne.H</v>
      </c>
      <c r="I336" s="5">
        <v>1</v>
      </c>
      <c r="J336" s="180" t="str">
        <f t="shared" si="60"/>
        <v>►</v>
      </c>
      <c r="K336" s="192"/>
      <c r="L336" s="192"/>
      <c r="M336" s="181" t="str">
        <f t="shared" si="57"/>
        <v/>
      </c>
      <c r="N336" s="486"/>
      <c r="O336" s="167"/>
      <c r="P336" s="182"/>
      <c r="Q336" s="491">
        <v>1</v>
      </c>
      <c r="R336" s="169">
        <f>IFERROR(SUMIF(K390:P390, O336, K391:P391)*N336*IF(ISBLANK(K336),1,K336)+SUMIF(K392:P392, O336, K393:P393)*N336*IF(ISBLANK(K336),1,K336), 0)</f>
        <v>0</v>
      </c>
      <c r="S336" s="170">
        <f>IF(ISBLANK(K327),0,(R336*Q336)/K327*V328)</f>
        <v>0</v>
      </c>
      <c r="T336" s="183">
        <f>IF(S363=0,0,(S336/S363)*U332*1000)</f>
        <v>0</v>
      </c>
      <c r="U336" s="184">
        <f>IF(R363=0, 0, (K336*Q336)/(R363*U332))</f>
        <v>0</v>
      </c>
      <c r="V336" s="185">
        <f>IF(OR(ISBLANK(K327), ISBLANK(K336), ISTEXT(K336)), 0, K336*Q336/K327*V328)</f>
        <v>0</v>
      </c>
      <c r="W336" s="186">
        <f t="shared" si="58"/>
        <v>0</v>
      </c>
      <c r="X336" s="187">
        <f t="shared" si="59"/>
        <v>0</v>
      </c>
      <c r="Y336" s="22" t="s">
        <v>16</v>
      </c>
      <c r="Z336" s="5">
        <v>1</v>
      </c>
      <c r="AA336" s="798" t="s">
        <v>138</v>
      </c>
      <c r="AB336" s="798"/>
      <c r="AC336" s="219"/>
      <c r="AD336" s="219"/>
      <c r="AE336" s="219"/>
      <c r="AF336" s="219"/>
      <c r="AG336" s="5">
        <v>1</v>
      </c>
      <c r="AH336" s="5">
        <v>1</v>
      </c>
      <c r="AI336" s="5">
        <v>1</v>
      </c>
      <c r="AJ336" s="5">
        <v>1</v>
      </c>
      <c r="AK336" s="5">
        <v>1</v>
      </c>
      <c r="AL336" s="5">
        <v>1</v>
      </c>
      <c r="AM336" s="5">
        <v>1</v>
      </c>
      <c r="AN336" s="5">
        <v>1</v>
      </c>
      <c r="AO336" s="5">
        <v>1</v>
      </c>
      <c r="AP336" s="5">
        <v>1</v>
      </c>
      <c r="AQ336" s="5">
        <v>1</v>
      </c>
      <c r="AR336" s="5">
        <v>1</v>
      </c>
      <c r="AS336" s="5">
        <v>1</v>
      </c>
      <c r="AT336" s="5">
        <v>1</v>
      </c>
      <c r="AU336" s="5">
        <v>1</v>
      </c>
      <c r="AV336" s="5">
        <v>1</v>
      </c>
      <c r="AW336" s="5">
        <v>1</v>
      </c>
      <c r="AX336" s="5">
        <v>1</v>
      </c>
      <c r="AY336" s="5">
        <v>1</v>
      </c>
      <c r="AZ336" s="5">
        <v>1</v>
      </c>
      <c r="BA336" s="5">
        <v>1</v>
      </c>
      <c r="BB336" s="5">
        <v>1</v>
      </c>
      <c r="BC336" s="5">
        <v>1</v>
      </c>
      <c r="BD336" s="5">
        <v>1</v>
      </c>
      <c r="BE336" s="5">
        <v>1</v>
      </c>
      <c r="BF336" s="5">
        <v>1</v>
      </c>
      <c r="BG336" s="5">
        <v>1</v>
      </c>
      <c r="BH336" s="5">
        <v>1</v>
      </c>
      <c r="BI336" s="5">
        <v>1</v>
      </c>
      <c r="BJ336" s="5">
        <v>1</v>
      </c>
      <c r="BK336" s="5">
        <v>1</v>
      </c>
      <c r="BL336" s="5">
        <v>1</v>
      </c>
      <c r="BM336" s="5">
        <v>1</v>
      </c>
      <c r="BN336" s="5">
        <v>1</v>
      </c>
      <c r="BO336" s="5">
        <v>1</v>
      </c>
      <c r="BP336" s="5">
        <v>1</v>
      </c>
      <c r="BQ336" s="5">
        <v>1</v>
      </c>
      <c r="BR336" s="5">
        <v>1</v>
      </c>
      <c r="BS336" s="5">
        <v>1</v>
      </c>
      <c r="BT336" s="5">
        <v>1</v>
      </c>
      <c r="BU336" s="244">
        <v>1</v>
      </c>
    </row>
    <row r="337" spans="1:73" ht="19.5" thickBot="1">
      <c r="A337" s="5">
        <v>1</v>
      </c>
      <c r="B337" s="596"/>
      <c r="C337" s="631"/>
      <c r="D337" s="598"/>
      <c r="E337" s="630" t="str">
        <f t="shared" ref="E337:E399" si="61">SUBSTITUTE(SUBSTITUTE(SUBSTITUTE(SUBSTITUTE(SUBSTITUTE(SUBSTITUTE(SUBSTITUTE(SUBSTITUTE(SUBSTITUTE(SUBSTITUTE(C337,"0",""),"1",""),"2",""),"3",""),"4",""),"5",""),"6",""),"7",""),"8",""),"9","")</f>
        <v/>
      </c>
      <c r="F337" s="641"/>
      <c r="G337" s="627" t="str">
        <f t="shared" ref="G337:G343" si="62">IF(ISBLANK(F337),E337,F337)</f>
        <v/>
      </c>
      <c r="H337" s="639" t="str">
        <f>IF(OR(ISBLANK(F337), ISTEXT(F337)), "", "0  "&amp;F336)</f>
        <v/>
      </c>
      <c r="I337" s="5">
        <v>1</v>
      </c>
      <c r="J337" s="180" t="str">
        <f t="shared" si="60"/>
        <v>►</v>
      </c>
      <c r="K337" s="192"/>
      <c r="L337" s="192"/>
      <c r="M337" s="165" t="str">
        <f t="shared" si="57"/>
        <v/>
      </c>
      <c r="N337" s="166"/>
      <c r="O337" s="167"/>
      <c r="P337" s="182"/>
      <c r="Q337" s="491">
        <v>1</v>
      </c>
      <c r="R337" s="169">
        <f>IFERROR(SUMIF(K390:P390, O337, K391:P391)*N337*IF(ISBLANK(K337),1,K337)+SUMIF(K392:P392, O337, K393:P393)*N337*IF(ISBLANK(K337),1,K337), 0)</f>
        <v>0</v>
      </c>
      <c r="S337" s="170">
        <f>IF(ISBLANK(K327),0,(R337*Q337)/K327*V328)</f>
        <v>0</v>
      </c>
      <c r="T337" s="171">
        <f>IF(S363=0,0,(S337/S363)*U332*1000)</f>
        <v>0</v>
      </c>
      <c r="U337" s="193">
        <f>IF(R363=0, 0, (K337*Q337)/(R363*U332))</f>
        <v>0</v>
      </c>
      <c r="V337" s="173">
        <f>IF(OR(ISBLANK(K327), ISBLANK(K337), ISTEXT(K337)), 0, K337*Q337/K327*V328)</f>
        <v>0</v>
      </c>
      <c r="W337" s="174">
        <f t="shared" si="58"/>
        <v>0</v>
      </c>
      <c r="X337" s="175">
        <f t="shared" si="59"/>
        <v>0</v>
      </c>
      <c r="Y337" s="22" t="s">
        <v>5</v>
      </c>
      <c r="Z337" s="5">
        <v>1</v>
      </c>
      <c r="AA337" s="897" t="s">
        <v>143</v>
      </c>
      <c r="AB337" s="897"/>
      <c r="AC337" s="224"/>
      <c r="AD337" s="224"/>
      <c r="AE337" s="224"/>
      <c r="AF337" s="224"/>
      <c r="AG337" s="5">
        <v>1</v>
      </c>
      <c r="AH337" s="5">
        <v>1</v>
      </c>
      <c r="AI337" s="5">
        <v>1</v>
      </c>
      <c r="AJ337" s="5">
        <v>1</v>
      </c>
      <c r="AK337" s="5">
        <v>1</v>
      </c>
      <c r="AL337" s="5">
        <v>1</v>
      </c>
      <c r="AM337" s="5">
        <v>1</v>
      </c>
      <c r="AN337" s="5">
        <v>1</v>
      </c>
      <c r="AO337" s="5">
        <v>1</v>
      </c>
      <c r="AP337" s="5">
        <v>1</v>
      </c>
      <c r="AQ337" s="5">
        <v>1</v>
      </c>
      <c r="AR337" s="5">
        <v>1</v>
      </c>
      <c r="AS337" s="5">
        <v>1</v>
      </c>
      <c r="AT337" s="5">
        <v>1</v>
      </c>
      <c r="AU337" s="5">
        <v>1</v>
      </c>
      <c r="AV337" s="5">
        <v>1</v>
      </c>
      <c r="AW337" s="5">
        <v>1</v>
      </c>
      <c r="AX337" s="5">
        <v>1</v>
      </c>
      <c r="AY337" s="5">
        <v>1</v>
      </c>
      <c r="AZ337" s="5">
        <v>1</v>
      </c>
      <c r="BA337" s="5">
        <v>1</v>
      </c>
      <c r="BB337" s="5">
        <v>1</v>
      </c>
      <c r="BC337" s="5">
        <v>1</v>
      </c>
      <c r="BD337" s="5">
        <v>1</v>
      </c>
      <c r="BE337" s="5">
        <v>1</v>
      </c>
      <c r="BF337" s="5">
        <v>1</v>
      </c>
      <c r="BG337" s="5">
        <v>1</v>
      </c>
      <c r="BH337" s="5">
        <v>1</v>
      </c>
      <c r="BI337" s="5">
        <v>1</v>
      </c>
      <c r="BJ337" s="5">
        <v>1</v>
      </c>
      <c r="BK337" s="5">
        <v>1</v>
      </c>
      <c r="BL337" s="5">
        <v>1</v>
      </c>
      <c r="BM337" s="5">
        <v>1</v>
      </c>
      <c r="BN337" s="5">
        <v>1</v>
      </c>
      <c r="BO337" s="5">
        <v>1</v>
      </c>
      <c r="BP337" s="5">
        <v>1</v>
      </c>
      <c r="BQ337" s="5">
        <v>1</v>
      </c>
      <c r="BR337" s="5">
        <v>1</v>
      </c>
      <c r="BS337" s="5">
        <v>1</v>
      </c>
      <c r="BT337" s="5">
        <v>1</v>
      </c>
      <c r="BU337" s="244">
        <v>1</v>
      </c>
    </row>
    <row r="338" spans="1:73" ht="20.25" thickTop="1" thickBot="1">
      <c r="A338" s="5">
        <v>1</v>
      </c>
      <c r="B338" s="596"/>
      <c r="C338" s="632"/>
      <c r="D338" s="598"/>
      <c r="E338" s="630" t="str">
        <f t="shared" si="61"/>
        <v/>
      </c>
      <c r="F338" s="640">
        <v>0</v>
      </c>
      <c r="G338" s="627">
        <f t="shared" si="62"/>
        <v>0</v>
      </c>
      <c r="H338" s="639" t="str">
        <f>IF(OR(ISBLANK(F338), ISTEXT(F338)), "", "0  "&amp;F336)</f>
        <v>0  colonne.F</v>
      </c>
      <c r="I338" s="5">
        <v>1</v>
      </c>
      <c r="J338" s="180" t="str">
        <f t="shared" si="60"/>
        <v>►</v>
      </c>
      <c r="K338" s="163"/>
      <c r="L338" s="164"/>
      <c r="M338" s="181" t="str">
        <f t="shared" si="57"/>
        <v/>
      </c>
      <c r="N338" s="166"/>
      <c r="O338" s="167"/>
      <c r="P338" s="182"/>
      <c r="Q338" s="491">
        <v>1</v>
      </c>
      <c r="R338" s="169">
        <f>IFERROR(SUMIF(K390:P390, O338, K391:P391)*N338*IF(ISBLANK(K338),1,K338)+SUMIF(K392:P392, O338, K393:P393)*N338*IF(ISBLANK(K338),1,K338), 0)</f>
        <v>0</v>
      </c>
      <c r="S338" s="170">
        <f>IF(ISBLANK(K327),0,(R338*Q338)/K327*V328)</f>
        <v>0</v>
      </c>
      <c r="T338" s="183">
        <f>IF(S363=0,0,(S338/S363)*U332*1000)</f>
        <v>0</v>
      </c>
      <c r="U338" s="184">
        <f>IF(R363=0, 0, (K338*Q338)/(R363*U332))</f>
        <v>0</v>
      </c>
      <c r="V338" s="185">
        <f>IF(OR(ISBLANK(K327), ISBLANK(K338), ISTEXT(K338)), 0, K338*Q338/K327*V328)</f>
        <v>0</v>
      </c>
      <c r="W338" s="186">
        <f t="shared" si="58"/>
        <v>0</v>
      </c>
      <c r="X338" s="187">
        <f t="shared" si="59"/>
        <v>0</v>
      </c>
      <c r="Y338" s="32" t="s">
        <v>11</v>
      </c>
      <c r="Z338" s="5">
        <v>1</v>
      </c>
      <c r="AA338" s="113" t="s">
        <v>63</v>
      </c>
      <c r="AB338" s="113" t="s">
        <v>64</v>
      </c>
      <c r="AC338" s="113" t="s">
        <v>65</v>
      </c>
      <c r="AD338" s="113" t="s">
        <v>66</v>
      </c>
      <c r="AE338" s="113" t="s">
        <v>67</v>
      </c>
      <c r="AF338" s="113" t="s">
        <v>68</v>
      </c>
      <c r="AG338" s="5">
        <v>1</v>
      </c>
      <c r="AH338" s="5">
        <v>1</v>
      </c>
      <c r="AI338" s="5">
        <v>1</v>
      </c>
      <c r="AJ338" s="5">
        <v>1</v>
      </c>
      <c r="AK338" s="5">
        <v>1</v>
      </c>
      <c r="AL338" s="5">
        <v>1</v>
      </c>
      <c r="AM338" s="5">
        <v>1</v>
      </c>
      <c r="AN338" s="5">
        <v>1</v>
      </c>
      <c r="AO338" s="5">
        <v>1</v>
      </c>
      <c r="AP338" s="5">
        <v>1</v>
      </c>
      <c r="AQ338" s="5">
        <v>1</v>
      </c>
      <c r="AR338" s="5">
        <v>1</v>
      </c>
      <c r="AS338" s="5">
        <v>1</v>
      </c>
      <c r="AT338" s="5">
        <v>1</v>
      </c>
      <c r="AU338" s="5">
        <v>1</v>
      </c>
      <c r="AV338" s="5">
        <v>1</v>
      </c>
      <c r="AW338" s="5">
        <v>1</v>
      </c>
      <c r="AX338" s="5">
        <v>1</v>
      </c>
      <c r="AY338" s="5">
        <v>1</v>
      </c>
      <c r="AZ338" s="5">
        <v>1</v>
      </c>
      <c r="BA338" s="5">
        <v>1</v>
      </c>
      <c r="BB338" s="5">
        <v>1</v>
      </c>
      <c r="BC338" s="5">
        <v>1</v>
      </c>
      <c r="BD338" s="5">
        <v>1</v>
      </c>
      <c r="BE338" s="5">
        <v>1</v>
      </c>
      <c r="BF338" s="5">
        <v>1</v>
      </c>
      <c r="BG338" s="5">
        <v>1</v>
      </c>
      <c r="BH338" s="5">
        <v>1</v>
      </c>
      <c r="BI338" s="5">
        <v>1</v>
      </c>
      <c r="BJ338" s="5">
        <v>1</v>
      </c>
      <c r="BK338" s="5">
        <v>1</v>
      </c>
      <c r="BL338" s="5">
        <v>1</v>
      </c>
      <c r="BM338" s="5">
        <v>1</v>
      </c>
      <c r="BN338" s="5">
        <v>1</v>
      </c>
      <c r="BO338" s="5">
        <v>1</v>
      </c>
      <c r="BP338" s="5">
        <v>1</v>
      </c>
      <c r="BQ338" s="5">
        <v>1</v>
      </c>
      <c r="BR338" s="5">
        <v>1</v>
      </c>
      <c r="BS338" s="5">
        <v>1</v>
      </c>
      <c r="BT338" s="5">
        <v>1</v>
      </c>
      <c r="BU338" s="244">
        <v>1</v>
      </c>
    </row>
    <row r="339" spans="1:73" ht="19.5" thickTop="1">
      <c r="A339" s="5">
        <v>1</v>
      </c>
      <c r="B339" s="596"/>
      <c r="C339" s="632"/>
      <c r="D339" s="598"/>
      <c r="E339" s="630" t="str">
        <f t="shared" si="61"/>
        <v/>
      </c>
      <c r="F339" s="640">
        <v>0</v>
      </c>
      <c r="G339" s="627">
        <f t="shared" si="62"/>
        <v>0</v>
      </c>
      <c r="H339" s="639" t="str">
        <f>IF(OR(ISBLANK(F339), ISTEXT(F339)), "", "0  "&amp;F336)</f>
        <v>0  colonne.F</v>
      </c>
      <c r="I339" s="5">
        <v>1</v>
      </c>
      <c r="J339" s="180" t="str">
        <f t="shared" si="60"/>
        <v>►</v>
      </c>
      <c r="K339" s="164"/>
      <c r="L339" s="164"/>
      <c r="M339" s="165" t="str">
        <f t="shared" si="57"/>
        <v/>
      </c>
      <c r="N339" s="486"/>
      <c r="O339" s="167"/>
      <c r="P339" s="182"/>
      <c r="Q339" s="491">
        <v>1</v>
      </c>
      <c r="R339" s="169">
        <f>IFERROR(SUMIF(K390:P390, O339, K391:P391)*N339*IF(ISBLANK(K339),1,K339)+SUMIF(K392:P392, O339, K393:P393)*N339*IF(ISBLANK(K339),1,K339), 0)</f>
        <v>0</v>
      </c>
      <c r="S339" s="170">
        <f>IF(ISBLANK(K327),0,(R339*Q339)/K327*V328)</f>
        <v>0</v>
      </c>
      <c r="T339" s="171">
        <f>IF(S363=0,0,(S339/S363)*U332*1000)</f>
        <v>0</v>
      </c>
      <c r="U339" s="193">
        <f>IF(R363=0, 0, (K339*Q339)/(R363*U332))</f>
        <v>0</v>
      </c>
      <c r="V339" s="173">
        <f>IF(OR(ISBLANK(K327), ISBLANK(K339), ISTEXT(K339)), 0, K339*Q339/K327*V328)</f>
        <v>0</v>
      </c>
      <c r="W339" s="174">
        <f t="shared" si="58"/>
        <v>0</v>
      </c>
      <c r="X339" s="175">
        <f t="shared" si="59"/>
        <v>0</v>
      </c>
      <c r="Y339" s="32" t="s">
        <v>17</v>
      </c>
      <c r="Z339" s="5">
        <v>1</v>
      </c>
      <c r="AA339" s="812" t="s">
        <v>122</v>
      </c>
      <c r="AB339" s="814" t="s">
        <v>123</v>
      </c>
      <c r="AC339" s="816" t="s">
        <v>84</v>
      </c>
      <c r="AD339" s="814" t="s">
        <v>90</v>
      </c>
      <c r="AE339" s="818" t="s">
        <v>124</v>
      </c>
      <c r="AF339" s="128" t="s">
        <v>92</v>
      </c>
      <c r="AG339" s="5">
        <v>1</v>
      </c>
      <c r="AH339" s="5">
        <v>1</v>
      </c>
      <c r="AI339" s="5">
        <v>1</v>
      </c>
      <c r="AJ339" s="5">
        <v>1</v>
      </c>
      <c r="AK339" s="5">
        <v>1</v>
      </c>
      <c r="AL339" s="5">
        <v>1</v>
      </c>
      <c r="AM339" s="5">
        <v>1</v>
      </c>
      <c r="AN339" s="5">
        <v>1</v>
      </c>
      <c r="AO339" s="5">
        <v>1</v>
      </c>
      <c r="AP339" s="5">
        <v>1</v>
      </c>
      <c r="AQ339" s="5">
        <v>1</v>
      </c>
      <c r="AR339" s="5">
        <v>1</v>
      </c>
      <c r="AS339" s="5">
        <v>1</v>
      </c>
      <c r="AT339" s="5">
        <v>1</v>
      </c>
      <c r="AU339" s="5">
        <v>1</v>
      </c>
      <c r="AV339" s="5">
        <v>1</v>
      </c>
      <c r="AW339" s="5">
        <v>1</v>
      </c>
      <c r="AX339" s="5">
        <v>1</v>
      </c>
      <c r="AY339" s="5">
        <v>1</v>
      </c>
      <c r="AZ339" s="5">
        <v>1</v>
      </c>
      <c r="BA339" s="5">
        <v>1</v>
      </c>
      <c r="BB339" s="5">
        <v>1</v>
      </c>
      <c r="BC339" s="5">
        <v>1</v>
      </c>
      <c r="BD339" s="5">
        <v>1</v>
      </c>
      <c r="BE339" s="5">
        <v>1</v>
      </c>
      <c r="BF339" s="5">
        <v>1</v>
      </c>
      <c r="BG339" s="5">
        <v>1</v>
      </c>
      <c r="BH339" s="5">
        <v>1</v>
      </c>
      <c r="BI339" s="5">
        <v>1</v>
      </c>
      <c r="BJ339" s="5">
        <v>1</v>
      </c>
      <c r="BK339" s="5">
        <v>1</v>
      </c>
      <c r="BL339" s="5">
        <v>1</v>
      </c>
      <c r="BM339" s="5">
        <v>1</v>
      </c>
      <c r="BN339" s="5">
        <v>1</v>
      </c>
      <c r="BO339" s="5">
        <v>1</v>
      </c>
      <c r="BP339" s="5">
        <v>1</v>
      </c>
      <c r="BQ339" s="5">
        <v>1</v>
      </c>
      <c r="BR339" s="5">
        <v>1</v>
      </c>
      <c r="BS339" s="5">
        <v>1</v>
      </c>
      <c r="BT339" s="5">
        <v>1</v>
      </c>
      <c r="BU339" s="244">
        <v>1</v>
      </c>
    </row>
    <row r="340" spans="1:73" ht="18.75">
      <c r="A340" s="5">
        <v>1</v>
      </c>
      <c r="B340" s="596"/>
      <c r="C340" s="632"/>
      <c r="D340" s="598"/>
      <c r="E340" s="630" t="str">
        <f t="shared" si="61"/>
        <v/>
      </c>
      <c r="F340" s="640">
        <v>0</v>
      </c>
      <c r="G340" s="627">
        <f t="shared" si="62"/>
        <v>0</v>
      </c>
      <c r="H340" s="639" t="str">
        <f>IF(OR(ISBLANK(F340), ISTEXT(F340)), "", "0  "&amp;F336)</f>
        <v>0  colonne.F</v>
      </c>
      <c r="I340" s="5">
        <v>1</v>
      </c>
      <c r="J340" s="180" t="str">
        <f t="shared" si="60"/>
        <v>►</v>
      </c>
      <c r="K340" s="192"/>
      <c r="L340" s="192"/>
      <c r="M340" s="181" t="str">
        <f t="shared" si="57"/>
        <v/>
      </c>
      <c r="N340" s="486"/>
      <c r="O340" s="167"/>
      <c r="P340" s="182"/>
      <c r="Q340" s="491">
        <v>1</v>
      </c>
      <c r="R340" s="169">
        <f>IFERROR(SUMIF(K390:P390, O340, K391:P391)*N340*IF(ISBLANK(K340),1,K340)+SUMIF(K392:P392, O340, K393:P393)*N340*IF(ISBLANK(K340),1,K340), 0)</f>
        <v>0</v>
      </c>
      <c r="S340" s="170">
        <f>IF(ISBLANK(K327),0,(R340*Q340)/K327*V328)</f>
        <v>0</v>
      </c>
      <c r="T340" s="183">
        <f>IF(S363=0,0,(S340/S363)*U332*1000)</f>
        <v>0</v>
      </c>
      <c r="U340" s="184">
        <f>IF(R363=0, 0, (K340*Q340)/(R363*U332))</f>
        <v>0</v>
      </c>
      <c r="V340" s="185">
        <f>IF(OR(ISBLANK(K327), ISBLANK(K340), ISTEXT(K340)), 0, K340*Q340/K327*V328)</f>
        <v>0</v>
      </c>
      <c r="W340" s="186">
        <f t="shared" si="58"/>
        <v>0</v>
      </c>
      <c r="X340" s="187">
        <f t="shared" si="59"/>
        <v>0</v>
      </c>
      <c r="Y340" s="23" t="s">
        <v>6</v>
      </c>
      <c r="Z340" s="5">
        <v>1</v>
      </c>
      <c r="AA340" s="813"/>
      <c r="AB340" s="815"/>
      <c r="AC340" s="817"/>
      <c r="AD340" s="815"/>
      <c r="AE340" s="819"/>
      <c r="AF340" s="147" t="s">
        <v>81</v>
      </c>
      <c r="AG340" s="5">
        <v>1</v>
      </c>
      <c r="AH340" s="5">
        <v>1</v>
      </c>
      <c r="AI340" s="5">
        <v>1</v>
      </c>
      <c r="AJ340" s="5">
        <v>1</v>
      </c>
      <c r="AK340" s="5">
        <v>1</v>
      </c>
      <c r="AL340" s="5">
        <v>1</v>
      </c>
      <c r="AM340" s="5">
        <v>1</v>
      </c>
      <c r="AN340" s="5">
        <v>1</v>
      </c>
      <c r="AO340" s="5">
        <v>1</v>
      </c>
      <c r="AP340" s="5">
        <v>1</v>
      </c>
      <c r="AQ340" s="5">
        <v>1</v>
      </c>
      <c r="AR340" s="5">
        <v>1</v>
      </c>
      <c r="AS340" s="5">
        <v>1</v>
      </c>
      <c r="AT340" s="5">
        <v>1</v>
      </c>
      <c r="AU340" s="5">
        <v>1</v>
      </c>
      <c r="AV340" s="5">
        <v>1</v>
      </c>
      <c r="AW340" s="5">
        <v>1</v>
      </c>
      <c r="AX340" s="5">
        <v>1</v>
      </c>
      <c r="AY340" s="5">
        <v>1</v>
      </c>
      <c r="AZ340" s="5">
        <v>1</v>
      </c>
      <c r="BA340" s="5">
        <v>1</v>
      </c>
      <c r="BB340" s="5">
        <v>1</v>
      </c>
      <c r="BC340" s="5">
        <v>1</v>
      </c>
      <c r="BD340" s="5">
        <v>1</v>
      </c>
      <c r="BE340" s="5">
        <v>1</v>
      </c>
      <c r="BF340" s="5">
        <v>1</v>
      </c>
      <c r="BG340" s="5">
        <v>1</v>
      </c>
      <c r="BH340" s="5">
        <v>1</v>
      </c>
      <c r="BI340" s="5">
        <v>1</v>
      </c>
      <c r="BJ340" s="5">
        <v>1</v>
      </c>
      <c r="BK340" s="5">
        <v>1</v>
      </c>
      <c r="BL340" s="5">
        <v>1</v>
      </c>
      <c r="BM340" s="5">
        <v>1</v>
      </c>
      <c r="BN340" s="5">
        <v>1</v>
      </c>
      <c r="BO340" s="5">
        <v>1</v>
      </c>
      <c r="BP340" s="5">
        <v>1</v>
      </c>
      <c r="BQ340" s="5">
        <v>1</v>
      </c>
      <c r="BR340" s="5">
        <v>1</v>
      </c>
      <c r="BS340" s="5">
        <v>1</v>
      </c>
      <c r="BT340" s="5">
        <v>1</v>
      </c>
      <c r="BU340" s="244">
        <v>1</v>
      </c>
    </row>
    <row r="341" spans="1:73" ht="18.75">
      <c r="A341" s="5">
        <v>1</v>
      </c>
      <c r="B341" s="596"/>
      <c r="C341" s="632"/>
      <c r="D341" s="598"/>
      <c r="E341" s="630" t="str">
        <f t="shared" si="61"/>
        <v/>
      </c>
      <c r="F341" s="640"/>
      <c r="G341" s="627" t="str">
        <f t="shared" si="62"/>
        <v/>
      </c>
      <c r="H341" s="639" t="str">
        <f>IF(OR(ISBLANK(F341), ISTEXT(F341)), "", "0  "&amp;F336)</f>
        <v/>
      </c>
      <c r="I341" s="5">
        <v>1</v>
      </c>
      <c r="J341" s="180" t="str">
        <f t="shared" si="60"/>
        <v>►</v>
      </c>
      <c r="K341" s="163"/>
      <c r="L341" s="164"/>
      <c r="M341" s="165" t="str">
        <f t="shared" si="57"/>
        <v/>
      </c>
      <c r="N341" s="166"/>
      <c r="O341" s="167"/>
      <c r="P341" s="182"/>
      <c r="Q341" s="491">
        <v>1</v>
      </c>
      <c r="R341" s="169">
        <f>IFERROR(SUMIF(K390:P390, O341, K391:P391)*N341*IF(ISBLANK(K341),1,K341)+SUMIF(K392:P392, O341, K393:P393)*N341*IF(ISBLANK(K341),1,K341), 0)</f>
        <v>0</v>
      </c>
      <c r="S341" s="170">
        <f>IF(ISBLANK(K327),0,(R341*Q341)/K327*V328)</f>
        <v>0</v>
      </c>
      <c r="T341" s="171">
        <f>IF(S363=0,0,(S341/S363)*U332*1000)</f>
        <v>0</v>
      </c>
      <c r="U341" s="193">
        <f>IF(R363=0, 0, (K341*Q341)/(R363*U332))</f>
        <v>0</v>
      </c>
      <c r="V341" s="173">
        <f>IF(OR(ISBLANK(K327), ISBLANK(K341), ISTEXT(K341)), 0, K341*Q341/K327*V328)</f>
        <v>0</v>
      </c>
      <c r="W341" s="174">
        <f t="shared" si="58"/>
        <v>0</v>
      </c>
      <c r="X341" s="175">
        <f t="shared" si="59"/>
        <v>0</v>
      </c>
      <c r="Y341" s="23" t="s">
        <v>12</v>
      </c>
      <c r="Z341" s="5">
        <v>1</v>
      </c>
      <c r="AA341" s="163"/>
      <c r="AB341" s="164"/>
      <c r="AC341" s="165" t="str">
        <f t="shared" ref="AC341:AC361" si="63">IF(AND(AA341&gt;0,AD341&gt;0),"de","")</f>
        <v/>
      </c>
      <c r="AD341" s="166"/>
      <c r="AE341" s="167"/>
      <c r="AF341" s="168"/>
      <c r="AG341" s="5">
        <v>1</v>
      </c>
      <c r="AH341" s="5">
        <v>1</v>
      </c>
      <c r="AI341" s="5">
        <v>1</v>
      </c>
      <c r="AJ341" s="5">
        <v>1</v>
      </c>
      <c r="AK341" s="5">
        <v>1</v>
      </c>
      <c r="AL341" s="5">
        <v>1</v>
      </c>
      <c r="AM341" s="5">
        <v>1</v>
      </c>
      <c r="AN341" s="5">
        <v>1</v>
      </c>
      <c r="AO341" s="5">
        <v>1</v>
      </c>
      <c r="AP341" s="5">
        <v>1</v>
      </c>
      <c r="AQ341" s="5">
        <v>1</v>
      </c>
      <c r="AR341" s="5">
        <v>1</v>
      </c>
      <c r="AS341" s="5">
        <v>1</v>
      </c>
      <c r="AT341" s="5">
        <v>1</v>
      </c>
      <c r="AU341" s="5">
        <v>1</v>
      </c>
      <c r="AV341" s="5">
        <v>1</v>
      </c>
      <c r="AW341" s="5">
        <v>1</v>
      </c>
      <c r="AX341" s="5">
        <v>1</v>
      </c>
      <c r="AY341" s="5">
        <v>1</v>
      </c>
      <c r="AZ341" s="5">
        <v>1</v>
      </c>
      <c r="BA341" s="5">
        <v>1</v>
      </c>
      <c r="BB341" s="5">
        <v>1</v>
      </c>
      <c r="BC341" s="5">
        <v>1</v>
      </c>
      <c r="BD341" s="5">
        <v>1</v>
      </c>
      <c r="BE341" s="5">
        <v>1</v>
      </c>
      <c r="BF341" s="5">
        <v>1</v>
      </c>
      <c r="BG341" s="5">
        <v>1</v>
      </c>
      <c r="BH341" s="5">
        <v>1</v>
      </c>
      <c r="BI341" s="5">
        <v>1</v>
      </c>
      <c r="BJ341" s="5">
        <v>1</v>
      </c>
      <c r="BK341" s="5">
        <v>1</v>
      </c>
      <c r="BL341" s="5">
        <v>1</v>
      </c>
      <c r="BM341" s="5">
        <v>1</v>
      </c>
      <c r="BN341" s="5">
        <v>1</v>
      </c>
      <c r="BO341" s="5">
        <v>1</v>
      </c>
      <c r="BP341" s="5">
        <v>1</v>
      </c>
      <c r="BQ341" s="5">
        <v>1</v>
      </c>
      <c r="BR341" s="5">
        <v>1</v>
      </c>
      <c r="BS341" s="5">
        <v>1</v>
      </c>
      <c r="BT341" s="5">
        <v>1</v>
      </c>
      <c r="BU341" s="244">
        <v>1</v>
      </c>
    </row>
    <row r="342" spans="1:73" ht="18.75">
      <c r="A342" s="5">
        <v>1</v>
      </c>
      <c r="B342" s="596"/>
      <c r="C342" s="632"/>
      <c r="D342" s="598"/>
      <c r="E342" s="630" t="str">
        <f t="shared" si="61"/>
        <v/>
      </c>
      <c r="F342" s="640"/>
      <c r="G342" s="627" t="str">
        <f t="shared" si="62"/>
        <v/>
      </c>
      <c r="H342" s="639" t="str">
        <f>IF(OR(ISBLANK(F342), ISTEXT(F342)), "", "0  "&amp;F336)</f>
        <v/>
      </c>
      <c r="I342" s="5">
        <v>1</v>
      </c>
      <c r="J342" s="180" t="str">
        <f t="shared" si="60"/>
        <v>►</v>
      </c>
      <c r="K342" s="163"/>
      <c r="L342" s="164"/>
      <c r="M342" s="181" t="str">
        <f t="shared" si="57"/>
        <v/>
      </c>
      <c r="N342" s="485"/>
      <c r="O342" s="167"/>
      <c r="P342" s="182"/>
      <c r="Q342" s="491">
        <v>1</v>
      </c>
      <c r="R342" s="169">
        <f>IFERROR(SUMIF(K390:P390, O342, K391:P391)*N342*IF(ISBLANK(K342),1,K342)+SUMIF(K392:P392, O342, K393:P393)*N342*IF(ISBLANK(K342),1,K342), 0)</f>
        <v>0</v>
      </c>
      <c r="S342" s="170">
        <f>IF(ISBLANK(K327),0,(R342*Q342)/K327*V328)</f>
        <v>0</v>
      </c>
      <c r="T342" s="183">
        <f>IF(S363=0,0,(S342/S363)*U332*1000)</f>
        <v>0</v>
      </c>
      <c r="U342" s="184">
        <f>IF(R363=0, 0, (K342*Q342)/(R363*U332))</f>
        <v>0</v>
      </c>
      <c r="V342" s="185">
        <f>IF(OR(ISBLANK(K327), ISBLANK(K342), ISTEXT(K342)), 0, K342*Q342/K327*V328)</f>
        <v>0</v>
      </c>
      <c r="W342" s="186">
        <f t="shared" si="58"/>
        <v>0</v>
      </c>
      <c r="X342" s="187">
        <f t="shared" si="59"/>
        <v>0</v>
      </c>
      <c r="Y342" s="41" t="s">
        <v>18</v>
      </c>
      <c r="Z342" s="5">
        <v>1</v>
      </c>
      <c r="AA342" s="164"/>
      <c r="AB342" s="164"/>
      <c r="AC342" s="181" t="str">
        <f t="shared" si="63"/>
        <v/>
      </c>
      <c r="AD342" s="166"/>
      <c r="AE342" s="167"/>
      <c r="AF342" s="182"/>
      <c r="AG342" s="5">
        <v>1</v>
      </c>
      <c r="AH342" s="5">
        <v>1</v>
      </c>
      <c r="AI342" s="5">
        <v>1</v>
      </c>
      <c r="AJ342" s="5">
        <v>1</v>
      </c>
      <c r="AK342" s="5">
        <v>1</v>
      </c>
      <c r="AL342" s="5">
        <v>1</v>
      </c>
      <c r="AM342" s="5">
        <v>1</v>
      </c>
      <c r="AN342" s="5">
        <v>1</v>
      </c>
      <c r="AO342" s="5">
        <v>1</v>
      </c>
      <c r="AP342" s="5">
        <v>1</v>
      </c>
      <c r="AQ342" s="5">
        <v>1</v>
      </c>
      <c r="AR342" s="5">
        <v>1</v>
      </c>
      <c r="AS342" s="5">
        <v>1</v>
      </c>
      <c r="AT342" s="5">
        <v>1</v>
      </c>
      <c r="AU342" s="5">
        <v>1</v>
      </c>
      <c r="AV342" s="5">
        <v>1</v>
      </c>
      <c r="AW342" s="5">
        <v>1</v>
      </c>
      <c r="AX342" s="5">
        <v>1</v>
      </c>
      <c r="AY342" s="5">
        <v>1</v>
      </c>
      <c r="AZ342" s="5">
        <v>1</v>
      </c>
      <c r="BA342" s="5">
        <v>1</v>
      </c>
      <c r="BB342" s="5">
        <v>1</v>
      </c>
      <c r="BC342" s="5">
        <v>1</v>
      </c>
      <c r="BD342" s="5">
        <v>1</v>
      </c>
      <c r="BE342" s="5">
        <v>1</v>
      </c>
      <c r="BF342" s="5">
        <v>1</v>
      </c>
      <c r="BG342" s="5">
        <v>1</v>
      </c>
      <c r="BH342" s="5">
        <v>1</v>
      </c>
      <c r="BI342" s="5">
        <v>1</v>
      </c>
      <c r="BJ342" s="5">
        <v>1</v>
      </c>
      <c r="BK342" s="5">
        <v>1</v>
      </c>
      <c r="BL342" s="5">
        <v>1</v>
      </c>
      <c r="BM342" s="5">
        <v>1</v>
      </c>
      <c r="BN342" s="5">
        <v>1</v>
      </c>
      <c r="BO342" s="5">
        <v>1</v>
      </c>
      <c r="BP342" s="5">
        <v>1</v>
      </c>
      <c r="BQ342" s="5">
        <v>1</v>
      </c>
      <c r="BR342" s="5">
        <v>1</v>
      </c>
      <c r="BS342" s="5">
        <v>1</v>
      </c>
      <c r="BT342" s="5">
        <v>1</v>
      </c>
      <c r="BU342" s="244">
        <v>1</v>
      </c>
    </row>
    <row r="343" spans="1:73" ht="18.75">
      <c r="A343" s="5">
        <v>1</v>
      </c>
      <c r="B343" s="596"/>
      <c r="C343" s="632"/>
      <c r="D343" s="598"/>
      <c r="E343" s="630" t="str">
        <f t="shared" si="61"/>
        <v/>
      </c>
      <c r="F343" s="640"/>
      <c r="G343" s="627" t="str">
        <f t="shared" si="62"/>
        <v/>
      </c>
      <c r="H343" s="639" t="str">
        <f>IF(OR(ISBLANK(F343), ISTEXT(F343)), "", "0  "&amp;F336)</f>
        <v/>
      </c>
      <c r="I343" s="5">
        <v>1</v>
      </c>
      <c r="J343" s="180" t="str">
        <f t="shared" si="60"/>
        <v>►</v>
      </c>
      <c r="K343" s="163"/>
      <c r="L343" s="164"/>
      <c r="M343" s="165" t="str">
        <f t="shared" si="57"/>
        <v/>
      </c>
      <c r="N343" s="166"/>
      <c r="O343" s="167"/>
      <c r="P343" s="182"/>
      <c r="Q343" s="491">
        <v>1</v>
      </c>
      <c r="R343" s="169">
        <f>IFERROR(SUMIF(K390:P390, O343, K391:P391)*N343*IF(ISBLANK(K343),1,K343)+SUMIF(K392:P392, O343, K393:P393)*N343*IF(ISBLANK(K343),1,K343), 0)</f>
        <v>0</v>
      </c>
      <c r="S343" s="170">
        <f>IF(ISBLANK(K327),0,(R343*Q343)/K327*V328)</f>
        <v>0</v>
      </c>
      <c r="T343" s="171">
        <f>IF(S363=0,0,(S343/S363)*U332*1000)</f>
        <v>0</v>
      </c>
      <c r="U343" s="193">
        <f>IF(R363=0, 0, (K343*Q343)/(R363*U332))</f>
        <v>0</v>
      </c>
      <c r="V343" s="173">
        <f>IF(OR(ISBLANK(K327), ISBLANK(K343), ISTEXT(K343)), 0, K343*Q343/K327*V328)</f>
        <v>0</v>
      </c>
      <c r="W343" s="174">
        <f t="shared" si="58"/>
        <v>0</v>
      </c>
      <c r="X343" s="175">
        <f t="shared" si="59"/>
        <v>0</v>
      </c>
      <c r="Y343" s="24" t="s">
        <v>7</v>
      </c>
      <c r="Z343" s="5">
        <v>1</v>
      </c>
      <c r="AA343" s="192"/>
      <c r="AB343" s="192"/>
      <c r="AC343" s="165" t="str">
        <f t="shared" si="63"/>
        <v/>
      </c>
      <c r="AD343" s="166"/>
      <c r="AE343" s="167"/>
      <c r="AF343" s="182"/>
      <c r="AG343" s="5">
        <v>1</v>
      </c>
      <c r="AH343" s="5">
        <v>1</v>
      </c>
      <c r="AI343" s="5">
        <v>1</v>
      </c>
      <c r="AJ343" s="5">
        <v>1</v>
      </c>
      <c r="AK343" s="5">
        <v>1</v>
      </c>
      <c r="AL343" s="5">
        <v>1</v>
      </c>
      <c r="AM343" s="5">
        <v>1</v>
      </c>
      <c r="AN343" s="5">
        <v>1</v>
      </c>
      <c r="AO343" s="5">
        <v>1</v>
      </c>
      <c r="AP343" s="5">
        <v>1</v>
      </c>
      <c r="AQ343" s="5">
        <v>1</v>
      </c>
      <c r="AR343" s="5">
        <v>1</v>
      </c>
      <c r="AS343" s="5">
        <v>1</v>
      </c>
      <c r="AT343" s="5">
        <v>1</v>
      </c>
      <c r="AU343" s="5">
        <v>1</v>
      </c>
      <c r="AV343" s="5">
        <v>1</v>
      </c>
      <c r="AW343" s="5">
        <v>1</v>
      </c>
      <c r="AX343" s="5">
        <v>1</v>
      </c>
      <c r="AY343" s="5">
        <v>1</v>
      </c>
      <c r="AZ343" s="5">
        <v>1</v>
      </c>
      <c r="BA343" s="5">
        <v>1</v>
      </c>
      <c r="BB343" s="5">
        <v>1</v>
      </c>
      <c r="BC343" s="5">
        <v>1</v>
      </c>
      <c r="BD343" s="5">
        <v>1</v>
      </c>
      <c r="BE343" s="5">
        <v>1</v>
      </c>
      <c r="BF343" s="5">
        <v>1</v>
      </c>
      <c r="BG343" s="5">
        <v>1</v>
      </c>
      <c r="BH343" s="5">
        <v>1</v>
      </c>
      <c r="BI343" s="5">
        <v>1</v>
      </c>
      <c r="BJ343" s="5">
        <v>1</v>
      </c>
      <c r="BK343" s="5">
        <v>1</v>
      </c>
      <c r="BL343" s="5">
        <v>1</v>
      </c>
      <c r="BM343" s="5">
        <v>1</v>
      </c>
      <c r="BN343" s="5">
        <v>1</v>
      </c>
      <c r="BO343" s="5">
        <v>1</v>
      </c>
      <c r="BP343" s="5">
        <v>1</v>
      </c>
      <c r="BQ343" s="5">
        <v>1</v>
      </c>
      <c r="BR343" s="5">
        <v>1</v>
      </c>
      <c r="BS343" s="5">
        <v>1</v>
      </c>
      <c r="BT343" s="5">
        <v>1</v>
      </c>
      <c r="BU343" s="244">
        <v>1</v>
      </c>
    </row>
    <row r="344" spans="1:73" ht="18.75">
      <c r="A344" s="5">
        <v>1</v>
      </c>
      <c r="B344" s="596"/>
      <c r="C344" s="632"/>
      <c r="D344" s="598"/>
      <c r="E344" s="630" t="str">
        <f t="shared" si="61"/>
        <v/>
      </c>
      <c r="F344" s="640"/>
      <c r="G344" s="627" t="str">
        <f>IF(ISBLANK(F344),E344,F344)</f>
        <v/>
      </c>
      <c r="H344" s="639" t="str">
        <f>IF(OR(ISBLANK(F344), ISTEXT(F344)), "", "0  "&amp;F336)</f>
        <v/>
      </c>
      <c r="I344" s="5">
        <v>1</v>
      </c>
      <c r="J344" s="180" t="str">
        <f t="shared" si="60"/>
        <v>►</v>
      </c>
      <c r="K344" s="163"/>
      <c r="L344" s="164"/>
      <c r="M344" s="181" t="str">
        <f t="shared" si="57"/>
        <v/>
      </c>
      <c r="N344" s="166"/>
      <c r="O344" s="167"/>
      <c r="P344" s="182"/>
      <c r="Q344" s="491">
        <v>1</v>
      </c>
      <c r="R344" s="169">
        <f>IFERROR(SUMIF(K390:P390, O344, K391:P391)*N344*IF(ISBLANK(K344),1,K344)+SUMIF(K392:P392, O344, K393:P393)*N344*IF(ISBLANK(K344),1,K344), 0)</f>
        <v>0</v>
      </c>
      <c r="S344" s="170">
        <f>IF(ISBLANK(K327),0,(R344*Q344)/K327*V328)</f>
        <v>0</v>
      </c>
      <c r="T344" s="183">
        <f>IF(S363=0,0,(S344/S363)*U332*1000)</f>
        <v>0</v>
      </c>
      <c r="U344" s="184">
        <f>IF(R363=0, 0, (K344*Q344)/(R363*U332))</f>
        <v>0</v>
      </c>
      <c r="V344" s="185">
        <f>IF(OR(ISBLANK(K327), ISBLANK(K344), ISTEXT(K344)), 0, K344*Q344/K327*V328)</f>
        <v>0</v>
      </c>
      <c r="W344" s="186">
        <f t="shared" si="58"/>
        <v>0</v>
      </c>
      <c r="X344" s="187">
        <f t="shared" si="59"/>
        <v>0</v>
      </c>
      <c r="Y344" s="24" t="s">
        <v>13</v>
      </c>
      <c r="Z344" s="5">
        <v>1</v>
      </c>
      <c r="AA344" s="192"/>
      <c r="AB344" s="192"/>
      <c r="AC344" s="181" t="str">
        <f t="shared" si="63"/>
        <v/>
      </c>
      <c r="AD344" s="166"/>
      <c r="AE344" s="167"/>
      <c r="AF344" s="182"/>
      <c r="AG344" s="5">
        <v>1</v>
      </c>
      <c r="AH344" s="5">
        <v>1</v>
      </c>
      <c r="AI344" s="5">
        <v>1</v>
      </c>
      <c r="AJ344" s="5">
        <v>1</v>
      </c>
      <c r="AK344" s="5">
        <v>1</v>
      </c>
      <c r="AL344" s="5">
        <v>1</v>
      </c>
      <c r="AM344" s="5">
        <v>1</v>
      </c>
      <c r="AN344" s="5">
        <v>1</v>
      </c>
      <c r="AO344" s="5">
        <v>1</v>
      </c>
      <c r="AP344" s="5">
        <v>1</v>
      </c>
      <c r="AQ344" s="5">
        <v>1</v>
      </c>
      <c r="AR344" s="5">
        <v>1</v>
      </c>
      <c r="AS344" s="5">
        <v>1</v>
      </c>
      <c r="AT344" s="5">
        <v>1</v>
      </c>
      <c r="AU344" s="5">
        <v>1</v>
      </c>
      <c r="AV344" s="5">
        <v>1</v>
      </c>
      <c r="AW344" s="5">
        <v>1</v>
      </c>
      <c r="AX344" s="5">
        <v>1</v>
      </c>
      <c r="AY344" s="5">
        <v>1</v>
      </c>
      <c r="AZ344" s="5">
        <v>1</v>
      </c>
      <c r="BA344" s="5">
        <v>1</v>
      </c>
      <c r="BB344" s="5">
        <v>1</v>
      </c>
      <c r="BC344" s="5">
        <v>1</v>
      </c>
      <c r="BD344" s="5">
        <v>1</v>
      </c>
      <c r="BE344" s="5">
        <v>1</v>
      </c>
      <c r="BF344" s="5">
        <v>1</v>
      </c>
      <c r="BG344" s="5">
        <v>1</v>
      </c>
      <c r="BH344" s="5">
        <v>1</v>
      </c>
      <c r="BI344" s="5">
        <v>1</v>
      </c>
      <c r="BJ344" s="5">
        <v>1</v>
      </c>
      <c r="BK344" s="5">
        <v>1</v>
      </c>
      <c r="BL344" s="5">
        <v>1</v>
      </c>
      <c r="BM344" s="5">
        <v>1</v>
      </c>
      <c r="BN344" s="5">
        <v>1</v>
      </c>
      <c r="BO344" s="5">
        <v>1</v>
      </c>
      <c r="BP344" s="5">
        <v>1</v>
      </c>
      <c r="BQ344" s="5">
        <v>1</v>
      </c>
      <c r="BR344" s="5">
        <v>1</v>
      </c>
      <c r="BS344" s="5">
        <v>1</v>
      </c>
      <c r="BT344" s="5">
        <v>1</v>
      </c>
      <c r="BU344" s="244">
        <v>1</v>
      </c>
    </row>
    <row r="345" spans="1:73" ht="18.75">
      <c r="A345" s="5">
        <v>1</v>
      </c>
      <c r="B345" s="596"/>
      <c r="C345" s="632"/>
      <c r="D345" s="598"/>
      <c r="E345" s="630" t="str">
        <f t="shared" si="61"/>
        <v/>
      </c>
      <c r="F345" s="640"/>
      <c r="G345" s="627" t="str">
        <f t="shared" ref="G345:G399" si="64">IF(ISBLANK(F345),E345,F345)</f>
        <v/>
      </c>
      <c r="H345" s="639" t="str">
        <f>IF(OR(ISBLANK(F345), ISTEXT(F345)), "", "0  "&amp;F336)</f>
        <v/>
      </c>
      <c r="I345" s="5">
        <v>1</v>
      </c>
      <c r="J345" s="180" t="str">
        <f t="shared" si="60"/>
        <v>►</v>
      </c>
      <c r="K345" s="163"/>
      <c r="L345" s="164"/>
      <c r="M345" s="165" t="str">
        <f t="shared" si="57"/>
        <v/>
      </c>
      <c r="N345" s="166"/>
      <c r="O345" s="167"/>
      <c r="P345" s="182"/>
      <c r="Q345" s="491">
        <v>1</v>
      </c>
      <c r="R345" s="169">
        <f>IFERROR(SUMIF(K390:P390, O345, K391:P391)*N345*IF(ISBLANK(K345),1,K345)+SUMIF(K392:P392, O345, K393:P393)*N345*IF(ISBLANK(K345),1,K345), 0)</f>
        <v>0</v>
      </c>
      <c r="S345" s="170">
        <f>IF(ISBLANK(K327),0,(R345*Q345)/K327*V328)</f>
        <v>0</v>
      </c>
      <c r="T345" s="171">
        <f>IF(S363=0,0,(S345/S363)*U332*1000)</f>
        <v>0</v>
      </c>
      <c r="U345" s="193">
        <f>IF(R363=0, 0, (K345*Q345)/(R363*U332))</f>
        <v>0</v>
      </c>
      <c r="V345" s="173">
        <f>IF(OR(ISBLANK(K327), ISBLANK(K345), ISTEXT(K345)), 0, K345*Q345/K327*V328)</f>
        <v>0</v>
      </c>
      <c r="W345" s="174">
        <f t="shared" si="58"/>
        <v>0</v>
      </c>
      <c r="X345" s="175">
        <f t="shared" si="59"/>
        <v>0</v>
      </c>
      <c r="Y345" s="24" t="s">
        <v>19</v>
      </c>
      <c r="Z345" s="5">
        <v>1</v>
      </c>
      <c r="AA345" s="192"/>
      <c r="AB345" s="192"/>
      <c r="AC345" s="165" t="str">
        <f t="shared" si="63"/>
        <v/>
      </c>
      <c r="AD345" s="166"/>
      <c r="AE345" s="167"/>
      <c r="AF345" s="182"/>
      <c r="AG345" s="5">
        <v>1</v>
      </c>
      <c r="AH345" s="5">
        <v>1</v>
      </c>
      <c r="AI345" s="5">
        <v>1</v>
      </c>
      <c r="AJ345" s="5">
        <v>1</v>
      </c>
      <c r="AK345" s="5">
        <v>1</v>
      </c>
      <c r="AL345" s="5">
        <v>1</v>
      </c>
      <c r="AM345" s="5">
        <v>1</v>
      </c>
      <c r="AN345" s="5">
        <v>1</v>
      </c>
      <c r="AO345" s="5">
        <v>1</v>
      </c>
      <c r="AP345" s="5">
        <v>1</v>
      </c>
      <c r="AQ345" s="5">
        <v>1</v>
      </c>
      <c r="AR345" s="5">
        <v>1</v>
      </c>
      <c r="AS345" s="5">
        <v>1</v>
      </c>
      <c r="AT345" s="5">
        <v>1</v>
      </c>
      <c r="AU345" s="5">
        <v>1</v>
      </c>
      <c r="AV345" s="5">
        <v>1</v>
      </c>
      <c r="AW345" s="5">
        <v>1</v>
      </c>
      <c r="AX345" s="5">
        <v>1</v>
      </c>
      <c r="AY345" s="5">
        <v>1</v>
      </c>
      <c r="AZ345" s="5">
        <v>1</v>
      </c>
      <c r="BA345" s="5">
        <v>1</v>
      </c>
      <c r="BB345" s="5">
        <v>1</v>
      </c>
      <c r="BC345" s="5">
        <v>1</v>
      </c>
      <c r="BD345" s="5">
        <v>1</v>
      </c>
      <c r="BE345" s="5">
        <v>1</v>
      </c>
      <c r="BF345" s="5">
        <v>1</v>
      </c>
      <c r="BG345" s="5">
        <v>1</v>
      </c>
      <c r="BH345" s="5">
        <v>1</v>
      </c>
      <c r="BI345" s="5">
        <v>1</v>
      </c>
      <c r="BJ345" s="5">
        <v>1</v>
      </c>
      <c r="BK345" s="5">
        <v>1</v>
      </c>
      <c r="BL345" s="5">
        <v>1</v>
      </c>
      <c r="BM345" s="5">
        <v>1</v>
      </c>
      <c r="BN345" s="5">
        <v>1</v>
      </c>
      <c r="BO345" s="5">
        <v>1</v>
      </c>
      <c r="BP345" s="5">
        <v>1</v>
      </c>
      <c r="BQ345" s="5">
        <v>1</v>
      </c>
      <c r="BR345" s="5">
        <v>1</v>
      </c>
      <c r="BS345" s="5">
        <v>1</v>
      </c>
      <c r="BT345" s="5">
        <v>1</v>
      </c>
      <c r="BU345" s="244">
        <v>1</v>
      </c>
    </row>
    <row r="346" spans="1:73" ht="18.75">
      <c r="A346" s="5">
        <v>1</v>
      </c>
      <c r="B346" s="596"/>
      <c r="C346" s="632"/>
      <c r="D346" s="598"/>
      <c r="E346" s="630" t="str">
        <f t="shared" si="61"/>
        <v/>
      </c>
      <c r="F346" s="640"/>
      <c r="G346" s="627" t="str">
        <f t="shared" si="64"/>
        <v/>
      </c>
      <c r="H346" s="639" t="str">
        <f>IF(OR(ISBLANK(F346), ISTEXT(F346)), "", "0  "&amp;F336)</f>
        <v/>
      </c>
      <c r="I346" s="5">
        <v>1</v>
      </c>
      <c r="J346" s="180" t="str">
        <f t="shared" si="60"/>
        <v>►</v>
      </c>
      <c r="K346" s="163"/>
      <c r="L346" s="164"/>
      <c r="M346" s="181" t="str">
        <f t="shared" si="57"/>
        <v/>
      </c>
      <c r="N346" s="166"/>
      <c r="O346" s="167"/>
      <c r="P346" s="182"/>
      <c r="Q346" s="491">
        <v>1</v>
      </c>
      <c r="R346" s="169">
        <f>IFERROR(SUMIF(K390:P390, O346, K391:P391)*N346*IF(ISBLANK(K346),1,K346)+SUMIF(K392:P392, O346, K393:P393)*N346*IF(ISBLANK(K346),1,K346), 0)</f>
        <v>0</v>
      </c>
      <c r="S346" s="170">
        <f>IF(ISBLANK(K327),0,(R346*Q346)/K327*V328)</f>
        <v>0</v>
      </c>
      <c r="T346" s="183">
        <f>IF(S363=0,0,(S346/S363)*U332*1000)</f>
        <v>0</v>
      </c>
      <c r="U346" s="184">
        <f>IF(R363=0, 0, (K346*Q346)/(R363*U332))</f>
        <v>0</v>
      </c>
      <c r="V346" s="185">
        <f>IF(OR(ISBLANK(K327), ISBLANK(K346), ISTEXT(K346)), 0, K346*Q346/K327*V328)</f>
        <v>0</v>
      </c>
      <c r="W346" s="186">
        <f t="shared" si="58"/>
        <v>0</v>
      </c>
      <c r="X346" s="187">
        <f t="shared" si="59"/>
        <v>0</v>
      </c>
      <c r="Y346" s="5">
        <v>1</v>
      </c>
      <c r="Z346" s="5">
        <v>1</v>
      </c>
      <c r="AA346" s="163"/>
      <c r="AB346" s="164"/>
      <c r="AC346" s="181" t="str">
        <f t="shared" si="63"/>
        <v/>
      </c>
      <c r="AD346" s="166"/>
      <c r="AE346" s="167"/>
      <c r="AF346" s="182"/>
      <c r="AG346" s="5">
        <v>1</v>
      </c>
      <c r="AH346" s="5">
        <v>1</v>
      </c>
      <c r="AI346" s="5">
        <v>1</v>
      </c>
      <c r="AJ346" s="5">
        <v>1</v>
      </c>
      <c r="AK346" s="5">
        <v>1</v>
      </c>
      <c r="AL346" s="5">
        <v>1</v>
      </c>
      <c r="AM346" s="5">
        <v>1</v>
      </c>
      <c r="AN346" s="5">
        <v>1</v>
      </c>
      <c r="AO346" s="5">
        <v>1</v>
      </c>
      <c r="AP346" s="5">
        <v>1</v>
      </c>
      <c r="AQ346" s="5">
        <v>1</v>
      </c>
      <c r="AR346" s="5">
        <v>1</v>
      </c>
      <c r="AS346" s="5">
        <v>1</v>
      </c>
      <c r="AT346" s="5">
        <v>1</v>
      </c>
      <c r="AU346" s="5">
        <v>1</v>
      </c>
      <c r="AV346" s="5">
        <v>1</v>
      </c>
      <c r="AW346" s="5">
        <v>1</v>
      </c>
      <c r="AX346" s="5">
        <v>1</v>
      </c>
      <c r="AY346" s="5">
        <v>1</v>
      </c>
      <c r="AZ346" s="5">
        <v>1</v>
      </c>
      <c r="BA346" s="5">
        <v>1</v>
      </c>
      <c r="BB346" s="5">
        <v>1</v>
      </c>
      <c r="BC346" s="5">
        <v>1</v>
      </c>
      <c r="BD346" s="5">
        <v>1</v>
      </c>
      <c r="BE346" s="5">
        <v>1</v>
      </c>
      <c r="BF346" s="5">
        <v>1</v>
      </c>
      <c r="BG346" s="5">
        <v>1</v>
      </c>
      <c r="BH346" s="5">
        <v>1</v>
      </c>
      <c r="BI346" s="5">
        <v>1</v>
      </c>
      <c r="BJ346" s="5">
        <v>1</v>
      </c>
      <c r="BK346" s="5">
        <v>1</v>
      </c>
      <c r="BL346" s="5">
        <v>1</v>
      </c>
      <c r="BM346" s="5">
        <v>1</v>
      </c>
      <c r="BN346" s="5">
        <v>1</v>
      </c>
      <c r="BO346" s="5">
        <v>1</v>
      </c>
      <c r="BP346" s="5">
        <v>1</v>
      </c>
      <c r="BQ346" s="5">
        <v>1</v>
      </c>
      <c r="BR346" s="5">
        <v>1</v>
      </c>
      <c r="BS346" s="5">
        <v>1</v>
      </c>
      <c r="BT346" s="5">
        <v>1</v>
      </c>
      <c r="BU346" s="244">
        <v>1</v>
      </c>
    </row>
    <row r="347" spans="1:73" ht="18.75">
      <c r="A347" s="5">
        <v>1</v>
      </c>
      <c r="B347" s="596"/>
      <c r="C347" s="632"/>
      <c r="D347" s="598"/>
      <c r="E347" s="630" t="str">
        <f t="shared" si="61"/>
        <v/>
      </c>
      <c r="F347" s="640"/>
      <c r="G347" s="627" t="str">
        <f t="shared" si="64"/>
        <v/>
      </c>
      <c r="H347" s="639" t="str">
        <f>IF(OR(ISBLANK(F347), ISTEXT(F347)), "", "0  "&amp;F336)</f>
        <v/>
      </c>
      <c r="I347" s="5">
        <v>1</v>
      </c>
      <c r="J347" s="180" t="str">
        <f t="shared" si="60"/>
        <v>►</v>
      </c>
      <c r="K347" s="163"/>
      <c r="L347" s="164"/>
      <c r="M347" s="181" t="str">
        <f t="shared" si="57"/>
        <v/>
      </c>
      <c r="N347" s="166"/>
      <c r="O347" s="167"/>
      <c r="P347" s="182"/>
      <c r="Q347" s="491">
        <v>1</v>
      </c>
      <c r="R347" s="169">
        <f>IFERROR(SUMIF(K390:P390, O347, K391:P391)*N347*IF(ISBLANK(K347),1,K347)+SUMIF(K392:P392, O347, K393:P393)*N347*IF(ISBLANK(K347),1,K347), 0)</f>
        <v>0</v>
      </c>
      <c r="S347" s="170">
        <f>IF(ISBLANK(K327),0,(R347*Q347)/K327*V328)</f>
        <v>0</v>
      </c>
      <c r="T347" s="171">
        <f>IF(S363=0,0,(S347/S363)*U332*1000)</f>
        <v>0</v>
      </c>
      <c r="U347" s="193">
        <f>IF(R363=0, 0, (K347*Q347)/(R363*U332))</f>
        <v>0</v>
      </c>
      <c r="V347" s="173">
        <f>IF(OR(ISBLANK(K327), ISBLANK(K347), ISTEXT(K347)), 0, K347*Q347/K327*V328)</f>
        <v>0</v>
      </c>
      <c r="W347" s="174">
        <f t="shared" si="58"/>
        <v>0</v>
      </c>
      <c r="X347" s="175">
        <f t="shared" si="59"/>
        <v>0</v>
      </c>
      <c r="Y347" s="5">
        <v>1</v>
      </c>
      <c r="Z347" s="5">
        <v>1</v>
      </c>
      <c r="AA347" s="164"/>
      <c r="AB347" s="164"/>
      <c r="AC347" s="165" t="str">
        <f t="shared" si="63"/>
        <v/>
      </c>
      <c r="AD347" s="166"/>
      <c r="AE347" s="167"/>
      <c r="AF347" s="182"/>
      <c r="AG347" s="5">
        <v>1</v>
      </c>
      <c r="AH347" s="5">
        <v>1</v>
      </c>
      <c r="AI347" s="5">
        <v>1</v>
      </c>
      <c r="AJ347" s="5">
        <v>1</v>
      </c>
      <c r="AK347" s="5">
        <v>1</v>
      </c>
      <c r="AL347" s="5">
        <v>1</v>
      </c>
      <c r="AM347" s="5">
        <v>1</v>
      </c>
      <c r="AN347" s="5">
        <v>1</v>
      </c>
      <c r="AO347" s="5">
        <v>1</v>
      </c>
      <c r="AP347" s="5">
        <v>1</v>
      </c>
      <c r="AQ347" s="5">
        <v>1</v>
      </c>
      <c r="AR347" s="5">
        <v>1</v>
      </c>
      <c r="AS347" s="5">
        <v>1</v>
      </c>
      <c r="AT347" s="5">
        <v>1</v>
      </c>
      <c r="AU347" s="5">
        <v>1</v>
      </c>
      <c r="AV347" s="5">
        <v>1</v>
      </c>
      <c r="AW347" s="5">
        <v>1</v>
      </c>
      <c r="AX347" s="5">
        <v>1</v>
      </c>
      <c r="AY347" s="5">
        <v>1</v>
      </c>
      <c r="AZ347" s="5">
        <v>1</v>
      </c>
      <c r="BA347" s="5">
        <v>1</v>
      </c>
      <c r="BB347" s="5">
        <v>1</v>
      </c>
      <c r="BC347" s="5">
        <v>1</v>
      </c>
      <c r="BD347" s="5">
        <v>1</v>
      </c>
      <c r="BE347" s="5">
        <v>1</v>
      </c>
      <c r="BF347" s="5">
        <v>1</v>
      </c>
      <c r="BG347" s="5">
        <v>1</v>
      </c>
      <c r="BH347" s="5">
        <v>1</v>
      </c>
      <c r="BI347" s="5">
        <v>1</v>
      </c>
      <c r="BJ347" s="5">
        <v>1</v>
      </c>
      <c r="BK347" s="5">
        <v>1</v>
      </c>
      <c r="BL347" s="5">
        <v>1</v>
      </c>
      <c r="BM347" s="5">
        <v>1</v>
      </c>
      <c r="BN347" s="5">
        <v>1</v>
      </c>
      <c r="BO347" s="5">
        <v>1</v>
      </c>
      <c r="BP347" s="5">
        <v>1</v>
      </c>
      <c r="BQ347" s="5">
        <v>1</v>
      </c>
      <c r="BR347" s="5">
        <v>1</v>
      </c>
      <c r="BS347" s="5">
        <v>1</v>
      </c>
      <c r="BT347" s="5">
        <v>1</v>
      </c>
      <c r="BU347" s="244">
        <v>1</v>
      </c>
    </row>
    <row r="348" spans="1:73" ht="18.75">
      <c r="A348" s="5">
        <v>1</v>
      </c>
      <c r="B348" s="596"/>
      <c r="C348" s="632"/>
      <c r="D348" s="598"/>
      <c r="E348" s="630" t="str">
        <f t="shared" si="61"/>
        <v/>
      </c>
      <c r="F348" s="640"/>
      <c r="G348" s="627" t="str">
        <f t="shared" si="64"/>
        <v/>
      </c>
      <c r="H348" s="639" t="str">
        <f>IF(OR(ISBLANK(F348), ISTEXT(F348)), "", "0  "&amp;F336)</f>
        <v/>
      </c>
      <c r="I348" s="5">
        <v>1</v>
      </c>
      <c r="J348" s="180" t="str">
        <f t="shared" si="60"/>
        <v>►</v>
      </c>
      <c r="K348" s="163"/>
      <c r="L348" s="164"/>
      <c r="M348" s="181" t="str">
        <f t="shared" si="57"/>
        <v/>
      </c>
      <c r="N348" s="166"/>
      <c r="O348" s="167"/>
      <c r="P348" s="182"/>
      <c r="Q348" s="491">
        <v>1</v>
      </c>
      <c r="R348" s="169">
        <f>IFERROR(SUMIF(K390:P390, O348, K391:P391)*N348*IF(ISBLANK(K348),1,K348)+SUMIF(K392:P392, O348, K393:P393)*N348*IF(ISBLANK(K348),1,K348), 0)</f>
        <v>0</v>
      </c>
      <c r="S348" s="170">
        <f>IF(ISBLANK(K327),0,(R348*Q348)/K327*V328)</f>
        <v>0</v>
      </c>
      <c r="T348" s="183">
        <f>IF(S363=0,0,(S348/S363)*U332*1000)</f>
        <v>0</v>
      </c>
      <c r="U348" s="184">
        <f>IF(R363=0, 0, (K348*Q348)/(R363*U332))</f>
        <v>0</v>
      </c>
      <c r="V348" s="185">
        <f>IF(OR(ISBLANK(K327), ISBLANK(K348), ISTEXT(K348)), 0, K348*Q348/K327*V328)</f>
        <v>0</v>
      </c>
      <c r="W348" s="186">
        <f t="shared" si="58"/>
        <v>0</v>
      </c>
      <c r="X348" s="187">
        <f t="shared" si="59"/>
        <v>0</v>
      </c>
      <c r="Y348" s="5">
        <v>1</v>
      </c>
      <c r="Z348" s="5">
        <v>1</v>
      </c>
      <c r="AA348" s="164"/>
      <c r="AB348" s="164"/>
      <c r="AC348" s="181" t="str">
        <f t="shared" si="63"/>
        <v/>
      </c>
      <c r="AD348" s="166"/>
      <c r="AE348" s="167"/>
      <c r="AF348" s="182"/>
      <c r="AG348" s="5">
        <v>1</v>
      </c>
      <c r="AH348" s="5">
        <v>1</v>
      </c>
      <c r="AI348" s="5">
        <v>1</v>
      </c>
      <c r="AJ348" s="5">
        <v>1</v>
      </c>
      <c r="AK348" s="5">
        <v>1</v>
      </c>
      <c r="AL348" s="5">
        <v>1</v>
      </c>
      <c r="AM348" s="5">
        <v>1</v>
      </c>
      <c r="AN348" s="5">
        <v>1</v>
      </c>
      <c r="AO348" s="5">
        <v>1</v>
      </c>
      <c r="AP348" s="5">
        <v>1</v>
      </c>
      <c r="AQ348" s="5">
        <v>1</v>
      </c>
      <c r="AR348" s="5">
        <v>1</v>
      </c>
      <c r="AS348" s="5">
        <v>1</v>
      </c>
      <c r="AT348" s="5">
        <v>1</v>
      </c>
      <c r="AU348" s="5">
        <v>1</v>
      </c>
      <c r="AV348" s="5">
        <v>1</v>
      </c>
      <c r="AW348" s="5">
        <v>1</v>
      </c>
      <c r="AX348" s="5">
        <v>1</v>
      </c>
      <c r="AY348" s="5">
        <v>1</v>
      </c>
      <c r="AZ348" s="5">
        <v>1</v>
      </c>
      <c r="BA348" s="5">
        <v>1</v>
      </c>
      <c r="BB348" s="5">
        <v>1</v>
      </c>
      <c r="BC348" s="5">
        <v>1</v>
      </c>
      <c r="BD348" s="5">
        <v>1</v>
      </c>
      <c r="BE348" s="5">
        <v>1</v>
      </c>
      <c r="BF348" s="5">
        <v>1</v>
      </c>
      <c r="BG348" s="5">
        <v>1</v>
      </c>
      <c r="BH348" s="5">
        <v>1</v>
      </c>
      <c r="BI348" s="5">
        <v>1</v>
      </c>
      <c r="BJ348" s="5">
        <v>1</v>
      </c>
      <c r="BK348" s="5">
        <v>1</v>
      </c>
      <c r="BL348" s="5">
        <v>1</v>
      </c>
      <c r="BM348" s="5">
        <v>1</v>
      </c>
      <c r="BN348" s="5">
        <v>1</v>
      </c>
      <c r="BO348" s="5">
        <v>1</v>
      </c>
      <c r="BP348" s="5">
        <v>1</v>
      </c>
      <c r="BQ348" s="5">
        <v>1</v>
      </c>
      <c r="BR348" s="5">
        <v>1</v>
      </c>
      <c r="BS348" s="5">
        <v>1</v>
      </c>
      <c r="BT348" s="5">
        <v>1</v>
      </c>
      <c r="BU348" s="244">
        <v>1</v>
      </c>
    </row>
    <row r="349" spans="1:73" ht="18.75">
      <c r="A349" s="5">
        <v>1</v>
      </c>
      <c r="B349" s="596"/>
      <c r="C349" s="632"/>
      <c r="D349" s="598"/>
      <c r="E349" s="630" t="str">
        <f t="shared" si="61"/>
        <v/>
      </c>
      <c r="F349" s="640"/>
      <c r="G349" s="627" t="str">
        <f t="shared" si="64"/>
        <v/>
      </c>
      <c r="H349" s="639" t="str">
        <f>IF(OR(ISBLANK(F349), ISTEXT(F349)), "", "0  "&amp;F336)</f>
        <v/>
      </c>
      <c r="I349" s="5">
        <v>1</v>
      </c>
      <c r="J349" s="180" t="str">
        <f t="shared" si="60"/>
        <v>►</v>
      </c>
      <c r="K349" s="163"/>
      <c r="L349" s="164"/>
      <c r="M349" s="181" t="str">
        <f t="shared" si="57"/>
        <v/>
      </c>
      <c r="N349" s="166"/>
      <c r="O349" s="167"/>
      <c r="P349" s="182"/>
      <c r="Q349" s="491">
        <v>1</v>
      </c>
      <c r="R349" s="169">
        <f>IFERROR(SUMIF(K390:P390, O349, K391:P391)*N349*IF(ISBLANK(K349),1,K349)+SUMIF(K392:P392, O349, K393:P393)*N349*IF(ISBLANK(K349),1,K349), 0)</f>
        <v>0</v>
      </c>
      <c r="S349" s="170">
        <f>IF(ISBLANK(K327),0,(R349*Q349)/K327*V328)</f>
        <v>0</v>
      </c>
      <c r="T349" s="171">
        <f>IF(S363=0,0,(S349/S363)*U332*1000)</f>
        <v>0</v>
      </c>
      <c r="U349" s="193">
        <f>IF(R363=0, 0, (K349*Q349)/(R363*U332))</f>
        <v>0</v>
      </c>
      <c r="V349" s="173">
        <f>IF(OR(ISBLANK(K327), ISBLANK(K349), ISTEXT(K349)), 0, K349*Q349/K327*V328)</f>
        <v>0</v>
      </c>
      <c r="W349" s="174">
        <f t="shared" si="58"/>
        <v>0</v>
      </c>
      <c r="X349" s="175">
        <f t="shared" si="59"/>
        <v>0</v>
      </c>
      <c r="Y349" s="5">
        <v>1</v>
      </c>
      <c r="Z349" s="5">
        <v>1</v>
      </c>
      <c r="AA349" s="164"/>
      <c r="AB349" s="164"/>
      <c r="AC349" s="181" t="str">
        <f t="shared" si="63"/>
        <v/>
      </c>
      <c r="AD349" s="166"/>
      <c r="AE349" s="167"/>
      <c r="AF349" s="182"/>
      <c r="AG349" s="5">
        <v>1</v>
      </c>
      <c r="AH349" s="5">
        <v>1</v>
      </c>
      <c r="AI349" s="5">
        <v>1</v>
      </c>
      <c r="AJ349" s="5">
        <v>1</v>
      </c>
      <c r="AK349" s="5">
        <v>1</v>
      </c>
      <c r="AL349" s="5">
        <v>1</v>
      </c>
      <c r="AM349" s="5">
        <v>1</v>
      </c>
      <c r="AN349" s="5">
        <v>1</v>
      </c>
      <c r="AO349" s="5">
        <v>1</v>
      </c>
      <c r="AP349" s="5">
        <v>1</v>
      </c>
      <c r="AQ349" s="5">
        <v>1</v>
      </c>
      <c r="AR349" s="5">
        <v>1</v>
      </c>
      <c r="AS349" s="5">
        <v>1</v>
      </c>
      <c r="AT349" s="5">
        <v>1</v>
      </c>
      <c r="AU349" s="5">
        <v>1</v>
      </c>
      <c r="AV349" s="5">
        <v>1</v>
      </c>
      <c r="AW349" s="5">
        <v>1</v>
      </c>
      <c r="AX349" s="5">
        <v>1</v>
      </c>
      <c r="AY349" s="5">
        <v>1</v>
      </c>
      <c r="AZ349" s="5">
        <v>1</v>
      </c>
      <c r="BA349" s="5">
        <v>1</v>
      </c>
      <c r="BB349" s="5">
        <v>1</v>
      </c>
      <c r="BC349" s="5">
        <v>1</v>
      </c>
      <c r="BD349" s="5">
        <v>1</v>
      </c>
      <c r="BE349" s="5">
        <v>1</v>
      </c>
      <c r="BF349" s="5">
        <v>1</v>
      </c>
      <c r="BG349" s="5">
        <v>1</v>
      </c>
      <c r="BH349" s="5">
        <v>1</v>
      </c>
      <c r="BI349" s="5">
        <v>1</v>
      </c>
      <c r="BJ349" s="5">
        <v>1</v>
      </c>
      <c r="BK349" s="5">
        <v>1</v>
      </c>
      <c r="BL349" s="5">
        <v>1</v>
      </c>
      <c r="BM349" s="5">
        <v>1</v>
      </c>
      <c r="BN349" s="5">
        <v>1</v>
      </c>
      <c r="BO349" s="5">
        <v>1</v>
      </c>
      <c r="BP349" s="5">
        <v>1</v>
      </c>
      <c r="BQ349" s="5">
        <v>1</v>
      </c>
      <c r="BR349" s="5">
        <v>1</v>
      </c>
      <c r="BS349" s="5">
        <v>1</v>
      </c>
      <c r="BT349" s="5">
        <v>1</v>
      </c>
      <c r="BU349" s="244">
        <v>1</v>
      </c>
    </row>
    <row r="350" spans="1:73" ht="18.75">
      <c r="A350" s="5">
        <v>1</v>
      </c>
      <c r="B350" s="596"/>
      <c r="C350" s="632"/>
      <c r="D350" s="598"/>
      <c r="E350" s="630" t="str">
        <f t="shared" si="61"/>
        <v/>
      </c>
      <c r="F350" s="640"/>
      <c r="G350" s="627" t="str">
        <f t="shared" si="64"/>
        <v/>
      </c>
      <c r="H350" s="639" t="str">
        <f>IF(OR(ISBLANK(F350), ISTEXT(F350)), "", "0  "&amp;F336)</f>
        <v/>
      </c>
      <c r="I350" s="5">
        <v>1</v>
      </c>
      <c r="J350" s="180" t="str">
        <f t="shared" si="60"/>
        <v>►</v>
      </c>
      <c r="K350" s="163"/>
      <c r="L350" s="164"/>
      <c r="M350" s="181" t="str">
        <f t="shared" si="57"/>
        <v/>
      </c>
      <c r="N350" s="166"/>
      <c r="O350" s="167"/>
      <c r="P350" s="182"/>
      <c r="Q350" s="491">
        <v>1</v>
      </c>
      <c r="R350" s="169">
        <f>IFERROR(SUMIF(K390:P390, O350, K391:P391)*N350*IF(ISBLANK(K350),1,K350)+SUMIF(K392:P392, O350, K393:P393)*N350*IF(ISBLANK(K350),1,K350), 0)</f>
        <v>0</v>
      </c>
      <c r="S350" s="170">
        <f>IF(ISBLANK(K327),0,(R350*Q350)/K327*V328)</f>
        <v>0</v>
      </c>
      <c r="T350" s="183">
        <f>IF(S363=0,0,(S350/S363)*U332*1000)</f>
        <v>0</v>
      </c>
      <c r="U350" s="184">
        <f>IF(R363=0, 0, (K350*Q350)/(R363*U332))</f>
        <v>0</v>
      </c>
      <c r="V350" s="185">
        <f>IF(OR(ISBLANK(K327), ISBLANK(K350), ISTEXT(K350)), 0, K350*Q350/K327*V328)</f>
        <v>0</v>
      </c>
      <c r="W350" s="186">
        <f t="shared" si="58"/>
        <v>0</v>
      </c>
      <c r="X350" s="187">
        <f t="shared" si="59"/>
        <v>0</v>
      </c>
      <c r="Y350" s="5">
        <v>1</v>
      </c>
      <c r="Z350" s="5">
        <v>1</v>
      </c>
      <c r="AA350" s="164"/>
      <c r="AB350" s="164"/>
      <c r="AC350" s="181" t="str">
        <f t="shared" si="63"/>
        <v/>
      </c>
      <c r="AD350" s="166"/>
      <c r="AE350" s="167"/>
      <c r="AF350" s="182"/>
      <c r="AG350" s="5">
        <v>1</v>
      </c>
      <c r="AH350" s="5">
        <v>1</v>
      </c>
      <c r="AI350" s="5">
        <v>1</v>
      </c>
      <c r="AJ350" s="5">
        <v>1</v>
      </c>
      <c r="AK350" s="5">
        <v>1</v>
      </c>
      <c r="AL350" s="5">
        <v>1</v>
      </c>
      <c r="AM350" s="5">
        <v>1</v>
      </c>
      <c r="AN350" s="5">
        <v>1</v>
      </c>
      <c r="AO350" s="5">
        <v>1</v>
      </c>
      <c r="AP350" s="5">
        <v>1</v>
      </c>
      <c r="AQ350" s="5">
        <v>1</v>
      </c>
      <c r="AR350" s="5">
        <v>1</v>
      </c>
      <c r="AS350" s="5">
        <v>1</v>
      </c>
      <c r="AT350" s="5">
        <v>1</v>
      </c>
      <c r="AU350" s="5">
        <v>1</v>
      </c>
      <c r="AV350" s="5">
        <v>1</v>
      </c>
      <c r="AW350" s="5">
        <v>1</v>
      </c>
      <c r="AX350" s="5">
        <v>1</v>
      </c>
      <c r="AY350" s="5">
        <v>1</v>
      </c>
      <c r="AZ350" s="5">
        <v>1</v>
      </c>
      <c r="BA350" s="5">
        <v>1</v>
      </c>
      <c r="BB350" s="5">
        <v>1</v>
      </c>
      <c r="BC350" s="5">
        <v>1</v>
      </c>
      <c r="BD350" s="5">
        <v>1</v>
      </c>
      <c r="BE350" s="5">
        <v>1</v>
      </c>
      <c r="BF350" s="5">
        <v>1</v>
      </c>
      <c r="BG350" s="5">
        <v>1</v>
      </c>
      <c r="BH350" s="5">
        <v>1</v>
      </c>
      <c r="BI350" s="5">
        <v>1</v>
      </c>
      <c r="BJ350" s="5">
        <v>1</v>
      </c>
      <c r="BK350" s="5">
        <v>1</v>
      </c>
      <c r="BL350" s="5">
        <v>1</v>
      </c>
      <c r="BM350" s="5">
        <v>1</v>
      </c>
      <c r="BN350" s="5">
        <v>1</v>
      </c>
      <c r="BO350" s="5">
        <v>1</v>
      </c>
      <c r="BP350" s="5">
        <v>1</v>
      </c>
      <c r="BQ350" s="5">
        <v>1</v>
      </c>
      <c r="BR350" s="5">
        <v>1</v>
      </c>
      <c r="BS350" s="5">
        <v>1</v>
      </c>
      <c r="BT350" s="5">
        <v>1</v>
      </c>
      <c r="BU350" s="244">
        <v>1</v>
      </c>
    </row>
    <row r="351" spans="1:73" ht="18.75">
      <c r="A351" s="5">
        <v>1</v>
      </c>
      <c r="B351" s="596"/>
      <c r="C351" s="632"/>
      <c r="D351" s="598"/>
      <c r="E351" s="630" t="str">
        <f t="shared" si="61"/>
        <v/>
      </c>
      <c r="F351" s="640"/>
      <c r="G351" s="627" t="str">
        <f t="shared" si="64"/>
        <v/>
      </c>
      <c r="H351" s="639" t="str">
        <f>IF(OR(ISBLANK(F351), ISTEXT(F351)), "", "0  "&amp;F336)</f>
        <v/>
      </c>
      <c r="I351" s="5">
        <v>1</v>
      </c>
      <c r="J351" s="180" t="str">
        <f t="shared" si="60"/>
        <v>►</v>
      </c>
      <c r="K351" s="163"/>
      <c r="L351" s="164"/>
      <c r="M351" s="181" t="str">
        <f t="shared" si="57"/>
        <v/>
      </c>
      <c r="N351" s="166"/>
      <c r="O351" s="167"/>
      <c r="P351" s="182"/>
      <c r="Q351" s="491">
        <v>1</v>
      </c>
      <c r="R351" s="169">
        <f>IFERROR(SUMIF(K390:P390, O351, K391:P391)*N351*IF(ISBLANK(K351),1,K351)+SUMIF(K392:P392, O351, K393:P393)*N351*IF(ISBLANK(K351),1,K351), 0)</f>
        <v>0</v>
      </c>
      <c r="S351" s="170">
        <f>IF(ISBLANK(K327),0,(R351*Q351)/K327*V328)</f>
        <v>0</v>
      </c>
      <c r="T351" s="171">
        <f>IF(S363=0,0,(S351/S363)*U332*1000)</f>
        <v>0</v>
      </c>
      <c r="U351" s="193">
        <f>IF(R363=0, 0, (K351*Q351)/(R363*U332))</f>
        <v>0</v>
      </c>
      <c r="V351" s="173">
        <f>IF(OR(ISBLANK(K327), ISBLANK(K351), ISTEXT(K351)), 0, K351*Q351/K327*V328)</f>
        <v>0</v>
      </c>
      <c r="W351" s="174">
        <f t="shared" si="58"/>
        <v>0</v>
      </c>
      <c r="X351" s="175">
        <f t="shared" si="59"/>
        <v>0</v>
      </c>
      <c r="Y351" s="5">
        <v>1</v>
      </c>
      <c r="Z351" s="5">
        <v>1</v>
      </c>
      <c r="AA351" s="164"/>
      <c r="AB351" s="164"/>
      <c r="AC351" s="181" t="str">
        <f t="shared" si="63"/>
        <v/>
      </c>
      <c r="AD351" s="166"/>
      <c r="AE351" s="167"/>
      <c r="AF351" s="182"/>
      <c r="AG351" s="5">
        <v>1</v>
      </c>
      <c r="AH351" s="5">
        <v>1</v>
      </c>
      <c r="AI351" s="5">
        <v>1</v>
      </c>
      <c r="AJ351" s="5">
        <v>1</v>
      </c>
      <c r="AK351" s="5">
        <v>1</v>
      </c>
      <c r="AL351" s="5">
        <v>1</v>
      </c>
      <c r="AM351" s="5">
        <v>1</v>
      </c>
      <c r="AN351" s="5">
        <v>1</v>
      </c>
      <c r="AO351" s="5">
        <v>1</v>
      </c>
      <c r="AP351" s="5">
        <v>1</v>
      </c>
      <c r="AQ351" s="5">
        <v>1</v>
      </c>
      <c r="AR351" s="5">
        <v>1</v>
      </c>
      <c r="AS351" s="5">
        <v>1</v>
      </c>
      <c r="AT351" s="5">
        <v>1</v>
      </c>
      <c r="AU351" s="5">
        <v>1</v>
      </c>
      <c r="AV351" s="5">
        <v>1</v>
      </c>
      <c r="AW351" s="5">
        <v>1</v>
      </c>
      <c r="AX351" s="5">
        <v>1</v>
      </c>
      <c r="AY351" s="5">
        <v>1</v>
      </c>
      <c r="AZ351" s="5">
        <v>1</v>
      </c>
      <c r="BA351" s="5">
        <v>1</v>
      </c>
      <c r="BB351" s="5">
        <v>1</v>
      </c>
      <c r="BC351" s="5">
        <v>1</v>
      </c>
      <c r="BD351" s="5">
        <v>1</v>
      </c>
      <c r="BE351" s="5">
        <v>1</v>
      </c>
      <c r="BF351" s="5">
        <v>1</v>
      </c>
      <c r="BG351" s="5">
        <v>1</v>
      </c>
      <c r="BH351" s="5">
        <v>1</v>
      </c>
      <c r="BI351" s="5">
        <v>1</v>
      </c>
      <c r="BJ351" s="5">
        <v>1</v>
      </c>
      <c r="BK351" s="5">
        <v>1</v>
      </c>
      <c r="BL351" s="5">
        <v>1</v>
      </c>
      <c r="BM351" s="5">
        <v>1</v>
      </c>
      <c r="BN351" s="5">
        <v>1</v>
      </c>
      <c r="BO351" s="5">
        <v>1</v>
      </c>
      <c r="BP351" s="5">
        <v>1</v>
      </c>
      <c r="BQ351" s="5">
        <v>1</v>
      </c>
      <c r="BR351" s="5">
        <v>1</v>
      </c>
      <c r="BS351" s="5">
        <v>1</v>
      </c>
      <c r="BT351" s="5">
        <v>1</v>
      </c>
      <c r="BU351" s="244">
        <v>1</v>
      </c>
    </row>
    <row r="352" spans="1:73" ht="18.75">
      <c r="A352" s="5">
        <v>1</v>
      </c>
      <c r="B352" s="596"/>
      <c r="C352" s="632"/>
      <c r="D352" s="598"/>
      <c r="E352" s="630" t="str">
        <f t="shared" si="61"/>
        <v/>
      </c>
      <c r="F352" s="640"/>
      <c r="G352" s="627" t="str">
        <f t="shared" si="64"/>
        <v/>
      </c>
      <c r="H352" s="639" t="str">
        <f>IF(OR(ISBLANK(F352), ISTEXT(F352)), "", "0  "&amp;F336)</f>
        <v/>
      </c>
      <c r="I352" s="5">
        <v>1</v>
      </c>
      <c r="J352" s="180" t="str">
        <f t="shared" si="60"/>
        <v>►</v>
      </c>
      <c r="K352" s="163"/>
      <c r="L352" s="164"/>
      <c r="M352" s="181" t="str">
        <f t="shared" si="57"/>
        <v/>
      </c>
      <c r="N352" s="166"/>
      <c r="O352" s="167"/>
      <c r="P352" s="286"/>
      <c r="Q352" s="491">
        <v>1</v>
      </c>
      <c r="R352" s="169">
        <f>IFERROR(SUMIF(K390:P390, O352, K391:P391)*N352*IF(ISBLANK(K352),1,K352)+SUMIF(K392:P392, O352, K393:P393)*N352*IF(ISBLANK(K352),1,K352), 0)</f>
        <v>0</v>
      </c>
      <c r="S352" s="170">
        <f>IF(ISBLANK(K327),0,(R352*Q352)/K327*V328)</f>
        <v>0</v>
      </c>
      <c r="T352" s="171">
        <f>IF(S363=0,0,(S352/S363)*U332*1000)</f>
        <v>0</v>
      </c>
      <c r="U352" s="193">
        <f>IF(R363=0, 0, (K352*Q352)/(R363*U332))</f>
        <v>0</v>
      </c>
      <c r="V352" s="173">
        <f>IF(OR(ISBLANK(K327), ISBLANK(K352), ISTEXT(K352)), 0, K352*Q352/K327*V328)</f>
        <v>0</v>
      </c>
      <c r="W352" s="174">
        <f t="shared" si="58"/>
        <v>0</v>
      </c>
      <c r="X352" s="175">
        <f t="shared" si="59"/>
        <v>0</v>
      </c>
      <c r="Y352" s="5">
        <v>1</v>
      </c>
      <c r="Z352" s="5">
        <v>1</v>
      </c>
      <c r="AA352" s="164"/>
      <c r="AB352" s="164"/>
      <c r="AC352" s="181" t="str">
        <f t="shared" si="63"/>
        <v/>
      </c>
      <c r="AD352" s="166"/>
      <c r="AE352" s="167"/>
      <c r="AF352" s="182"/>
      <c r="AG352" s="5">
        <v>1</v>
      </c>
      <c r="AH352" s="5">
        <v>1</v>
      </c>
      <c r="AI352" s="5">
        <v>1</v>
      </c>
      <c r="AJ352" s="5">
        <v>1</v>
      </c>
      <c r="AK352" s="5">
        <v>1</v>
      </c>
      <c r="AL352" s="5">
        <v>1</v>
      </c>
      <c r="AM352" s="5">
        <v>1</v>
      </c>
      <c r="AN352" s="5">
        <v>1</v>
      </c>
      <c r="AO352" s="5">
        <v>1</v>
      </c>
      <c r="AP352" s="5">
        <v>1</v>
      </c>
      <c r="AQ352" s="5">
        <v>1</v>
      </c>
      <c r="AR352" s="5">
        <v>1</v>
      </c>
      <c r="AS352" s="5">
        <v>1</v>
      </c>
      <c r="AT352" s="5">
        <v>1</v>
      </c>
      <c r="AU352" s="5">
        <v>1</v>
      </c>
      <c r="AV352" s="5">
        <v>1</v>
      </c>
      <c r="AW352" s="5">
        <v>1</v>
      </c>
      <c r="AX352" s="5">
        <v>1</v>
      </c>
      <c r="AY352" s="5">
        <v>1</v>
      </c>
      <c r="AZ352" s="5">
        <v>1</v>
      </c>
      <c r="BA352" s="5">
        <v>1</v>
      </c>
      <c r="BB352" s="5">
        <v>1</v>
      </c>
      <c r="BC352" s="5">
        <v>1</v>
      </c>
      <c r="BD352" s="5">
        <v>1</v>
      </c>
      <c r="BE352" s="5">
        <v>1</v>
      </c>
      <c r="BF352" s="5">
        <v>1</v>
      </c>
      <c r="BG352" s="5">
        <v>1</v>
      </c>
      <c r="BH352" s="5">
        <v>1</v>
      </c>
      <c r="BI352" s="5">
        <v>1</v>
      </c>
      <c r="BJ352" s="5">
        <v>1</v>
      </c>
      <c r="BK352" s="5">
        <v>1</v>
      </c>
      <c r="BL352" s="5">
        <v>1</v>
      </c>
      <c r="BM352" s="5">
        <v>1</v>
      </c>
      <c r="BN352" s="5">
        <v>1</v>
      </c>
      <c r="BO352" s="5">
        <v>1</v>
      </c>
      <c r="BP352" s="5">
        <v>1</v>
      </c>
      <c r="BQ352" s="5">
        <v>1</v>
      </c>
      <c r="BR352" s="5">
        <v>1</v>
      </c>
      <c r="BS352" s="5">
        <v>1</v>
      </c>
      <c r="BT352" s="5">
        <v>1</v>
      </c>
      <c r="BU352" s="244">
        <v>1</v>
      </c>
    </row>
    <row r="353" spans="1:73" ht="18.75">
      <c r="A353" s="5">
        <v>1</v>
      </c>
      <c r="B353" s="596"/>
      <c r="C353" s="632"/>
      <c r="D353" s="598"/>
      <c r="E353" s="630" t="str">
        <f t="shared" si="61"/>
        <v/>
      </c>
      <c r="F353" s="640"/>
      <c r="G353" s="627" t="str">
        <f t="shared" si="64"/>
        <v/>
      </c>
      <c r="H353" s="639" t="str">
        <f>IF(OR(ISBLANK(F353), ISTEXT(F353)), "", "0  "&amp;F336)</f>
        <v/>
      </c>
      <c r="I353" s="5">
        <v>1</v>
      </c>
      <c r="J353" s="180" t="str">
        <f t="shared" si="60"/>
        <v>►</v>
      </c>
      <c r="K353" s="163"/>
      <c r="L353" s="164"/>
      <c r="M353" s="181" t="str">
        <f t="shared" si="57"/>
        <v/>
      </c>
      <c r="N353" s="166"/>
      <c r="O353" s="167"/>
      <c r="P353" s="286"/>
      <c r="Q353" s="491">
        <v>1</v>
      </c>
      <c r="R353" s="169">
        <f>IFERROR(SUMIF(K390:P390, O353, K391:P391)*N353*IF(ISBLANK(K353),1,K353)+SUMIF(K392:P392, O353, K393:P393)*N353*IF(ISBLANK(K353),1,K353), 0)</f>
        <v>0</v>
      </c>
      <c r="S353" s="170">
        <f>IF(ISBLANK(K327),0,(R353*Q353)/K327*V328)</f>
        <v>0</v>
      </c>
      <c r="T353" s="171">
        <f>IF(S363=0,0,(S353/S363)*U332*1000)</f>
        <v>0</v>
      </c>
      <c r="U353" s="193">
        <f>IF(R363=0, 0, (K353*Q353)/(R363*U332))</f>
        <v>0</v>
      </c>
      <c r="V353" s="173">
        <f>IF(OR(ISBLANK(K327), ISBLANK(K353), ISTEXT(K353)), 0, K353*Q353/K327*V328)</f>
        <v>0</v>
      </c>
      <c r="W353" s="174">
        <f t="shared" si="58"/>
        <v>0</v>
      </c>
      <c r="X353" s="175">
        <f t="shared" si="59"/>
        <v>0</v>
      </c>
      <c r="Y353" s="5">
        <v>1</v>
      </c>
      <c r="Z353" s="5">
        <v>1</v>
      </c>
      <c r="AA353" s="164"/>
      <c r="AB353" s="164"/>
      <c r="AC353" s="181" t="str">
        <f t="shared" si="63"/>
        <v/>
      </c>
      <c r="AD353" s="166"/>
      <c r="AE353" s="167"/>
      <c r="AF353" s="182"/>
      <c r="AG353" s="5">
        <v>1</v>
      </c>
      <c r="AH353" s="5">
        <v>1</v>
      </c>
      <c r="AI353" s="5">
        <v>1</v>
      </c>
      <c r="AJ353" s="5">
        <v>1</v>
      </c>
      <c r="AK353" s="5">
        <v>1</v>
      </c>
      <c r="AL353" s="5">
        <v>1</v>
      </c>
      <c r="AM353" s="5">
        <v>1</v>
      </c>
      <c r="AN353" s="5">
        <v>1</v>
      </c>
      <c r="AO353" s="5">
        <v>1</v>
      </c>
      <c r="AP353" s="5">
        <v>1</v>
      </c>
      <c r="AQ353" s="5">
        <v>1</v>
      </c>
      <c r="AR353" s="5">
        <v>1</v>
      </c>
      <c r="AS353" s="5">
        <v>1</v>
      </c>
      <c r="AT353" s="5">
        <v>1</v>
      </c>
      <c r="AU353" s="5">
        <v>1</v>
      </c>
      <c r="AV353" s="5">
        <v>1</v>
      </c>
      <c r="AW353" s="5">
        <v>1</v>
      </c>
      <c r="AX353" s="5">
        <v>1</v>
      </c>
      <c r="AY353" s="5">
        <v>1</v>
      </c>
      <c r="AZ353" s="5">
        <v>1</v>
      </c>
      <c r="BA353" s="5">
        <v>1</v>
      </c>
      <c r="BB353" s="5">
        <v>1</v>
      </c>
      <c r="BC353" s="5">
        <v>1</v>
      </c>
      <c r="BD353" s="5">
        <v>1</v>
      </c>
      <c r="BE353" s="5">
        <v>1</v>
      </c>
      <c r="BF353" s="5">
        <v>1</v>
      </c>
      <c r="BG353" s="5">
        <v>1</v>
      </c>
      <c r="BH353" s="5">
        <v>1</v>
      </c>
      <c r="BI353" s="5">
        <v>1</v>
      </c>
      <c r="BJ353" s="5">
        <v>1</v>
      </c>
      <c r="BK353" s="5">
        <v>1</v>
      </c>
      <c r="BL353" s="5">
        <v>1</v>
      </c>
      <c r="BM353" s="5">
        <v>1</v>
      </c>
      <c r="BN353" s="5">
        <v>1</v>
      </c>
      <c r="BO353" s="5">
        <v>1</v>
      </c>
      <c r="BP353" s="5">
        <v>1</v>
      </c>
      <c r="BQ353" s="5">
        <v>1</v>
      </c>
      <c r="BR353" s="5">
        <v>1</v>
      </c>
      <c r="BS353" s="5">
        <v>1</v>
      </c>
      <c r="BT353" s="5">
        <v>1</v>
      </c>
      <c r="BU353" s="244">
        <v>1</v>
      </c>
    </row>
    <row r="354" spans="1:73" ht="18.75">
      <c r="A354" s="5">
        <v>1</v>
      </c>
      <c r="B354" s="596"/>
      <c r="C354" s="632"/>
      <c r="D354" s="598"/>
      <c r="E354" s="630" t="str">
        <f t="shared" si="61"/>
        <v/>
      </c>
      <c r="F354" s="640"/>
      <c r="G354" s="627" t="str">
        <f t="shared" si="64"/>
        <v/>
      </c>
      <c r="H354" s="639" t="str">
        <f>IF(OR(ISBLANK(F354), ISTEXT(F354)), "", "0  "&amp;F336)</f>
        <v/>
      </c>
      <c r="I354" s="5">
        <v>1</v>
      </c>
      <c r="J354" s="180" t="str">
        <f t="shared" si="60"/>
        <v>►</v>
      </c>
      <c r="K354" s="163"/>
      <c r="L354" s="164"/>
      <c r="M354" s="181" t="str">
        <f t="shared" si="57"/>
        <v/>
      </c>
      <c r="N354" s="166"/>
      <c r="O354" s="167"/>
      <c r="P354" s="286"/>
      <c r="Q354" s="491">
        <v>1</v>
      </c>
      <c r="R354" s="169">
        <f>IFERROR(SUMIF(K390:P390, O354, K391:P391)*N354*IF(ISBLANK(K354),1,K354)+SUMIF(K392:P392, O354, K393:P393)*N354*IF(ISBLANK(K354),1,K354), 0)</f>
        <v>0</v>
      </c>
      <c r="S354" s="170">
        <f>IF(ISBLANK(K327),0,(R354*Q354)/K327*V328)</f>
        <v>0</v>
      </c>
      <c r="T354" s="171">
        <f>IF(S363=0,0,(S354/S363)*U332*1000)</f>
        <v>0</v>
      </c>
      <c r="U354" s="193">
        <f>IF(R363=0, 0, (K354*Q354)/(R363*U332))</f>
        <v>0</v>
      </c>
      <c r="V354" s="173">
        <f>IF(OR(ISBLANK(K327), ISBLANK(K354), ISTEXT(K354)), 0, K354*Q354/K327*V328)</f>
        <v>0</v>
      </c>
      <c r="W354" s="174">
        <f t="shared" si="58"/>
        <v>0</v>
      </c>
      <c r="X354" s="175">
        <f t="shared" si="59"/>
        <v>0</v>
      </c>
      <c r="Y354" s="5">
        <v>1</v>
      </c>
      <c r="Z354" s="5">
        <v>1</v>
      </c>
      <c r="AA354" s="164"/>
      <c r="AB354" s="164"/>
      <c r="AC354" s="181" t="str">
        <f t="shared" si="63"/>
        <v/>
      </c>
      <c r="AD354" s="166"/>
      <c r="AE354" s="167"/>
      <c r="AF354" s="182"/>
      <c r="AG354" s="5">
        <v>1</v>
      </c>
      <c r="AH354" s="5">
        <v>1</v>
      </c>
      <c r="AI354" s="5">
        <v>1</v>
      </c>
      <c r="AJ354" s="5">
        <v>1</v>
      </c>
      <c r="AK354" s="5">
        <v>1</v>
      </c>
      <c r="AL354" s="5">
        <v>1</v>
      </c>
      <c r="AM354" s="5">
        <v>1</v>
      </c>
      <c r="AN354" s="5">
        <v>1</v>
      </c>
      <c r="AO354" s="5">
        <v>1</v>
      </c>
      <c r="AP354" s="5">
        <v>1</v>
      </c>
      <c r="AQ354" s="5">
        <v>1</v>
      </c>
      <c r="AR354" s="5">
        <v>1</v>
      </c>
      <c r="AS354" s="5">
        <v>1</v>
      </c>
      <c r="AT354" s="5">
        <v>1</v>
      </c>
      <c r="AU354" s="5">
        <v>1</v>
      </c>
      <c r="AV354" s="5">
        <v>1</v>
      </c>
      <c r="AW354" s="5">
        <v>1</v>
      </c>
      <c r="AX354" s="5">
        <v>1</v>
      </c>
      <c r="AY354" s="5">
        <v>1</v>
      </c>
      <c r="AZ354" s="5">
        <v>1</v>
      </c>
      <c r="BA354" s="5">
        <v>1</v>
      </c>
      <c r="BB354" s="5">
        <v>1</v>
      </c>
      <c r="BC354" s="5">
        <v>1</v>
      </c>
      <c r="BD354" s="5">
        <v>1</v>
      </c>
      <c r="BE354" s="5">
        <v>1</v>
      </c>
      <c r="BF354" s="5">
        <v>1</v>
      </c>
      <c r="BG354" s="5">
        <v>1</v>
      </c>
      <c r="BH354" s="5">
        <v>1</v>
      </c>
      <c r="BI354" s="5">
        <v>1</v>
      </c>
      <c r="BJ354" s="5">
        <v>1</v>
      </c>
      <c r="BK354" s="5">
        <v>1</v>
      </c>
      <c r="BL354" s="5">
        <v>1</v>
      </c>
      <c r="BM354" s="5">
        <v>1</v>
      </c>
      <c r="BN354" s="5">
        <v>1</v>
      </c>
      <c r="BO354" s="5">
        <v>1</v>
      </c>
      <c r="BP354" s="5">
        <v>1</v>
      </c>
      <c r="BQ354" s="5">
        <v>1</v>
      </c>
      <c r="BR354" s="5">
        <v>1</v>
      </c>
      <c r="BS354" s="5">
        <v>1</v>
      </c>
      <c r="BT354" s="5">
        <v>1</v>
      </c>
      <c r="BU354" s="244">
        <v>1</v>
      </c>
    </row>
    <row r="355" spans="1:73" ht="18.75">
      <c r="A355" s="5">
        <v>1</v>
      </c>
      <c r="B355" s="596"/>
      <c r="C355" s="632"/>
      <c r="D355" s="598"/>
      <c r="E355" s="630" t="str">
        <f t="shared" si="61"/>
        <v/>
      </c>
      <c r="F355" s="640"/>
      <c r="G355" s="627" t="str">
        <f t="shared" si="64"/>
        <v/>
      </c>
      <c r="H355" s="639" t="str">
        <f>IF(OR(ISBLANK(F355), ISTEXT(F355)), "", "0  "&amp;F336)</f>
        <v/>
      </c>
      <c r="I355" s="5">
        <v>1</v>
      </c>
      <c r="J355" s="180" t="str">
        <f t="shared" si="60"/>
        <v>►</v>
      </c>
      <c r="K355" s="163"/>
      <c r="L355" s="164"/>
      <c r="M355" s="181" t="str">
        <f t="shared" si="57"/>
        <v/>
      </c>
      <c r="N355" s="166"/>
      <c r="O355" s="167"/>
      <c r="P355" s="286"/>
      <c r="Q355" s="491">
        <v>1</v>
      </c>
      <c r="R355" s="169">
        <f>IFERROR(SUMIF(K390:P390, O355, K391:P391)*N355*IF(ISBLANK(K355),1,K355)+SUMIF(K392:P392, O355, K393:P393)*N355*IF(ISBLANK(K355),1,K355), 0)</f>
        <v>0</v>
      </c>
      <c r="S355" s="170">
        <f>IF(ISBLANK(K327),0,(R355*Q355)/K327*V328)</f>
        <v>0</v>
      </c>
      <c r="T355" s="171">
        <f>IF(S363=0,0,(S355/S363)*U332*1000)</f>
        <v>0</v>
      </c>
      <c r="U355" s="193">
        <f>IF(R363=0, 0, (K355*Q355)/(R363*U332))</f>
        <v>0</v>
      </c>
      <c r="V355" s="173">
        <f>IF(OR(ISBLANK(K327), ISBLANK(K355), ISTEXT(K355)), 0, K355*Q355/K327*V328)</f>
        <v>0</v>
      </c>
      <c r="W355" s="174">
        <f t="shared" si="58"/>
        <v>0</v>
      </c>
      <c r="X355" s="175">
        <f t="shared" si="59"/>
        <v>0</v>
      </c>
      <c r="Y355" s="5">
        <v>1</v>
      </c>
      <c r="Z355" s="5">
        <v>1</v>
      </c>
      <c r="AA355" s="164"/>
      <c r="AB355" s="164"/>
      <c r="AC355" s="181" t="str">
        <f t="shared" si="63"/>
        <v/>
      </c>
      <c r="AD355" s="166"/>
      <c r="AE355" s="167"/>
      <c r="AF355" s="182"/>
      <c r="AG355" s="5">
        <v>1</v>
      </c>
      <c r="AH355" s="5">
        <v>1</v>
      </c>
      <c r="AI355" s="5">
        <v>1</v>
      </c>
      <c r="AJ355" s="5">
        <v>1</v>
      </c>
      <c r="AK355" s="5">
        <v>1</v>
      </c>
      <c r="AL355" s="5">
        <v>1</v>
      </c>
      <c r="AM355" s="5">
        <v>1</v>
      </c>
      <c r="AN355" s="5">
        <v>1</v>
      </c>
      <c r="AO355" s="5">
        <v>1</v>
      </c>
      <c r="AP355" s="5">
        <v>1</v>
      </c>
      <c r="AQ355" s="5">
        <v>1</v>
      </c>
      <c r="AR355" s="5">
        <v>1</v>
      </c>
      <c r="AS355" s="5">
        <v>1</v>
      </c>
      <c r="AT355" s="5">
        <v>1</v>
      </c>
      <c r="AU355" s="5">
        <v>1</v>
      </c>
      <c r="AV355" s="5">
        <v>1</v>
      </c>
      <c r="AW355" s="5">
        <v>1</v>
      </c>
      <c r="AX355" s="5">
        <v>1</v>
      </c>
      <c r="AY355" s="5">
        <v>1</v>
      </c>
      <c r="AZ355" s="5">
        <v>1</v>
      </c>
      <c r="BA355" s="5">
        <v>1</v>
      </c>
      <c r="BB355" s="5">
        <v>1</v>
      </c>
      <c r="BC355" s="5">
        <v>1</v>
      </c>
      <c r="BD355" s="5">
        <v>1</v>
      </c>
      <c r="BE355" s="5">
        <v>1</v>
      </c>
      <c r="BF355" s="5">
        <v>1</v>
      </c>
      <c r="BG355" s="5">
        <v>1</v>
      </c>
      <c r="BH355" s="5">
        <v>1</v>
      </c>
      <c r="BI355" s="5">
        <v>1</v>
      </c>
      <c r="BJ355" s="5">
        <v>1</v>
      </c>
      <c r="BK355" s="5">
        <v>1</v>
      </c>
      <c r="BL355" s="5">
        <v>1</v>
      </c>
      <c r="BM355" s="5">
        <v>1</v>
      </c>
      <c r="BN355" s="5">
        <v>1</v>
      </c>
      <c r="BO355" s="5">
        <v>1</v>
      </c>
      <c r="BP355" s="5">
        <v>1</v>
      </c>
      <c r="BQ355" s="5">
        <v>1</v>
      </c>
      <c r="BR355" s="5">
        <v>1</v>
      </c>
      <c r="BS355" s="5">
        <v>1</v>
      </c>
      <c r="BT355" s="5">
        <v>1</v>
      </c>
      <c r="BU355" s="244">
        <v>1</v>
      </c>
    </row>
    <row r="356" spans="1:73" ht="18.75">
      <c r="A356" s="5">
        <v>1</v>
      </c>
      <c r="B356" s="596"/>
      <c r="C356" s="632"/>
      <c r="D356" s="598"/>
      <c r="E356" s="630" t="str">
        <f t="shared" si="61"/>
        <v/>
      </c>
      <c r="F356" s="640"/>
      <c r="G356" s="627" t="str">
        <f t="shared" si="64"/>
        <v/>
      </c>
      <c r="H356" s="639" t="str">
        <f>IF(OR(ISBLANK(F356), ISTEXT(F356)), "", "0  "&amp;F336)</f>
        <v/>
      </c>
      <c r="I356" s="5">
        <v>1</v>
      </c>
      <c r="J356" s="180" t="str">
        <f t="shared" si="60"/>
        <v>►</v>
      </c>
      <c r="K356" s="163"/>
      <c r="L356" s="164"/>
      <c r="M356" s="181" t="str">
        <f t="shared" si="57"/>
        <v/>
      </c>
      <c r="N356" s="166"/>
      <c r="O356" s="167"/>
      <c r="P356" s="286"/>
      <c r="Q356" s="491">
        <v>1</v>
      </c>
      <c r="R356" s="169">
        <f>IFERROR(SUMIF(K390:P390, O356, K391:P391)*N356*IF(ISBLANK(K356),1,K356)+SUMIF(K392:P392, O356, K393:P393)*N356*IF(ISBLANK(K356),1,K356), 0)</f>
        <v>0</v>
      </c>
      <c r="S356" s="170">
        <f>IF(ISBLANK(K327),0,(R356*Q356)/K327*V328)</f>
        <v>0</v>
      </c>
      <c r="T356" s="171">
        <f>IF(S363=0,0,(S356/S363)*U332*1000)</f>
        <v>0</v>
      </c>
      <c r="U356" s="193">
        <f>IF(R363=0, 0, (K356*Q356)/(R363*U332))</f>
        <v>0</v>
      </c>
      <c r="V356" s="173">
        <f>IF(OR(ISBLANK(K327), ISBLANK(K356), ISTEXT(K356)), 0, K356*Q356/K327*V328)</f>
        <v>0</v>
      </c>
      <c r="W356" s="174">
        <f t="shared" si="58"/>
        <v>0</v>
      </c>
      <c r="X356" s="175">
        <f t="shared" si="59"/>
        <v>0</v>
      </c>
      <c r="Y356" s="3">
        <v>1</v>
      </c>
      <c r="Z356" s="5">
        <v>1</v>
      </c>
      <c r="AA356" s="164"/>
      <c r="AB356" s="164"/>
      <c r="AC356" s="181" t="str">
        <f t="shared" si="63"/>
        <v/>
      </c>
      <c r="AD356" s="166"/>
      <c r="AE356" s="167"/>
      <c r="AF356" s="182"/>
      <c r="AG356" s="5">
        <v>1</v>
      </c>
      <c r="AH356" s="5">
        <v>1</v>
      </c>
      <c r="AI356" s="5">
        <v>1</v>
      </c>
      <c r="AJ356" s="5">
        <v>1</v>
      </c>
      <c r="AK356" s="5">
        <v>1</v>
      </c>
      <c r="AL356" s="5">
        <v>1</v>
      </c>
      <c r="AM356" s="5">
        <v>1</v>
      </c>
      <c r="AN356" s="5">
        <v>1</v>
      </c>
      <c r="AO356" s="5">
        <v>1</v>
      </c>
      <c r="AP356" s="5">
        <v>1</v>
      </c>
      <c r="AQ356" s="5">
        <v>1</v>
      </c>
      <c r="AR356" s="5">
        <v>1</v>
      </c>
      <c r="AS356" s="5">
        <v>1</v>
      </c>
      <c r="AT356" s="5">
        <v>1</v>
      </c>
      <c r="AU356" s="5">
        <v>1</v>
      </c>
      <c r="AV356" s="5">
        <v>1</v>
      </c>
      <c r="AW356" s="5">
        <v>1</v>
      </c>
      <c r="AX356" s="5">
        <v>1</v>
      </c>
      <c r="AY356" s="5">
        <v>1</v>
      </c>
      <c r="AZ356" s="5">
        <v>1</v>
      </c>
      <c r="BA356" s="5">
        <v>1</v>
      </c>
      <c r="BB356" s="5">
        <v>1</v>
      </c>
      <c r="BC356" s="5">
        <v>1</v>
      </c>
      <c r="BD356" s="5">
        <v>1</v>
      </c>
      <c r="BE356" s="5">
        <v>1</v>
      </c>
      <c r="BF356" s="5">
        <v>1</v>
      </c>
      <c r="BG356" s="5">
        <v>1</v>
      </c>
      <c r="BH356" s="5">
        <v>1</v>
      </c>
      <c r="BI356" s="5">
        <v>1</v>
      </c>
      <c r="BJ356" s="5">
        <v>1</v>
      </c>
      <c r="BK356" s="5">
        <v>1</v>
      </c>
      <c r="BL356" s="5">
        <v>1</v>
      </c>
      <c r="BM356" s="5">
        <v>1</v>
      </c>
      <c r="BN356" s="5">
        <v>1</v>
      </c>
      <c r="BO356" s="5">
        <v>1</v>
      </c>
      <c r="BP356" s="5">
        <v>1</v>
      </c>
      <c r="BQ356" s="5">
        <v>1</v>
      </c>
      <c r="BR356" s="5">
        <v>1</v>
      </c>
      <c r="BS356" s="5">
        <v>1</v>
      </c>
      <c r="BT356" s="5">
        <v>1</v>
      </c>
      <c r="BU356" s="244">
        <v>1</v>
      </c>
    </row>
    <row r="357" spans="1:73" ht="18.75">
      <c r="B357" s="596"/>
      <c r="C357" s="632"/>
      <c r="D357" s="598"/>
      <c r="E357" s="630" t="str">
        <f t="shared" si="61"/>
        <v/>
      </c>
      <c r="F357" s="640"/>
      <c r="G357" s="627" t="str">
        <f t="shared" si="64"/>
        <v/>
      </c>
      <c r="H357" s="639" t="str">
        <f>IF(OR(ISBLANK(F357), ISTEXT(F357)), "", "0  "&amp;F336)</f>
        <v/>
      </c>
      <c r="I357" s="5">
        <v>1</v>
      </c>
      <c r="J357" s="180" t="str">
        <f t="shared" si="60"/>
        <v>►</v>
      </c>
      <c r="K357" s="163"/>
      <c r="L357" s="164"/>
      <c r="M357" s="181" t="str">
        <f t="shared" si="57"/>
        <v/>
      </c>
      <c r="N357" s="166"/>
      <c r="O357" s="167"/>
      <c r="P357" s="286"/>
      <c r="Q357" s="491">
        <v>1</v>
      </c>
      <c r="R357" s="169">
        <f>IFERROR(SUMIF(K390:P390, O357, K391:P391)*N357*IF(ISBLANK(K357),1,K357)+SUMIF(K392:P392, O357, K393:P393)*N357*IF(ISBLANK(K357),1,K357), 0)</f>
        <v>0</v>
      </c>
      <c r="S357" s="170">
        <f>IF(ISBLANK(K327),0,(R357*Q357)/K327*V328)</f>
        <v>0</v>
      </c>
      <c r="T357" s="171">
        <f>IF(S363=0,0,(S357/S363)*U332*1000)</f>
        <v>0</v>
      </c>
      <c r="U357" s="193">
        <f>IF(R363=0, 0, (K357*Q357)/(R363*U332))</f>
        <v>0</v>
      </c>
      <c r="V357" s="173">
        <f>IF(OR(ISBLANK(K327), ISBLANK(K357), ISTEXT(K357)), 0, K357*Q357/K327*V328)</f>
        <v>0</v>
      </c>
      <c r="W357" s="174">
        <f t="shared" si="58"/>
        <v>0</v>
      </c>
      <c r="X357" s="175">
        <f t="shared" si="59"/>
        <v>0</v>
      </c>
      <c r="Y357" s="3">
        <v>1</v>
      </c>
      <c r="Z357" s="5">
        <v>1</v>
      </c>
      <c r="AA357" s="164"/>
      <c r="AB357" s="164"/>
      <c r="AC357" s="181" t="str">
        <f t="shared" si="63"/>
        <v/>
      </c>
      <c r="AD357" s="166"/>
      <c r="AE357" s="167"/>
      <c r="AF357" s="182"/>
      <c r="AG357" s="5">
        <v>1</v>
      </c>
      <c r="AH357" s="5">
        <v>1</v>
      </c>
      <c r="AI357" s="5">
        <v>1</v>
      </c>
      <c r="AJ357" s="5">
        <v>1</v>
      </c>
      <c r="AK357" s="5">
        <v>1</v>
      </c>
      <c r="AL357" s="5">
        <v>1</v>
      </c>
      <c r="AM357" s="5">
        <v>1</v>
      </c>
      <c r="AN357" s="5">
        <v>1</v>
      </c>
      <c r="AO357" s="5">
        <v>1</v>
      </c>
      <c r="AP357" s="5">
        <v>1</v>
      </c>
      <c r="AQ357" s="5">
        <v>1</v>
      </c>
      <c r="AR357" s="5">
        <v>1</v>
      </c>
      <c r="AS357" s="5">
        <v>1</v>
      </c>
      <c r="AT357" s="5">
        <v>1</v>
      </c>
      <c r="AU357" s="5">
        <v>1</v>
      </c>
      <c r="AV357" s="5">
        <v>1</v>
      </c>
      <c r="AW357" s="5">
        <v>1</v>
      </c>
      <c r="AX357" s="5">
        <v>1</v>
      </c>
      <c r="AY357" s="5">
        <v>1</v>
      </c>
      <c r="AZ357" s="5">
        <v>1</v>
      </c>
      <c r="BA357" s="5">
        <v>1</v>
      </c>
      <c r="BB357" s="5">
        <v>1</v>
      </c>
      <c r="BC357" s="5">
        <v>1</v>
      </c>
      <c r="BD357" s="5">
        <v>1</v>
      </c>
      <c r="BE357" s="5">
        <v>1</v>
      </c>
      <c r="BF357" s="5">
        <v>1</v>
      </c>
      <c r="BG357" s="5">
        <v>1</v>
      </c>
      <c r="BH357" s="5">
        <v>1</v>
      </c>
      <c r="BI357" s="5">
        <v>1</v>
      </c>
      <c r="BJ357" s="5">
        <v>1</v>
      </c>
      <c r="BK357" s="5">
        <v>1</v>
      </c>
      <c r="BL357" s="5">
        <v>1</v>
      </c>
      <c r="BM357" s="5">
        <v>1</v>
      </c>
      <c r="BN357" s="5">
        <v>1</v>
      </c>
      <c r="BO357" s="5">
        <v>1</v>
      </c>
      <c r="BP357" s="5">
        <v>1</v>
      </c>
      <c r="BQ357" s="5">
        <v>1</v>
      </c>
      <c r="BR357" s="5">
        <v>1</v>
      </c>
      <c r="BS357" s="5">
        <v>1</v>
      </c>
      <c r="BT357" s="5">
        <v>1</v>
      </c>
      <c r="BU357" s="244">
        <v>1</v>
      </c>
    </row>
    <row r="358" spans="1:73" ht="18.75">
      <c r="A358" s="5">
        <v>1</v>
      </c>
      <c r="B358" s="596"/>
      <c r="C358" s="632"/>
      <c r="D358" s="598"/>
      <c r="E358" s="630" t="str">
        <f t="shared" si="61"/>
        <v/>
      </c>
      <c r="F358" s="640"/>
      <c r="G358" s="627" t="str">
        <f t="shared" si="64"/>
        <v/>
      </c>
      <c r="H358" s="639" t="str">
        <f>IF(OR(ISBLANK(F358), ISTEXT(F358)), "", "0  "&amp;F336)</f>
        <v/>
      </c>
      <c r="I358" s="5">
        <v>1</v>
      </c>
      <c r="J358" s="180" t="str">
        <f t="shared" si="60"/>
        <v>►</v>
      </c>
      <c r="K358" s="163"/>
      <c r="L358" s="164"/>
      <c r="M358" s="181" t="str">
        <f t="shared" si="57"/>
        <v/>
      </c>
      <c r="N358" s="166"/>
      <c r="O358" s="167"/>
      <c r="P358" s="286"/>
      <c r="Q358" s="491">
        <v>1</v>
      </c>
      <c r="R358" s="169">
        <f>IFERROR(SUMIF(K390:P390, O358, K391:P391)*N358*IF(ISBLANK(K358),1,K358)+SUMIF(K392:P392, O358, K393:P393)*N358*IF(ISBLANK(K358),1,K358), 0)</f>
        <v>0</v>
      </c>
      <c r="S358" s="170">
        <f>IF(ISBLANK(K327),0,(R358*Q358)/K327*V328)</f>
        <v>0</v>
      </c>
      <c r="T358" s="171">
        <f>IF(S363=0,0,(S358/S363)*U332*1000)</f>
        <v>0</v>
      </c>
      <c r="U358" s="193">
        <f>IF(R363=0, 0, (K358*Q358)/(R363*U332))</f>
        <v>0</v>
      </c>
      <c r="V358" s="173">
        <f>IF(OR(ISBLANK(K327), ISBLANK(K358), ISTEXT(K358)), 0, K358*Q358/K327*V328)</f>
        <v>0</v>
      </c>
      <c r="W358" s="174">
        <f t="shared" si="58"/>
        <v>0</v>
      </c>
      <c r="X358" s="175">
        <f t="shared" si="59"/>
        <v>0</v>
      </c>
      <c r="Y358" s="3">
        <v>1</v>
      </c>
      <c r="Z358" s="5">
        <v>1</v>
      </c>
      <c r="AA358" s="164"/>
      <c r="AB358" s="164"/>
      <c r="AC358" s="181" t="str">
        <f t="shared" si="63"/>
        <v/>
      </c>
      <c r="AD358" s="166"/>
      <c r="AE358" s="167"/>
      <c r="AF358" s="182"/>
      <c r="AG358" s="5">
        <v>1</v>
      </c>
      <c r="AH358" s="5">
        <v>1</v>
      </c>
      <c r="AI358" s="5">
        <v>1</v>
      </c>
      <c r="AJ358" s="5">
        <v>1</v>
      </c>
      <c r="AK358" s="5">
        <v>1</v>
      </c>
      <c r="AL358" s="5">
        <v>1</v>
      </c>
      <c r="AM358" s="5">
        <v>1</v>
      </c>
      <c r="AN358" s="5">
        <v>1</v>
      </c>
      <c r="AO358" s="5">
        <v>1</v>
      </c>
      <c r="AP358" s="5">
        <v>1</v>
      </c>
      <c r="AQ358" s="5">
        <v>1</v>
      </c>
      <c r="AR358" s="5">
        <v>1</v>
      </c>
      <c r="AS358" s="5">
        <v>1</v>
      </c>
      <c r="AT358" s="5">
        <v>1</v>
      </c>
      <c r="AU358" s="5">
        <v>1</v>
      </c>
      <c r="AV358" s="5">
        <v>1</v>
      </c>
      <c r="AW358" s="5">
        <v>1</v>
      </c>
      <c r="AX358" s="5">
        <v>1</v>
      </c>
      <c r="AY358" s="5">
        <v>1</v>
      </c>
      <c r="AZ358" s="5">
        <v>1</v>
      </c>
      <c r="BA358" s="5">
        <v>1</v>
      </c>
      <c r="BB358" s="5">
        <v>1</v>
      </c>
      <c r="BC358" s="5">
        <v>1</v>
      </c>
      <c r="BD358" s="5">
        <v>1</v>
      </c>
      <c r="BE358" s="5">
        <v>1</v>
      </c>
      <c r="BF358" s="5">
        <v>1</v>
      </c>
      <c r="BG358" s="5">
        <v>1</v>
      </c>
      <c r="BH358" s="5">
        <v>1</v>
      </c>
      <c r="BI358" s="5">
        <v>1</v>
      </c>
      <c r="BJ358" s="5">
        <v>1</v>
      </c>
      <c r="BK358" s="5">
        <v>1</v>
      </c>
      <c r="BL358" s="5">
        <v>1</v>
      </c>
      <c r="BM358" s="5">
        <v>1</v>
      </c>
      <c r="BN358" s="5">
        <v>1</v>
      </c>
      <c r="BO358" s="5">
        <v>1</v>
      </c>
      <c r="BP358" s="5">
        <v>1</v>
      </c>
      <c r="BQ358" s="5">
        <v>1</v>
      </c>
      <c r="BR358" s="5">
        <v>1</v>
      </c>
      <c r="BS358" s="5">
        <v>1</v>
      </c>
      <c r="BT358" s="5">
        <v>1</v>
      </c>
      <c r="BU358" s="244">
        <v>1</v>
      </c>
    </row>
    <row r="359" spans="1:73" ht="18.75">
      <c r="A359" s="5">
        <v>1</v>
      </c>
      <c r="B359" s="596"/>
      <c r="C359" s="632"/>
      <c r="D359" s="598"/>
      <c r="E359" s="630" t="str">
        <f t="shared" si="61"/>
        <v/>
      </c>
      <c r="F359" s="640"/>
      <c r="G359" s="627" t="str">
        <f t="shared" si="64"/>
        <v/>
      </c>
      <c r="H359" s="639" t="str">
        <f>IF(OR(ISBLANK(F359), ISTEXT(F359)), "", "0  "&amp;F336)</f>
        <v/>
      </c>
      <c r="I359" s="5">
        <v>1</v>
      </c>
      <c r="J359" s="180" t="str">
        <f t="shared" si="60"/>
        <v>►</v>
      </c>
      <c r="K359" s="163"/>
      <c r="L359" s="164"/>
      <c r="M359" s="181" t="str">
        <f t="shared" si="57"/>
        <v/>
      </c>
      <c r="N359" s="166"/>
      <c r="O359" s="167"/>
      <c r="P359" s="286"/>
      <c r="Q359" s="491">
        <v>1</v>
      </c>
      <c r="R359" s="169">
        <f>IFERROR(SUMIF(K390:P390, O359, K391:P391)*N359*IF(ISBLANK(K359),1,K359)+SUMIF(K392:P392, O359, K393:P393)*N359*IF(ISBLANK(K359),1,K359), 0)</f>
        <v>0</v>
      </c>
      <c r="S359" s="170">
        <f>IF(ISBLANK(K327),0,(R359*Q359)/K327*V328)</f>
        <v>0</v>
      </c>
      <c r="T359" s="171">
        <f>IF(S363=0,0,(S359/S363)*U332*1000)</f>
        <v>0</v>
      </c>
      <c r="U359" s="193">
        <f>IF(R363=0, 0, (K359*Q359)/(R363*U332))</f>
        <v>0</v>
      </c>
      <c r="V359" s="173">
        <f>IF(OR(ISBLANK(K327), ISBLANK(K359), ISTEXT(K359)), 0, K359*Q359/K327*V328)</f>
        <v>0</v>
      </c>
      <c r="W359" s="174">
        <f t="shared" si="58"/>
        <v>0</v>
      </c>
      <c r="X359" s="175">
        <f t="shared" si="59"/>
        <v>0</v>
      </c>
      <c r="Y359" s="3">
        <v>1</v>
      </c>
      <c r="Z359" s="5">
        <v>1</v>
      </c>
      <c r="AA359" s="164"/>
      <c r="AB359" s="164"/>
      <c r="AC359" s="181" t="str">
        <f t="shared" si="63"/>
        <v/>
      </c>
      <c r="AD359" s="166"/>
      <c r="AE359" s="167"/>
      <c r="AF359" s="182"/>
      <c r="AG359" s="5">
        <v>1</v>
      </c>
      <c r="AH359" s="5">
        <v>1</v>
      </c>
      <c r="AI359" s="5">
        <v>1</v>
      </c>
      <c r="AJ359" s="5">
        <v>1</v>
      </c>
      <c r="AK359" s="5">
        <v>1</v>
      </c>
      <c r="AL359" s="5">
        <v>1</v>
      </c>
      <c r="AM359" s="5">
        <v>1</v>
      </c>
      <c r="AN359" s="5">
        <v>1</v>
      </c>
      <c r="AO359" s="5">
        <v>1</v>
      </c>
      <c r="AP359" s="5">
        <v>1</v>
      </c>
      <c r="AQ359" s="5">
        <v>1</v>
      </c>
      <c r="AR359" s="5">
        <v>1</v>
      </c>
      <c r="AS359" s="5">
        <v>1</v>
      </c>
      <c r="AT359" s="5">
        <v>1</v>
      </c>
      <c r="AU359" s="5">
        <v>1</v>
      </c>
      <c r="AV359" s="5">
        <v>1</v>
      </c>
      <c r="AW359" s="5">
        <v>1</v>
      </c>
      <c r="AX359" s="5">
        <v>1</v>
      </c>
      <c r="AY359" s="5">
        <v>1</v>
      </c>
      <c r="AZ359" s="5">
        <v>1</v>
      </c>
      <c r="BA359" s="5">
        <v>1</v>
      </c>
      <c r="BB359" s="5">
        <v>1</v>
      </c>
      <c r="BC359" s="5">
        <v>1</v>
      </c>
      <c r="BD359" s="5">
        <v>1</v>
      </c>
      <c r="BE359" s="5">
        <v>1</v>
      </c>
      <c r="BF359" s="5">
        <v>1</v>
      </c>
      <c r="BG359" s="5">
        <v>1</v>
      </c>
      <c r="BH359" s="5">
        <v>1</v>
      </c>
      <c r="BI359" s="5">
        <v>1</v>
      </c>
      <c r="BJ359" s="5">
        <v>1</v>
      </c>
      <c r="BK359" s="5">
        <v>1</v>
      </c>
      <c r="BL359" s="5">
        <v>1</v>
      </c>
      <c r="BM359" s="5">
        <v>1</v>
      </c>
      <c r="BN359" s="5">
        <v>1</v>
      </c>
      <c r="BO359" s="5">
        <v>1</v>
      </c>
      <c r="BP359" s="5">
        <v>1</v>
      </c>
      <c r="BQ359" s="5">
        <v>1</v>
      </c>
      <c r="BR359" s="5">
        <v>1</v>
      </c>
      <c r="BS359" s="5">
        <v>1</v>
      </c>
      <c r="BT359" s="5">
        <v>1</v>
      </c>
      <c r="BU359" s="244">
        <v>1</v>
      </c>
    </row>
    <row r="360" spans="1:73" ht="18.75">
      <c r="A360" s="5">
        <v>1</v>
      </c>
      <c r="B360" s="596"/>
      <c r="C360" s="632"/>
      <c r="D360" s="598"/>
      <c r="E360" s="630" t="str">
        <f t="shared" si="61"/>
        <v/>
      </c>
      <c r="F360" s="640"/>
      <c r="G360" s="627" t="str">
        <f t="shared" si="64"/>
        <v/>
      </c>
      <c r="H360" s="639" t="str">
        <f>IF(OR(ISBLANK(F360), ISTEXT(F360)), "", "0  "&amp;F336)</f>
        <v/>
      </c>
      <c r="I360" s="5">
        <v>1</v>
      </c>
      <c r="J360" s="180" t="str">
        <f t="shared" si="60"/>
        <v>►</v>
      </c>
      <c r="K360" s="163"/>
      <c r="L360" s="164"/>
      <c r="M360" s="181" t="str">
        <f t="shared" si="57"/>
        <v/>
      </c>
      <c r="N360" s="166"/>
      <c r="O360" s="167"/>
      <c r="P360" s="286"/>
      <c r="Q360" s="491">
        <v>1</v>
      </c>
      <c r="R360" s="169">
        <f>IFERROR(SUMIF(K390:P390, O360, K391:P391)*N360*IF(ISBLANK(K360),1,K360)+SUMIF(K392:P392, O360, K393:P393)*N360*IF(ISBLANK(K360),1,K360), 0)</f>
        <v>0</v>
      </c>
      <c r="S360" s="170">
        <f>IF(ISBLANK(K327),0,(R360*Q360)/K327*V328)</f>
        <v>0</v>
      </c>
      <c r="T360" s="171">
        <f>IF(S363=0,0,(S360/S363)*U332*1000)</f>
        <v>0</v>
      </c>
      <c r="U360" s="193">
        <f>IF(R363=0, 0, (K360*Q360)/(R363*U332))</f>
        <v>0</v>
      </c>
      <c r="V360" s="173">
        <f>IF(OR(ISBLANK(K327), ISBLANK(K360), ISTEXT(K360)), 0, K360*Q360/K327*V328)</f>
        <v>0</v>
      </c>
      <c r="W360" s="174">
        <f t="shared" si="58"/>
        <v>0</v>
      </c>
      <c r="X360" s="175">
        <f t="shared" si="59"/>
        <v>0</v>
      </c>
      <c r="Y360" s="3">
        <v>1</v>
      </c>
      <c r="Z360" s="5">
        <v>1</v>
      </c>
      <c r="AA360" s="164"/>
      <c r="AB360" s="164"/>
      <c r="AC360" s="181" t="str">
        <f t="shared" si="63"/>
        <v/>
      </c>
      <c r="AD360" s="166"/>
      <c r="AE360" s="167"/>
      <c r="AF360" s="182"/>
      <c r="AG360" s="5">
        <v>1</v>
      </c>
      <c r="AH360" s="5">
        <v>1</v>
      </c>
      <c r="AI360" s="5">
        <v>1</v>
      </c>
      <c r="AJ360" s="5">
        <v>1</v>
      </c>
      <c r="AK360" s="5">
        <v>1</v>
      </c>
      <c r="AL360" s="5">
        <v>1</v>
      </c>
      <c r="AM360" s="5">
        <v>1</v>
      </c>
      <c r="AN360" s="5">
        <v>1</v>
      </c>
      <c r="AO360" s="5">
        <v>1</v>
      </c>
      <c r="AP360" s="5">
        <v>1</v>
      </c>
      <c r="AQ360" s="5">
        <v>1</v>
      </c>
      <c r="AR360" s="5">
        <v>1</v>
      </c>
      <c r="AS360" s="5">
        <v>1</v>
      </c>
      <c r="AT360" s="5">
        <v>1</v>
      </c>
      <c r="AU360" s="5">
        <v>1</v>
      </c>
      <c r="AV360" s="5">
        <v>1</v>
      </c>
      <c r="AW360" s="5">
        <v>1</v>
      </c>
      <c r="AX360" s="5">
        <v>1</v>
      </c>
      <c r="AY360" s="5">
        <v>1</v>
      </c>
      <c r="AZ360" s="5">
        <v>1</v>
      </c>
      <c r="BA360" s="5">
        <v>1</v>
      </c>
      <c r="BB360" s="5">
        <v>1</v>
      </c>
      <c r="BC360" s="5">
        <v>1</v>
      </c>
      <c r="BD360" s="5">
        <v>1</v>
      </c>
      <c r="BE360" s="5">
        <v>1</v>
      </c>
      <c r="BF360" s="5">
        <v>1</v>
      </c>
      <c r="BG360" s="5">
        <v>1</v>
      </c>
      <c r="BH360" s="5">
        <v>1</v>
      </c>
      <c r="BI360" s="5">
        <v>1</v>
      </c>
      <c r="BJ360" s="5">
        <v>1</v>
      </c>
      <c r="BK360" s="5">
        <v>1</v>
      </c>
      <c r="BL360" s="5">
        <v>1</v>
      </c>
      <c r="BM360" s="5">
        <v>1</v>
      </c>
      <c r="BN360" s="5">
        <v>1</v>
      </c>
      <c r="BO360" s="5">
        <v>1</v>
      </c>
      <c r="BP360" s="5">
        <v>1</v>
      </c>
      <c r="BQ360" s="5">
        <v>1</v>
      </c>
      <c r="BR360" s="5">
        <v>1</v>
      </c>
      <c r="BS360" s="5">
        <v>1</v>
      </c>
      <c r="BT360" s="5">
        <v>1</v>
      </c>
      <c r="BU360" s="244">
        <v>1</v>
      </c>
    </row>
    <row r="361" spans="1:73" ht="18.75">
      <c r="A361" s="5">
        <v>1</v>
      </c>
      <c r="B361" s="596"/>
      <c r="C361" s="632"/>
      <c r="D361" s="598"/>
      <c r="E361" s="630" t="str">
        <f t="shared" si="61"/>
        <v/>
      </c>
      <c r="F361" s="640"/>
      <c r="G361" s="627" t="str">
        <f t="shared" si="64"/>
        <v/>
      </c>
      <c r="H361" s="639" t="str">
        <f>IF(OR(ISBLANK(F361), ISTEXT(F361)), "", "0  "&amp;F336)</f>
        <v/>
      </c>
      <c r="I361" s="5">
        <v>1</v>
      </c>
      <c r="J361" s="180" t="str">
        <f t="shared" si="60"/>
        <v>►</v>
      </c>
      <c r="K361" s="163"/>
      <c r="L361" s="164"/>
      <c r="M361" s="181" t="str">
        <f t="shared" si="57"/>
        <v/>
      </c>
      <c r="N361" s="166"/>
      <c r="O361" s="167"/>
      <c r="P361" s="286"/>
      <c r="Q361" s="491">
        <v>1</v>
      </c>
      <c r="R361" s="169">
        <f>IFERROR(SUMIF(K390:P390, O361, K391:P391)*N361*IF(ISBLANK(K361),1,K361)+SUMIF(K392:P392, O361, K393:P393)*N361*IF(ISBLANK(K361),1,K361), 0)</f>
        <v>0</v>
      </c>
      <c r="S361" s="170">
        <f>IF(ISBLANK(K327),0,(R361*Q361)/K327*V328)</f>
        <v>0</v>
      </c>
      <c r="T361" s="171">
        <f>IF(S363=0,0,(S361/S363)*U332*1000)</f>
        <v>0</v>
      </c>
      <c r="U361" s="193">
        <f>IF(R363=0, 0, (K361*Q361)/(R363*U332))</f>
        <v>0</v>
      </c>
      <c r="V361" s="173">
        <f>IF(OR(ISBLANK(K327), ISBLANK(K361), ISTEXT(K361)), 0, K361*Q361/K327*V328)</f>
        <v>0</v>
      </c>
      <c r="W361" s="174">
        <f t="shared" si="58"/>
        <v>0</v>
      </c>
      <c r="X361" s="175">
        <f t="shared" si="59"/>
        <v>0</v>
      </c>
      <c r="Y361" s="3">
        <v>1</v>
      </c>
      <c r="Z361" s="5">
        <v>1</v>
      </c>
      <c r="AA361" s="164"/>
      <c r="AB361" s="164"/>
      <c r="AC361" s="181" t="str">
        <f t="shared" si="63"/>
        <v/>
      </c>
      <c r="AD361" s="166"/>
      <c r="AE361" s="167"/>
      <c r="AF361" s="182"/>
      <c r="AG361" s="5">
        <v>1</v>
      </c>
      <c r="AH361" s="5">
        <v>1</v>
      </c>
      <c r="AI361" s="5">
        <v>1</v>
      </c>
      <c r="AJ361" s="5">
        <v>1</v>
      </c>
      <c r="AK361" s="5">
        <v>1</v>
      </c>
      <c r="AL361" s="5">
        <v>1</v>
      </c>
      <c r="AM361" s="5">
        <v>1</v>
      </c>
      <c r="AN361" s="5">
        <v>1</v>
      </c>
      <c r="AO361" s="5">
        <v>1</v>
      </c>
      <c r="AP361" s="5">
        <v>1</v>
      </c>
      <c r="AQ361" s="5">
        <v>1</v>
      </c>
      <c r="AR361" s="5">
        <v>1</v>
      </c>
      <c r="AS361" s="5">
        <v>1</v>
      </c>
      <c r="AT361" s="5">
        <v>1</v>
      </c>
      <c r="AU361" s="5">
        <v>1</v>
      </c>
      <c r="AV361" s="5">
        <v>1</v>
      </c>
      <c r="AW361" s="5">
        <v>1</v>
      </c>
      <c r="AX361" s="5">
        <v>1</v>
      </c>
      <c r="AY361" s="5">
        <v>1</v>
      </c>
      <c r="AZ361" s="5">
        <v>1</v>
      </c>
      <c r="BA361" s="5">
        <v>1</v>
      </c>
      <c r="BB361" s="5">
        <v>1</v>
      </c>
      <c r="BC361" s="5">
        <v>1</v>
      </c>
      <c r="BD361" s="5">
        <v>1</v>
      </c>
      <c r="BE361" s="5">
        <v>1</v>
      </c>
      <c r="BF361" s="5">
        <v>1</v>
      </c>
      <c r="BG361" s="5">
        <v>1</v>
      </c>
      <c r="BH361" s="5">
        <v>1</v>
      </c>
      <c r="BI361" s="5">
        <v>1</v>
      </c>
      <c r="BJ361" s="5">
        <v>1</v>
      </c>
      <c r="BK361" s="5">
        <v>1</v>
      </c>
      <c r="BL361" s="5">
        <v>1</v>
      </c>
      <c r="BM361" s="5">
        <v>1</v>
      </c>
      <c r="BN361" s="5">
        <v>1</v>
      </c>
      <c r="BO361" s="5">
        <v>1</v>
      </c>
      <c r="BP361" s="5">
        <v>1</v>
      </c>
      <c r="BQ361" s="5">
        <v>1</v>
      </c>
      <c r="BR361" s="5">
        <v>1</v>
      </c>
      <c r="BS361" s="5">
        <v>1</v>
      </c>
      <c r="BT361" s="5">
        <v>1</v>
      </c>
      <c r="BU361" s="244">
        <v>1</v>
      </c>
    </row>
    <row r="362" spans="1:73" ht="18.75">
      <c r="A362" s="5">
        <v>1</v>
      </c>
      <c r="B362" s="596"/>
      <c r="C362" s="632"/>
      <c r="D362" s="598"/>
      <c r="E362" s="630" t="str">
        <f t="shared" si="61"/>
        <v/>
      </c>
      <c r="F362" s="640"/>
      <c r="G362" s="627" t="str">
        <f t="shared" si="64"/>
        <v/>
      </c>
      <c r="H362" s="639" t="str">
        <f>IF(OR(ISBLANK(F362), ISTEXT(F362)), "", "0  "&amp;F336)</f>
        <v/>
      </c>
      <c r="I362" s="5">
        <v>1</v>
      </c>
      <c r="J362" s="62" t="s">
        <v>21</v>
      </c>
      <c r="K362" s="163"/>
      <c r="L362" s="164"/>
      <c r="M362" s="181" t="str">
        <f t="shared" si="57"/>
        <v/>
      </c>
      <c r="N362" s="166"/>
      <c r="O362" s="167"/>
      <c r="P362" s="286"/>
      <c r="Q362" s="491">
        <v>1</v>
      </c>
      <c r="R362" s="169">
        <f>IFERROR(SUMIF(K390:P390, O362, K391:P391)*N362*IF(ISBLANK(K362),1,K362)+SUMIF(K392:P392, O362, K393:P393)*N362*IF(ISBLANK(K362),1,K362), 0)</f>
        <v>0</v>
      </c>
      <c r="S362" s="170">
        <f>IF(ISBLANK(K327),0,(R362*Q362)/K327*V328)</f>
        <v>0</v>
      </c>
      <c r="T362" s="183">
        <f>IF(S363=0,0,(S362/S363)*U332*1000)</f>
        <v>0</v>
      </c>
      <c r="U362" s="184">
        <f>IF(R363=0, 0, (K362*Q362)/(R363*U332))</f>
        <v>0</v>
      </c>
      <c r="V362" s="185">
        <f>IF(OR(ISBLANK(K327), ISBLANK(K362), ISTEXT(K362)), 0, K362*Q362/K327*V328)</f>
        <v>0</v>
      </c>
      <c r="W362" s="186">
        <f t="shared" si="58"/>
        <v>0</v>
      </c>
      <c r="X362" s="187">
        <f t="shared" si="59"/>
        <v>0</v>
      </c>
      <c r="Y362" s="3">
        <v>1</v>
      </c>
      <c r="Z362" s="5">
        <v>1</v>
      </c>
      <c r="AA362" s="164"/>
      <c r="AB362" s="164"/>
      <c r="AC362" s="181"/>
      <c r="AD362" s="166"/>
      <c r="AE362" s="167"/>
      <c r="AF362" s="182"/>
      <c r="AG362" s="5">
        <v>1</v>
      </c>
      <c r="AH362" s="5">
        <v>1</v>
      </c>
      <c r="AI362" s="5">
        <v>1</v>
      </c>
      <c r="AJ362" s="5">
        <v>1</v>
      </c>
      <c r="AK362" s="5">
        <v>1</v>
      </c>
      <c r="AL362" s="5">
        <v>1</v>
      </c>
      <c r="AM362" s="5">
        <v>1</v>
      </c>
      <c r="AN362" s="5">
        <v>1</v>
      </c>
      <c r="AO362" s="5">
        <v>1</v>
      </c>
      <c r="AP362" s="5">
        <v>1</v>
      </c>
      <c r="AQ362" s="5">
        <v>1</v>
      </c>
      <c r="AR362" s="5">
        <v>1</v>
      </c>
      <c r="AS362" s="5">
        <v>1</v>
      </c>
      <c r="AT362" s="5">
        <v>1</v>
      </c>
      <c r="AU362" s="5">
        <v>1</v>
      </c>
      <c r="AV362" s="5">
        <v>1</v>
      </c>
      <c r="AW362" s="5">
        <v>1</v>
      </c>
      <c r="AX362" s="5">
        <v>1</v>
      </c>
      <c r="AY362" s="5">
        <v>1</v>
      </c>
      <c r="AZ362" s="5">
        <v>1</v>
      </c>
      <c r="BA362" s="5">
        <v>1</v>
      </c>
      <c r="BB362" s="5">
        <v>1</v>
      </c>
      <c r="BC362" s="5">
        <v>1</v>
      </c>
      <c r="BD362" s="5">
        <v>1</v>
      </c>
      <c r="BE362" s="5">
        <v>1</v>
      </c>
      <c r="BF362" s="5">
        <v>1</v>
      </c>
      <c r="BG362" s="5">
        <v>1</v>
      </c>
      <c r="BH362" s="5">
        <v>1</v>
      </c>
      <c r="BI362" s="5">
        <v>1</v>
      </c>
      <c r="BJ362" s="5">
        <v>1</v>
      </c>
      <c r="BK362" s="5">
        <v>1</v>
      </c>
      <c r="BL362" s="5">
        <v>1</v>
      </c>
      <c r="BM362" s="5">
        <v>1</v>
      </c>
      <c r="BN362" s="5">
        <v>1</v>
      </c>
      <c r="BO362" s="5">
        <v>1</v>
      </c>
      <c r="BP362" s="5">
        <v>1</v>
      </c>
      <c r="BQ362" s="5">
        <v>1</v>
      </c>
      <c r="BR362" s="5">
        <v>1</v>
      </c>
      <c r="BS362" s="5">
        <v>1</v>
      </c>
      <c r="BT362" s="5">
        <v>1</v>
      </c>
      <c r="BU362" s="244">
        <v>1</v>
      </c>
    </row>
    <row r="363" spans="1:73" ht="18.75">
      <c r="A363" s="5">
        <v>1</v>
      </c>
      <c r="B363" s="596"/>
      <c r="C363" s="632"/>
      <c r="D363" s="598"/>
      <c r="E363" s="630" t="str">
        <f t="shared" si="61"/>
        <v/>
      </c>
      <c r="F363" s="640"/>
      <c r="G363" s="627" t="str">
        <f t="shared" si="64"/>
        <v/>
      </c>
      <c r="H363" s="639" t="str">
        <f>IF(OR(ISBLANK(F363), ISTEXT(F363)), "", "0  "&amp;F336)</f>
        <v/>
      </c>
      <c r="I363" s="5">
        <v>1</v>
      </c>
      <c r="J363" s="280" t="s">
        <v>21</v>
      </c>
      <c r="K363" s="291"/>
      <c r="L363" s="292"/>
      <c r="M363" s="292"/>
      <c r="N363" s="292"/>
      <c r="O363" s="292"/>
      <c r="P363" s="292"/>
      <c r="Q363" s="292"/>
      <c r="R363" s="293">
        <f>SUM(R333:R362)</f>
        <v>0</v>
      </c>
      <c r="S363" s="170">
        <f>SUM(S333:S362)</f>
        <v>0</v>
      </c>
      <c r="T363" s="294">
        <f>SUM(T333:T362)/1000</f>
        <v>0</v>
      </c>
      <c r="U363" s="295"/>
      <c r="V363" s="295"/>
      <c r="W363" s="295"/>
      <c r="X363" s="296"/>
      <c r="Y363" s="3">
        <v>1</v>
      </c>
      <c r="Z363" s="5">
        <v>1</v>
      </c>
      <c r="AA363" s="164"/>
      <c r="AB363" s="164"/>
      <c r="AC363" s="181"/>
      <c r="AD363" s="166"/>
      <c r="AE363" s="167"/>
      <c r="AF363" s="182"/>
      <c r="AG363" s="5">
        <v>1</v>
      </c>
      <c r="AH363" s="5">
        <v>1</v>
      </c>
      <c r="AI363" s="5">
        <v>1</v>
      </c>
      <c r="AJ363" s="5">
        <v>1</v>
      </c>
      <c r="AK363" s="5">
        <v>1</v>
      </c>
      <c r="AL363" s="5">
        <v>1</v>
      </c>
      <c r="AM363" s="5">
        <v>1</v>
      </c>
      <c r="AN363" s="5">
        <v>1</v>
      </c>
      <c r="AO363" s="5">
        <v>1</v>
      </c>
      <c r="AP363" s="5">
        <v>1</v>
      </c>
      <c r="AQ363" s="5">
        <v>1</v>
      </c>
      <c r="AR363" s="5">
        <v>1</v>
      </c>
      <c r="AS363" s="5">
        <v>1</v>
      </c>
      <c r="AT363" s="5">
        <v>1</v>
      </c>
      <c r="AU363" s="5">
        <v>1</v>
      </c>
      <c r="AV363" s="5">
        <v>1</v>
      </c>
      <c r="AW363" s="5">
        <v>1</v>
      </c>
      <c r="AX363" s="5">
        <v>1</v>
      </c>
      <c r="AY363" s="5">
        <v>1</v>
      </c>
      <c r="AZ363" s="5">
        <v>1</v>
      </c>
      <c r="BA363" s="5">
        <v>1</v>
      </c>
      <c r="BB363" s="5">
        <v>1</v>
      </c>
      <c r="BC363" s="5">
        <v>1</v>
      </c>
      <c r="BD363" s="5">
        <v>1</v>
      </c>
      <c r="BE363" s="5">
        <v>1</v>
      </c>
      <c r="BF363" s="5">
        <v>1</v>
      </c>
      <c r="BG363" s="5">
        <v>1</v>
      </c>
      <c r="BH363" s="5">
        <v>1</v>
      </c>
      <c r="BI363" s="5">
        <v>1</v>
      </c>
      <c r="BJ363" s="5">
        <v>1</v>
      </c>
      <c r="BK363" s="5">
        <v>1</v>
      </c>
      <c r="BL363" s="5">
        <v>1</v>
      </c>
      <c r="BM363" s="5">
        <v>1</v>
      </c>
      <c r="BN363" s="5">
        <v>1</v>
      </c>
      <c r="BO363" s="5">
        <v>1</v>
      </c>
      <c r="BP363" s="5">
        <v>1</v>
      </c>
      <c r="BQ363" s="5">
        <v>1</v>
      </c>
      <c r="BR363" s="5">
        <v>1</v>
      </c>
      <c r="BS363" s="5">
        <v>1</v>
      </c>
      <c r="BT363" s="5">
        <v>1</v>
      </c>
      <c r="BU363" s="244">
        <v>1</v>
      </c>
    </row>
    <row r="364" spans="1:73" ht="18.75">
      <c r="A364" s="5">
        <v>1</v>
      </c>
      <c r="B364" s="596"/>
      <c r="C364" s="632"/>
      <c r="D364" s="598"/>
      <c r="E364" s="630" t="str">
        <f t="shared" si="61"/>
        <v/>
      </c>
      <c r="F364" s="640"/>
      <c r="G364" s="627" t="str">
        <f t="shared" si="64"/>
        <v/>
      </c>
      <c r="H364" s="639" t="str">
        <f>IF(OR(ISBLANK(F364), ISTEXT(F364)), "", "0  "&amp;F336)</f>
        <v/>
      </c>
      <c r="I364" s="5">
        <v>1</v>
      </c>
      <c r="J364" s="62" t="s">
        <v>21</v>
      </c>
      <c r="K364" s="302">
        <v>0</v>
      </c>
      <c r="L364" s="303" t="s">
        <v>181</v>
      </c>
      <c r="M364" s="303"/>
      <c r="N364" s="303"/>
      <c r="O364" s="303"/>
      <c r="P364" s="303"/>
      <c r="Q364" s="303"/>
      <c r="R364" s="304" t="s">
        <v>183</v>
      </c>
      <c r="S364" s="303"/>
      <c r="T364" s="303"/>
      <c r="U364" s="303"/>
      <c r="V364" s="303"/>
      <c r="W364" s="303"/>
      <c r="X364" s="305"/>
      <c r="Y364" s="3">
        <v>1</v>
      </c>
      <c r="Z364" s="5">
        <v>1</v>
      </c>
      <c r="AA364" s="164"/>
      <c r="AB364" s="164"/>
      <c r="AC364" s="181"/>
      <c r="AD364" s="166"/>
      <c r="AE364" s="167"/>
      <c r="AF364" s="182"/>
      <c r="AG364" s="5">
        <v>1</v>
      </c>
      <c r="AH364" s="5">
        <v>1</v>
      </c>
      <c r="AI364" s="5">
        <v>1</v>
      </c>
      <c r="AJ364" s="5">
        <v>1</v>
      </c>
      <c r="AK364" s="5">
        <v>1</v>
      </c>
      <c r="AL364" s="5">
        <v>1</v>
      </c>
      <c r="AM364" s="5">
        <v>1</v>
      </c>
      <c r="AN364" s="5">
        <v>1</v>
      </c>
      <c r="AO364" s="5">
        <v>1</v>
      </c>
      <c r="AP364" s="5">
        <v>1</v>
      </c>
      <c r="AQ364" s="5">
        <v>1</v>
      </c>
      <c r="AR364" s="5">
        <v>1</v>
      </c>
      <c r="AS364" s="5">
        <v>1</v>
      </c>
      <c r="AT364" s="5">
        <v>1</v>
      </c>
      <c r="AU364" s="5">
        <v>1</v>
      </c>
      <c r="AV364" s="5">
        <v>1</v>
      </c>
      <c r="AW364" s="5">
        <v>1</v>
      </c>
      <c r="AX364" s="5">
        <v>1</v>
      </c>
      <c r="AY364" s="5">
        <v>1</v>
      </c>
      <c r="AZ364" s="5">
        <v>1</v>
      </c>
      <c r="BA364" s="5">
        <v>1</v>
      </c>
      <c r="BB364" s="5">
        <v>1</v>
      </c>
      <c r="BC364" s="5">
        <v>1</v>
      </c>
      <c r="BD364" s="5">
        <v>1</v>
      </c>
      <c r="BE364" s="5">
        <v>1</v>
      </c>
      <c r="BF364" s="5">
        <v>1</v>
      </c>
      <c r="BG364" s="5">
        <v>1</v>
      </c>
      <c r="BH364" s="5">
        <v>1</v>
      </c>
      <c r="BI364" s="5">
        <v>1</v>
      </c>
      <c r="BJ364" s="5">
        <v>1</v>
      </c>
      <c r="BK364" s="5">
        <v>1</v>
      </c>
      <c r="BL364" s="5">
        <v>1</v>
      </c>
      <c r="BM364" s="5">
        <v>1</v>
      </c>
      <c r="BN364" s="5">
        <v>1</v>
      </c>
      <c r="BO364" s="5">
        <v>1</v>
      </c>
      <c r="BP364" s="5">
        <v>1</v>
      </c>
      <c r="BQ364" s="5">
        <v>1</v>
      </c>
      <c r="BR364" s="5">
        <v>1</v>
      </c>
      <c r="BS364" s="5">
        <v>1</v>
      </c>
      <c r="BT364" s="5">
        <v>1</v>
      </c>
      <c r="BU364" s="244">
        <v>1</v>
      </c>
    </row>
    <row r="365" spans="1:73" ht="18.75">
      <c r="A365" s="5">
        <v>1</v>
      </c>
      <c r="B365" s="596"/>
      <c r="C365" s="632"/>
      <c r="D365" s="598"/>
      <c r="E365" s="630" t="str">
        <f t="shared" si="61"/>
        <v/>
      </c>
      <c r="F365" s="640"/>
      <c r="G365" s="627" t="str">
        <f t="shared" si="64"/>
        <v/>
      </c>
      <c r="H365" s="639" t="str">
        <f>IF(OR(ISBLANK(F365), ISTEXT(F365)), "", "0  "&amp;F336)</f>
        <v/>
      </c>
      <c r="I365" s="5">
        <v>1</v>
      </c>
      <c r="J365" s="314" t="str">
        <f t="shared" ref="J365:J387" si="65">IF(L365&lt;&gt;"","A",IF(M365&lt;&gt;"","A",IF(N365&lt;&gt;"","A",IF(O365&lt;&gt;"","A",IF(P365&lt;&gt;"","A","►")))))</f>
        <v>A</v>
      </c>
      <c r="K365" s="315">
        <f>IF(ISBLANK(L365),"",LARGE(K364:K364,1)+1)</f>
        <v>1</v>
      </c>
      <c r="L365" s="316" t="s">
        <v>442</v>
      </c>
      <c r="M365" s="317"/>
      <c r="N365" s="317"/>
      <c r="O365" s="317"/>
      <c r="P365" s="317"/>
      <c r="Q365" s="317"/>
      <c r="R365" s="317"/>
      <c r="S365" s="317"/>
      <c r="T365" s="317"/>
      <c r="U365" s="317"/>
      <c r="V365" s="317"/>
      <c r="W365" s="317"/>
      <c r="X365" s="318"/>
      <c r="Y365" s="3">
        <v>1</v>
      </c>
      <c r="Z365" s="5">
        <v>1</v>
      </c>
      <c r="AA365" s="164"/>
      <c r="AB365" s="164"/>
      <c r="AC365" s="181"/>
      <c r="AD365" s="166"/>
      <c r="AE365" s="167"/>
      <c r="AF365" s="182"/>
      <c r="AG365" s="5">
        <v>1</v>
      </c>
      <c r="AH365" s="5">
        <v>1</v>
      </c>
      <c r="AI365" s="5">
        <v>1</v>
      </c>
      <c r="AJ365" s="5">
        <v>1</v>
      </c>
      <c r="AK365" s="5">
        <v>1</v>
      </c>
      <c r="AL365" s="5">
        <v>1</v>
      </c>
      <c r="AM365" s="5">
        <v>1</v>
      </c>
      <c r="AN365" s="5">
        <v>1</v>
      </c>
      <c r="AO365" s="5">
        <v>1</v>
      </c>
      <c r="AP365" s="5">
        <v>1</v>
      </c>
      <c r="AQ365" s="5">
        <v>1</v>
      </c>
      <c r="AR365" s="5">
        <v>1</v>
      </c>
      <c r="AS365" s="5">
        <v>1</v>
      </c>
      <c r="AT365" s="5">
        <v>1</v>
      </c>
      <c r="AU365" s="5">
        <v>1</v>
      </c>
      <c r="AV365" s="5">
        <v>1</v>
      </c>
      <c r="AW365" s="5">
        <v>1</v>
      </c>
      <c r="AX365" s="5">
        <v>1</v>
      </c>
      <c r="AY365" s="5">
        <v>1</v>
      </c>
      <c r="AZ365" s="5">
        <v>1</v>
      </c>
      <c r="BA365" s="5">
        <v>1</v>
      </c>
      <c r="BB365" s="5">
        <v>1</v>
      </c>
      <c r="BC365" s="5">
        <v>1</v>
      </c>
      <c r="BD365" s="5">
        <v>1</v>
      </c>
      <c r="BE365" s="5">
        <v>1</v>
      </c>
      <c r="BF365" s="5">
        <v>1</v>
      </c>
      <c r="BG365" s="5">
        <v>1</v>
      </c>
      <c r="BH365" s="5">
        <v>1</v>
      </c>
      <c r="BI365" s="5">
        <v>1</v>
      </c>
      <c r="BJ365" s="5">
        <v>1</v>
      </c>
      <c r="BK365" s="5">
        <v>1</v>
      </c>
      <c r="BL365" s="5">
        <v>1</v>
      </c>
      <c r="BM365" s="5">
        <v>1</v>
      </c>
      <c r="BN365" s="5">
        <v>1</v>
      </c>
      <c r="BO365" s="5">
        <v>1</v>
      </c>
      <c r="BP365" s="5">
        <v>1</v>
      </c>
      <c r="BQ365" s="5">
        <v>1</v>
      </c>
      <c r="BR365" s="5">
        <v>1</v>
      </c>
      <c r="BS365" s="5">
        <v>1</v>
      </c>
      <c r="BT365" s="5">
        <v>1</v>
      </c>
      <c r="BU365" s="244">
        <v>1</v>
      </c>
    </row>
    <row r="366" spans="1:73" ht="21">
      <c r="A366" s="5">
        <v>1</v>
      </c>
      <c r="B366" s="596"/>
      <c r="C366" s="632"/>
      <c r="D366" s="598"/>
      <c r="E366" s="630" t="str">
        <f t="shared" si="61"/>
        <v/>
      </c>
      <c r="F366" s="640"/>
      <c r="G366" s="627" t="str">
        <f t="shared" si="64"/>
        <v/>
      </c>
      <c r="H366" s="639" t="str">
        <f>IF(OR(ISBLANK(F366), ISTEXT(F366)), "", "0  "&amp;F336)</f>
        <v/>
      </c>
      <c r="I366" s="5">
        <v>1</v>
      </c>
      <c r="J366" s="314" t="str">
        <f t="shared" si="65"/>
        <v>►</v>
      </c>
      <c r="K366" s="315" t="str">
        <f>IF(ISBLANK(L366),"",LARGE(K364:K365,1)+1)</f>
        <v/>
      </c>
      <c r="L366" s="316"/>
      <c r="M366" s="317"/>
      <c r="N366" s="317"/>
      <c r="O366" s="502"/>
      <c r="P366" s="502"/>
      <c r="Q366" s="502"/>
      <c r="R366" s="502"/>
      <c r="S366" s="502"/>
      <c r="T366" s="502"/>
      <c r="U366" s="502"/>
      <c r="V366" s="502"/>
      <c r="W366" s="502"/>
      <c r="X366" s="324"/>
      <c r="Y366" s="3">
        <v>1</v>
      </c>
      <c r="Z366" s="5">
        <v>1</v>
      </c>
      <c r="AA366" s="164"/>
      <c r="AB366" s="164"/>
      <c r="AC366" s="181"/>
      <c r="AD366" s="166"/>
      <c r="AE366" s="167"/>
      <c r="AF366" s="182"/>
      <c r="AG366" s="5">
        <v>1</v>
      </c>
      <c r="AH366" s="5">
        <v>1</v>
      </c>
      <c r="AI366" s="5">
        <v>1</v>
      </c>
      <c r="AJ366" s="5">
        <v>1</v>
      </c>
      <c r="AK366" s="5">
        <v>1</v>
      </c>
      <c r="AL366" s="5">
        <v>1</v>
      </c>
      <c r="AM366" s="5">
        <v>1</v>
      </c>
      <c r="AN366" s="5">
        <v>1</v>
      </c>
      <c r="AO366" s="5">
        <v>1</v>
      </c>
      <c r="AP366" s="5">
        <v>1</v>
      </c>
      <c r="AQ366" s="5">
        <v>1</v>
      </c>
      <c r="AR366" s="5">
        <v>1</v>
      </c>
      <c r="AS366" s="5">
        <v>1</v>
      </c>
      <c r="AT366" s="5">
        <v>1</v>
      </c>
      <c r="AU366" s="5">
        <v>1</v>
      </c>
      <c r="AV366" s="5">
        <v>1</v>
      </c>
      <c r="AW366" s="5">
        <v>1</v>
      </c>
      <c r="AX366" s="5">
        <v>1</v>
      </c>
      <c r="AY366" s="5">
        <v>1</v>
      </c>
      <c r="AZ366" s="5">
        <v>1</v>
      </c>
      <c r="BA366" s="5">
        <v>1</v>
      </c>
      <c r="BB366" s="5">
        <v>1</v>
      </c>
      <c r="BC366" s="5">
        <v>1</v>
      </c>
      <c r="BD366" s="5">
        <v>1</v>
      </c>
      <c r="BE366" s="5">
        <v>1</v>
      </c>
      <c r="BF366" s="5">
        <v>1</v>
      </c>
      <c r="BG366" s="5">
        <v>1</v>
      </c>
      <c r="BH366" s="5">
        <v>1</v>
      </c>
      <c r="BI366" s="5">
        <v>1</v>
      </c>
      <c r="BJ366" s="5">
        <v>1</v>
      </c>
      <c r="BK366" s="5">
        <v>1</v>
      </c>
      <c r="BL366" s="5">
        <v>1</v>
      </c>
      <c r="BM366" s="5">
        <v>1</v>
      </c>
      <c r="BN366" s="5">
        <v>1</v>
      </c>
      <c r="BO366" s="5">
        <v>1</v>
      </c>
      <c r="BP366" s="5">
        <v>1</v>
      </c>
      <c r="BQ366" s="5">
        <v>1</v>
      </c>
      <c r="BR366" s="5">
        <v>1</v>
      </c>
      <c r="BS366" s="5">
        <v>1</v>
      </c>
      <c r="BT366" s="5">
        <v>1</v>
      </c>
      <c r="BU366" s="244">
        <v>1</v>
      </c>
    </row>
    <row r="367" spans="1:73" ht="18.75">
      <c r="A367" s="5">
        <v>1</v>
      </c>
      <c r="B367" s="596"/>
      <c r="C367" s="632"/>
      <c r="D367" s="598"/>
      <c r="E367" s="630" t="str">
        <f t="shared" si="61"/>
        <v/>
      </c>
      <c r="F367" s="640"/>
      <c r="G367" s="627" t="str">
        <f t="shared" si="64"/>
        <v/>
      </c>
      <c r="H367" s="639" t="str">
        <f>IF(OR(ISBLANK(F367), ISTEXT(F367)), "", "0  "&amp;F336)</f>
        <v/>
      </c>
      <c r="I367" s="5">
        <v>1</v>
      </c>
      <c r="J367" s="314" t="str">
        <f t="shared" si="65"/>
        <v>A</v>
      </c>
      <c r="K367" s="315">
        <f>IF(ISBLANK(L367),"",LARGE(K364:K366,1)+1)</f>
        <v>2</v>
      </c>
      <c r="L367" s="316" t="s">
        <v>365</v>
      </c>
      <c r="M367" s="317"/>
      <c r="N367" s="317"/>
      <c r="O367" s="317"/>
      <c r="P367" s="317"/>
      <c r="Q367" s="317"/>
      <c r="R367" s="317"/>
      <c r="S367" s="317"/>
      <c r="T367" s="317"/>
      <c r="U367" s="317"/>
      <c r="V367" s="317"/>
      <c r="W367" s="317"/>
      <c r="X367" s="318"/>
      <c r="Y367" s="3">
        <v>1</v>
      </c>
      <c r="Z367" s="5">
        <v>1</v>
      </c>
      <c r="AA367" s="164"/>
      <c r="AB367" s="164"/>
      <c r="AC367" s="181"/>
      <c r="AD367" s="166"/>
      <c r="AE367" s="167"/>
      <c r="AF367" s="182"/>
      <c r="AG367" s="5">
        <v>1</v>
      </c>
      <c r="AH367" s="5">
        <v>1</v>
      </c>
      <c r="AI367" s="5">
        <v>1</v>
      </c>
      <c r="AJ367" s="5">
        <v>1</v>
      </c>
      <c r="AK367" s="5">
        <v>1</v>
      </c>
      <c r="AL367" s="5">
        <v>1</v>
      </c>
      <c r="AM367" s="5">
        <v>1</v>
      </c>
      <c r="AN367" s="5">
        <v>1</v>
      </c>
      <c r="AO367" s="5">
        <v>1</v>
      </c>
      <c r="AP367" s="5">
        <v>1</v>
      </c>
      <c r="AQ367" s="5">
        <v>1</v>
      </c>
      <c r="AR367" s="5">
        <v>1</v>
      </c>
      <c r="AS367" s="5">
        <v>1</v>
      </c>
      <c r="AT367" s="5">
        <v>1</v>
      </c>
      <c r="AU367" s="5">
        <v>1</v>
      </c>
      <c r="AV367" s="5">
        <v>1</v>
      </c>
      <c r="AW367" s="5">
        <v>1</v>
      </c>
      <c r="AX367" s="5">
        <v>1</v>
      </c>
      <c r="AY367" s="5">
        <v>1</v>
      </c>
      <c r="AZ367" s="5">
        <v>1</v>
      </c>
      <c r="BA367" s="5">
        <v>1</v>
      </c>
      <c r="BB367" s="5">
        <v>1</v>
      </c>
      <c r="BC367" s="5">
        <v>1</v>
      </c>
      <c r="BD367" s="5">
        <v>1</v>
      </c>
      <c r="BE367" s="5">
        <v>1</v>
      </c>
      <c r="BF367" s="5">
        <v>1</v>
      </c>
      <c r="BG367" s="5">
        <v>1</v>
      </c>
      <c r="BH367" s="5">
        <v>1</v>
      </c>
      <c r="BI367" s="5">
        <v>1</v>
      </c>
      <c r="BJ367" s="5">
        <v>1</v>
      </c>
      <c r="BK367" s="5">
        <v>1</v>
      </c>
      <c r="BL367" s="5">
        <v>1</v>
      </c>
      <c r="BM367" s="5">
        <v>1</v>
      </c>
      <c r="BN367" s="5">
        <v>1</v>
      </c>
      <c r="BO367" s="5">
        <v>1</v>
      </c>
      <c r="BP367" s="5">
        <v>1</v>
      </c>
      <c r="BQ367" s="5">
        <v>1</v>
      </c>
      <c r="BR367" s="5">
        <v>1</v>
      </c>
      <c r="BS367" s="5">
        <v>1</v>
      </c>
      <c r="BT367" s="5">
        <v>1</v>
      </c>
      <c r="BU367" s="244">
        <v>1</v>
      </c>
    </row>
    <row r="368" spans="1:73" ht="18.75">
      <c r="A368" s="5">
        <v>1</v>
      </c>
      <c r="B368" s="596"/>
      <c r="C368" s="632"/>
      <c r="D368" s="598"/>
      <c r="E368" s="630" t="str">
        <f t="shared" si="61"/>
        <v/>
      </c>
      <c r="F368" s="640"/>
      <c r="G368" s="627" t="str">
        <f t="shared" si="64"/>
        <v/>
      </c>
      <c r="H368" s="639" t="str">
        <f>IF(OR(ISBLANK(F368), ISTEXT(F368)), "", "0  "&amp;F336)</f>
        <v/>
      </c>
      <c r="I368" s="5">
        <v>1</v>
      </c>
      <c r="J368" s="314" t="str">
        <f t="shared" si="65"/>
        <v>►</v>
      </c>
      <c r="K368" s="315" t="str">
        <f>IF(ISBLANK(L368),"",LARGE(K364:K367,1)+1)</f>
        <v/>
      </c>
      <c r="L368" s="316"/>
      <c r="M368" s="317"/>
      <c r="N368" s="317"/>
      <c r="O368" s="317"/>
      <c r="P368" s="317"/>
      <c r="Q368" s="317"/>
      <c r="R368" s="317"/>
      <c r="S368" s="317"/>
      <c r="T368" s="317"/>
      <c r="U368" s="317"/>
      <c r="V368" s="317"/>
      <c r="W368" s="317"/>
      <c r="X368" s="318"/>
      <c r="Y368" s="3">
        <v>1</v>
      </c>
      <c r="Z368" s="5">
        <v>1</v>
      </c>
      <c r="AA368" s="164"/>
      <c r="AB368" s="164"/>
      <c r="AC368" s="181"/>
      <c r="AD368" s="166"/>
      <c r="AE368" s="167"/>
      <c r="AF368" s="182"/>
      <c r="AG368" s="5">
        <v>1</v>
      </c>
      <c r="AH368" s="5">
        <v>1</v>
      </c>
      <c r="AI368" s="5">
        <v>1</v>
      </c>
      <c r="AJ368" s="5">
        <v>1</v>
      </c>
      <c r="AK368" s="5">
        <v>1</v>
      </c>
      <c r="AL368" s="5">
        <v>1</v>
      </c>
      <c r="AM368" s="5">
        <v>1</v>
      </c>
      <c r="AN368" s="5">
        <v>1</v>
      </c>
      <c r="AO368" s="5">
        <v>1</v>
      </c>
      <c r="AP368" s="5">
        <v>1</v>
      </c>
      <c r="AQ368" s="5">
        <v>1</v>
      </c>
      <c r="AR368" s="5">
        <v>1</v>
      </c>
      <c r="AS368" s="5">
        <v>1</v>
      </c>
      <c r="AT368" s="5">
        <v>1</v>
      </c>
      <c r="AU368" s="5">
        <v>1</v>
      </c>
      <c r="AV368" s="5">
        <v>1</v>
      </c>
      <c r="AW368" s="5">
        <v>1</v>
      </c>
      <c r="AX368" s="5">
        <v>1</v>
      </c>
      <c r="AY368" s="5">
        <v>1</v>
      </c>
      <c r="AZ368" s="5">
        <v>1</v>
      </c>
      <c r="BA368" s="5">
        <v>1</v>
      </c>
      <c r="BB368" s="5">
        <v>1</v>
      </c>
      <c r="BC368" s="5">
        <v>1</v>
      </c>
      <c r="BD368" s="5">
        <v>1</v>
      </c>
      <c r="BE368" s="5">
        <v>1</v>
      </c>
      <c r="BF368" s="5">
        <v>1</v>
      </c>
      <c r="BG368" s="5">
        <v>1</v>
      </c>
      <c r="BH368" s="5">
        <v>1</v>
      </c>
      <c r="BI368" s="5">
        <v>1</v>
      </c>
      <c r="BJ368" s="5">
        <v>1</v>
      </c>
      <c r="BK368" s="5">
        <v>1</v>
      </c>
      <c r="BL368" s="5">
        <v>1</v>
      </c>
      <c r="BM368" s="5">
        <v>1</v>
      </c>
      <c r="BN368" s="5">
        <v>1</v>
      </c>
      <c r="BO368" s="5">
        <v>1</v>
      </c>
      <c r="BP368" s="5">
        <v>1</v>
      </c>
      <c r="BQ368" s="5">
        <v>1</v>
      </c>
      <c r="BR368" s="5">
        <v>1</v>
      </c>
      <c r="BS368" s="5">
        <v>1</v>
      </c>
      <c r="BT368" s="5">
        <v>1</v>
      </c>
      <c r="BU368" s="244">
        <v>1</v>
      </c>
    </row>
    <row r="369" spans="1:73" ht="18.75">
      <c r="A369" s="5">
        <v>1</v>
      </c>
      <c r="B369" s="596"/>
      <c r="C369" s="632"/>
      <c r="D369" s="598"/>
      <c r="E369" s="630" t="str">
        <f t="shared" si="61"/>
        <v/>
      </c>
      <c r="F369" s="640"/>
      <c r="G369" s="627" t="str">
        <f t="shared" si="64"/>
        <v/>
      </c>
      <c r="H369" s="639" t="str">
        <f>IF(OR(ISBLANK(F369), ISTEXT(F369)), "", "0  "&amp;F336)</f>
        <v/>
      </c>
      <c r="I369" s="5">
        <v>1</v>
      </c>
      <c r="J369" s="314" t="str">
        <f t="shared" si="65"/>
        <v>A</v>
      </c>
      <c r="K369" s="315" t="str">
        <f>IF(ISBLANK(L369),"",LARGE(K364:K368,1)+1)</f>
        <v/>
      </c>
      <c r="L369" s="316"/>
      <c r="M369" s="317" t="s">
        <v>443</v>
      </c>
      <c r="N369" s="317"/>
      <c r="O369" s="317"/>
      <c r="P369" s="317"/>
      <c r="Q369" s="317"/>
      <c r="R369" s="317"/>
      <c r="S369" s="317"/>
      <c r="T369" s="317"/>
      <c r="U369" s="317"/>
      <c r="V369" s="317"/>
      <c r="W369" s="317"/>
      <c r="X369" s="318"/>
      <c r="Y369" s="3">
        <v>1</v>
      </c>
      <c r="Z369" s="5">
        <v>1</v>
      </c>
      <c r="AA369" s="164"/>
      <c r="AB369" s="164"/>
      <c r="AC369" s="181"/>
      <c r="AD369" s="166"/>
      <c r="AE369" s="167"/>
      <c r="AF369" s="182"/>
      <c r="AG369" s="5">
        <v>1</v>
      </c>
      <c r="AH369" s="5">
        <v>1</v>
      </c>
      <c r="AI369" s="5">
        <v>1</v>
      </c>
      <c r="AJ369" s="5">
        <v>1</v>
      </c>
      <c r="AK369" s="5">
        <v>1</v>
      </c>
      <c r="AL369" s="5">
        <v>1</v>
      </c>
      <c r="AM369" s="5">
        <v>1</v>
      </c>
      <c r="AN369" s="5">
        <v>1</v>
      </c>
      <c r="AO369" s="5">
        <v>1</v>
      </c>
      <c r="AP369" s="5">
        <v>1</v>
      </c>
      <c r="AQ369" s="5">
        <v>1</v>
      </c>
      <c r="AR369" s="5">
        <v>1</v>
      </c>
      <c r="AS369" s="5">
        <v>1</v>
      </c>
      <c r="AT369" s="5">
        <v>1</v>
      </c>
      <c r="AU369" s="5">
        <v>1</v>
      </c>
      <c r="AV369" s="5">
        <v>1</v>
      </c>
      <c r="AW369" s="5">
        <v>1</v>
      </c>
      <c r="AX369" s="5">
        <v>1</v>
      </c>
      <c r="AY369" s="5">
        <v>1</v>
      </c>
      <c r="AZ369" s="5">
        <v>1</v>
      </c>
      <c r="BA369" s="5">
        <v>1</v>
      </c>
      <c r="BB369" s="5">
        <v>1</v>
      </c>
      <c r="BC369" s="5">
        <v>1</v>
      </c>
      <c r="BD369" s="5">
        <v>1</v>
      </c>
      <c r="BE369" s="5">
        <v>1</v>
      </c>
      <c r="BF369" s="5">
        <v>1</v>
      </c>
      <c r="BG369" s="5">
        <v>1</v>
      </c>
      <c r="BH369" s="5">
        <v>1</v>
      </c>
      <c r="BI369" s="5">
        <v>1</v>
      </c>
      <c r="BJ369" s="5">
        <v>1</v>
      </c>
      <c r="BK369" s="5">
        <v>1</v>
      </c>
      <c r="BL369" s="5">
        <v>1</v>
      </c>
      <c r="BM369" s="5">
        <v>1</v>
      </c>
      <c r="BN369" s="5">
        <v>1</v>
      </c>
      <c r="BO369" s="5">
        <v>1</v>
      </c>
      <c r="BP369" s="5">
        <v>1</v>
      </c>
      <c r="BQ369" s="5">
        <v>1</v>
      </c>
      <c r="BR369" s="5">
        <v>1</v>
      </c>
      <c r="BS369" s="5">
        <v>1</v>
      </c>
      <c r="BT369" s="5">
        <v>1</v>
      </c>
      <c r="BU369" s="244">
        <v>1</v>
      </c>
    </row>
    <row r="370" spans="1:73" ht="18.75">
      <c r="A370" s="5">
        <v>1</v>
      </c>
      <c r="B370" s="596"/>
      <c r="C370" s="632"/>
      <c r="D370" s="598"/>
      <c r="E370" s="630" t="str">
        <f t="shared" si="61"/>
        <v/>
      </c>
      <c r="F370" s="640"/>
      <c r="G370" s="627" t="str">
        <f t="shared" si="64"/>
        <v/>
      </c>
      <c r="H370" s="639" t="str">
        <f>IF(OR(ISBLANK(F370), ISTEXT(F370)), "", "0  "&amp;F336)</f>
        <v/>
      </c>
      <c r="I370" s="5">
        <v>1</v>
      </c>
      <c r="J370" s="314" t="str">
        <f t="shared" si="65"/>
        <v>►</v>
      </c>
      <c r="K370" s="315" t="str">
        <f>IF(ISBLANK(L370),"",LARGE(K364:K369,1)+1)</f>
        <v/>
      </c>
      <c r="L370" s="316"/>
      <c r="M370" s="317"/>
      <c r="N370" s="317"/>
      <c r="O370" s="317"/>
      <c r="P370" s="317"/>
      <c r="Q370" s="317"/>
      <c r="R370" s="317"/>
      <c r="S370" s="317"/>
      <c r="T370" s="317"/>
      <c r="U370" s="317"/>
      <c r="V370" s="317"/>
      <c r="W370" s="317"/>
      <c r="X370" s="318"/>
      <c r="Y370" s="3">
        <v>1</v>
      </c>
      <c r="Z370" s="5">
        <v>1</v>
      </c>
      <c r="AA370" s="164"/>
      <c r="AB370" s="164"/>
      <c r="AC370" s="181"/>
      <c r="AD370" s="166"/>
      <c r="AE370" s="167"/>
      <c r="AF370" s="182"/>
      <c r="AG370" s="5">
        <v>1</v>
      </c>
      <c r="AH370" s="5">
        <v>1</v>
      </c>
      <c r="AI370" s="5">
        <v>1</v>
      </c>
      <c r="AJ370" s="5">
        <v>1</v>
      </c>
      <c r="AK370" s="5">
        <v>1</v>
      </c>
      <c r="AL370" s="5">
        <v>1</v>
      </c>
      <c r="AM370" s="5">
        <v>1</v>
      </c>
      <c r="AN370" s="5">
        <v>1</v>
      </c>
      <c r="AO370" s="5">
        <v>1</v>
      </c>
      <c r="AP370" s="5">
        <v>1</v>
      </c>
      <c r="AQ370" s="5">
        <v>1</v>
      </c>
      <c r="AR370" s="5">
        <v>1</v>
      </c>
      <c r="AS370" s="5">
        <v>1</v>
      </c>
      <c r="AT370" s="5">
        <v>1</v>
      </c>
      <c r="AU370" s="5">
        <v>1</v>
      </c>
      <c r="AV370" s="5">
        <v>1</v>
      </c>
      <c r="AW370" s="5">
        <v>1</v>
      </c>
      <c r="AX370" s="5">
        <v>1</v>
      </c>
      <c r="AY370" s="5">
        <v>1</v>
      </c>
      <c r="AZ370" s="5">
        <v>1</v>
      </c>
      <c r="BA370" s="5">
        <v>1</v>
      </c>
      <c r="BB370" s="5">
        <v>1</v>
      </c>
      <c r="BC370" s="5">
        <v>1</v>
      </c>
      <c r="BD370" s="5">
        <v>1</v>
      </c>
      <c r="BE370" s="5">
        <v>1</v>
      </c>
      <c r="BF370" s="5">
        <v>1</v>
      </c>
      <c r="BG370" s="5">
        <v>1</v>
      </c>
      <c r="BH370" s="5">
        <v>1</v>
      </c>
      <c r="BI370" s="5">
        <v>1</v>
      </c>
      <c r="BJ370" s="5">
        <v>1</v>
      </c>
      <c r="BK370" s="5">
        <v>1</v>
      </c>
      <c r="BL370" s="5">
        <v>1</v>
      </c>
      <c r="BM370" s="5">
        <v>1</v>
      </c>
      <c r="BN370" s="5">
        <v>1</v>
      </c>
      <c r="BO370" s="5">
        <v>1</v>
      </c>
      <c r="BP370" s="5">
        <v>1</v>
      </c>
      <c r="BQ370" s="5">
        <v>1</v>
      </c>
      <c r="BR370" s="5">
        <v>1</v>
      </c>
      <c r="BS370" s="5">
        <v>1</v>
      </c>
      <c r="BT370" s="5">
        <v>1</v>
      </c>
      <c r="BU370" s="244">
        <v>1</v>
      </c>
    </row>
    <row r="371" spans="1:73" ht="18.75">
      <c r="A371" s="5">
        <v>1</v>
      </c>
      <c r="B371" s="596"/>
      <c r="C371" s="632"/>
      <c r="D371" s="598"/>
      <c r="E371" s="630" t="str">
        <f t="shared" si="61"/>
        <v/>
      </c>
      <c r="F371" s="640"/>
      <c r="G371" s="627" t="str">
        <f t="shared" si="64"/>
        <v/>
      </c>
      <c r="H371" s="639" t="str">
        <f>IF(OR(ISBLANK(F371), ISTEXT(F371)), "", "0  "&amp;F336)</f>
        <v/>
      </c>
      <c r="I371" s="5">
        <v>1</v>
      </c>
      <c r="J371" s="314" t="str">
        <f t="shared" si="65"/>
        <v>►</v>
      </c>
      <c r="K371" s="315" t="str">
        <f>IF(ISBLANK(L371),"",LARGE(K364:K370,1)+1)</f>
        <v/>
      </c>
      <c r="L371" s="316"/>
      <c r="M371" s="317"/>
      <c r="N371" s="317"/>
      <c r="O371" s="317"/>
      <c r="P371" s="317"/>
      <c r="Q371" s="317"/>
      <c r="R371" s="317"/>
      <c r="S371" s="317"/>
      <c r="T371" s="317"/>
      <c r="U371" s="317"/>
      <c r="V371" s="317"/>
      <c r="W371" s="317"/>
      <c r="X371" s="318"/>
      <c r="Y371" s="3">
        <v>1</v>
      </c>
      <c r="Z371" s="5">
        <v>1</v>
      </c>
      <c r="AA371" s="835" t="s">
        <v>207</v>
      </c>
      <c r="AB371" s="836"/>
      <c r="AC371" s="836"/>
      <c r="AD371" s="836"/>
      <c r="AE371" s="836"/>
      <c r="AF371" s="837"/>
      <c r="AG371" s="5">
        <v>1</v>
      </c>
      <c r="AH371" s="5">
        <v>1</v>
      </c>
      <c r="AI371" s="5">
        <v>1</v>
      </c>
      <c r="AJ371" s="5">
        <v>1</v>
      </c>
      <c r="AK371" s="5">
        <v>1</v>
      </c>
      <c r="AL371" s="5">
        <v>1</v>
      </c>
      <c r="AM371" s="5">
        <v>1</v>
      </c>
      <c r="AN371" s="5">
        <v>1</v>
      </c>
      <c r="AO371" s="5">
        <v>1</v>
      </c>
      <c r="AP371" s="5">
        <v>1</v>
      </c>
      <c r="AQ371" s="5">
        <v>1</v>
      </c>
      <c r="AR371" s="5">
        <v>1</v>
      </c>
      <c r="AS371" s="5">
        <v>1</v>
      </c>
      <c r="AT371" s="5">
        <v>1</v>
      </c>
      <c r="AU371" s="5">
        <v>1</v>
      </c>
      <c r="AV371" s="5">
        <v>1</v>
      </c>
      <c r="AW371" s="5">
        <v>1</v>
      </c>
      <c r="AX371" s="5">
        <v>1</v>
      </c>
      <c r="AY371" s="5">
        <v>1</v>
      </c>
      <c r="AZ371" s="5">
        <v>1</v>
      </c>
      <c r="BA371" s="5">
        <v>1</v>
      </c>
      <c r="BB371" s="5">
        <v>1</v>
      </c>
      <c r="BC371" s="5">
        <v>1</v>
      </c>
      <c r="BD371" s="5">
        <v>1</v>
      </c>
      <c r="BE371" s="5">
        <v>1</v>
      </c>
      <c r="BF371" s="5">
        <v>1</v>
      </c>
      <c r="BG371" s="5">
        <v>1</v>
      </c>
      <c r="BH371" s="5">
        <v>1</v>
      </c>
      <c r="BI371" s="5">
        <v>1</v>
      </c>
      <c r="BJ371" s="5">
        <v>1</v>
      </c>
      <c r="BK371" s="5">
        <v>1</v>
      </c>
      <c r="BL371" s="5">
        <v>1</v>
      </c>
      <c r="BM371" s="5">
        <v>1</v>
      </c>
      <c r="BN371" s="5">
        <v>1</v>
      </c>
      <c r="BO371" s="5">
        <v>1</v>
      </c>
      <c r="BP371" s="5">
        <v>1</v>
      </c>
      <c r="BQ371" s="5">
        <v>1</v>
      </c>
      <c r="BR371" s="5">
        <v>1</v>
      </c>
      <c r="BS371" s="5">
        <v>1</v>
      </c>
      <c r="BT371" s="5">
        <v>1</v>
      </c>
      <c r="BU371" s="244">
        <v>1</v>
      </c>
    </row>
    <row r="372" spans="1:73" ht="18.75">
      <c r="A372" s="5">
        <v>1</v>
      </c>
      <c r="B372" s="596"/>
      <c r="C372" s="632"/>
      <c r="D372" s="598"/>
      <c r="E372" s="630" t="str">
        <f t="shared" si="61"/>
        <v/>
      </c>
      <c r="F372" s="640"/>
      <c r="G372" s="627" t="str">
        <f t="shared" si="64"/>
        <v/>
      </c>
      <c r="H372" s="639" t="str">
        <f>IF(OR(ISBLANK(F372), ISTEXT(F372)), "", "0  "&amp;F336)</f>
        <v/>
      </c>
      <c r="I372" s="5">
        <v>1</v>
      </c>
      <c r="J372" s="314" t="str">
        <f t="shared" si="65"/>
        <v>►</v>
      </c>
      <c r="K372" s="315" t="str">
        <f>IF(ISBLANK(L372),"",LARGE(K364:K371,1)+1)</f>
        <v/>
      </c>
      <c r="L372" s="316"/>
      <c r="M372" s="317"/>
      <c r="N372" s="317"/>
      <c r="O372" s="317"/>
      <c r="P372" s="317"/>
      <c r="Q372" s="317"/>
      <c r="R372" s="317"/>
      <c r="S372" s="317"/>
      <c r="T372" s="317"/>
      <c r="U372" s="317"/>
      <c r="V372" s="317"/>
      <c r="W372" s="317"/>
      <c r="X372" s="318"/>
      <c r="Y372" s="3">
        <v>1</v>
      </c>
      <c r="Z372" s="5">
        <v>1</v>
      </c>
      <c r="AA372" s="62" t="s">
        <v>21</v>
      </c>
      <c r="AB372" s="302">
        <v>0</v>
      </c>
      <c r="AC372" s="303" t="s">
        <v>181</v>
      </c>
      <c r="AD372" s="303"/>
      <c r="AE372" s="303"/>
      <c r="AF372" s="303"/>
      <c r="AG372" s="5">
        <v>1</v>
      </c>
      <c r="AH372" s="5">
        <v>1</v>
      </c>
      <c r="AI372" s="5">
        <v>1</v>
      </c>
      <c r="AJ372" s="5">
        <v>1</v>
      </c>
      <c r="AK372" s="5">
        <v>1</v>
      </c>
      <c r="AL372" s="5">
        <v>1</v>
      </c>
      <c r="AM372" s="5">
        <v>1</v>
      </c>
      <c r="AN372" s="5">
        <v>1</v>
      </c>
      <c r="AO372" s="5">
        <v>1</v>
      </c>
      <c r="AP372" s="5">
        <v>1</v>
      </c>
      <c r="AQ372" s="5">
        <v>1</v>
      </c>
      <c r="AR372" s="5">
        <v>1</v>
      </c>
      <c r="AS372" s="5">
        <v>1</v>
      </c>
      <c r="AT372" s="5">
        <v>1</v>
      </c>
      <c r="AU372" s="5">
        <v>1</v>
      </c>
      <c r="AV372" s="5">
        <v>1</v>
      </c>
      <c r="AW372" s="5">
        <v>1</v>
      </c>
      <c r="AX372" s="5">
        <v>1</v>
      </c>
      <c r="AY372" s="5">
        <v>1</v>
      </c>
      <c r="AZ372" s="5">
        <v>1</v>
      </c>
      <c r="BA372" s="5">
        <v>1</v>
      </c>
      <c r="BB372" s="5">
        <v>1</v>
      </c>
      <c r="BC372" s="5">
        <v>1</v>
      </c>
      <c r="BD372" s="5">
        <v>1</v>
      </c>
      <c r="BE372" s="5">
        <v>1</v>
      </c>
      <c r="BF372" s="5">
        <v>1</v>
      </c>
      <c r="BG372" s="5">
        <v>1</v>
      </c>
      <c r="BH372" s="5">
        <v>1</v>
      </c>
      <c r="BI372" s="5">
        <v>1</v>
      </c>
      <c r="BJ372" s="5">
        <v>1</v>
      </c>
      <c r="BK372" s="5">
        <v>1</v>
      </c>
      <c r="BL372" s="5">
        <v>1</v>
      </c>
      <c r="BM372" s="5">
        <v>1</v>
      </c>
      <c r="BN372" s="5">
        <v>1</v>
      </c>
      <c r="BO372" s="5">
        <v>1</v>
      </c>
      <c r="BP372" s="5">
        <v>1</v>
      </c>
      <c r="BQ372" s="5">
        <v>1</v>
      </c>
      <c r="BR372" s="5">
        <v>1</v>
      </c>
      <c r="BS372" s="5">
        <v>1</v>
      </c>
      <c r="BT372" s="5">
        <v>1</v>
      </c>
      <c r="BU372" s="244">
        <v>1</v>
      </c>
    </row>
    <row r="373" spans="1:73" ht="18.75">
      <c r="A373" s="5">
        <v>1</v>
      </c>
      <c r="B373" s="596"/>
      <c r="C373" s="632"/>
      <c r="D373" s="598"/>
      <c r="E373" s="630" t="str">
        <f t="shared" si="61"/>
        <v/>
      </c>
      <c r="F373" s="640"/>
      <c r="G373" s="627" t="str">
        <f t="shared" si="64"/>
        <v/>
      </c>
      <c r="H373" s="639" t="str">
        <f>IF(OR(ISBLANK(F373), ISTEXT(F373)), "", "0  "&amp;F336)</f>
        <v/>
      </c>
      <c r="I373" s="5">
        <v>1</v>
      </c>
      <c r="J373" s="314" t="str">
        <f t="shared" si="65"/>
        <v>►</v>
      </c>
      <c r="K373" s="315" t="str">
        <f>IF(ISBLANK(L373),"",LARGE(K364:K372,1)+1)</f>
        <v/>
      </c>
      <c r="L373" s="316"/>
      <c r="M373" s="317"/>
      <c r="N373" s="317"/>
      <c r="O373" s="317"/>
      <c r="P373" s="317"/>
      <c r="Q373" s="317"/>
      <c r="R373" s="317"/>
      <c r="S373" s="317"/>
      <c r="T373" s="317"/>
      <c r="U373" s="317"/>
      <c r="V373" s="317"/>
      <c r="W373" s="317"/>
      <c r="X373" s="318"/>
      <c r="Y373" s="3">
        <v>1</v>
      </c>
      <c r="Z373" s="5">
        <v>1</v>
      </c>
      <c r="AA373" s="314" t="str">
        <f t="shared" ref="AA373:AA395" si="66">IF(AC373&lt;&gt;"","A",IF(AD373&lt;&gt;"","A",IF(AE373&lt;&gt;"","A",IF(AF373&lt;&gt;"","A",IF(AG373&lt;&gt;"","A","►")))))</f>
        <v>A</v>
      </c>
      <c r="AB373" s="315" t="str">
        <f>IF(ISBLANK(AC373),"",LARGE(AB372:AB372,1)+1)</f>
        <v/>
      </c>
      <c r="AC373" s="316"/>
      <c r="AD373" s="317"/>
      <c r="AE373" s="317"/>
      <c r="AF373" s="317"/>
      <c r="AG373" s="5">
        <v>1</v>
      </c>
      <c r="AH373" s="5">
        <v>1</v>
      </c>
      <c r="AI373" s="5">
        <v>1</v>
      </c>
      <c r="AJ373" s="5">
        <v>1</v>
      </c>
      <c r="AK373" s="5">
        <v>1</v>
      </c>
      <c r="AL373" s="5">
        <v>1</v>
      </c>
      <c r="AM373" s="5">
        <v>1</v>
      </c>
      <c r="AN373" s="5">
        <v>1</v>
      </c>
      <c r="AO373" s="5">
        <v>1</v>
      </c>
      <c r="AP373" s="5">
        <v>1</v>
      </c>
      <c r="AQ373" s="5">
        <v>1</v>
      </c>
      <c r="AR373" s="5">
        <v>1</v>
      </c>
      <c r="AS373" s="5">
        <v>1</v>
      </c>
      <c r="AT373" s="5">
        <v>1</v>
      </c>
      <c r="AU373" s="5">
        <v>1</v>
      </c>
      <c r="AV373" s="5">
        <v>1</v>
      </c>
      <c r="AW373" s="5">
        <v>1</v>
      </c>
      <c r="AX373" s="5">
        <v>1</v>
      </c>
      <c r="AY373" s="5">
        <v>1</v>
      </c>
      <c r="AZ373" s="5">
        <v>1</v>
      </c>
      <c r="BA373" s="5">
        <v>1</v>
      </c>
      <c r="BB373" s="5">
        <v>1</v>
      </c>
      <c r="BC373" s="5">
        <v>1</v>
      </c>
      <c r="BD373" s="5">
        <v>1</v>
      </c>
      <c r="BE373" s="5">
        <v>1</v>
      </c>
      <c r="BF373" s="5">
        <v>1</v>
      </c>
      <c r="BG373" s="5">
        <v>1</v>
      </c>
      <c r="BH373" s="5">
        <v>1</v>
      </c>
      <c r="BI373" s="5">
        <v>1</v>
      </c>
      <c r="BJ373" s="5">
        <v>1</v>
      </c>
      <c r="BK373" s="5">
        <v>1</v>
      </c>
      <c r="BL373" s="5">
        <v>1</v>
      </c>
      <c r="BM373" s="5">
        <v>1</v>
      </c>
      <c r="BN373" s="5">
        <v>1</v>
      </c>
      <c r="BO373" s="5">
        <v>1</v>
      </c>
      <c r="BP373" s="5">
        <v>1</v>
      </c>
      <c r="BQ373" s="5">
        <v>1</v>
      </c>
      <c r="BR373" s="5">
        <v>1</v>
      </c>
      <c r="BS373" s="5">
        <v>1</v>
      </c>
      <c r="BT373" s="5">
        <v>1</v>
      </c>
      <c r="BU373" s="244">
        <v>1</v>
      </c>
    </row>
    <row r="374" spans="1:73" ht="21">
      <c r="A374" s="5">
        <v>1</v>
      </c>
      <c r="B374" s="596"/>
      <c r="C374" s="632"/>
      <c r="D374" s="598"/>
      <c r="E374" s="630" t="str">
        <f t="shared" si="61"/>
        <v/>
      </c>
      <c r="F374" s="640"/>
      <c r="G374" s="627" t="str">
        <f t="shared" si="64"/>
        <v/>
      </c>
      <c r="H374" s="639" t="str">
        <f>IF(OR(ISBLANK(F374), ISTEXT(F374)), "", "0  "&amp;F336)</f>
        <v/>
      </c>
      <c r="I374" s="5">
        <v>1</v>
      </c>
      <c r="J374" s="314" t="str">
        <f t="shared" si="65"/>
        <v>►</v>
      </c>
      <c r="K374" s="315" t="str">
        <f>IF(ISBLANK(L374),"",LARGE(K364:K373,1)+1)</f>
        <v/>
      </c>
      <c r="L374" s="316"/>
      <c r="M374" s="317"/>
      <c r="N374" s="317"/>
      <c r="O374" s="317"/>
      <c r="P374" s="317"/>
      <c r="Q374" s="317"/>
      <c r="R374" s="317"/>
      <c r="S374" s="317"/>
      <c r="T374" s="317"/>
      <c r="U374" s="317"/>
      <c r="V374" s="317"/>
      <c r="W374" s="317"/>
      <c r="X374" s="318"/>
      <c r="Y374" s="3">
        <v>1</v>
      </c>
      <c r="Z374" s="5">
        <v>1</v>
      </c>
      <c r="AA374" s="314" t="str">
        <f t="shared" si="66"/>
        <v>A</v>
      </c>
      <c r="AB374" s="315" t="str">
        <f>IF(ISBLANK(AC374),"",LARGE(AB372:AB373,1)+1)</f>
        <v/>
      </c>
      <c r="AC374" s="316"/>
      <c r="AD374" s="317"/>
      <c r="AE374" s="317"/>
      <c r="AF374" s="502"/>
      <c r="AG374" s="5">
        <v>1</v>
      </c>
      <c r="AH374" s="5">
        <v>1</v>
      </c>
      <c r="AI374" s="5">
        <v>1</v>
      </c>
      <c r="AJ374" s="5">
        <v>1</v>
      </c>
      <c r="AK374" s="5">
        <v>1</v>
      </c>
      <c r="AL374" s="5">
        <v>1</v>
      </c>
      <c r="AM374" s="5">
        <v>1</v>
      </c>
      <c r="AN374" s="5">
        <v>1</v>
      </c>
      <c r="AO374" s="5">
        <v>1</v>
      </c>
      <c r="AP374" s="5">
        <v>1</v>
      </c>
      <c r="AQ374" s="5">
        <v>1</v>
      </c>
      <c r="AR374" s="5">
        <v>1</v>
      </c>
      <c r="AS374" s="5">
        <v>1</v>
      </c>
      <c r="AT374" s="5">
        <v>1</v>
      </c>
      <c r="AU374" s="5">
        <v>1</v>
      </c>
      <c r="AV374" s="5">
        <v>1</v>
      </c>
      <c r="AW374" s="5">
        <v>1</v>
      </c>
      <c r="AX374" s="5">
        <v>1</v>
      </c>
      <c r="AY374" s="5">
        <v>1</v>
      </c>
      <c r="AZ374" s="5">
        <v>1</v>
      </c>
      <c r="BA374" s="5">
        <v>1</v>
      </c>
      <c r="BB374" s="5">
        <v>1</v>
      </c>
      <c r="BC374" s="5">
        <v>1</v>
      </c>
      <c r="BD374" s="5">
        <v>1</v>
      </c>
      <c r="BE374" s="5">
        <v>1</v>
      </c>
      <c r="BF374" s="5">
        <v>1</v>
      </c>
      <c r="BG374" s="5">
        <v>1</v>
      </c>
      <c r="BH374" s="5">
        <v>1</v>
      </c>
      <c r="BI374" s="5">
        <v>1</v>
      </c>
      <c r="BJ374" s="5">
        <v>1</v>
      </c>
      <c r="BK374" s="5">
        <v>1</v>
      </c>
      <c r="BL374" s="5">
        <v>1</v>
      </c>
      <c r="BM374" s="5">
        <v>1</v>
      </c>
      <c r="BN374" s="5">
        <v>1</v>
      </c>
      <c r="BO374" s="5">
        <v>1</v>
      </c>
      <c r="BP374" s="5">
        <v>1</v>
      </c>
      <c r="BQ374" s="5">
        <v>1</v>
      </c>
      <c r="BR374" s="5">
        <v>1</v>
      </c>
      <c r="BS374" s="5">
        <v>1</v>
      </c>
      <c r="BT374" s="5">
        <v>1</v>
      </c>
      <c r="BU374" s="244">
        <v>1</v>
      </c>
    </row>
    <row r="375" spans="1:73" ht="18.75">
      <c r="A375" s="5">
        <v>1</v>
      </c>
      <c r="B375" s="596"/>
      <c r="C375" s="632"/>
      <c r="D375" s="598"/>
      <c r="E375" s="630" t="str">
        <f t="shared" si="61"/>
        <v/>
      </c>
      <c r="F375" s="640"/>
      <c r="G375" s="627" t="str">
        <f t="shared" si="64"/>
        <v/>
      </c>
      <c r="H375" s="639" t="str">
        <f>IF(OR(ISBLANK(F375), ISTEXT(F375)), "", "0  "&amp;F336)</f>
        <v/>
      </c>
      <c r="I375" s="5">
        <v>1</v>
      </c>
      <c r="J375" s="314" t="str">
        <f t="shared" si="65"/>
        <v>►</v>
      </c>
      <c r="K375" s="315" t="str">
        <f>IF(ISBLANK(L375),"",LARGE(K364:K374,1)+1)</f>
        <v/>
      </c>
      <c r="L375" s="316"/>
      <c r="M375" s="317"/>
      <c r="N375" s="317"/>
      <c r="O375" s="317"/>
      <c r="P375" s="317"/>
      <c r="Q375" s="317"/>
      <c r="R375" s="317"/>
      <c r="S375" s="317"/>
      <c r="T375" s="317"/>
      <c r="U375" s="317"/>
      <c r="V375" s="317"/>
      <c r="W375" s="317"/>
      <c r="X375" s="318"/>
      <c r="Y375" s="3">
        <v>1</v>
      </c>
      <c r="Z375" s="5">
        <v>1</v>
      </c>
      <c r="AA375" s="314" t="str">
        <f t="shared" si="66"/>
        <v>A</v>
      </c>
      <c r="AB375" s="315" t="str">
        <f>IF(ISBLANK(AC375),"",LARGE(AB372:AB374,1)+1)</f>
        <v/>
      </c>
      <c r="AC375" s="316"/>
      <c r="AD375" s="317"/>
      <c r="AE375" s="317"/>
      <c r="AF375" s="317"/>
      <c r="AG375" s="5">
        <v>1</v>
      </c>
      <c r="AH375" s="5">
        <v>1</v>
      </c>
      <c r="AI375" s="5">
        <v>1</v>
      </c>
      <c r="AJ375" s="5">
        <v>1</v>
      </c>
      <c r="AK375" s="5">
        <v>1</v>
      </c>
      <c r="AL375" s="5">
        <v>1</v>
      </c>
      <c r="AM375" s="5">
        <v>1</v>
      </c>
      <c r="AN375" s="5">
        <v>1</v>
      </c>
      <c r="AO375" s="5">
        <v>1</v>
      </c>
      <c r="AP375" s="5">
        <v>1</v>
      </c>
      <c r="AQ375" s="5">
        <v>1</v>
      </c>
      <c r="AR375" s="5">
        <v>1</v>
      </c>
      <c r="AS375" s="5">
        <v>1</v>
      </c>
      <c r="AT375" s="5">
        <v>1</v>
      </c>
      <c r="AU375" s="5">
        <v>1</v>
      </c>
      <c r="AV375" s="5">
        <v>1</v>
      </c>
      <c r="AW375" s="5">
        <v>1</v>
      </c>
      <c r="AX375" s="5">
        <v>1</v>
      </c>
      <c r="AY375" s="5">
        <v>1</v>
      </c>
      <c r="AZ375" s="5">
        <v>1</v>
      </c>
      <c r="BA375" s="5">
        <v>1</v>
      </c>
      <c r="BB375" s="5">
        <v>1</v>
      </c>
      <c r="BC375" s="5">
        <v>1</v>
      </c>
      <c r="BD375" s="5">
        <v>1</v>
      </c>
      <c r="BE375" s="5">
        <v>1</v>
      </c>
      <c r="BF375" s="5">
        <v>1</v>
      </c>
      <c r="BG375" s="5">
        <v>1</v>
      </c>
      <c r="BH375" s="5">
        <v>1</v>
      </c>
      <c r="BI375" s="5">
        <v>1</v>
      </c>
      <c r="BJ375" s="5">
        <v>1</v>
      </c>
      <c r="BK375" s="5">
        <v>1</v>
      </c>
      <c r="BL375" s="5">
        <v>1</v>
      </c>
      <c r="BM375" s="5">
        <v>1</v>
      </c>
      <c r="BN375" s="5">
        <v>1</v>
      </c>
      <c r="BO375" s="5">
        <v>1</v>
      </c>
      <c r="BP375" s="5">
        <v>1</v>
      </c>
      <c r="BQ375" s="5">
        <v>1</v>
      </c>
      <c r="BR375" s="5">
        <v>1</v>
      </c>
      <c r="BS375" s="5">
        <v>1</v>
      </c>
      <c r="BT375" s="5">
        <v>1</v>
      </c>
      <c r="BU375" s="244">
        <v>1</v>
      </c>
    </row>
    <row r="376" spans="1:73" ht="18.75">
      <c r="A376" s="5">
        <v>1</v>
      </c>
      <c r="B376" s="596"/>
      <c r="C376" s="632"/>
      <c r="D376" s="598"/>
      <c r="E376" s="630" t="str">
        <f t="shared" si="61"/>
        <v/>
      </c>
      <c r="F376" s="640"/>
      <c r="G376" s="627" t="str">
        <f t="shared" si="64"/>
        <v/>
      </c>
      <c r="H376" s="639" t="str">
        <f>IF(OR(ISBLANK(F376), ISTEXT(F376)), "", "0  "&amp;F336)</f>
        <v/>
      </c>
      <c r="I376" s="5">
        <v>1</v>
      </c>
      <c r="J376" s="314" t="str">
        <f t="shared" si="65"/>
        <v>►</v>
      </c>
      <c r="K376" s="315" t="str">
        <f>IF(ISBLANK(L376),"",LARGE(K364:K375,1)+1)</f>
        <v/>
      </c>
      <c r="L376" s="316"/>
      <c r="M376" s="317"/>
      <c r="N376" s="317"/>
      <c r="O376" s="317"/>
      <c r="P376" s="317"/>
      <c r="Q376" s="317"/>
      <c r="R376" s="317"/>
      <c r="S376" s="317"/>
      <c r="T376" s="317"/>
      <c r="U376" s="317"/>
      <c r="V376" s="317"/>
      <c r="W376" s="317"/>
      <c r="X376" s="318"/>
      <c r="Y376" s="3">
        <v>1</v>
      </c>
      <c r="Z376" s="5">
        <v>1</v>
      </c>
      <c r="AA376" s="314" t="str">
        <f t="shared" si="66"/>
        <v>A</v>
      </c>
      <c r="AB376" s="315" t="str">
        <f>IF(ISBLANK(AC376),"",LARGE(AB372:AB375,1)+1)</f>
        <v/>
      </c>
      <c r="AC376" s="316"/>
      <c r="AD376" s="317"/>
      <c r="AE376" s="317"/>
      <c r="AF376" s="317"/>
      <c r="AG376" s="5">
        <v>1</v>
      </c>
      <c r="AH376" s="5">
        <v>1</v>
      </c>
      <c r="AI376" s="5">
        <v>1</v>
      </c>
      <c r="AJ376" s="5">
        <v>1</v>
      </c>
      <c r="AK376" s="5">
        <v>1</v>
      </c>
      <c r="AL376" s="5">
        <v>1</v>
      </c>
      <c r="AM376" s="5">
        <v>1</v>
      </c>
      <c r="AN376" s="5">
        <v>1</v>
      </c>
      <c r="AO376" s="5">
        <v>1</v>
      </c>
      <c r="AP376" s="5">
        <v>1</v>
      </c>
      <c r="AQ376" s="5">
        <v>1</v>
      </c>
      <c r="AR376" s="5">
        <v>1</v>
      </c>
      <c r="AS376" s="5">
        <v>1</v>
      </c>
      <c r="AT376" s="5">
        <v>1</v>
      </c>
      <c r="AU376" s="5">
        <v>1</v>
      </c>
      <c r="AV376" s="5">
        <v>1</v>
      </c>
      <c r="AW376" s="5">
        <v>1</v>
      </c>
      <c r="AX376" s="5">
        <v>1</v>
      </c>
      <c r="AY376" s="5">
        <v>1</v>
      </c>
      <c r="AZ376" s="5">
        <v>1</v>
      </c>
      <c r="BA376" s="5">
        <v>1</v>
      </c>
      <c r="BB376" s="5">
        <v>1</v>
      </c>
      <c r="BC376" s="5">
        <v>1</v>
      </c>
      <c r="BD376" s="5">
        <v>1</v>
      </c>
      <c r="BE376" s="5">
        <v>1</v>
      </c>
      <c r="BF376" s="5">
        <v>1</v>
      </c>
      <c r="BG376" s="5">
        <v>1</v>
      </c>
      <c r="BH376" s="5">
        <v>1</v>
      </c>
      <c r="BI376" s="5">
        <v>1</v>
      </c>
      <c r="BJ376" s="5">
        <v>1</v>
      </c>
      <c r="BK376" s="5">
        <v>1</v>
      </c>
      <c r="BL376" s="5">
        <v>1</v>
      </c>
      <c r="BM376" s="5">
        <v>1</v>
      </c>
      <c r="BN376" s="5">
        <v>1</v>
      </c>
      <c r="BO376" s="5">
        <v>1</v>
      </c>
      <c r="BP376" s="5">
        <v>1</v>
      </c>
      <c r="BQ376" s="5">
        <v>1</v>
      </c>
      <c r="BR376" s="5">
        <v>1</v>
      </c>
      <c r="BS376" s="5">
        <v>1</v>
      </c>
      <c r="BT376" s="5">
        <v>1</v>
      </c>
      <c r="BU376" s="244">
        <v>1</v>
      </c>
    </row>
    <row r="377" spans="1:73" ht="18.75">
      <c r="A377" s="5">
        <v>1</v>
      </c>
      <c r="B377" s="596"/>
      <c r="C377" s="632"/>
      <c r="D377" s="598"/>
      <c r="E377" s="630" t="str">
        <f t="shared" si="61"/>
        <v/>
      </c>
      <c r="F377" s="640"/>
      <c r="G377" s="627" t="str">
        <f t="shared" si="64"/>
        <v/>
      </c>
      <c r="H377" s="639" t="str">
        <f>IF(OR(ISBLANK(F377), ISTEXT(F377)), "", "0  "&amp;F336)</f>
        <v/>
      </c>
      <c r="I377" s="5">
        <v>1</v>
      </c>
      <c r="J377" s="314" t="str">
        <f t="shared" si="65"/>
        <v>►</v>
      </c>
      <c r="K377" s="315" t="str">
        <f>IF(ISBLANK(L377),"",LARGE(K364:K376,1)+1)</f>
        <v/>
      </c>
      <c r="L377" s="316"/>
      <c r="M377" s="317"/>
      <c r="N377" s="317"/>
      <c r="O377" s="317"/>
      <c r="P377" s="317"/>
      <c r="Q377" s="317"/>
      <c r="R377" s="317"/>
      <c r="S377" s="317"/>
      <c r="T377" s="317"/>
      <c r="U377" s="317"/>
      <c r="V377" s="317"/>
      <c r="W377" s="317"/>
      <c r="X377" s="318"/>
      <c r="Y377" s="3">
        <v>1</v>
      </c>
      <c r="Z377" s="5">
        <v>1</v>
      </c>
      <c r="AA377" s="314" t="str">
        <f t="shared" si="66"/>
        <v>A</v>
      </c>
      <c r="AB377" s="315" t="str">
        <f>IF(ISBLANK(AC377),"",LARGE(AB372:AB376,1)+1)</f>
        <v/>
      </c>
      <c r="AC377" s="316"/>
      <c r="AD377" s="317"/>
      <c r="AE377" s="317"/>
      <c r="AF377" s="317"/>
      <c r="AG377" s="5">
        <v>1</v>
      </c>
      <c r="AH377" s="5">
        <v>1</v>
      </c>
      <c r="AI377" s="5">
        <v>1</v>
      </c>
      <c r="AJ377" s="5">
        <v>1</v>
      </c>
      <c r="AK377" s="5">
        <v>1</v>
      </c>
      <c r="AL377" s="5">
        <v>1</v>
      </c>
      <c r="AM377" s="5">
        <v>1</v>
      </c>
      <c r="AN377" s="5">
        <v>1</v>
      </c>
      <c r="AO377" s="5">
        <v>1</v>
      </c>
      <c r="AP377" s="5">
        <v>1</v>
      </c>
      <c r="AQ377" s="5">
        <v>1</v>
      </c>
      <c r="AR377" s="5">
        <v>1</v>
      </c>
      <c r="AS377" s="5">
        <v>1</v>
      </c>
      <c r="AT377" s="5">
        <v>1</v>
      </c>
      <c r="AU377" s="5">
        <v>1</v>
      </c>
      <c r="AV377" s="5">
        <v>1</v>
      </c>
      <c r="AW377" s="5">
        <v>1</v>
      </c>
      <c r="AX377" s="5">
        <v>1</v>
      </c>
      <c r="AY377" s="5">
        <v>1</v>
      </c>
      <c r="AZ377" s="5">
        <v>1</v>
      </c>
      <c r="BA377" s="5">
        <v>1</v>
      </c>
      <c r="BB377" s="5">
        <v>1</v>
      </c>
      <c r="BC377" s="5">
        <v>1</v>
      </c>
      <c r="BD377" s="5">
        <v>1</v>
      </c>
      <c r="BE377" s="5">
        <v>1</v>
      </c>
      <c r="BF377" s="5">
        <v>1</v>
      </c>
      <c r="BG377" s="5">
        <v>1</v>
      </c>
      <c r="BH377" s="5">
        <v>1</v>
      </c>
      <c r="BI377" s="5">
        <v>1</v>
      </c>
      <c r="BJ377" s="5">
        <v>1</v>
      </c>
      <c r="BK377" s="5">
        <v>1</v>
      </c>
      <c r="BL377" s="5">
        <v>1</v>
      </c>
      <c r="BM377" s="5">
        <v>1</v>
      </c>
      <c r="BN377" s="5">
        <v>1</v>
      </c>
      <c r="BO377" s="5">
        <v>1</v>
      </c>
      <c r="BP377" s="5">
        <v>1</v>
      </c>
      <c r="BQ377" s="5">
        <v>1</v>
      </c>
      <c r="BR377" s="5">
        <v>1</v>
      </c>
      <c r="BS377" s="5">
        <v>1</v>
      </c>
      <c r="BT377" s="5">
        <v>1</v>
      </c>
      <c r="BU377" s="244">
        <v>1</v>
      </c>
    </row>
    <row r="378" spans="1:73" ht="18.75">
      <c r="A378" s="5">
        <v>1</v>
      </c>
      <c r="B378" s="596"/>
      <c r="C378" s="632"/>
      <c r="D378" s="598"/>
      <c r="E378" s="630" t="str">
        <f t="shared" si="61"/>
        <v/>
      </c>
      <c r="F378" s="640"/>
      <c r="G378" s="627" t="str">
        <f t="shared" si="64"/>
        <v/>
      </c>
      <c r="H378" s="639" t="str">
        <f>IF(OR(ISBLANK(F378), ISTEXT(F378)), "", "0  "&amp;F336)</f>
        <v/>
      </c>
      <c r="I378" s="5">
        <v>1</v>
      </c>
      <c r="J378" s="314" t="str">
        <f t="shared" si="65"/>
        <v>►</v>
      </c>
      <c r="K378" s="315" t="str">
        <f>IF(ISBLANK(L378),"",LARGE(K364:K377,1)+1)</f>
        <v/>
      </c>
      <c r="L378" s="316"/>
      <c r="M378" s="317"/>
      <c r="N378" s="317"/>
      <c r="O378" s="317"/>
      <c r="P378" s="317"/>
      <c r="Q378" s="317"/>
      <c r="R378" s="317"/>
      <c r="S378" s="317"/>
      <c r="T378" s="317"/>
      <c r="U378" s="317"/>
      <c r="V378" s="317"/>
      <c r="W378" s="317"/>
      <c r="X378" s="318"/>
      <c r="Y378" s="3">
        <v>1</v>
      </c>
      <c r="Z378" s="5">
        <v>1</v>
      </c>
      <c r="AA378" s="314" t="str">
        <f t="shared" si="66"/>
        <v>A</v>
      </c>
      <c r="AB378" s="315" t="str">
        <f>IF(ISBLANK(AC378),"",LARGE(AB372:AB377,1)+1)</f>
        <v/>
      </c>
      <c r="AC378" s="316"/>
      <c r="AD378" s="317"/>
      <c r="AE378" s="317"/>
      <c r="AF378" s="317"/>
      <c r="AG378" s="5">
        <v>1</v>
      </c>
      <c r="AH378" s="5">
        <v>1</v>
      </c>
      <c r="AI378" s="5">
        <v>1</v>
      </c>
      <c r="AJ378" s="5">
        <v>1</v>
      </c>
      <c r="AK378" s="5">
        <v>1</v>
      </c>
      <c r="AL378" s="5">
        <v>1</v>
      </c>
      <c r="AM378" s="5">
        <v>1</v>
      </c>
      <c r="AN378" s="5">
        <v>1</v>
      </c>
      <c r="AO378" s="5">
        <v>1</v>
      </c>
      <c r="AP378" s="5">
        <v>1</v>
      </c>
      <c r="AQ378" s="5">
        <v>1</v>
      </c>
      <c r="AR378" s="5">
        <v>1</v>
      </c>
      <c r="AS378" s="5">
        <v>1</v>
      </c>
      <c r="AT378" s="5">
        <v>1</v>
      </c>
      <c r="AU378" s="5">
        <v>1</v>
      </c>
      <c r="AV378" s="5">
        <v>1</v>
      </c>
      <c r="AW378" s="5">
        <v>1</v>
      </c>
      <c r="AX378" s="5">
        <v>1</v>
      </c>
      <c r="AY378" s="5">
        <v>1</v>
      </c>
      <c r="AZ378" s="5">
        <v>1</v>
      </c>
      <c r="BA378" s="5">
        <v>1</v>
      </c>
      <c r="BB378" s="5">
        <v>1</v>
      </c>
      <c r="BC378" s="5">
        <v>1</v>
      </c>
      <c r="BD378" s="5">
        <v>1</v>
      </c>
      <c r="BE378" s="5">
        <v>1</v>
      </c>
      <c r="BF378" s="5">
        <v>1</v>
      </c>
      <c r="BG378" s="5">
        <v>1</v>
      </c>
      <c r="BH378" s="5">
        <v>1</v>
      </c>
      <c r="BI378" s="5">
        <v>1</v>
      </c>
      <c r="BJ378" s="5">
        <v>1</v>
      </c>
      <c r="BK378" s="5">
        <v>1</v>
      </c>
      <c r="BL378" s="5">
        <v>1</v>
      </c>
      <c r="BM378" s="5">
        <v>1</v>
      </c>
      <c r="BN378" s="5">
        <v>1</v>
      </c>
      <c r="BO378" s="5">
        <v>1</v>
      </c>
      <c r="BP378" s="5">
        <v>1</v>
      </c>
      <c r="BQ378" s="5">
        <v>1</v>
      </c>
      <c r="BR378" s="5">
        <v>1</v>
      </c>
      <c r="BS378" s="5">
        <v>1</v>
      </c>
      <c r="BT378" s="5">
        <v>1</v>
      </c>
      <c r="BU378" s="244">
        <v>1</v>
      </c>
    </row>
    <row r="379" spans="1:73" ht="18.75">
      <c r="A379" s="5">
        <v>1</v>
      </c>
      <c r="B379" s="596"/>
      <c r="C379" s="632"/>
      <c r="D379" s="598"/>
      <c r="E379" s="630" t="str">
        <f t="shared" si="61"/>
        <v/>
      </c>
      <c r="F379" s="640"/>
      <c r="G379" s="627" t="str">
        <f t="shared" si="64"/>
        <v/>
      </c>
      <c r="H379" s="639" t="str">
        <f>IF(OR(ISBLANK(F379), ISTEXT(F379)), "", "0  "&amp;F336)</f>
        <v/>
      </c>
      <c r="I379" s="5">
        <v>1</v>
      </c>
      <c r="J379" s="314" t="str">
        <f t="shared" si="65"/>
        <v>►</v>
      </c>
      <c r="K379" s="315" t="str">
        <f>IF(ISBLANK(L379),"",LARGE(K364:K378,1)+1)</f>
        <v/>
      </c>
      <c r="L379" s="316"/>
      <c r="M379" s="317"/>
      <c r="N379" s="317"/>
      <c r="O379" s="317"/>
      <c r="P379" s="317"/>
      <c r="Q379" s="317"/>
      <c r="R379" s="317"/>
      <c r="S379" s="317"/>
      <c r="T379" s="317"/>
      <c r="U379" s="317"/>
      <c r="V379" s="317"/>
      <c r="W379" s="317"/>
      <c r="X379" s="318"/>
      <c r="Y379" s="3">
        <v>1</v>
      </c>
      <c r="Z379" s="5">
        <v>1</v>
      </c>
      <c r="AA379" s="314" t="str">
        <f t="shared" si="66"/>
        <v>A</v>
      </c>
      <c r="AB379" s="315" t="str">
        <f>IF(ISBLANK(AC379),"",LARGE(AB372:AB378,1)+1)</f>
        <v/>
      </c>
      <c r="AC379" s="316"/>
      <c r="AD379" s="317"/>
      <c r="AE379" s="317"/>
      <c r="AF379" s="317"/>
      <c r="AG379" s="5">
        <v>1</v>
      </c>
      <c r="AH379" s="5">
        <v>1</v>
      </c>
      <c r="AI379" s="5">
        <v>1</v>
      </c>
      <c r="AJ379" s="5">
        <v>1</v>
      </c>
      <c r="AK379" s="5">
        <v>1</v>
      </c>
      <c r="AL379" s="5">
        <v>1</v>
      </c>
      <c r="AM379" s="5">
        <v>1</v>
      </c>
      <c r="AN379" s="5">
        <v>1</v>
      </c>
      <c r="AO379" s="5">
        <v>1</v>
      </c>
      <c r="AP379" s="5">
        <v>1</v>
      </c>
      <c r="AQ379" s="5">
        <v>1</v>
      </c>
      <c r="AR379" s="5">
        <v>1</v>
      </c>
      <c r="AS379" s="5">
        <v>1</v>
      </c>
      <c r="AT379" s="5">
        <v>1</v>
      </c>
      <c r="AU379" s="5">
        <v>1</v>
      </c>
      <c r="AV379" s="5">
        <v>1</v>
      </c>
      <c r="AW379" s="5">
        <v>1</v>
      </c>
      <c r="AX379" s="5">
        <v>1</v>
      </c>
      <c r="AY379" s="5">
        <v>1</v>
      </c>
      <c r="AZ379" s="5">
        <v>1</v>
      </c>
      <c r="BA379" s="5">
        <v>1</v>
      </c>
      <c r="BB379" s="5">
        <v>1</v>
      </c>
      <c r="BC379" s="5">
        <v>1</v>
      </c>
      <c r="BD379" s="5">
        <v>1</v>
      </c>
      <c r="BE379" s="5">
        <v>1</v>
      </c>
      <c r="BF379" s="5">
        <v>1</v>
      </c>
      <c r="BG379" s="5">
        <v>1</v>
      </c>
      <c r="BH379" s="5">
        <v>1</v>
      </c>
      <c r="BI379" s="5">
        <v>1</v>
      </c>
      <c r="BJ379" s="5">
        <v>1</v>
      </c>
      <c r="BK379" s="5">
        <v>1</v>
      </c>
      <c r="BL379" s="5">
        <v>1</v>
      </c>
      <c r="BM379" s="5">
        <v>1</v>
      </c>
      <c r="BN379" s="5">
        <v>1</v>
      </c>
      <c r="BO379" s="5">
        <v>1</v>
      </c>
      <c r="BP379" s="5">
        <v>1</v>
      </c>
      <c r="BQ379" s="5">
        <v>1</v>
      </c>
      <c r="BR379" s="5">
        <v>1</v>
      </c>
      <c r="BS379" s="5">
        <v>1</v>
      </c>
      <c r="BT379" s="5">
        <v>1</v>
      </c>
      <c r="BU379" s="244">
        <v>1</v>
      </c>
    </row>
    <row r="380" spans="1:73" ht="18.75">
      <c r="A380" s="5">
        <v>1</v>
      </c>
      <c r="B380" s="596"/>
      <c r="C380" s="632"/>
      <c r="D380" s="598"/>
      <c r="E380" s="630" t="str">
        <f t="shared" si="61"/>
        <v/>
      </c>
      <c r="F380" s="640"/>
      <c r="G380" s="627" t="str">
        <f t="shared" si="64"/>
        <v/>
      </c>
      <c r="H380" s="639" t="str">
        <f>IF(OR(ISBLANK(F380), ISTEXT(F380)), "", "0  "&amp;F336)</f>
        <v/>
      </c>
      <c r="I380" s="5">
        <v>1</v>
      </c>
      <c r="J380" s="314" t="str">
        <f t="shared" si="65"/>
        <v>►</v>
      </c>
      <c r="K380" s="315" t="str">
        <f>IF(ISBLANK(L380),"",LARGE(K364:K379,1)+1)</f>
        <v/>
      </c>
      <c r="L380" s="316"/>
      <c r="M380" s="317"/>
      <c r="N380" s="317"/>
      <c r="O380" s="317"/>
      <c r="P380" s="317"/>
      <c r="Q380" s="317"/>
      <c r="R380" s="317"/>
      <c r="S380" s="317"/>
      <c r="T380" s="317"/>
      <c r="U380" s="317"/>
      <c r="V380" s="317"/>
      <c r="W380" s="317"/>
      <c r="X380" s="318"/>
      <c r="Y380" s="3">
        <v>1</v>
      </c>
      <c r="Z380" s="5">
        <v>1</v>
      </c>
      <c r="AA380" s="314" t="str">
        <f t="shared" si="66"/>
        <v>A</v>
      </c>
      <c r="AB380" s="315" t="str">
        <f>IF(ISBLANK(AC380),"",LARGE(AB372:AB379,1)+1)</f>
        <v/>
      </c>
      <c r="AC380" s="316"/>
      <c r="AD380" s="317"/>
      <c r="AE380" s="317"/>
      <c r="AF380" s="317"/>
      <c r="AG380" s="5">
        <v>1</v>
      </c>
      <c r="AH380" s="5">
        <v>1</v>
      </c>
      <c r="AI380" s="5">
        <v>1</v>
      </c>
      <c r="AJ380" s="5">
        <v>1</v>
      </c>
      <c r="AK380" s="5">
        <v>1</v>
      </c>
      <c r="AL380" s="5">
        <v>1</v>
      </c>
      <c r="AM380" s="5">
        <v>1</v>
      </c>
      <c r="AN380" s="5">
        <v>1</v>
      </c>
      <c r="AO380" s="5">
        <v>1</v>
      </c>
      <c r="AP380" s="5">
        <v>1</v>
      </c>
      <c r="AQ380" s="5">
        <v>1</v>
      </c>
      <c r="AR380" s="5">
        <v>1</v>
      </c>
      <c r="AS380" s="5">
        <v>1</v>
      </c>
      <c r="AT380" s="5">
        <v>1</v>
      </c>
      <c r="AU380" s="5">
        <v>1</v>
      </c>
      <c r="AV380" s="5">
        <v>1</v>
      </c>
      <c r="AW380" s="5">
        <v>1</v>
      </c>
      <c r="AX380" s="5">
        <v>1</v>
      </c>
      <c r="AY380" s="5">
        <v>1</v>
      </c>
      <c r="AZ380" s="5">
        <v>1</v>
      </c>
      <c r="BA380" s="5">
        <v>1</v>
      </c>
      <c r="BB380" s="5">
        <v>1</v>
      </c>
      <c r="BC380" s="5">
        <v>1</v>
      </c>
      <c r="BD380" s="5">
        <v>1</v>
      </c>
      <c r="BE380" s="5">
        <v>1</v>
      </c>
      <c r="BF380" s="5">
        <v>1</v>
      </c>
      <c r="BG380" s="5">
        <v>1</v>
      </c>
      <c r="BH380" s="5">
        <v>1</v>
      </c>
      <c r="BI380" s="5">
        <v>1</v>
      </c>
      <c r="BJ380" s="5">
        <v>1</v>
      </c>
      <c r="BK380" s="5">
        <v>1</v>
      </c>
      <c r="BL380" s="5">
        <v>1</v>
      </c>
      <c r="BM380" s="5">
        <v>1</v>
      </c>
      <c r="BN380" s="5">
        <v>1</v>
      </c>
      <c r="BO380" s="5">
        <v>1</v>
      </c>
      <c r="BP380" s="5">
        <v>1</v>
      </c>
      <c r="BQ380" s="5">
        <v>1</v>
      </c>
      <c r="BR380" s="5">
        <v>1</v>
      </c>
      <c r="BS380" s="5">
        <v>1</v>
      </c>
      <c r="BT380" s="5">
        <v>1</v>
      </c>
      <c r="BU380" s="244">
        <v>1</v>
      </c>
    </row>
    <row r="381" spans="1:73" ht="18.75">
      <c r="A381" s="5">
        <v>1</v>
      </c>
      <c r="B381" s="596"/>
      <c r="C381" s="632"/>
      <c r="D381" s="598"/>
      <c r="E381" s="630" t="str">
        <f t="shared" si="61"/>
        <v/>
      </c>
      <c r="F381" s="640"/>
      <c r="G381" s="627" t="str">
        <f t="shared" si="64"/>
        <v/>
      </c>
      <c r="H381" s="639" t="str">
        <f>IF(OR(ISBLANK(F381), ISTEXT(F381)), "", "0  "&amp;F336)</f>
        <v/>
      </c>
      <c r="I381" s="5">
        <v>1</v>
      </c>
      <c r="J381" s="314" t="str">
        <f t="shared" si="65"/>
        <v>►</v>
      </c>
      <c r="K381" s="315" t="str">
        <f>IF(ISBLANK(L381),"",LARGE(K364:K380,1)+1)</f>
        <v/>
      </c>
      <c r="L381" s="316"/>
      <c r="M381" s="317"/>
      <c r="N381" s="317"/>
      <c r="O381" s="317"/>
      <c r="P381" s="317"/>
      <c r="Q381" s="317"/>
      <c r="R381" s="317"/>
      <c r="S381" s="317"/>
      <c r="T381" s="317"/>
      <c r="U381" s="317"/>
      <c r="V381" s="317"/>
      <c r="W381" s="317"/>
      <c r="X381" s="318"/>
      <c r="Y381" s="3">
        <v>1</v>
      </c>
      <c r="Z381" s="5">
        <v>1</v>
      </c>
      <c r="AA381" s="314" t="str">
        <f t="shared" si="66"/>
        <v>A</v>
      </c>
      <c r="AB381" s="315" t="str">
        <f>IF(ISBLANK(AC381),"",LARGE(AB372:AB380,1)+1)</f>
        <v/>
      </c>
      <c r="AC381" s="316"/>
      <c r="AD381" s="317"/>
      <c r="AE381" s="317"/>
      <c r="AF381" s="317"/>
      <c r="AG381" s="5">
        <v>1</v>
      </c>
      <c r="AH381" s="5">
        <v>1</v>
      </c>
      <c r="AI381" s="5">
        <v>1</v>
      </c>
      <c r="AJ381" s="5">
        <v>1</v>
      </c>
      <c r="AK381" s="5">
        <v>1</v>
      </c>
      <c r="AL381" s="5">
        <v>1</v>
      </c>
      <c r="AM381" s="5">
        <v>1</v>
      </c>
      <c r="AN381" s="5">
        <v>1</v>
      </c>
      <c r="AO381" s="5">
        <v>1</v>
      </c>
      <c r="AP381" s="5">
        <v>1</v>
      </c>
      <c r="AQ381" s="5">
        <v>1</v>
      </c>
      <c r="AR381" s="5">
        <v>1</v>
      </c>
      <c r="AS381" s="5">
        <v>1</v>
      </c>
      <c r="AT381" s="5">
        <v>1</v>
      </c>
      <c r="AU381" s="5">
        <v>1</v>
      </c>
      <c r="AV381" s="5">
        <v>1</v>
      </c>
      <c r="AW381" s="5">
        <v>1</v>
      </c>
      <c r="AX381" s="5">
        <v>1</v>
      </c>
      <c r="AY381" s="5">
        <v>1</v>
      </c>
      <c r="AZ381" s="5">
        <v>1</v>
      </c>
      <c r="BA381" s="5">
        <v>1</v>
      </c>
      <c r="BB381" s="5">
        <v>1</v>
      </c>
      <c r="BC381" s="5">
        <v>1</v>
      </c>
      <c r="BD381" s="5">
        <v>1</v>
      </c>
      <c r="BE381" s="5">
        <v>1</v>
      </c>
      <c r="BF381" s="5">
        <v>1</v>
      </c>
      <c r="BG381" s="5">
        <v>1</v>
      </c>
      <c r="BH381" s="5">
        <v>1</v>
      </c>
      <c r="BI381" s="5">
        <v>1</v>
      </c>
      <c r="BJ381" s="5">
        <v>1</v>
      </c>
      <c r="BK381" s="5">
        <v>1</v>
      </c>
      <c r="BL381" s="5">
        <v>1</v>
      </c>
      <c r="BM381" s="5">
        <v>1</v>
      </c>
      <c r="BN381" s="5">
        <v>1</v>
      </c>
      <c r="BO381" s="5">
        <v>1</v>
      </c>
      <c r="BP381" s="5">
        <v>1</v>
      </c>
      <c r="BQ381" s="5">
        <v>1</v>
      </c>
      <c r="BR381" s="5">
        <v>1</v>
      </c>
      <c r="BS381" s="5">
        <v>1</v>
      </c>
      <c r="BT381" s="5">
        <v>1</v>
      </c>
      <c r="BU381" s="244">
        <v>1</v>
      </c>
    </row>
    <row r="382" spans="1:73" ht="18.75">
      <c r="A382" s="5">
        <v>1</v>
      </c>
      <c r="B382" s="596"/>
      <c r="C382" s="632"/>
      <c r="D382" s="598"/>
      <c r="E382" s="630" t="str">
        <f t="shared" si="61"/>
        <v/>
      </c>
      <c r="F382" s="640"/>
      <c r="G382" s="627" t="str">
        <f t="shared" si="64"/>
        <v/>
      </c>
      <c r="H382" s="639" t="str">
        <f>IF(OR(ISBLANK(F382), ISTEXT(F382)), "", "0  "&amp;F336)</f>
        <v/>
      </c>
      <c r="I382" s="5">
        <v>1</v>
      </c>
      <c r="J382" s="314" t="str">
        <f t="shared" si="65"/>
        <v>►</v>
      </c>
      <c r="K382" s="315" t="str">
        <f>IF(ISBLANK(L382),"",LARGE(K364:K381,1)+1)</f>
        <v/>
      </c>
      <c r="L382" s="316"/>
      <c r="M382" s="317"/>
      <c r="N382" s="317"/>
      <c r="O382" s="317"/>
      <c r="P382" s="317"/>
      <c r="Q382" s="317"/>
      <c r="R382" s="317"/>
      <c r="S382" s="317"/>
      <c r="T382" s="317"/>
      <c r="U382" s="317"/>
      <c r="V382" s="317"/>
      <c r="W382" s="317"/>
      <c r="X382" s="318"/>
      <c r="Y382" s="3">
        <v>1</v>
      </c>
      <c r="Z382" s="5">
        <v>1</v>
      </c>
      <c r="AA382" s="314" t="str">
        <f t="shared" si="66"/>
        <v>A</v>
      </c>
      <c r="AB382" s="315" t="str">
        <f>IF(ISBLANK(AC382),"",LARGE(AB372:AB381,1)+1)</f>
        <v/>
      </c>
      <c r="AC382" s="316"/>
      <c r="AD382" s="317"/>
      <c r="AE382" s="317"/>
      <c r="AF382" s="317"/>
      <c r="AG382" s="5">
        <v>1</v>
      </c>
      <c r="AH382" s="5">
        <v>1</v>
      </c>
      <c r="AI382" s="5">
        <v>1</v>
      </c>
      <c r="AJ382" s="5">
        <v>1</v>
      </c>
      <c r="AK382" s="5">
        <v>1</v>
      </c>
      <c r="AL382" s="5">
        <v>1</v>
      </c>
      <c r="AM382" s="5">
        <v>1</v>
      </c>
      <c r="AN382" s="5">
        <v>1</v>
      </c>
      <c r="AO382" s="5">
        <v>1</v>
      </c>
      <c r="AP382" s="5">
        <v>1</v>
      </c>
      <c r="AQ382" s="5">
        <v>1</v>
      </c>
      <c r="AR382" s="5">
        <v>1</v>
      </c>
      <c r="AS382" s="5">
        <v>1</v>
      </c>
      <c r="AT382" s="5">
        <v>1</v>
      </c>
      <c r="AU382" s="5">
        <v>1</v>
      </c>
      <c r="AV382" s="5">
        <v>1</v>
      </c>
      <c r="AW382" s="5">
        <v>1</v>
      </c>
      <c r="AX382" s="5">
        <v>1</v>
      </c>
      <c r="AY382" s="5">
        <v>1</v>
      </c>
      <c r="AZ382" s="5">
        <v>1</v>
      </c>
      <c r="BA382" s="5">
        <v>1</v>
      </c>
      <c r="BB382" s="5">
        <v>1</v>
      </c>
      <c r="BC382" s="5">
        <v>1</v>
      </c>
      <c r="BD382" s="5">
        <v>1</v>
      </c>
      <c r="BE382" s="5">
        <v>1</v>
      </c>
      <c r="BF382" s="5">
        <v>1</v>
      </c>
      <c r="BG382" s="5">
        <v>1</v>
      </c>
      <c r="BH382" s="5">
        <v>1</v>
      </c>
      <c r="BI382" s="5">
        <v>1</v>
      </c>
      <c r="BJ382" s="5">
        <v>1</v>
      </c>
      <c r="BK382" s="5">
        <v>1</v>
      </c>
      <c r="BL382" s="5">
        <v>1</v>
      </c>
      <c r="BM382" s="5">
        <v>1</v>
      </c>
      <c r="BN382" s="5">
        <v>1</v>
      </c>
      <c r="BO382" s="5">
        <v>1</v>
      </c>
      <c r="BP382" s="5">
        <v>1</v>
      </c>
      <c r="BQ382" s="5">
        <v>1</v>
      </c>
      <c r="BR382" s="5">
        <v>1</v>
      </c>
      <c r="BS382" s="5">
        <v>1</v>
      </c>
      <c r="BT382" s="5">
        <v>1</v>
      </c>
      <c r="BU382" s="244">
        <v>1</v>
      </c>
    </row>
    <row r="383" spans="1:73" ht="18.75">
      <c r="A383" s="5">
        <v>1</v>
      </c>
      <c r="B383" s="596"/>
      <c r="C383" s="632"/>
      <c r="D383" s="598"/>
      <c r="E383" s="630" t="str">
        <f t="shared" si="61"/>
        <v/>
      </c>
      <c r="F383" s="640"/>
      <c r="G383" s="627" t="str">
        <f t="shared" si="64"/>
        <v/>
      </c>
      <c r="H383" s="639" t="str">
        <f>IF(OR(ISBLANK(F383), ISTEXT(F383)), "", "0  "&amp;F336)</f>
        <v/>
      </c>
      <c r="I383" s="5">
        <v>1</v>
      </c>
      <c r="J383" s="314" t="str">
        <f t="shared" si="65"/>
        <v>►</v>
      </c>
      <c r="K383" s="315" t="str">
        <f>IF(ISBLANK(L383),"",LARGE(K364:K382,1)+1)</f>
        <v/>
      </c>
      <c r="L383" s="316"/>
      <c r="M383" s="317"/>
      <c r="N383" s="317"/>
      <c r="O383" s="317"/>
      <c r="P383" s="317"/>
      <c r="Q383" s="317"/>
      <c r="R383" s="317"/>
      <c r="S383" s="317"/>
      <c r="T383" s="317"/>
      <c r="U383" s="317"/>
      <c r="V383" s="317"/>
      <c r="W383" s="317"/>
      <c r="X383" s="318"/>
      <c r="Y383" s="3">
        <v>1</v>
      </c>
      <c r="Z383" s="5">
        <v>1</v>
      </c>
      <c r="AA383" s="314" t="str">
        <f t="shared" si="66"/>
        <v>A</v>
      </c>
      <c r="AB383" s="315" t="str">
        <f>IF(ISBLANK(AC383),"",LARGE(AB372:AB382,1)+1)</f>
        <v/>
      </c>
      <c r="AC383" s="316"/>
      <c r="AD383" s="317"/>
      <c r="AE383" s="317"/>
      <c r="AF383" s="317"/>
      <c r="AG383" s="5">
        <v>1</v>
      </c>
      <c r="AH383" s="5">
        <v>1</v>
      </c>
      <c r="AI383" s="5">
        <v>1</v>
      </c>
      <c r="AJ383" s="5">
        <v>1</v>
      </c>
      <c r="AK383" s="5">
        <v>1</v>
      </c>
      <c r="AL383" s="5">
        <v>1</v>
      </c>
      <c r="AM383" s="5">
        <v>1</v>
      </c>
      <c r="AN383" s="5">
        <v>1</v>
      </c>
      <c r="AO383" s="5">
        <v>1</v>
      </c>
      <c r="AP383" s="5">
        <v>1</v>
      </c>
      <c r="AQ383" s="5">
        <v>1</v>
      </c>
      <c r="AR383" s="5">
        <v>1</v>
      </c>
      <c r="AS383" s="5">
        <v>1</v>
      </c>
      <c r="AT383" s="5">
        <v>1</v>
      </c>
      <c r="AU383" s="5">
        <v>1</v>
      </c>
      <c r="AV383" s="5">
        <v>1</v>
      </c>
      <c r="AW383" s="5">
        <v>1</v>
      </c>
      <c r="AX383" s="5">
        <v>1</v>
      </c>
      <c r="AY383" s="5">
        <v>1</v>
      </c>
      <c r="AZ383" s="5">
        <v>1</v>
      </c>
      <c r="BA383" s="5">
        <v>1</v>
      </c>
      <c r="BB383" s="5">
        <v>1</v>
      </c>
      <c r="BC383" s="5">
        <v>1</v>
      </c>
      <c r="BD383" s="5">
        <v>1</v>
      </c>
      <c r="BE383" s="5">
        <v>1</v>
      </c>
      <c r="BF383" s="5">
        <v>1</v>
      </c>
      <c r="BG383" s="5">
        <v>1</v>
      </c>
      <c r="BH383" s="5">
        <v>1</v>
      </c>
      <c r="BI383" s="5">
        <v>1</v>
      </c>
      <c r="BJ383" s="5">
        <v>1</v>
      </c>
      <c r="BK383" s="5">
        <v>1</v>
      </c>
      <c r="BL383" s="5">
        <v>1</v>
      </c>
      <c r="BM383" s="5">
        <v>1</v>
      </c>
      <c r="BN383" s="5">
        <v>1</v>
      </c>
      <c r="BO383" s="5">
        <v>1</v>
      </c>
      <c r="BP383" s="5">
        <v>1</v>
      </c>
      <c r="BQ383" s="5">
        <v>1</v>
      </c>
      <c r="BR383" s="5">
        <v>1</v>
      </c>
      <c r="BS383" s="5">
        <v>1</v>
      </c>
      <c r="BT383" s="5">
        <v>1</v>
      </c>
      <c r="BU383" s="244">
        <v>1</v>
      </c>
    </row>
    <row r="384" spans="1:73" ht="18.75">
      <c r="A384" s="5">
        <v>1</v>
      </c>
      <c r="B384" s="596"/>
      <c r="C384" s="632"/>
      <c r="D384" s="598"/>
      <c r="E384" s="630" t="str">
        <f t="shared" si="61"/>
        <v/>
      </c>
      <c r="F384" s="640"/>
      <c r="G384" s="627" t="str">
        <f t="shared" si="64"/>
        <v/>
      </c>
      <c r="H384" s="639" t="str">
        <f>IF(OR(ISBLANK(F384), ISTEXT(F384)), "", "0  "&amp;F336)</f>
        <v/>
      </c>
      <c r="I384" s="5">
        <v>1</v>
      </c>
      <c r="J384" s="314" t="str">
        <f t="shared" si="65"/>
        <v>►</v>
      </c>
      <c r="K384" s="315" t="str">
        <f>IF(ISBLANK(L384),"",LARGE(K364:K383,1)+1)</f>
        <v/>
      </c>
      <c r="L384" s="316"/>
      <c r="M384" s="317"/>
      <c r="N384" s="317"/>
      <c r="O384" s="317"/>
      <c r="P384" s="317"/>
      <c r="Q384" s="317"/>
      <c r="R384" s="317"/>
      <c r="S384" s="317"/>
      <c r="T384" s="317"/>
      <c r="U384" s="317"/>
      <c r="V384" s="317"/>
      <c r="W384" s="317"/>
      <c r="X384" s="318"/>
      <c r="Y384" s="5">
        <v>1</v>
      </c>
      <c r="Z384" s="5">
        <v>1</v>
      </c>
      <c r="AA384" s="314" t="str">
        <f t="shared" si="66"/>
        <v>A</v>
      </c>
      <c r="AB384" s="315" t="str">
        <f>IF(ISBLANK(AC384),"",LARGE(AB372:AB383,1)+1)</f>
        <v/>
      </c>
      <c r="AC384" s="316"/>
      <c r="AD384" s="317"/>
      <c r="AE384" s="317"/>
      <c r="AF384" s="317"/>
      <c r="AG384" s="5">
        <v>1</v>
      </c>
      <c r="AH384" s="5">
        <v>1</v>
      </c>
      <c r="AI384" s="5">
        <v>1</v>
      </c>
      <c r="AJ384" s="5">
        <v>1</v>
      </c>
      <c r="AK384" s="5">
        <v>1</v>
      </c>
      <c r="AL384" s="5">
        <v>1</v>
      </c>
      <c r="AM384" s="5">
        <v>1</v>
      </c>
      <c r="AN384" s="5">
        <v>1</v>
      </c>
      <c r="AO384" s="5">
        <v>1</v>
      </c>
      <c r="AP384" s="5">
        <v>1</v>
      </c>
      <c r="AQ384" s="5">
        <v>1</v>
      </c>
      <c r="AR384" s="5">
        <v>1</v>
      </c>
      <c r="AS384" s="5">
        <v>1</v>
      </c>
      <c r="AT384" s="5">
        <v>1</v>
      </c>
      <c r="AU384" s="5">
        <v>1</v>
      </c>
      <c r="AV384" s="5">
        <v>1</v>
      </c>
      <c r="AW384" s="5">
        <v>1</v>
      </c>
      <c r="AX384" s="5">
        <v>1</v>
      </c>
      <c r="AY384" s="5">
        <v>1</v>
      </c>
      <c r="AZ384" s="5">
        <v>1</v>
      </c>
      <c r="BA384" s="5">
        <v>1</v>
      </c>
      <c r="BB384" s="5">
        <v>1</v>
      </c>
      <c r="BC384" s="5">
        <v>1</v>
      </c>
      <c r="BD384" s="5">
        <v>1</v>
      </c>
      <c r="BE384" s="5">
        <v>1</v>
      </c>
      <c r="BF384" s="5">
        <v>1</v>
      </c>
      <c r="BG384" s="5">
        <v>1</v>
      </c>
      <c r="BH384" s="5">
        <v>1</v>
      </c>
      <c r="BI384" s="5">
        <v>1</v>
      </c>
      <c r="BJ384" s="5">
        <v>1</v>
      </c>
      <c r="BK384" s="5">
        <v>1</v>
      </c>
      <c r="BL384" s="5">
        <v>1</v>
      </c>
      <c r="BM384" s="5">
        <v>1</v>
      </c>
      <c r="BN384" s="5">
        <v>1</v>
      </c>
      <c r="BO384" s="5">
        <v>1</v>
      </c>
      <c r="BP384" s="5">
        <v>1</v>
      </c>
      <c r="BQ384" s="5">
        <v>1</v>
      </c>
      <c r="BR384" s="5">
        <v>1</v>
      </c>
      <c r="BS384" s="5">
        <v>1</v>
      </c>
      <c r="BT384" s="5">
        <v>1</v>
      </c>
      <c r="BU384" s="244">
        <v>1</v>
      </c>
    </row>
    <row r="385" spans="1:73" ht="18.75">
      <c r="A385" s="5">
        <v>1</v>
      </c>
      <c r="B385" s="596"/>
      <c r="C385" s="632"/>
      <c r="D385" s="598"/>
      <c r="E385" s="630" t="str">
        <f t="shared" si="61"/>
        <v/>
      </c>
      <c r="F385" s="640"/>
      <c r="G385" s="627" t="str">
        <f t="shared" si="64"/>
        <v/>
      </c>
      <c r="H385" s="639" t="str">
        <f>IF(OR(ISBLANK(F385), ISTEXT(F385)), "", "0  "&amp;F336)</f>
        <v/>
      </c>
      <c r="I385" s="5">
        <v>1</v>
      </c>
      <c r="J385" s="314" t="str">
        <f t="shared" si="65"/>
        <v>►</v>
      </c>
      <c r="K385" s="315" t="str">
        <f>IF(ISBLANK(L385),"",LARGE(K364:K384,1)+1)</f>
        <v/>
      </c>
      <c r="L385" s="316"/>
      <c r="M385" s="317"/>
      <c r="N385" s="317"/>
      <c r="O385" s="317"/>
      <c r="P385" s="317"/>
      <c r="Q385" s="317"/>
      <c r="R385" s="317"/>
      <c r="S385" s="317"/>
      <c r="T385" s="317"/>
      <c r="U385" s="317"/>
      <c r="V385" s="317"/>
      <c r="W385" s="317"/>
      <c r="X385" s="318"/>
      <c r="Y385" s="5">
        <v>1</v>
      </c>
      <c r="Z385" s="5">
        <v>1</v>
      </c>
      <c r="AA385" s="314" t="str">
        <f t="shared" si="66"/>
        <v>A</v>
      </c>
      <c r="AB385" s="315" t="str">
        <f>IF(ISBLANK(AC385),"",LARGE(AB372:AB384,1)+1)</f>
        <v/>
      </c>
      <c r="AC385" s="316"/>
      <c r="AD385" s="317"/>
      <c r="AE385" s="317"/>
      <c r="AF385" s="317"/>
      <c r="AG385" s="5">
        <v>1</v>
      </c>
      <c r="AH385" s="5">
        <v>1</v>
      </c>
      <c r="AI385" s="5">
        <v>1</v>
      </c>
      <c r="AJ385" s="5">
        <v>1</v>
      </c>
      <c r="AK385" s="5">
        <v>1</v>
      </c>
      <c r="AL385" s="5">
        <v>1</v>
      </c>
      <c r="AM385" s="5">
        <v>1</v>
      </c>
      <c r="AN385" s="5">
        <v>1</v>
      </c>
      <c r="AO385" s="5">
        <v>1</v>
      </c>
      <c r="AP385" s="5">
        <v>1</v>
      </c>
      <c r="AQ385" s="5">
        <v>1</v>
      </c>
      <c r="AR385" s="5">
        <v>1</v>
      </c>
      <c r="AS385" s="5">
        <v>1</v>
      </c>
      <c r="AT385" s="5">
        <v>1</v>
      </c>
      <c r="AU385" s="5">
        <v>1</v>
      </c>
      <c r="AV385" s="5">
        <v>1</v>
      </c>
      <c r="AW385" s="5">
        <v>1</v>
      </c>
      <c r="AX385" s="5">
        <v>1</v>
      </c>
      <c r="AY385" s="5">
        <v>1</v>
      </c>
      <c r="AZ385" s="5">
        <v>1</v>
      </c>
      <c r="BA385" s="5">
        <v>1</v>
      </c>
      <c r="BB385" s="5">
        <v>1</v>
      </c>
      <c r="BC385" s="5">
        <v>1</v>
      </c>
      <c r="BD385" s="5">
        <v>1</v>
      </c>
      <c r="BE385" s="5">
        <v>1</v>
      </c>
      <c r="BF385" s="5">
        <v>1</v>
      </c>
      <c r="BG385" s="5">
        <v>1</v>
      </c>
      <c r="BH385" s="5">
        <v>1</v>
      </c>
      <c r="BI385" s="5">
        <v>1</v>
      </c>
      <c r="BJ385" s="5">
        <v>1</v>
      </c>
      <c r="BK385" s="5">
        <v>1</v>
      </c>
      <c r="BL385" s="5">
        <v>1</v>
      </c>
      <c r="BM385" s="5">
        <v>1</v>
      </c>
      <c r="BN385" s="5">
        <v>1</v>
      </c>
      <c r="BO385" s="5">
        <v>1</v>
      </c>
      <c r="BP385" s="5">
        <v>1</v>
      </c>
      <c r="BQ385" s="5">
        <v>1</v>
      </c>
      <c r="BR385" s="5">
        <v>1</v>
      </c>
      <c r="BS385" s="5">
        <v>1</v>
      </c>
      <c r="BT385" s="5">
        <v>1</v>
      </c>
      <c r="BU385" s="244">
        <v>1</v>
      </c>
    </row>
    <row r="386" spans="1:73" ht="18.75">
      <c r="A386" s="5">
        <v>1</v>
      </c>
      <c r="B386" s="596"/>
      <c r="C386" s="632"/>
      <c r="D386" s="598"/>
      <c r="E386" s="630" t="str">
        <f t="shared" si="61"/>
        <v/>
      </c>
      <c r="F386" s="640"/>
      <c r="G386" s="627" t="str">
        <f t="shared" si="64"/>
        <v/>
      </c>
      <c r="H386" s="639" t="str">
        <f>IF(OR(ISBLANK(F386), ISTEXT(F386)), "", "0  "&amp;F336)</f>
        <v/>
      </c>
      <c r="I386" s="5">
        <v>1</v>
      </c>
      <c r="J386" s="314" t="str">
        <f t="shared" si="65"/>
        <v>►</v>
      </c>
      <c r="K386" s="315" t="str">
        <f>IF(ISBLANK(L386),"",LARGE(K364:K385,1)+1)</f>
        <v/>
      </c>
      <c r="L386" s="316"/>
      <c r="M386" s="317"/>
      <c r="N386" s="317"/>
      <c r="O386" s="317"/>
      <c r="P386" s="317"/>
      <c r="Q386" s="317"/>
      <c r="R386" s="317"/>
      <c r="S386" s="317"/>
      <c r="T386" s="317"/>
      <c r="U386" s="317"/>
      <c r="V386" s="317"/>
      <c r="W386" s="317"/>
      <c r="X386" s="318"/>
      <c r="Y386" s="5">
        <v>1</v>
      </c>
      <c r="Z386" s="5">
        <v>1</v>
      </c>
      <c r="AA386" s="314" t="str">
        <f t="shared" si="66"/>
        <v>A</v>
      </c>
      <c r="AB386" s="315" t="str">
        <f>IF(ISBLANK(AC386),"",LARGE(AB372:AB385,1)+1)</f>
        <v/>
      </c>
      <c r="AC386" s="316"/>
      <c r="AD386" s="317"/>
      <c r="AE386" s="317"/>
      <c r="AF386" s="317"/>
      <c r="AG386" s="5">
        <v>1</v>
      </c>
      <c r="AH386" s="5">
        <v>1</v>
      </c>
      <c r="AI386" s="5">
        <v>1</v>
      </c>
      <c r="AJ386" s="5">
        <v>1</v>
      </c>
      <c r="AK386" s="5">
        <v>1</v>
      </c>
      <c r="AL386" s="5">
        <v>1</v>
      </c>
      <c r="AM386" s="5">
        <v>1</v>
      </c>
      <c r="AN386" s="5">
        <v>1</v>
      </c>
      <c r="AO386" s="5">
        <v>1</v>
      </c>
      <c r="AP386" s="5">
        <v>1</v>
      </c>
      <c r="AQ386" s="5">
        <v>1</v>
      </c>
      <c r="AR386" s="5">
        <v>1</v>
      </c>
      <c r="AS386" s="5">
        <v>1</v>
      </c>
      <c r="AT386" s="5">
        <v>1</v>
      </c>
      <c r="AU386" s="5">
        <v>1</v>
      </c>
      <c r="AV386" s="5">
        <v>1</v>
      </c>
      <c r="AW386" s="5">
        <v>1</v>
      </c>
      <c r="AX386" s="5">
        <v>1</v>
      </c>
      <c r="AY386" s="5">
        <v>1</v>
      </c>
      <c r="AZ386" s="5">
        <v>1</v>
      </c>
      <c r="BA386" s="5">
        <v>1</v>
      </c>
      <c r="BB386" s="5">
        <v>1</v>
      </c>
      <c r="BC386" s="5">
        <v>1</v>
      </c>
      <c r="BD386" s="5">
        <v>1</v>
      </c>
      <c r="BE386" s="5">
        <v>1</v>
      </c>
      <c r="BF386" s="5">
        <v>1</v>
      </c>
      <c r="BG386" s="5">
        <v>1</v>
      </c>
      <c r="BH386" s="5">
        <v>1</v>
      </c>
      <c r="BI386" s="5">
        <v>1</v>
      </c>
      <c r="BJ386" s="5">
        <v>1</v>
      </c>
      <c r="BK386" s="5">
        <v>1</v>
      </c>
      <c r="BL386" s="5">
        <v>1</v>
      </c>
      <c r="BM386" s="5">
        <v>1</v>
      </c>
      <c r="BN386" s="5">
        <v>1</v>
      </c>
      <c r="BO386" s="5">
        <v>1</v>
      </c>
      <c r="BP386" s="5">
        <v>1</v>
      </c>
      <c r="BQ386" s="5">
        <v>1</v>
      </c>
      <c r="BR386" s="5">
        <v>1</v>
      </c>
      <c r="BS386" s="5">
        <v>1</v>
      </c>
      <c r="BT386" s="5">
        <v>1</v>
      </c>
      <c r="BU386" s="244">
        <v>1</v>
      </c>
    </row>
    <row r="387" spans="1:73" ht="18.75">
      <c r="A387" s="5">
        <v>1</v>
      </c>
      <c r="B387" s="596"/>
      <c r="C387" s="632"/>
      <c r="D387" s="598"/>
      <c r="E387" s="630" t="str">
        <f t="shared" si="61"/>
        <v/>
      </c>
      <c r="F387" s="640"/>
      <c r="G387" s="627" t="str">
        <f t="shared" si="64"/>
        <v/>
      </c>
      <c r="H387" s="639" t="str">
        <f>IF(OR(ISBLANK(F387), ISTEXT(F387)), "", "0  "&amp;F336)</f>
        <v/>
      </c>
      <c r="I387" s="5">
        <v>1</v>
      </c>
      <c r="J387" s="314" t="str">
        <f t="shared" si="65"/>
        <v>►</v>
      </c>
      <c r="K387" s="315" t="str">
        <f>IF(ISBLANK(L387),"",LARGE(K364:K386,1)+1)</f>
        <v/>
      </c>
      <c r="L387" s="316"/>
      <c r="M387" s="317"/>
      <c r="N387" s="317"/>
      <c r="O387" s="317"/>
      <c r="P387" s="317"/>
      <c r="Q387" s="317"/>
      <c r="R387" s="317"/>
      <c r="S387" s="317"/>
      <c r="T387" s="317"/>
      <c r="U387" s="317"/>
      <c r="V387" s="317"/>
      <c r="W387" s="317"/>
      <c r="X387" s="318"/>
      <c r="Y387" s="5">
        <v>1</v>
      </c>
      <c r="Z387" s="5">
        <v>1</v>
      </c>
      <c r="AA387" s="314" t="str">
        <f t="shared" si="66"/>
        <v>A</v>
      </c>
      <c r="AB387" s="315" t="str">
        <f>IF(ISBLANK(AC387),"",LARGE(AB372:AB386,1)+1)</f>
        <v/>
      </c>
      <c r="AC387" s="316"/>
      <c r="AD387" s="317"/>
      <c r="AE387" s="317"/>
      <c r="AF387" s="317"/>
      <c r="AG387" s="5">
        <v>1</v>
      </c>
      <c r="AH387" s="5">
        <v>1</v>
      </c>
      <c r="AI387" s="5">
        <v>1</v>
      </c>
      <c r="AJ387" s="5">
        <v>1</v>
      </c>
      <c r="AK387" s="5">
        <v>1</v>
      </c>
      <c r="AL387" s="5">
        <v>1</v>
      </c>
      <c r="AM387" s="5">
        <v>1</v>
      </c>
      <c r="AN387" s="5">
        <v>1</v>
      </c>
      <c r="AO387" s="5">
        <v>1</v>
      </c>
      <c r="AP387" s="5">
        <v>1</v>
      </c>
      <c r="AQ387" s="5">
        <v>1</v>
      </c>
      <c r="AR387" s="5">
        <v>1</v>
      </c>
      <c r="AS387" s="5">
        <v>1</v>
      </c>
      <c r="AT387" s="5">
        <v>1</v>
      </c>
      <c r="AU387" s="5">
        <v>1</v>
      </c>
      <c r="AV387" s="5">
        <v>1</v>
      </c>
      <c r="AW387" s="5">
        <v>1</v>
      </c>
      <c r="AX387" s="5">
        <v>1</v>
      </c>
      <c r="AY387" s="5">
        <v>1</v>
      </c>
      <c r="AZ387" s="5">
        <v>1</v>
      </c>
      <c r="BA387" s="5">
        <v>1</v>
      </c>
      <c r="BB387" s="5">
        <v>1</v>
      </c>
      <c r="BC387" s="5">
        <v>1</v>
      </c>
      <c r="BD387" s="5">
        <v>1</v>
      </c>
      <c r="BE387" s="5">
        <v>1</v>
      </c>
      <c r="BF387" s="5">
        <v>1</v>
      </c>
      <c r="BG387" s="5">
        <v>1</v>
      </c>
      <c r="BH387" s="5">
        <v>1</v>
      </c>
      <c r="BI387" s="5">
        <v>1</v>
      </c>
      <c r="BJ387" s="5">
        <v>1</v>
      </c>
      <c r="BK387" s="5">
        <v>1</v>
      </c>
      <c r="BL387" s="5">
        <v>1</v>
      </c>
      <c r="BM387" s="5">
        <v>1</v>
      </c>
      <c r="BN387" s="5">
        <v>1</v>
      </c>
      <c r="BO387" s="5">
        <v>1</v>
      </c>
      <c r="BP387" s="5">
        <v>1</v>
      </c>
      <c r="BQ387" s="5">
        <v>1</v>
      </c>
      <c r="BR387" s="5">
        <v>1</v>
      </c>
      <c r="BS387" s="5">
        <v>1</v>
      </c>
      <c r="BT387" s="5">
        <v>1</v>
      </c>
      <c r="BU387" s="244">
        <v>1</v>
      </c>
    </row>
    <row r="388" spans="1:73" ht="18.75">
      <c r="A388" s="5">
        <v>1</v>
      </c>
      <c r="B388" s="596"/>
      <c r="C388" s="632"/>
      <c r="D388" s="598"/>
      <c r="E388" s="630" t="str">
        <f t="shared" si="61"/>
        <v/>
      </c>
      <c r="F388" s="640"/>
      <c r="G388" s="627" t="str">
        <f t="shared" si="64"/>
        <v/>
      </c>
      <c r="H388" s="639" t="str">
        <f>IF(OR(ISBLANK(F388), ISTEXT(F388)), "", "0  "&amp;F336)</f>
        <v/>
      </c>
      <c r="I388" s="5">
        <v>1</v>
      </c>
      <c r="J388" s="60" t="s">
        <v>21</v>
      </c>
      <c r="K388" s="315" t="str">
        <f>IF(ISBLANK(L388),"",LARGE(K364:K387,1)+1)</f>
        <v/>
      </c>
      <c r="L388" s="316"/>
      <c r="M388" s="317"/>
      <c r="N388" s="317"/>
      <c r="O388" s="317"/>
      <c r="P388" s="317"/>
      <c r="Q388" s="317"/>
      <c r="R388" s="317"/>
      <c r="S388" s="317"/>
      <c r="T388" s="317"/>
      <c r="U388" s="317"/>
      <c r="V388" s="317"/>
      <c r="W388" s="317"/>
      <c r="X388" s="318"/>
      <c r="Y388" s="5">
        <v>1</v>
      </c>
      <c r="Z388" s="5">
        <v>1</v>
      </c>
      <c r="AA388" s="314" t="str">
        <f t="shared" si="66"/>
        <v>A</v>
      </c>
      <c r="AB388" s="315" t="str">
        <f>IF(ISBLANK(AC388),"",LARGE(AB372:AB387,1)+1)</f>
        <v/>
      </c>
      <c r="AC388" s="316"/>
      <c r="AD388" s="317"/>
      <c r="AE388" s="317"/>
      <c r="AF388" s="317"/>
      <c r="AG388" s="5">
        <v>1</v>
      </c>
      <c r="AH388" s="5">
        <v>1</v>
      </c>
      <c r="AI388" s="5">
        <v>1</v>
      </c>
      <c r="AJ388" s="5">
        <v>1</v>
      </c>
      <c r="AK388" s="5">
        <v>1</v>
      </c>
      <c r="AL388" s="5">
        <v>1</v>
      </c>
      <c r="AM388" s="5">
        <v>1</v>
      </c>
      <c r="AN388" s="5">
        <v>1</v>
      </c>
      <c r="AO388" s="5">
        <v>1</v>
      </c>
      <c r="AP388" s="5">
        <v>1</v>
      </c>
      <c r="AQ388" s="5">
        <v>1</v>
      </c>
      <c r="AR388" s="5">
        <v>1</v>
      </c>
      <c r="AS388" s="5">
        <v>1</v>
      </c>
      <c r="AT388" s="5">
        <v>1</v>
      </c>
      <c r="AU388" s="5">
        <v>1</v>
      </c>
      <c r="AV388" s="5">
        <v>1</v>
      </c>
      <c r="AW388" s="5">
        <v>1</v>
      </c>
      <c r="AX388" s="5">
        <v>1</v>
      </c>
      <c r="AY388" s="5">
        <v>1</v>
      </c>
      <c r="AZ388" s="5">
        <v>1</v>
      </c>
      <c r="BA388" s="5">
        <v>1</v>
      </c>
      <c r="BB388" s="5">
        <v>1</v>
      </c>
      <c r="BC388" s="5">
        <v>1</v>
      </c>
      <c r="BD388" s="5">
        <v>1</v>
      </c>
      <c r="BE388" s="5">
        <v>1</v>
      </c>
      <c r="BF388" s="5">
        <v>1</v>
      </c>
      <c r="BG388" s="5">
        <v>1</v>
      </c>
      <c r="BH388" s="5">
        <v>1</v>
      </c>
      <c r="BI388" s="5">
        <v>1</v>
      </c>
      <c r="BJ388" s="5">
        <v>1</v>
      </c>
      <c r="BK388" s="5">
        <v>1</v>
      </c>
      <c r="BL388" s="5">
        <v>1</v>
      </c>
      <c r="BM388" s="5">
        <v>1</v>
      </c>
      <c r="BN388" s="5">
        <v>1</v>
      </c>
      <c r="BO388" s="5">
        <v>1</v>
      </c>
      <c r="BP388" s="5">
        <v>1</v>
      </c>
      <c r="BQ388" s="5">
        <v>1</v>
      </c>
      <c r="BR388" s="5">
        <v>1</v>
      </c>
      <c r="BS388" s="5">
        <v>1</v>
      </c>
      <c r="BT388" s="5">
        <v>1</v>
      </c>
      <c r="BU388" s="244">
        <v>1</v>
      </c>
    </row>
    <row r="389" spans="1:73" ht="18.75">
      <c r="A389" s="5">
        <v>1</v>
      </c>
      <c r="B389" s="596"/>
      <c r="C389" s="632"/>
      <c r="D389" s="598"/>
      <c r="E389" s="630" t="str">
        <f t="shared" si="61"/>
        <v/>
      </c>
      <c r="F389" s="640"/>
      <c r="G389" s="627" t="str">
        <f t="shared" si="64"/>
        <v/>
      </c>
      <c r="H389" s="639" t="str">
        <f>IF(OR(ISBLANK(F389), ISTEXT(F389)), "", "0  "&amp;F336)</f>
        <v/>
      </c>
      <c r="I389" s="5">
        <v>1</v>
      </c>
      <c r="J389" s="60" t="s">
        <v>21</v>
      </c>
      <c r="K389" s="406"/>
      <c r="L389" s="406"/>
      <c r="M389" s="406"/>
      <c r="N389" s="406"/>
      <c r="O389" s="406"/>
      <c r="P389" s="406"/>
      <c r="Q389" s="406"/>
      <c r="R389" s="406"/>
      <c r="S389" s="406"/>
      <c r="T389" s="406"/>
      <c r="U389" s="406"/>
      <c r="V389" s="890">
        <f>COUNTIF(J329:J401,X389)</f>
        <v>52</v>
      </c>
      <c r="W389" s="890"/>
      <c r="X389" s="407" t="s">
        <v>22</v>
      </c>
      <c r="Y389" s="5">
        <v>1</v>
      </c>
      <c r="Z389" s="5">
        <v>1</v>
      </c>
      <c r="AA389" s="314" t="str">
        <f t="shared" si="66"/>
        <v>A</v>
      </c>
      <c r="AB389" s="315" t="str">
        <f>IF(ISBLANK(AC389),"",LARGE(AB372:AB388,1)+1)</f>
        <v/>
      </c>
      <c r="AC389" s="316"/>
      <c r="AD389" s="317"/>
      <c r="AE389" s="317"/>
      <c r="AF389" s="317"/>
      <c r="AG389" s="5">
        <v>1</v>
      </c>
      <c r="AH389" s="5">
        <v>1</v>
      </c>
      <c r="AI389" s="5">
        <v>1</v>
      </c>
      <c r="AJ389" s="5">
        <v>1</v>
      </c>
      <c r="AK389" s="5">
        <v>1</v>
      </c>
      <c r="AL389" s="5">
        <v>1</v>
      </c>
      <c r="AM389" s="5">
        <v>1</v>
      </c>
      <c r="AN389" s="5">
        <v>1</v>
      </c>
      <c r="AO389" s="5">
        <v>1</v>
      </c>
      <c r="AP389" s="5">
        <v>1</v>
      </c>
      <c r="AQ389" s="5">
        <v>1</v>
      </c>
      <c r="AR389" s="5">
        <v>1</v>
      </c>
      <c r="AS389" s="5">
        <v>1</v>
      </c>
      <c r="AT389" s="5">
        <v>1</v>
      </c>
      <c r="AU389" s="5">
        <v>1</v>
      </c>
      <c r="AV389" s="5">
        <v>1</v>
      </c>
      <c r="AW389" s="5">
        <v>1</v>
      </c>
      <c r="AX389" s="5">
        <v>1</v>
      </c>
      <c r="AY389" s="5">
        <v>1</v>
      </c>
      <c r="AZ389" s="5">
        <v>1</v>
      </c>
      <c r="BA389" s="5">
        <v>1</v>
      </c>
      <c r="BB389" s="5">
        <v>1</v>
      </c>
      <c r="BC389" s="5">
        <v>1</v>
      </c>
      <c r="BD389" s="5">
        <v>1</v>
      </c>
      <c r="BE389" s="5">
        <v>1</v>
      </c>
      <c r="BF389" s="5">
        <v>1</v>
      </c>
      <c r="BG389" s="5">
        <v>1</v>
      </c>
      <c r="BH389" s="5">
        <v>1</v>
      </c>
      <c r="BI389" s="5">
        <v>1</v>
      </c>
      <c r="BJ389" s="5">
        <v>1</v>
      </c>
      <c r="BK389" s="5">
        <v>1</v>
      </c>
      <c r="BL389" s="5">
        <v>1</v>
      </c>
      <c r="BM389" s="5">
        <v>1</v>
      </c>
      <c r="BN389" s="5">
        <v>1</v>
      </c>
      <c r="BO389" s="5">
        <v>1</v>
      </c>
      <c r="BP389" s="5">
        <v>1</v>
      </c>
      <c r="BQ389" s="5">
        <v>1</v>
      </c>
      <c r="BR389" s="5">
        <v>1</v>
      </c>
      <c r="BS389" s="5">
        <v>1</v>
      </c>
      <c r="BT389" s="5">
        <v>1</v>
      </c>
      <c r="BU389" s="244">
        <v>1</v>
      </c>
    </row>
    <row r="390" spans="1:73" ht="18.75">
      <c r="A390" s="5">
        <v>1</v>
      </c>
      <c r="B390" s="596"/>
      <c r="C390" s="632"/>
      <c r="D390" s="598"/>
      <c r="E390" s="630" t="str">
        <f t="shared" si="61"/>
        <v/>
      </c>
      <c r="F390" s="640"/>
      <c r="G390" s="627" t="str">
        <f t="shared" si="64"/>
        <v/>
      </c>
      <c r="H390" s="639" t="str">
        <f>IF(OR(ISBLANK(F390), ISTEXT(F390)), "", "0  "&amp;F336)</f>
        <v/>
      </c>
      <c r="I390" s="5">
        <v>1</v>
      </c>
      <c r="J390" s="408" t="s">
        <v>22</v>
      </c>
      <c r="K390" s="409" t="s">
        <v>4</v>
      </c>
      <c r="L390" s="332" t="s">
        <v>10</v>
      </c>
      <c r="M390" s="332" t="s">
        <v>16</v>
      </c>
      <c r="N390" s="332" t="s">
        <v>5</v>
      </c>
      <c r="O390" s="332" t="s">
        <v>17</v>
      </c>
      <c r="P390" s="410" t="s">
        <v>37</v>
      </c>
      <c r="Q390" s="411" t="s">
        <v>230</v>
      </c>
      <c r="R390" s="412"/>
      <c r="S390" s="412"/>
      <c r="T390" s="412"/>
      <c r="U390" s="412"/>
      <c r="V390" s="412"/>
      <c r="W390" s="412"/>
      <c r="X390" s="413"/>
      <c r="Y390" s="5">
        <v>1</v>
      </c>
      <c r="Z390" s="5">
        <v>1</v>
      </c>
      <c r="AA390" s="314" t="str">
        <f t="shared" si="66"/>
        <v>A</v>
      </c>
      <c r="AB390" s="315" t="str">
        <f>IF(ISBLANK(AC390),"",LARGE(AB372:AB389,1)+1)</f>
        <v/>
      </c>
      <c r="AC390" s="316"/>
      <c r="AD390" s="317"/>
      <c r="AE390" s="317"/>
      <c r="AF390" s="317"/>
      <c r="AG390" s="5">
        <v>1</v>
      </c>
      <c r="AH390" s="5">
        <v>1</v>
      </c>
      <c r="AI390" s="5">
        <v>1</v>
      </c>
      <c r="AJ390" s="5">
        <v>1</v>
      </c>
      <c r="AK390" s="5">
        <v>1</v>
      </c>
      <c r="AL390" s="5">
        <v>1</v>
      </c>
      <c r="AM390" s="5">
        <v>1</v>
      </c>
      <c r="AN390" s="5">
        <v>1</v>
      </c>
      <c r="AO390" s="5">
        <v>1</v>
      </c>
      <c r="AP390" s="5">
        <v>1</v>
      </c>
      <c r="AQ390" s="5">
        <v>1</v>
      </c>
      <c r="AR390" s="5">
        <v>1</v>
      </c>
      <c r="AS390" s="5">
        <v>1</v>
      </c>
      <c r="AT390" s="5">
        <v>1</v>
      </c>
      <c r="AU390" s="5">
        <v>1</v>
      </c>
      <c r="AV390" s="5">
        <v>1</v>
      </c>
      <c r="AW390" s="5">
        <v>1</v>
      </c>
      <c r="AX390" s="5">
        <v>1</v>
      </c>
      <c r="AY390" s="5">
        <v>1</v>
      </c>
      <c r="AZ390" s="5">
        <v>1</v>
      </c>
      <c r="BA390" s="5">
        <v>1</v>
      </c>
      <c r="BB390" s="5">
        <v>1</v>
      </c>
      <c r="BC390" s="5">
        <v>1</v>
      </c>
      <c r="BD390" s="5">
        <v>1</v>
      </c>
      <c r="BE390" s="5">
        <v>1</v>
      </c>
      <c r="BF390" s="5">
        <v>1</v>
      </c>
      <c r="BG390" s="5">
        <v>1</v>
      </c>
      <c r="BH390" s="5">
        <v>1</v>
      </c>
      <c r="BI390" s="5">
        <v>1</v>
      </c>
      <c r="BJ390" s="5">
        <v>1</v>
      </c>
      <c r="BK390" s="5">
        <v>1</v>
      </c>
      <c r="BL390" s="5">
        <v>1</v>
      </c>
      <c r="BM390" s="5">
        <v>1</v>
      </c>
      <c r="BN390" s="5">
        <v>1</v>
      </c>
      <c r="BO390" s="5">
        <v>1</v>
      </c>
      <c r="BP390" s="5">
        <v>1</v>
      </c>
      <c r="BQ390" s="5">
        <v>1</v>
      </c>
      <c r="BR390" s="5">
        <v>1</v>
      </c>
      <c r="BS390" s="5">
        <v>1</v>
      </c>
      <c r="BT390" s="5">
        <v>1</v>
      </c>
      <c r="BU390" s="244">
        <v>1</v>
      </c>
    </row>
    <row r="391" spans="1:73" ht="18.75">
      <c r="A391" s="5">
        <v>1</v>
      </c>
      <c r="B391" s="596"/>
      <c r="C391" s="632"/>
      <c r="D391" s="598"/>
      <c r="E391" s="630" t="str">
        <f t="shared" si="61"/>
        <v/>
      </c>
      <c r="F391" s="640"/>
      <c r="G391" s="627" t="str">
        <f t="shared" si="64"/>
        <v/>
      </c>
      <c r="H391" s="639" t="str">
        <f>IF(OR(ISBLANK(F391), ISTEXT(F391)), "", "0  "&amp;F336)</f>
        <v/>
      </c>
      <c r="I391" s="5">
        <v>1</v>
      </c>
      <c r="J391" s="408" t="s">
        <v>22</v>
      </c>
      <c r="K391" s="417">
        <v>1</v>
      </c>
      <c r="L391" s="326">
        <v>0.1</v>
      </c>
      <c r="M391" s="418">
        <v>0.01</v>
      </c>
      <c r="N391" s="326">
        <v>1E-3</v>
      </c>
      <c r="O391" s="326">
        <v>1E-3</v>
      </c>
      <c r="P391" s="327">
        <v>1</v>
      </c>
      <c r="Q391" s="419" t="s">
        <v>232</v>
      </c>
      <c r="R391" s="420"/>
      <c r="S391" s="420"/>
      <c r="T391" s="420"/>
      <c r="U391" s="420"/>
      <c r="V391" s="420"/>
      <c r="W391" s="420"/>
      <c r="X391" s="421"/>
      <c r="Y391" s="5">
        <v>1</v>
      </c>
      <c r="Z391" s="5">
        <v>1</v>
      </c>
      <c r="AA391" s="314" t="str">
        <f t="shared" si="66"/>
        <v>A</v>
      </c>
      <c r="AB391" s="315" t="str">
        <f>IF(ISBLANK(AC391),"",LARGE(AB372:AB390,1)+1)</f>
        <v/>
      </c>
      <c r="AC391" s="316"/>
      <c r="AD391" s="317"/>
      <c r="AE391" s="317"/>
      <c r="AF391" s="317"/>
      <c r="AG391" s="5">
        <v>1</v>
      </c>
      <c r="AH391" s="5">
        <v>1</v>
      </c>
      <c r="AI391" s="5">
        <v>1</v>
      </c>
      <c r="AJ391" s="5">
        <v>1</v>
      </c>
      <c r="AK391" s="5">
        <v>1</v>
      </c>
      <c r="AL391" s="5">
        <v>1</v>
      </c>
      <c r="AM391" s="5">
        <v>1</v>
      </c>
      <c r="AN391" s="5">
        <v>1</v>
      </c>
      <c r="AO391" s="5">
        <v>1</v>
      </c>
      <c r="AP391" s="5">
        <v>1</v>
      </c>
      <c r="AQ391" s="5">
        <v>1</v>
      </c>
      <c r="AR391" s="5">
        <v>1</v>
      </c>
      <c r="AS391" s="5">
        <v>1</v>
      </c>
      <c r="AT391" s="5">
        <v>1</v>
      </c>
      <c r="AU391" s="5">
        <v>1</v>
      </c>
      <c r="AV391" s="5">
        <v>1</v>
      </c>
      <c r="AW391" s="5">
        <v>1</v>
      </c>
      <c r="AX391" s="5">
        <v>1</v>
      </c>
      <c r="AY391" s="5">
        <v>1</v>
      </c>
      <c r="AZ391" s="5">
        <v>1</v>
      </c>
      <c r="BA391" s="5">
        <v>1</v>
      </c>
      <c r="BB391" s="5">
        <v>1</v>
      </c>
      <c r="BC391" s="5">
        <v>1</v>
      </c>
      <c r="BD391" s="5">
        <v>1</v>
      </c>
      <c r="BE391" s="5">
        <v>1</v>
      </c>
      <c r="BF391" s="5">
        <v>1</v>
      </c>
      <c r="BG391" s="5">
        <v>1</v>
      </c>
      <c r="BH391" s="5">
        <v>1</v>
      </c>
      <c r="BI391" s="5">
        <v>1</v>
      </c>
      <c r="BJ391" s="5">
        <v>1</v>
      </c>
      <c r="BK391" s="5">
        <v>1</v>
      </c>
      <c r="BL391" s="5">
        <v>1</v>
      </c>
      <c r="BM391" s="5">
        <v>1</v>
      </c>
      <c r="BN391" s="5">
        <v>1</v>
      </c>
      <c r="BO391" s="5">
        <v>1</v>
      </c>
      <c r="BP391" s="5">
        <v>1</v>
      </c>
      <c r="BQ391" s="5">
        <v>1</v>
      </c>
      <c r="BR391" s="5">
        <v>1</v>
      </c>
      <c r="BS391" s="5">
        <v>1</v>
      </c>
      <c r="BT391" s="5">
        <v>1</v>
      </c>
      <c r="BU391" s="244">
        <v>1</v>
      </c>
    </row>
    <row r="392" spans="1:73" ht="23.25">
      <c r="A392" s="5">
        <v>1</v>
      </c>
      <c r="B392" s="596"/>
      <c r="C392" s="632"/>
      <c r="D392" s="598"/>
      <c r="E392" s="630" t="str">
        <f t="shared" si="61"/>
        <v/>
      </c>
      <c r="F392" s="640"/>
      <c r="G392" s="627" t="str">
        <f t="shared" si="64"/>
        <v/>
      </c>
      <c r="H392" s="639" t="str">
        <f>IF(OR(ISBLANK(F392), ISTEXT(F392)), "", "0  "&amp;F336)</f>
        <v/>
      </c>
      <c r="I392" s="5">
        <v>1</v>
      </c>
      <c r="J392" s="408" t="s">
        <v>22</v>
      </c>
      <c r="K392" s="422" t="s">
        <v>6</v>
      </c>
      <c r="L392" s="331" t="s">
        <v>12</v>
      </c>
      <c r="M392" s="331" t="s">
        <v>18</v>
      </c>
      <c r="N392" s="332" t="s">
        <v>7</v>
      </c>
      <c r="O392" s="331" t="s">
        <v>13</v>
      </c>
      <c r="P392" s="333" t="s">
        <v>19</v>
      </c>
      <c r="Q392" s="419" t="s">
        <v>233</v>
      </c>
      <c r="R392" s="420"/>
      <c r="S392" s="420"/>
      <c r="T392" s="420"/>
      <c r="U392" s="420"/>
      <c r="V392" s="420"/>
      <c r="W392" s="423" t="s">
        <v>234</v>
      </c>
      <c r="X392" s="424" t="s">
        <v>235</v>
      </c>
      <c r="Y392" s="5">
        <v>1</v>
      </c>
      <c r="Z392" s="5">
        <v>1</v>
      </c>
      <c r="AA392" s="314" t="str">
        <f t="shared" si="66"/>
        <v>A</v>
      </c>
      <c r="AB392" s="315" t="str">
        <f>IF(ISBLANK(AC392),"",LARGE(AB372:AB391,1)+1)</f>
        <v/>
      </c>
      <c r="AC392" s="316"/>
      <c r="AD392" s="317"/>
      <c r="AE392" s="317"/>
      <c r="AF392" s="317"/>
      <c r="AG392" s="5">
        <v>1</v>
      </c>
      <c r="AH392" s="5">
        <v>1</v>
      </c>
      <c r="AI392" s="5">
        <v>1</v>
      </c>
      <c r="AJ392" s="5">
        <v>1</v>
      </c>
      <c r="AK392" s="5">
        <v>1</v>
      </c>
      <c r="AL392" s="5">
        <v>1</v>
      </c>
      <c r="AM392" s="5">
        <v>1</v>
      </c>
      <c r="AN392" s="5">
        <v>1</v>
      </c>
      <c r="AO392" s="5">
        <v>1</v>
      </c>
      <c r="AP392" s="5">
        <v>1</v>
      </c>
      <c r="AQ392" s="5">
        <v>1</v>
      </c>
      <c r="AR392" s="5">
        <v>1</v>
      </c>
      <c r="AS392" s="5">
        <v>1</v>
      </c>
      <c r="AT392" s="5">
        <v>1</v>
      </c>
      <c r="AU392" s="5">
        <v>1</v>
      </c>
      <c r="AV392" s="5">
        <v>1</v>
      </c>
      <c r="AW392" s="5">
        <v>1</v>
      </c>
      <c r="AX392" s="5">
        <v>1</v>
      </c>
      <c r="AY392" s="5">
        <v>1</v>
      </c>
      <c r="AZ392" s="5">
        <v>1</v>
      </c>
      <c r="BA392" s="5">
        <v>1</v>
      </c>
      <c r="BB392" s="5">
        <v>1</v>
      </c>
      <c r="BC392" s="5">
        <v>1</v>
      </c>
      <c r="BD392" s="5">
        <v>1</v>
      </c>
      <c r="BE392" s="5">
        <v>1</v>
      </c>
      <c r="BF392" s="5">
        <v>1</v>
      </c>
      <c r="BG392" s="5">
        <v>1</v>
      </c>
      <c r="BH392" s="5">
        <v>1</v>
      </c>
      <c r="BI392" s="5">
        <v>1</v>
      </c>
      <c r="BJ392" s="5">
        <v>1</v>
      </c>
      <c r="BK392" s="5">
        <v>1</v>
      </c>
      <c r="BL392" s="5">
        <v>1</v>
      </c>
      <c r="BM392" s="5">
        <v>1</v>
      </c>
      <c r="BN392" s="5">
        <v>1</v>
      </c>
      <c r="BO392" s="5">
        <v>1</v>
      </c>
      <c r="BP392" s="5">
        <v>1</v>
      </c>
      <c r="BQ392" s="5">
        <v>1</v>
      </c>
      <c r="BR392" s="5">
        <v>1</v>
      </c>
      <c r="BS392" s="5">
        <v>1</v>
      </c>
      <c r="BT392" s="5">
        <v>1</v>
      </c>
      <c r="BU392" s="244">
        <v>1</v>
      </c>
    </row>
    <row r="393" spans="1:73" ht="23.25">
      <c r="A393" s="5">
        <v>1</v>
      </c>
      <c r="B393" s="596"/>
      <c r="C393" s="632"/>
      <c r="D393" s="598"/>
      <c r="E393" s="630" t="str">
        <f t="shared" si="61"/>
        <v/>
      </c>
      <c r="F393" s="640"/>
      <c r="G393" s="627" t="str">
        <f t="shared" si="64"/>
        <v/>
      </c>
      <c r="H393" s="639" t="str">
        <f>IF(OR(ISBLANK(F393), ISTEXT(F393)), "", "0  "&amp;F336)</f>
        <v/>
      </c>
      <c r="I393" s="5">
        <v>1</v>
      </c>
      <c r="J393" s="408" t="s">
        <v>22</v>
      </c>
      <c r="K393" s="429">
        <v>0.5</v>
      </c>
      <c r="L393" s="338">
        <v>0.25</v>
      </c>
      <c r="M393" s="338">
        <v>0.1</v>
      </c>
      <c r="N393" s="338">
        <v>0.01</v>
      </c>
      <c r="O393" s="338">
        <v>0.22500000000000001</v>
      </c>
      <c r="P393" s="339">
        <v>0.35</v>
      </c>
      <c r="Q393" s="419" t="s">
        <v>238</v>
      </c>
      <c r="R393" s="420"/>
      <c r="S393" s="420"/>
      <c r="T393" s="420"/>
      <c r="U393" s="420"/>
      <c r="V393" s="420"/>
      <c r="W393" s="430" t="s">
        <v>239</v>
      </c>
      <c r="X393" s="431" t="s">
        <v>235</v>
      </c>
      <c r="Y393" s="5">
        <v>1</v>
      </c>
      <c r="Z393" s="5">
        <v>1</v>
      </c>
      <c r="AA393" s="314" t="str">
        <f t="shared" si="66"/>
        <v>A</v>
      </c>
      <c r="AB393" s="315" t="str">
        <f>IF(ISBLANK(AC393),"",LARGE(AB372:AB392,1)+1)</f>
        <v/>
      </c>
      <c r="AC393" s="316"/>
      <c r="AD393" s="317"/>
      <c r="AE393" s="317"/>
      <c r="AF393" s="317"/>
      <c r="AG393" s="5">
        <v>1</v>
      </c>
      <c r="AH393" s="5">
        <v>1</v>
      </c>
      <c r="AI393" s="5">
        <v>1</v>
      </c>
      <c r="AJ393" s="5">
        <v>1</v>
      </c>
      <c r="AK393" s="5">
        <v>1</v>
      </c>
      <c r="AL393" s="5">
        <v>1</v>
      </c>
      <c r="AM393" s="5">
        <v>1</v>
      </c>
      <c r="AN393" s="5">
        <v>1</v>
      </c>
      <c r="AO393" s="5">
        <v>1</v>
      </c>
      <c r="AP393" s="5">
        <v>1</v>
      </c>
      <c r="AQ393" s="5">
        <v>1</v>
      </c>
      <c r="AR393" s="5">
        <v>1</v>
      </c>
      <c r="AS393" s="5">
        <v>1</v>
      </c>
      <c r="AT393" s="5">
        <v>1</v>
      </c>
      <c r="AU393" s="5">
        <v>1</v>
      </c>
      <c r="AV393" s="5">
        <v>1</v>
      </c>
      <c r="AW393" s="5">
        <v>1</v>
      </c>
      <c r="AX393" s="5">
        <v>1</v>
      </c>
      <c r="AY393" s="5">
        <v>1</v>
      </c>
      <c r="AZ393" s="5">
        <v>1</v>
      </c>
      <c r="BA393" s="5">
        <v>1</v>
      </c>
      <c r="BB393" s="5">
        <v>1</v>
      </c>
      <c r="BC393" s="5">
        <v>1</v>
      </c>
      <c r="BD393" s="5">
        <v>1</v>
      </c>
      <c r="BE393" s="5">
        <v>1</v>
      </c>
      <c r="BF393" s="5">
        <v>1</v>
      </c>
      <c r="BG393" s="5">
        <v>1</v>
      </c>
      <c r="BH393" s="5">
        <v>1</v>
      </c>
      <c r="BI393" s="5">
        <v>1</v>
      </c>
      <c r="BJ393" s="5">
        <v>1</v>
      </c>
      <c r="BK393" s="5">
        <v>1</v>
      </c>
      <c r="BL393" s="5">
        <v>1</v>
      </c>
      <c r="BM393" s="5">
        <v>1</v>
      </c>
      <c r="BN393" s="5">
        <v>1</v>
      </c>
      <c r="BO393" s="5">
        <v>1</v>
      </c>
      <c r="BP393" s="5">
        <v>1</v>
      </c>
      <c r="BQ393" s="5">
        <v>1</v>
      </c>
      <c r="BR393" s="5">
        <v>1</v>
      </c>
      <c r="BS393" s="5">
        <v>1</v>
      </c>
      <c r="BT393" s="5">
        <v>1</v>
      </c>
      <c r="BU393" s="244">
        <v>1</v>
      </c>
    </row>
    <row r="394" spans="1:73" ht="18.75">
      <c r="A394" s="5">
        <v>1</v>
      </c>
      <c r="B394" s="596"/>
      <c r="C394" s="632"/>
      <c r="D394" s="598"/>
      <c r="E394" s="630" t="str">
        <f t="shared" si="61"/>
        <v/>
      </c>
      <c r="F394" s="640"/>
      <c r="G394" s="627" t="str">
        <f t="shared" si="64"/>
        <v/>
      </c>
      <c r="H394" s="639" t="str">
        <f>IF(OR(ISBLANK(F394), ISTEXT(F394)), "", "0  "&amp;F336)</f>
        <v/>
      </c>
      <c r="I394" s="5">
        <v>1</v>
      </c>
      <c r="J394" s="60" t="s">
        <v>21</v>
      </c>
      <c r="K394" s="435" t="s">
        <v>155</v>
      </c>
      <c r="L394" s="436"/>
      <c r="M394" s="436"/>
      <c r="N394" s="436"/>
      <c r="O394" s="436"/>
      <c r="P394" s="437" t="s">
        <v>240</v>
      </c>
      <c r="Q394" s="438"/>
      <c r="R394" s="439"/>
      <c r="S394" s="439"/>
      <c r="T394" s="440">
        <v>3.472222222222222E-3</v>
      </c>
      <c r="U394" s="439"/>
      <c r="V394" s="441"/>
      <c r="W394" s="437" t="s">
        <v>241</v>
      </c>
      <c r="X394" s="442">
        <v>2.0833333333333332E-2</v>
      </c>
      <c r="Y394" s="5">
        <v>1</v>
      </c>
      <c r="Z394" s="5">
        <v>1</v>
      </c>
      <c r="AA394" s="314" t="str">
        <f t="shared" si="66"/>
        <v>A</v>
      </c>
      <c r="AB394" s="315" t="str">
        <f>IF(ISBLANK(AC394),"",LARGE(AB372:AB393,1)+1)</f>
        <v/>
      </c>
      <c r="AC394" s="316"/>
      <c r="AD394" s="317"/>
      <c r="AE394" s="317"/>
      <c r="AF394" s="317"/>
      <c r="AG394" s="5">
        <v>1</v>
      </c>
      <c r="AH394" s="5">
        <v>1</v>
      </c>
      <c r="AI394" s="5">
        <v>1</v>
      </c>
      <c r="AJ394" s="5">
        <v>1</v>
      </c>
      <c r="AK394" s="5">
        <v>1</v>
      </c>
      <c r="AL394" s="5">
        <v>1</v>
      </c>
      <c r="AM394" s="5">
        <v>1</v>
      </c>
      <c r="AN394" s="5">
        <v>1</v>
      </c>
      <c r="AO394" s="5">
        <v>1</v>
      </c>
      <c r="AP394" s="5">
        <v>1</v>
      </c>
      <c r="AQ394" s="5">
        <v>1</v>
      </c>
      <c r="AR394" s="5">
        <v>1</v>
      </c>
      <c r="AS394" s="5">
        <v>1</v>
      </c>
      <c r="AT394" s="5">
        <v>1</v>
      </c>
      <c r="AU394" s="5">
        <v>1</v>
      </c>
      <c r="AV394" s="5">
        <v>1</v>
      </c>
      <c r="AW394" s="5">
        <v>1</v>
      </c>
      <c r="AX394" s="5">
        <v>1</v>
      </c>
      <c r="AY394" s="5">
        <v>1</v>
      </c>
      <c r="AZ394" s="5">
        <v>1</v>
      </c>
      <c r="BA394" s="5">
        <v>1</v>
      </c>
      <c r="BB394" s="5">
        <v>1</v>
      </c>
      <c r="BC394" s="5">
        <v>1</v>
      </c>
      <c r="BD394" s="5">
        <v>1</v>
      </c>
      <c r="BE394" s="5">
        <v>1</v>
      </c>
      <c r="BF394" s="5">
        <v>1</v>
      </c>
      <c r="BG394" s="5">
        <v>1</v>
      </c>
      <c r="BH394" s="5">
        <v>1</v>
      </c>
      <c r="BI394" s="5">
        <v>1</v>
      </c>
      <c r="BJ394" s="5">
        <v>1</v>
      </c>
      <c r="BK394" s="5">
        <v>1</v>
      </c>
      <c r="BL394" s="5">
        <v>1</v>
      </c>
      <c r="BM394" s="5">
        <v>1</v>
      </c>
      <c r="BN394" s="5">
        <v>1</v>
      </c>
      <c r="BO394" s="5">
        <v>1</v>
      </c>
      <c r="BP394" s="5">
        <v>1</v>
      </c>
      <c r="BQ394" s="5">
        <v>1</v>
      </c>
      <c r="BR394" s="5">
        <v>1</v>
      </c>
      <c r="BS394" s="5">
        <v>1</v>
      </c>
      <c r="BT394" s="5">
        <v>1</v>
      </c>
      <c r="BU394" s="244">
        <v>1</v>
      </c>
    </row>
    <row r="395" spans="1:73" ht="18.75">
      <c r="A395" s="5">
        <v>1</v>
      </c>
      <c r="B395" s="596"/>
      <c r="C395" s="632"/>
      <c r="D395" s="598"/>
      <c r="E395" s="630" t="str">
        <f t="shared" si="61"/>
        <v/>
      </c>
      <c r="F395" s="640"/>
      <c r="G395" s="627" t="str">
        <f t="shared" si="64"/>
        <v/>
      </c>
      <c r="H395" s="639" t="str">
        <f>IF(OR(ISBLANK(F395), ISTEXT(F395)), "", "0  "&amp;F336)</f>
        <v/>
      </c>
      <c r="I395" s="5">
        <v>1</v>
      </c>
      <c r="J395" s="60" t="s">
        <v>21</v>
      </c>
      <c r="K395" s="447" t="s">
        <v>156</v>
      </c>
      <c r="L395" s="436"/>
      <c r="M395" s="436"/>
      <c r="N395" s="436"/>
      <c r="O395" s="436"/>
      <c r="P395" s="448" t="s">
        <v>244</v>
      </c>
      <c r="Q395" s="449"/>
      <c r="R395" s="36"/>
      <c r="S395" s="36"/>
      <c r="T395" s="450">
        <v>1.0416666666666666E-2</v>
      </c>
      <c r="U395" s="36"/>
      <c r="V395" s="451"/>
      <c r="W395" s="452" t="s">
        <v>245</v>
      </c>
      <c r="X395" s="453">
        <f>T394+T395+X394</f>
        <v>3.4722222222222224E-2</v>
      </c>
      <c r="Y395" s="5">
        <v>1</v>
      </c>
      <c r="Z395" s="5">
        <v>1</v>
      </c>
      <c r="AA395" s="314" t="str">
        <f t="shared" si="66"/>
        <v>A</v>
      </c>
      <c r="AB395" s="315" t="str">
        <f>IF(ISBLANK(AC395),"",LARGE(AB372:AB394,1)+1)</f>
        <v/>
      </c>
      <c r="AC395" s="316"/>
      <c r="AD395" s="317"/>
      <c r="AE395" s="317"/>
      <c r="AF395" s="317"/>
      <c r="AG395" s="5">
        <v>1</v>
      </c>
      <c r="AH395" s="5">
        <v>1</v>
      </c>
      <c r="AI395" s="5">
        <v>1</v>
      </c>
      <c r="AJ395" s="5">
        <v>1</v>
      </c>
      <c r="AK395" s="5">
        <v>1</v>
      </c>
      <c r="AL395" s="5">
        <v>1</v>
      </c>
      <c r="AM395" s="5">
        <v>1</v>
      </c>
      <c r="AN395" s="5">
        <v>1</v>
      </c>
      <c r="AO395" s="5">
        <v>1</v>
      </c>
      <c r="AP395" s="5">
        <v>1</v>
      </c>
      <c r="AQ395" s="5">
        <v>1</v>
      </c>
      <c r="AR395" s="5">
        <v>1</v>
      </c>
      <c r="AS395" s="5">
        <v>1</v>
      </c>
      <c r="AT395" s="5">
        <v>1</v>
      </c>
      <c r="AU395" s="5">
        <v>1</v>
      </c>
      <c r="AV395" s="5">
        <v>1</v>
      </c>
      <c r="AW395" s="5">
        <v>1</v>
      </c>
      <c r="AX395" s="5">
        <v>1</v>
      </c>
      <c r="AY395" s="5">
        <v>1</v>
      </c>
      <c r="AZ395" s="5">
        <v>1</v>
      </c>
      <c r="BA395" s="5">
        <v>1</v>
      </c>
      <c r="BB395" s="5">
        <v>1</v>
      </c>
      <c r="BC395" s="5">
        <v>1</v>
      </c>
      <c r="BD395" s="5">
        <v>1</v>
      </c>
      <c r="BE395" s="5">
        <v>1</v>
      </c>
      <c r="BF395" s="5">
        <v>1</v>
      </c>
      <c r="BG395" s="5">
        <v>1</v>
      </c>
      <c r="BH395" s="5">
        <v>1</v>
      </c>
      <c r="BI395" s="5">
        <v>1</v>
      </c>
      <c r="BJ395" s="5">
        <v>1</v>
      </c>
      <c r="BK395" s="5">
        <v>1</v>
      </c>
      <c r="BL395" s="5">
        <v>1</v>
      </c>
      <c r="BM395" s="5">
        <v>1</v>
      </c>
      <c r="BN395" s="5">
        <v>1</v>
      </c>
      <c r="BO395" s="5">
        <v>1</v>
      </c>
      <c r="BP395" s="5">
        <v>1</v>
      </c>
      <c r="BQ395" s="5">
        <v>1</v>
      </c>
      <c r="BR395" s="5">
        <v>1</v>
      </c>
      <c r="BS395" s="5">
        <v>1</v>
      </c>
      <c r="BT395" s="5">
        <v>1</v>
      </c>
      <c r="BU395" s="244">
        <v>1</v>
      </c>
    </row>
    <row r="396" spans="1:73" ht="18.75">
      <c r="A396" s="5">
        <v>1</v>
      </c>
      <c r="B396" s="596"/>
      <c r="C396" s="632"/>
      <c r="D396" s="598"/>
      <c r="E396" s="630" t="str">
        <f t="shared" si="61"/>
        <v/>
      </c>
      <c r="F396" s="640"/>
      <c r="G396" s="627" t="str">
        <f t="shared" si="64"/>
        <v/>
      </c>
      <c r="H396" s="639" t="str">
        <f>IF(OR(ISBLANK(F396), ISTEXT(F396)), "", "0  "&amp;F336)</f>
        <v/>
      </c>
      <c r="I396" s="5">
        <v>1</v>
      </c>
      <c r="J396" s="60" t="s">
        <v>21</v>
      </c>
      <c r="K396" s="456"/>
      <c r="L396" s="456" t="s">
        <v>249</v>
      </c>
      <c r="M396" s="457" t="s">
        <v>250</v>
      </c>
      <c r="N396" s="456"/>
      <c r="O396" s="456"/>
      <c r="P396" s="458"/>
      <c r="Q396" s="458"/>
      <c r="R396" s="458"/>
      <c r="S396" s="458"/>
      <c r="T396" s="458"/>
      <c r="U396" s="458"/>
      <c r="V396" s="458"/>
      <c r="W396" s="458"/>
      <c r="X396" s="459"/>
      <c r="Y396" s="5">
        <v>1</v>
      </c>
      <c r="Z396" s="5">
        <v>1</v>
      </c>
      <c r="AA396" s="60" t="s">
        <v>21</v>
      </c>
      <c r="AB396" s="315" t="str">
        <f>IF(ISBLANK(AC396),"",LARGE(AB372:AB395,1)+1)</f>
        <v/>
      </c>
      <c r="AC396" s="316"/>
      <c r="AD396" s="317"/>
      <c r="AE396" s="317"/>
      <c r="AF396" s="317"/>
      <c r="AG396" s="5">
        <v>1</v>
      </c>
      <c r="AH396" s="5">
        <v>1</v>
      </c>
      <c r="AI396" s="5">
        <v>1</v>
      </c>
      <c r="AJ396" s="5">
        <v>1</v>
      </c>
      <c r="AK396" s="5">
        <v>1</v>
      </c>
      <c r="AL396" s="5">
        <v>1</v>
      </c>
      <c r="AM396" s="5">
        <v>1</v>
      </c>
      <c r="AN396" s="5">
        <v>1</v>
      </c>
      <c r="AO396" s="5">
        <v>1</v>
      </c>
      <c r="AP396" s="5">
        <v>1</v>
      </c>
      <c r="AQ396" s="5">
        <v>1</v>
      </c>
      <c r="AR396" s="5">
        <v>1</v>
      </c>
      <c r="AS396" s="5">
        <v>1</v>
      </c>
      <c r="AT396" s="5">
        <v>1</v>
      </c>
      <c r="AU396" s="5">
        <v>1</v>
      </c>
      <c r="AV396" s="5">
        <v>1</v>
      </c>
      <c r="AW396" s="5">
        <v>1</v>
      </c>
      <c r="AX396" s="5">
        <v>1</v>
      </c>
      <c r="AY396" s="5">
        <v>1</v>
      </c>
      <c r="AZ396" s="5">
        <v>1</v>
      </c>
      <c r="BA396" s="5">
        <v>1</v>
      </c>
      <c r="BB396" s="5">
        <v>1</v>
      </c>
      <c r="BC396" s="5">
        <v>1</v>
      </c>
      <c r="BD396" s="5">
        <v>1</v>
      </c>
      <c r="BE396" s="5">
        <v>1</v>
      </c>
      <c r="BF396" s="5">
        <v>1</v>
      </c>
      <c r="BG396" s="5">
        <v>1</v>
      </c>
      <c r="BH396" s="5">
        <v>1</v>
      </c>
      <c r="BI396" s="5">
        <v>1</v>
      </c>
      <c r="BJ396" s="5">
        <v>1</v>
      </c>
      <c r="BK396" s="5">
        <v>1</v>
      </c>
      <c r="BL396" s="5">
        <v>1</v>
      </c>
      <c r="BM396" s="5">
        <v>1</v>
      </c>
      <c r="BN396" s="5">
        <v>1</v>
      </c>
      <c r="BO396" s="5">
        <v>1</v>
      </c>
      <c r="BP396" s="5">
        <v>1</v>
      </c>
      <c r="BQ396" s="5">
        <v>1</v>
      </c>
      <c r="BR396" s="5">
        <v>1</v>
      </c>
      <c r="BS396" s="5">
        <v>1</v>
      </c>
      <c r="BT396" s="5">
        <v>1</v>
      </c>
      <c r="BU396" s="244">
        <v>1</v>
      </c>
    </row>
    <row r="397" spans="1:73" ht="18.75">
      <c r="A397" s="5">
        <v>1</v>
      </c>
      <c r="B397" s="596"/>
      <c r="C397" s="632"/>
      <c r="D397" s="598"/>
      <c r="E397" s="630" t="str">
        <f t="shared" si="61"/>
        <v/>
      </c>
      <c r="F397" s="640"/>
      <c r="G397" s="627" t="str">
        <f t="shared" si="64"/>
        <v/>
      </c>
      <c r="H397" s="639" t="str">
        <f>IF(OR(ISBLANK(F397), ISTEXT(F397)), "", "0  "&amp;F336)</f>
        <v/>
      </c>
      <c r="I397" s="5">
        <v>1</v>
      </c>
      <c r="J397" s="60" t="s">
        <v>21</v>
      </c>
      <c r="K397" s="460" t="s">
        <v>253</v>
      </c>
      <c r="L397" s="460" t="str">
        <f ca="1">CELL("nomfichier")</f>
        <v>D:\Données\1.UPRT\0-UPRT.fait\1-UPRT.FR-SITE-WEB\ff-fiches-fabrications\ff.fiches.fabrication.2023\UPRT.23.aout\[P_Paella.Vegetarienne.version.2.xlsx]Paella.Végétarienne.de.Sand</v>
      </c>
      <c r="M397" s="460"/>
      <c r="N397" s="460"/>
      <c r="O397" s="460"/>
      <c r="P397" s="460"/>
      <c r="Q397" s="460"/>
      <c r="R397" s="460"/>
      <c r="S397" s="460"/>
      <c r="T397" s="460"/>
      <c r="U397" s="460"/>
      <c r="V397" s="460"/>
      <c r="W397" s="460"/>
      <c r="X397" s="461"/>
      <c r="Y397" s="5">
        <v>1</v>
      </c>
      <c r="Z397" s="5">
        <v>1</v>
      </c>
      <c r="AA397" s="60" t="s">
        <v>21</v>
      </c>
      <c r="AB397" s="406"/>
      <c r="AC397" s="406"/>
      <c r="AD397" s="406"/>
      <c r="AE397" s="406"/>
      <c r="AF397" s="406"/>
      <c r="AG397" s="5">
        <v>1</v>
      </c>
      <c r="AH397" s="5">
        <v>1</v>
      </c>
      <c r="AI397" s="5">
        <v>1</v>
      </c>
      <c r="AJ397" s="5">
        <v>1</v>
      </c>
      <c r="AK397" s="5">
        <v>1</v>
      </c>
      <c r="AL397" s="5">
        <v>1</v>
      </c>
      <c r="AM397" s="5">
        <v>1</v>
      </c>
      <c r="AN397" s="5">
        <v>1</v>
      </c>
      <c r="AO397" s="5">
        <v>1</v>
      </c>
      <c r="AP397" s="5">
        <v>1</v>
      </c>
      <c r="AQ397" s="5">
        <v>1</v>
      </c>
      <c r="AR397" s="5">
        <v>1</v>
      </c>
      <c r="AS397" s="5">
        <v>1</v>
      </c>
      <c r="AT397" s="5">
        <v>1</v>
      </c>
      <c r="AU397" s="5">
        <v>1</v>
      </c>
      <c r="AV397" s="5">
        <v>1</v>
      </c>
      <c r="AW397" s="5">
        <v>1</v>
      </c>
      <c r="AX397" s="5">
        <v>1</v>
      </c>
      <c r="AY397" s="5">
        <v>1</v>
      </c>
      <c r="AZ397" s="5">
        <v>1</v>
      </c>
      <c r="BA397" s="5">
        <v>1</v>
      </c>
      <c r="BB397" s="5">
        <v>1</v>
      </c>
      <c r="BC397" s="5">
        <v>1</v>
      </c>
      <c r="BD397" s="5">
        <v>1</v>
      </c>
      <c r="BE397" s="5">
        <v>1</v>
      </c>
      <c r="BF397" s="5">
        <v>1</v>
      </c>
      <c r="BG397" s="5">
        <v>1</v>
      </c>
      <c r="BH397" s="5">
        <v>1</v>
      </c>
      <c r="BI397" s="5">
        <v>1</v>
      </c>
      <c r="BJ397" s="5">
        <v>1</v>
      </c>
      <c r="BK397" s="5">
        <v>1</v>
      </c>
      <c r="BL397" s="5">
        <v>1</v>
      </c>
      <c r="BM397" s="5">
        <v>1</v>
      </c>
      <c r="BN397" s="5">
        <v>1</v>
      </c>
      <c r="BO397" s="5">
        <v>1</v>
      </c>
      <c r="BP397" s="5">
        <v>1</v>
      </c>
      <c r="BQ397" s="5">
        <v>1</v>
      </c>
      <c r="BR397" s="5">
        <v>1</v>
      </c>
      <c r="BS397" s="5">
        <v>1</v>
      </c>
      <c r="BT397" s="5">
        <v>1</v>
      </c>
      <c r="BU397" s="244">
        <v>1</v>
      </c>
    </row>
    <row r="398" spans="1:73" ht="18.75">
      <c r="A398" s="5">
        <v>1</v>
      </c>
      <c r="B398" s="596"/>
      <c r="C398" s="632"/>
      <c r="D398" s="598"/>
      <c r="E398" s="630" t="str">
        <f t="shared" si="61"/>
        <v/>
      </c>
      <c r="F398" s="640"/>
      <c r="G398" s="627" t="str">
        <f t="shared" si="64"/>
        <v/>
      </c>
      <c r="H398" s="639" t="str">
        <f>IF(OR(ISBLANK(F398), ISTEXT(F398)), "", "0  "&amp;F336)</f>
        <v/>
      </c>
      <c r="I398" s="5">
        <v>1</v>
      </c>
      <c r="J398" s="60" t="s">
        <v>21</v>
      </c>
      <c r="K398" s="463"/>
      <c r="L398" s="460" t="s">
        <v>257</v>
      </c>
      <c r="M398" s="463"/>
      <c r="N398" s="463"/>
      <c r="O398" s="463"/>
      <c r="P398" s="460"/>
      <c r="Q398" s="460"/>
      <c r="R398" s="460"/>
      <c r="S398" s="460"/>
      <c r="T398" s="460"/>
      <c r="U398" s="460"/>
      <c r="V398" s="460"/>
      <c r="W398" s="460"/>
      <c r="X398" s="461"/>
      <c r="Y398" s="3">
        <v>1</v>
      </c>
      <c r="Z398" s="5">
        <v>1</v>
      </c>
      <c r="AA398" s="5">
        <v>1</v>
      </c>
      <c r="AB398" s="5">
        <v>1</v>
      </c>
      <c r="AC398" s="5">
        <v>1</v>
      </c>
      <c r="AD398" s="5">
        <v>1</v>
      </c>
      <c r="AE398" s="5">
        <v>1</v>
      </c>
      <c r="AF398" s="5">
        <v>1</v>
      </c>
      <c r="AG398" s="5">
        <v>1</v>
      </c>
      <c r="AH398" s="5">
        <v>1</v>
      </c>
      <c r="AI398" s="5">
        <v>1</v>
      </c>
      <c r="AJ398" s="5">
        <v>1</v>
      </c>
      <c r="AK398" s="5">
        <v>1</v>
      </c>
      <c r="AL398" s="5">
        <v>1</v>
      </c>
      <c r="AM398" s="5">
        <v>1</v>
      </c>
      <c r="AN398" s="5">
        <v>1</v>
      </c>
      <c r="AO398" s="5">
        <v>1</v>
      </c>
      <c r="AP398" s="5">
        <v>1</v>
      </c>
      <c r="AQ398" s="5">
        <v>1</v>
      </c>
      <c r="AR398" s="5">
        <v>1</v>
      </c>
      <c r="AS398" s="5">
        <v>1</v>
      </c>
      <c r="AT398" s="5">
        <v>1</v>
      </c>
      <c r="AU398" s="5">
        <v>1</v>
      </c>
      <c r="AV398" s="5">
        <v>1</v>
      </c>
      <c r="AW398" s="5">
        <v>1</v>
      </c>
      <c r="AX398" s="5">
        <v>1</v>
      </c>
      <c r="AY398" s="5">
        <v>1</v>
      </c>
      <c r="AZ398" s="5">
        <v>1</v>
      </c>
      <c r="BA398" s="5">
        <v>1</v>
      </c>
      <c r="BB398" s="5">
        <v>1</v>
      </c>
      <c r="BC398" s="5">
        <v>1</v>
      </c>
      <c r="BD398" s="5">
        <v>1</v>
      </c>
      <c r="BE398" s="5">
        <v>1</v>
      </c>
      <c r="BF398" s="5">
        <v>1</v>
      </c>
      <c r="BG398" s="5">
        <v>1</v>
      </c>
      <c r="BH398" s="5">
        <v>1</v>
      </c>
      <c r="BI398" s="5">
        <v>1</v>
      </c>
      <c r="BJ398" s="5">
        <v>1</v>
      </c>
      <c r="BK398" s="5">
        <v>1</v>
      </c>
      <c r="BL398" s="5">
        <v>1</v>
      </c>
      <c r="BM398" s="5">
        <v>1</v>
      </c>
      <c r="BN398" s="5">
        <v>1</v>
      </c>
      <c r="BO398" s="5">
        <v>1</v>
      </c>
      <c r="BP398" s="5">
        <v>1</v>
      </c>
      <c r="BQ398" s="5">
        <v>1</v>
      </c>
      <c r="BR398" s="5">
        <v>1</v>
      </c>
      <c r="BS398" s="5">
        <v>1</v>
      </c>
      <c r="BT398" s="5">
        <v>1</v>
      </c>
      <c r="BU398" s="244">
        <v>1</v>
      </c>
    </row>
    <row r="399" spans="1:73" ht="18.75">
      <c r="A399" s="5">
        <v>1</v>
      </c>
      <c r="B399" s="596"/>
      <c r="C399" s="632"/>
      <c r="D399" s="598"/>
      <c r="E399" s="630" t="str">
        <f t="shared" si="61"/>
        <v/>
      </c>
      <c r="F399" s="642"/>
      <c r="G399" s="627" t="str">
        <f t="shared" si="64"/>
        <v/>
      </c>
      <c r="H399" s="639" t="str">
        <f>IF(OR(ISBLANK(F399), ISTEXT(F399)), "", "0  "&amp;F336)</f>
        <v/>
      </c>
      <c r="I399" s="5">
        <v>1</v>
      </c>
      <c r="J399" s="60" t="s">
        <v>21</v>
      </c>
      <c r="K399" s="464" t="s">
        <v>260</v>
      </c>
      <c r="L399" s="464"/>
      <c r="M399" s="464"/>
      <c r="N399" s="464"/>
      <c r="O399" s="464"/>
      <c r="P399" s="464"/>
      <c r="Q399" s="464"/>
      <c r="R399" s="464"/>
      <c r="S399" s="464"/>
      <c r="T399" s="464"/>
      <c r="U399" s="464"/>
      <c r="V399" s="464"/>
      <c r="W399" s="464"/>
      <c r="X399" s="465"/>
      <c r="Y399" s="3">
        <v>1</v>
      </c>
      <c r="Z399" s="5">
        <v>1</v>
      </c>
      <c r="AA399" s="5">
        <v>1</v>
      </c>
      <c r="AB399" s="5">
        <v>1</v>
      </c>
      <c r="AC399" s="5">
        <v>1</v>
      </c>
      <c r="AD399" s="5">
        <v>1</v>
      </c>
      <c r="AE399" s="5">
        <v>1</v>
      </c>
      <c r="AF399" s="5">
        <v>1</v>
      </c>
      <c r="AG399" s="5">
        <v>1</v>
      </c>
      <c r="AH399" s="5">
        <v>1</v>
      </c>
      <c r="AI399" s="5">
        <v>1</v>
      </c>
      <c r="AJ399" s="5">
        <v>1</v>
      </c>
      <c r="AK399" s="5">
        <v>1</v>
      </c>
      <c r="AL399" s="5">
        <v>1</v>
      </c>
      <c r="AM399" s="5">
        <v>1</v>
      </c>
      <c r="AN399" s="5">
        <v>1</v>
      </c>
      <c r="AO399" s="5">
        <v>1</v>
      </c>
      <c r="AP399" s="5">
        <v>1</v>
      </c>
      <c r="AQ399" s="5">
        <v>1</v>
      </c>
      <c r="AR399" s="5">
        <v>1</v>
      </c>
      <c r="AS399" s="5">
        <v>1</v>
      </c>
      <c r="AT399" s="5">
        <v>1</v>
      </c>
      <c r="AU399" s="5">
        <v>1</v>
      </c>
      <c r="AV399" s="5">
        <v>1</v>
      </c>
      <c r="AW399" s="5">
        <v>1</v>
      </c>
      <c r="AX399" s="5">
        <v>1</v>
      </c>
      <c r="AY399" s="5">
        <v>1</v>
      </c>
      <c r="AZ399" s="5">
        <v>1</v>
      </c>
      <c r="BA399" s="5">
        <v>1</v>
      </c>
      <c r="BB399" s="5">
        <v>1</v>
      </c>
      <c r="BC399" s="5">
        <v>1</v>
      </c>
      <c r="BD399" s="5">
        <v>1</v>
      </c>
      <c r="BE399" s="5">
        <v>1</v>
      </c>
      <c r="BF399" s="5">
        <v>1</v>
      </c>
      <c r="BG399" s="5">
        <v>1</v>
      </c>
      <c r="BH399" s="5">
        <v>1</v>
      </c>
      <c r="BI399" s="5">
        <v>1</v>
      </c>
      <c r="BJ399" s="5">
        <v>1</v>
      </c>
      <c r="BK399" s="5">
        <v>1</v>
      </c>
      <c r="BL399" s="5">
        <v>1</v>
      </c>
      <c r="BM399" s="5">
        <v>1</v>
      </c>
      <c r="BN399" s="5">
        <v>1</v>
      </c>
      <c r="BO399" s="5">
        <v>1</v>
      </c>
      <c r="BP399" s="5">
        <v>1</v>
      </c>
      <c r="BQ399" s="5">
        <v>1</v>
      </c>
      <c r="BR399" s="5">
        <v>1</v>
      </c>
      <c r="BS399" s="5">
        <v>1</v>
      </c>
      <c r="BT399" s="5">
        <v>1</v>
      </c>
      <c r="BU399" s="244">
        <v>1</v>
      </c>
    </row>
    <row r="400" spans="1:73" ht="16.5" thickBot="1">
      <c r="A400" s="5">
        <v>1</v>
      </c>
      <c r="B400" s="602">
        <v>5</v>
      </c>
      <c r="C400" s="603">
        <v>70</v>
      </c>
      <c r="D400" s="604">
        <v>5</v>
      </c>
      <c r="E400" s="603">
        <v>76</v>
      </c>
      <c r="F400" s="603">
        <v>35</v>
      </c>
      <c r="G400" s="628">
        <v>40</v>
      </c>
      <c r="H400" s="628">
        <v>14</v>
      </c>
      <c r="I400" s="5">
        <v>1</v>
      </c>
      <c r="J400" s="473" t="s">
        <v>21</v>
      </c>
      <c r="K400" s="399">
        <v>9</v>
      </c>
      <c r="L400" s="399">
        <v>12</v>
      </c>
      <c r="M400" s="399">
        <v>4</v>
      </c>
      <c r="N400" s="399">
        <v>11</v>
      </c>
      <c r="O400" s="399">
        <v>10</v>
      </c>
      <c r="P400" s="399">
        <v>40</v>
      </c>
      <c r="Q400" s="399">
        <v>12</v>
      </c>
      <c r="R400" s="399">
        <v>10</v>
      </c>
      <c r="S400" s="399">
        <v>0.2</v>
      </c>
      <c r="T400" s="399">
        <v>12</v>
      </c>
      <c r="U400" s="399">
        <v>9</v>
      </c>
      <c r="V400" s="399">
        <v>10</v>
      </c>
      <c r="W400" s="399">
        <v>16</v>
      </c>
      <c r="X400" s="474">
        <v>16</v>
      </c>
      <c r="Y400" s="5">
        <v>1</v>
      </c>
      <c r="Z400" s="5">
        <v>1</v>
      </c>
      <c r="AA400" s="399">
        <v>9</v>
      </c>
      <c r="AB400" s="399">
        <v>9</v>
      </c>
      <c r="AC400" s="399">
        <v>8</v>
      </c>
      <c r="AD400" s="399">
        <v>11</v>
      </c>
      <c r="AE400" s="399">
        <v>9</v>
      </c>
      <c r="AF400" s="399">
        <v>40</v>
      </c>
      <c r="AG400" s="5">
        <v>1</v>
      </c>
      <c r="AH400" s="5">
        <v>1</v>
      </c>
      <c r="AI400" s="5">
        <v>1</v>
      </c>
      <c r="AJ400" s="5">
        <v>1</v>
      </c>
      <c r="AK400" s="5">
        <v>1</v>
      </c>
      <c r="AL400" s="5">
        <v>1</v>
      </c>
      <c r="AM400" s="5">
        <v>1</v>
      </c>
      <c r="AN400" s="5">
        <v>1</v>
      </c>
      <c r="AO400" s="5">
        <v>1</v>
      </c>
      <c r="AP400" s="5">
        <v>1</v>
      </c>
      <c r="AQ400" s="5">
        <v>1</v>
      </c>
      <c r="AR400" s="5">
        <v>1</v>
      </c>
      <c r="AS400" s="5">
        <v>1</v>
      </c>
      <c r="AT400" s="5">
        <v>1</v>
      </c>
      <c r="AU400" s="5">
        <v>1</v>
      </c>
      <c r="AV400" s="5">
        <v>1</v>
      </c>
      <c r="AW400" s="5">
        <v>1</v>
      </c>
      <c r="AX400" s="5">
        <v>1</v>
      </c>
      <c r="AY400" s="5">
        <v>1</v>
      </c>
      <c r="AZ400" s="5">
        <v>1</v>
      </c>
      <c r="BA400" s="5">
        <v>1</v>
      </c>
      <c r="BB400" s="5">
        <v>1</v>
      </c>
      <c r="BC400" s="5">
        <v>1</v>
      </c>
      <c r="BD400" s="5">
        <v>1</v>
      </c>
      <c r="BE400" s="5">
        <v>1</v>
      </c>
      <c r="BF400" s="5">
        <v>1</v>
      </c>
      <c r="BG400" s="5">
        <v>1</v>
      </c>
      <c r="BH400" s="5">
        <v>1</v>
      </c>
      <c r="BI400" s="5">
        <v>1</v>
      </c>
      <c r="BJ400" s="5">
        <v>1</v>
      </c>
      <c r="BK400" s="5">
        <v>1</v>
      </c>
      <c r="BL400" s="5">
        <v>1</v>
      </c>
      <c r="BM400" s="5">
        <v>1</v>
      </c>
      <c r="BN400" s="5">
        <v>1</v>
      </c>
      <c r="BO400" s="5">
        <v>1</v>
      </c>
      <c r="BP400" s="5">
        <v>1</v>
      </c>
      <c r="BQ400" s="5">
        <v>1</v>
      </c>
      <c r="BR400" s="5">
        <v>1</v>
      </c>
      <c r="BS400" s="5">
        <v>1</v>
      </c>
      <c r="BT400" s="5">
        <v>1</v>
      </c>
      <c r="BU400" s="244">
        <v>1</v>
      </c>
    </row>
    <row r="401" spans="1:73" ht="15.75" thickBot="1">
      <c r="A401" s="5">
        <v>1</v>
      </c>
      <c r="B401" s="611">
        <f t="shared" ref="B401:D401" ca="1" si="67">CELL("largeur",B401)</f>
        <v>5</v>
      </c>
      <c r="C401" s="611">
        <f t="shared" ca="1" si="67"/>
        <v>70</v>
      </c>
      <c r="D401" s="611">
        <f t="shared" ca="1" si="67"/>
        <v>5</v>
      </c>
      <c r="E401" s="611">
        <f t="shared" ref="E401:H401" ca="1" si="68">CELL("largeur",E401)</f>
        <v>76</v>
      </c>
      <c r="F401" s="611">
        <f t="shared" ca="1" si="68"/>
        <v>35</v>
      </c>
      <c r="G401" s="611">
        <f t="shared" ca="1" si="68"/>
        <v>55</v>
      </c>
      <c r="H401" s="611">
        <f t="shared" ca="1" si="68"/>
        <v>14</v>
      </c>
      <c r="I401" s="5">
        <v>1</v>
      </c>
      <c r="J401" s="287" t="s">
        <v>21</v>
      </c>
      <c r="K401" s="287">
        <f t="shared" ref="K401:X401" ca="1" si="69">CELL("largeur",K401)</f>
        <v>9</v>
      </c>
      <c r="L401" s="287">
        <f t="shared" ca="1" si="69"/>
        <v>12</v>
      </c>
      <c r="M401" s="287">
        <f t="shared" ca="1" si="69"/>
        <v>4</v>
      </c>
      <c r="N401" s="287">
        <f t="shared" ca="1" si="69"/>
        <v>11</v>
      </c>
      <c r="O401" s="287">
        <f t="shared" ca="1" si="69"/>
        <v>10</v>
      </c>
      <c r="P401" s="287">
        <f t="shared" ca="1" si="69"/>
        <v>40</v>
      </c>
      <c r="Q401" s="287">
        <f t="shared" ca="1" si="69"/>
        <v>12</v>
      </c>
      <c r="R401" s="287">
        <f t="shared" ca="1" si="69"/>
        <v>12</v>
      </c>
      <c r="S401" s="287">
        <f t="shared" ca="1" si="69"/>
        <v>0</v>
      </c>
      <c r="T401" s="287">
        <f t="shared" ca="1" si="69"/>
        <v>12</v>
      </c>
      <c r="U401" s="287">
        <f t="shared" ca="1" si="69"/>
        <v>9</v>
      </c>
      <c r="V401" s="287">
        <f t="shared" ca="1" si="69"/>
        <v>10</v>
      </c>
      <c r="W401" s="287">
        <f t="shared" ca="1" si="69"/>
        <v>16</v>
      </c>
      <c r="X401" s="287">
        <f t="shared" ca="1" si="69"/>
        <v>16</v>
      </c>
      <c r="Y401" s="5">
        <v>1</v>
      </c>
      <c r="Z401" s="5">
        <v>1</v>
      </c>
      <c r="AA401" s="287">
        <f t="shared" ref="AA401:AF401" ca="1" si="70">CELL("largeur",AA401)</f>
        <v>9</v>
      </c>
      <c r="AB401" s="287">
        <f t="shared" ca="1" si="70"/>
        <v>9</v>
      </c>
      <c r="AC401" s="287">
        <f t="shared" ca="1" si="70"/>
        <v>8</v>
      </c>
      <c r="AD401" s="287">
        <f t="shared" ca="1" si="70"/>
        <v>11</v>
      </c>
      <c r="AE401" s="287">
        <f t="shared" ca="1" si="70"/>
        <v>9</v>
      </c>
      <c r="AF401" s="287">
        <f t="shared" ca="1" si="70"/>
        <v>40</v>
      </c>
      <c r="AG401" s="5">
        <v>1</v>
      </c>
      <c r="AH401" s="5">
        <v>1</v>
      </c>
      <c r="AI401" s="5">
        <v>1</v>
      </c>
      <c r="AJ401" s="5">
        <v>1</v>
      </c>
      <c r="AK401" s="5">
        <v>1</v>
      </c>
      <c r="AL401" s="5">
        <v>1</v>
      </c>
      <c r="AM401" s="5">
        <v>1</v>
      </c>
      <c r="AN401" s="5">
        <v>1</v>
      </c>
      <c r="AO401" s="5">
        <v>1</v>
      </c>
      <c r="AP401" s="5">
        <v>1</v>
      </c>
      <c r="AQ401" s="5">
        <v>1</v>
      </c>
      <c r="AR401" s="5">
        <v>1</v>
      </c>
      <c r="AS401" s="5">
        <v>1</v>
      </c>
      <c r="AT401" s="5">
        <v>1</v>
      </c>
      <c r="AU401" s="5">
        <v>1</v>
      </c>
      <c r="AV401" s="5">
        <v>1</v>
      </c>
      <c r="AW401" s="5">
        <v>1</v>
      </c>
      <c r="AX401" s="5">
        <v>1</v>
      </c>
      <c r="AY401" s="5">
        <v>1</v>
      </c>
      <c r="AZ401" s="5">
        <v>1</v>
      </c>
      <c r="BA401" s="5">
        <v>1</v>
      </c>
      <c r="BB401" s="5">
        <v>1</v>
      </c>
      <c r="BC401" s="5">
        <v>1</v>
      </c>
      <c r="BD401" s="5">
        <v>1</v>
      </c>
      <c r="BE401" s="5">
        <v>1</v>
      </c>
      <c r="BF401" s="5">
        <v>1</v>
      </c>
      <c r="BG401" s="5">
        <v>1</v>
      </c>
      <c r="BH401" s="5">
        <v>1</v>
      </c>
      <c r="BI401" s="5">
        <v>1</v>
      </c>
      <c r="BJ401" s="5">
        <v>1</v>
      </c>
      <c r="BK401" s="5">
        <v>1</v>
      </c>
      <c r="BL401" s="5">
        <v>1</v>
      </c>
      <c r="BM401" s="5">
        <v>1</v>
      </c>
      <c r="BN401" s="5">
        <v>1</v>
      </c>
      <c r="BO401" s="5">
        <v>1</v>
      </c>
      <c r="BP401" s="5">
        <v>1</v>
      </c>
      <c r="BQ401" s="5">
        <v>1</v>
      </c>
      <c r="BR401" s="5">
        <v>1</v>
      </c>
      <c r="BS401" s="5">
        <v>1</v>
      </c>
      <c r="BT401" s="5">
        <v>1</v>
      </c>
      <c r="BU401" s="244">
        <v>1</v>
      </c>
    </row>
    <row r="402" spans="1:73" ht="23.25" customHeight="1">
      <c r="A402" s="5">
        <v>1</v>
      </c>
      <c r="B402" s="712" t="s">
        <v>46</v>
      </c>
      <c r="C402" s="713"/>
      <c r="D402" s="714"/>
      <c r="E402" s="872" t="s">
        <v>680</v>
      </c>
      <c r="F402" s="873"/>
      <c r="G402" s="873"/>
      <c r="H402" s="874"/>
      <c r="I402" s="5">
        <v>1</v>
      </c>
      <c r="J402" s="54" t="s">
        <v>21</v>
      </c>
      <c r="K402" s="765" t="s">
        <v>29</v>
      </c>
      <c r="L402" s="767" t="s">
        <v>373</v>
      </c>
      <c r="M402" s="767"/>
      <c r="N402" s="767"/>
      <c r="O402" s="767"/>
      <c r="P402" s="767"/>
      <c r="Q402" s="767"/>
      <c r="R402" s="767"/>
      <c r="S402" s="767"/>
      <c r="T402" s="767"/>
      <c r="U402" s="767"/>
      <c r="V402" s="931" t="s">
        <v>35</v>
      </c>
      <c r="W402" s="931"/>
      <c r="X402" s="771" t="str">
        <f>LEFT(L402,1)</f>
        <v>N</v>
      </c>
      <c r="Y402" s="5">
        <v>1</v>
      </c>
      <c r="Z402" s="5">
        <v>1</v>
      </c>
      <c r="AA402" s="780" t="s">
        <v>46</v>
      </c>
      <c r="AB402" s="781"/>
      <c r="AC402" s="781"/>
      <c r="AD402" s="781"/>
      <c r="AE402" s="781"/>
      <c r="AF402" s="782"/>
      <c r="AG402" s="5">
        <v>1</v>
      </c>
      <c r="AH402" s="5">
        <v>1</v>
      </c>
      <c r="AI402" s="5">
        <v>1</v>
      </c>
      <c r="AJ402" s="5">
        <v>1</v>
      </c>
      <c r="AK402" s="5">
        <v>1</v>
      </c>
      <c r="AL402" s="5">
        <v>1</v>
      </c>
      <c r="AM402" s="5">
        <v>1</v>
      </c>
      <c r="AN402" s="5">
        <v>1</v>
      </c>
      <c r="AO402" s="5">
        <v>1</v>
      </c>
      <c r="AP402" s="5">
        <v>1</v>
      </c>
      <c r="AQ402" s="5">
        <v>1</v>
      </c>
      <c r="AR402" s="5">
        <v>1</v>
      </c>
      <c r="AS402" s="5">
        <v>1</v>
      </c>
      <c r="AT402" s="5">
        <v>1</v>
      </c>
      <c r="AU402" s="5">
        <v>1</v>
      </c>
      <c r="AV402" s="5">
        <v>1</v>
      </c>
      <c r="AW402" s="5">
        <v>1</v>
      </c>
      <c r="AX402" s="5">
        <v>1</v>
      </c>
      <c r="AY402" s="5">
        <v>1</v>
      </c>
      <c r="AZ402" s="5">
        <v>1</v>
      </c>
      <c r="BA402" s="5">
        <v>1</v>
      </c>
      <c r="BB402" s="5">
        <v>1</v>
      </c>
      <c r="BC402" s="5">
        <v>1</v>
      </c>
      <c r="BD402" s="5">
        <v>1</v>
      </c>
      <c r="BE402" s="5">
        <v>1</v>
      </c>
      <c r="BF402" s="5">
        <v>1</v>
      </c>
      <c r="BG402" s="5">
        <v>1</v>
      </c>
      <c r="BH402" s="5">
        <v>1</v>
      </c>
      <c r="BI402" s="5">
        <v>1</v>
      </c>
      <c r="BJ402" s="5">
        <v>1</v>
      </c>
      <c r="BK402" s="5">
        <v>1</v>
      </c>
      <c r="BL402" s="5">
        <v>1</v>
      </c>
      <c r="BM402" s="5">
        <v>1</v>
      </c>
      <c r="BN402" s="5">
        <v>1</v>
      </c>
      <c r="BO402" s="5">
        <v>1</v>
      </c>
      <c r="BP402" s="5">
        <v>1</v>
      </c>
      <c r="BQ402" s="5">
        <v>1</v>
      </c>
      <c r="BR402" s="5">
        <v>1</v>
      </c>
      <c r="BS402" s="5">
        <v>1</v>
      </c>
      <c r="BT402" s="5">
        <v>1</v>
      </c>
      <c r="BU402" s="244">
        <v>1</v>
      </c>
    </row>
    <row r="403" spans="1:73" ht="23.25" customHeight="1">
      <c r="A403" s="5">
        <v>1</v>
      </c>
      <c r="B403" s="715" t="s">
        <v>54</v>
      </c>
      <c r="C403" s="677"/>
      <c r="D403" s="716"/>
      <c r="E403" s="875"/>
      <c r="F403" s="876"/>
      <c r="G403" s="876"/>
      <c r="H403" s="877"/>
      <c r="I403" s="5">
        <v>1</v>
      </c>
      <c r="J403" s="56" t="s">
        <v>21</v>
      </c>
      <c r="K403" s="766"/>
      <c r="L403" s="768"/>
      <c r="M403" s="768"/>
      <c r="N403" s="768"/>
      <c r="O403" s="768"/>
      <c r="P403" s="768"/>
      <c r="Q403" s="768"/>
      <c r="R403" s="768"/>
      <c r="S403" s="768"/>
      <c r="T403" s="768"/>
      <c r="U403" s="768"/>
      <c r="V403" s="932"/>
      <c r="W403" s="932"/>
      <c r="X403" s="772"/>
      <c r="Y403" s="5">
        <v>1</v>
      </c>
      <c r="Z403" s="5">
        <v>1</v>
      </c>
      <c r="AA403" s="676" t="s">
        <v>54</v>
      </c>
      <c r="AB403" s="677"/>
      <c r="AC403" s="677"/>
      <c r="AD403" s="677"/>
      <c r="AE403" s="677"/>
      <c r="AF403" s="678"/>
      <c r="AG403" s="5">
        <v>1</v>
      </c>
      <c r="AH403" s="5">
        <v>1</v>
      </c>
      <c r="AI403" s="5">
        <v>1</v>
      </c>
      <c r="AJ403" s="5">
        <v>1</v>
      </c>
      <c r="AK403" s="5">
        <v>1</v>
      </c>
      <c r="AL403" s="5">
        <v>1</v>
      </c>
      <c r="AM403" s="5">
        <v>1</v>
      </c>
      <c r="AN403" s="5">
        <v>1</v>
      </c>
      <c r="AO403" s="5">
        <v>1</v>
      </c>
      <c r="AP403" s="5">
        <v>1</v>
      </c>
      <c r="AQ403" s="5">
        <v>1</v>
      </c>
      <c r="AR403" s="5">
        <v>1</v>
      </c>
      <c r="AS403" s="5">
        <v>1</v>
      </c>
      <c r="AT403" s="5">
        <v>1</v>
      </c>
      <c r="AU403" s="5">
        <v>1</v>
      </c>
      <c r="AV403" s="5">
        <v>1</v>
      </c>
      <c r="AW403" s="5">
        <v>1</v>
      </c>
      <c r="AX403" s="5">
        <v>1</v>
      </c>
      <c r="AY403" s="5">
        <v>1</v>
      </c>
      <c r="AZ403" s="5">
        <v>1</v>
      </c>
      <c r="BA403" s="5">
        <v>1</v>
      </c>
      <c r="BB403" s="5">
        <v>1</v>
      </c>
      <c r="BC403" s="5">
        <v>1</v>
      </c>
      <c r="BD403" s="5">
        <v>1</v>
      </c>
      <c r="BE403" s="5">
        <v>1</v>
      </c>
      <c r="BF403" s="5">
        <v>1</v>
      </c>
      <c r="BG403" s="5">
        <v>1</v>
      </c>
      <c r="BH403" s="5">
        <v>1</v>
      </c>
      <c r="BI403" s="5">
        <v>1</v>
      </c>
      <c r="BJ403" s="5">
        <v>1</v>
      </c>
      <c r="BK403" s="5">
        <v>1</v>
      </c>
      <c r="BL403" s="5">
        <v>1</v>
      </c>
      <c r="BM403" s="5">
        <v>1</v>
      </c>
      <c r="BN403" s="5">
        <v>1</v>
      </c>
      <c r="BO403" s="5">
        <v>1</v>
      </c>
      <c r="BP403" s="5">
        <v>1</v>
      </c>
      <c r="BQ403" s="5">
        <v>1</v>
      </c>
      <c r="BR403" s="5">
        <v>1</v>
      </c>
      <c r="BS403" s="5">
        <v>1</v>
      </c>
      <c r="BT403" s="5">
        <v>1</v>
      </c>
      <c r="BU403" s="244">
        <v>1</v>
      </c>
    </row>
    <row r="404" spans="1:73" ht="21">
      <c r="A404" s="5">
        <v>1</v>
      </c>
      <c r="B404" s="599"/>
      <c r="C404" s="1"/>
      <c r="D404" s="600"/>
      <c r="E404" s="884" t="s">
        <v>702</v>
      </c>
      <c r="F404" s="885"/>
      <c r="G404" s="885"/>
      <c r="H404" s="886"/>
      <c r="I404" s="5">
        <v>1</v>
      </c>
      <c r="J404" s="62" t="s">
        <v>21</v>
      </c>
      <c r="K404" s="63"/>
      <c r="L404" s="63" t="s">
        <v>40</v>
      </c>
      <c r="M404" s="64" t="s">
        <v>266</v>
      </c>
      <c r="N404" s="64"/>
      <c r="O404" s="64"/>
      <c r="P404" s="64"/>
      <c r="Q404" s="64"/>
      <c r="R404" s="64"/>
      <c r="S404" s="64"/>
      <c r="T404" s="64"/>
      <c r="U404" s="64"/>
      <c r="V404" s="64"/>
      <c r="W404" s="64"/>
      <c r="X404" s="65"/>
      <c r="Y404" s="5">
        <v>1</v>
      </c>
      <c r="Z404" s="5">
        <v>1</v>
      </c>
      <c r="AA404" s="100"/>
      <c r="AB404" s="1"/>
      <c r="AC404" s="1"/>
      <c r="AD404" s="1"/>
      <c r="AE404" s="1"/>
      <c r="AF404" s="101"/>
      <c r="AG404" s="5">
        <v>1</v>
      </c>
      <c r="AH404" s="5">
        <v>1</v>
      </c>
      <c r="AI404" s="5">
        <v>1</v>
      </c>
      <c r="AJ404" s="5">
        <v>1</v>
      </c>
      <c r="AK404" s="5">
        <v>1</v>
      </c>
      <c r="AL404" s="5">
        <v>1</v>
      </c>
      <c r="AM404" s="5">
        <v>1</v>
      </c>
      <c r="AN404" s="5">
        <v>1</v>
      </c>
      <c r="AO404" s="5">
        <v>1</v>
      </c>
      <c r="AP404" s="5">
        <v>1</v>
      </c>
      <c r="AQ404" s="5">
        <v>1</v>
      </c>
      <c r="AR404" s="5">
        <v>1</v>
      </c>
      <c r="AS404" s="5">
        <v>1</v>
      </c>
      <c r="AT404" s="5">
        <v>1</v>
      </c>
      <c r="AU404" s="5">
        <v>1</v>
      </c>
      <c r="AV404" s="5">
        <v>1</v>
      </c>
      <c r="AW404" s="5">
        <v>1</v>
      </c>
      <c r="AX404" s="5">
        <v>1</v>
      </c>
      <c r="AY404" s="5">
        <v>1</v>
      </c>
      <c r="AZ404" s="5">
        <v>1</v>
      </c>
      <c r="BA404" s="5">
        <v>1</v>
      </c>
      <c r="BB404" s="5">
        <v>1</v>
      </c>
      <c r="BC404" s="5">
        <v>1</v>
      </c>
      <c r="BD404" s="5">
        <v>1</v>
      </c>
      <c r="BE404" s="5">
        <v>1</v>
      </c>
      <c r="BF404" s="5">
        <v>1</v>
      </c>
      <c r="BG404" s="5">
        <v>1</v>
      </c>
      <c r="BH404" s="5">
        <v>1</v>
      </c>
      <c r="BI404" s="5">
        <v>1</v>
      </c>
      <c r="BJ404" s="5">
        <v>1</v>
      </c>
      <c r="BK404" s="5">
        <v>1</v>
      </c>
      <c r="BL404" s="5">
        <v>1</v>
      </c>
      <c r="BM404" s="5">
        <v>1</v>
      </c>
      <c r="BN404" s="5">
        <v>1</v>
      </c>
      <c r="BO404" s="5">
        <v>1</v>
      </c>
      <c r="BP404" s="5">
        <v>1</v>
      </c>
      <c r="BQ404" s="5">
        <v>1</v>
      </c>
      <c r="BR404" s="5">
        <v>1</v>
      </c>
      <c r="BS404" s="5">
        <v>1</v>
      </c>
      <c r="BT404" s="5">
        <v>1</v>
      </c>
      <c r="BU404" s="244">
        <v>1</v>
      </c>
    </row>
    <row r="405" spans="1:73" ht="18.75">
      <c r="A405" s="5">
        <v>1</v>
      </c>
      <c r="B405" s="599"/>
      <c r="C405" s="1"/>
      <c r="D405" s="600"/>
      <c r="E405" s="907" t="s">
        <v>703</v>
      </c>
      <c r="F405" s="908"/>
      <c r="G405" s="908"/>
      <c r="H405" s="909"/>
      <c r="I405" s="5">
        <v>1</v>
      </c>
      <c r="J405" s="62" t="s">
        <v>21</v>
      </c>
      <c r="K405" s="71">
        <v>100</v>
      </c>
      <c r="L405" s="72" t="s">
        <v>43</v>
      </c>
      <c r="M405" s="73" t="s">
        <v>44</v>
      </c>
      <c r="N405" s="74"/>
      <c r="O405" s="74"/>
      <c r="P405" s="75"/>
      <c r="Q405" s="76"/>
      <c r="R405" s="75"/>
      <c r="S405" s="75"/>
      <c r="T405" s="75"/>
      <c r="U405" s="75"/>
      <c r="V405" s="77" t="s">
        <v>45</v>
      </c>
      <c r="W405" s="78"/>
      <c r="X405" s="79"/>
      <c r="Y405" s="5">
        <v>1</v>
      </c>
      <c r="Z405" s="5">
        <v>1</v>
      </c>
      <c r="AA405" s="100"/>
      <c r="AB405" s="1"/>
      <c r="AC405" s="1"/>
      <c r="AD405" s="1"/>
      <c r="AE405" s="1"/>
      <c r="AF405" s="101"/>
      <c r="AG405" s="5">
        <v>1</v>
      </c>
      <c r="AH405" s="5">
        <v>1</v>
      </c>
      <c r="AI405" s="5">
        <v>1</v>
      </c>
      <c r="AJ405" s="5">
        <v>1</v>
      </c>
      <c r="AK405" s="5">
        <v>1</v>
      </c>
      <c r="AL405" s="5">
        <v>1</v>
      </c>
      <c r="AM405" s="5">
        <v>1</v>
      </c>
      <c r="AN405" s="5">
        <v>1</v>
      </c>
      <c r="AO405" s="5">
        <v>1</v>
      </c>
      <c r="AP405" s="5">
        <v>1</v>
      </c>
      <c r="AQ405" s="5">
        <v>1</v>
      </c>
      <c r="AR405" s="5">
        <v>1</v>
      </c>
      <c r="AS405" s="5">
        <v>1</v>
      </c>
      <c r="AT405" s="5">
        <v>1</v>
      </c>
      <c r="AU405" s="5">
        <v>1</v>
      </c>
      <c r="AV405" s="5">
        <v>1</v>
      </c>
      <c r="AW405" s="5">
        <v>1</v>
      </c>
      <c r="AX405" s="5">
        <v>1</v>
      </c>
      <c r="AY405" s="5">
        <v>1</v>
      </c>
      <c r="AZ405" s="5">
        <v>1</v>
      </c>
      <c r="BA405" s="5">
        <v>1</v>
      </c>
      <c r="BB405" s="5">
        <v>1</v>
      </c>
      <c r="BC405" s="5">
        <v>1</v>
      </c>
      <c r="BD405" s="5">
        <v>1</v>
      </c>
      <c r="BE405" s="5">
        <v>1</v>
      </c>
      <c r="BF405" s="5">
        <v>1</v>
      </c>
      <c r="BG405" s="5">
        <v>1</v>
      </c>
      <c r="BH405" s="5">
        <v>1</v>
      </c>
      <c r="BI405" s="5">
        <v>1</v>
      </c>
      <c r="BJ405" s="5">
        <v>1</v>
      </c>
      <c r="BK405" s="5">
        <v>1</v>
      </c>
      <c r="BL405" s="5">
        <v>1</v>
      </c>
      <c r="BM405" s="5">
        <v>1</v>
      </c>
      <c r="BN405" s="5">
        <v>1</v>
      </c>
      <c r="BO405" s="5">
        <v>1</v>
      </c>
      <c r="BP405" s="5">
        <v>1</v>
      </c>
      <c r="BQ405" s="5">
        <v>1</v>
      </c>
      <c r="BR405" s="5">
        <v>1</v>
      </c>
      <c r="BS405" s="5">
        <v>1</v>
      </c>
      <c r="BT405" s="5">
        <v>1</v>
      </c>
      <c r="BU405" s="244">
        <v>1</v>
      </c>
    </row>
    <row r="406" spans="1:73" ht="15.75">
      <c r="A406" s="5">
        <v>1</v>
      </c>
      <c r="B406" s="599"/>
      <c r="C406" s="1"/>
      <c r="D406" s="600"/>
      <c r="E406" s="907"/>
      <c r="F406" s="908"/>
      <c r="G406" s="908"/>
      <c r="H406" s="909"/>
      <c r="I406" s="5">
        <v>1</v>
      </c>
      <c r="J406" s="62" t="s">
        <v>21</v>
      </c>
      <c r="K406" s="89">
        <v>100</v>
      </c>
      <c r="L406" s="90" t="s">
        <v>52</v>
      </c>
      <c r="M406" s="91" t="s">
        <v>53</v>
      </c>
      <c r="N406" s="92"/>
      <c r="P406" s="76"/>
      <c r="Q406" s="76"/>
      <c r="R406" s="76"/>
      <c r="S406" s="76"/>
      <c r="T406" s="76"/>
      <c r="U406" s="76"/>
      <c r="V406" s="753">
        <v>260</v>
      </c>
      <c r="W406" s="754" t="str">
        <f>L405</f>
        <v>couverts</v>
      </c>
      <c r="X406" s="755"/>
      <c r="Y406" s="5">
        <v>1</v>
      </c>
      <c r="Z406" s="5">
        <v>1</v>
      </c>
      <c r="AA406" s="100"/>
      <c r="AB406" s="1"/>
      <c r="AC406" s="1"/>
      <c r="AD406" s="1"/>
      <c r="AE406" s="1"/>
      <c r="AF406" s="101"/>
      <c r="AG406" s="5">
        <v>1</v>
      </c>
      <c r="AH406" s="5">
        <v>1</v>
      </c>
      <c r="AI406" s="5">
        <v>1</v>
      </c>
      <c r="AJ406" s="5">
        <v>1</v>
      </c>
      <c r="AK406" s="5">
        <v>1</v>
      </c>
      <c r="AL406" s="5">
        <v>1</v>
      </c>
      <c r="AM406" s="5">
        <v>1</v>
      </c>
      <c r="AN406" s="5">
        <v>1</v>
      </c>
      <c r="AO406" s="5">
        <v>1</v>
      </c>
      <c r="AP406" s="5">
        <v>1</v>
      </c>
      <c r="AQ406" s="5">
        <v>1</v>
      </c>
      <c r="AR406" s="5">
        <v>1</v>
      </c>
      <c r="AS406" s="5">
        <v>1</v>
      </c>
      <c r="AT406" s="5">
        <v>1</v>
      </c>
      <c r="AU406" s="5">
        <v>1</v>
      </c>
      <c r="AV406" s="5">
        <v>1</v>
      </c>
      <c r="AW406" s="5">
        <v>1</v>
      </c>
      <c r="AX406" s="5">
        <v>1</v>
      </c>
      <c r="AY406" s="5">
        <v>1</v>
      </c>
      <c r="AZ406" s="5">
        <v>1</v>
      </c>
      <c r="BA406" s="5">
        <v>1</v>
      </c>
      <c r="BB406" s="5">
        <v>1</v>
      </c>
      <c r="BC406" s="5">
        <v>1</v>
      </c>
      <c r="BD406" s="5">
        <v>1</v>
      </c>
      <c r="BE406" s="5">
        <v>1</v>
      </c>
      <c r="BF406" s="5">
        <v>1</v>
      </c>
      <c r="BG406" s="5">
        <v>1</v>
      </c>
      <c r="BH406" s="5">
        <v>1</v>
      </c>
      <c r="BI406" s="5">
        <v>1</v>
      </c>
      <c r="BJ406" s="5">
        <v>1</v>
      </c>
      <c r="BK406" s="5">
        <v>1</v>
      </c>
      <c r="BL406" s="5">
        <v>1</v>
      </c>
      <c r="BM406" s="5">
        <v>1</v>
      </c>
      <c r="BN406" s="5">
        <v>1</v>
      </c>
      <c r="BO406" s="5">
        <v>1</v>
      </c>
      <c r="BP406" s="5">
        <v>1</v>
      </c>
      <c r="BQ406" s="5">
        <v>1</v>
      </c>
      <c r="BR406" s="5">
        <v>1</v>
      </c>
      <c r="BS406" s="5">
        <v>1</v>
      </c>
      <c r="BT406" s="5">
        <v>1</v>
      </c>
      <c r="BU406" s="244">
        <v>1</v>
      </c>
    </row>
    <row r="407" spans="1:73" ht="16.5" thickBot="1">
      <c r="A407" s="5">
        <v>1</v>
      </c>
      <c r="B407" s="599"/>
      <c r="C407" s="1"/>
      <c r="D407" s="600"/>
      <c r="E407" s="907"/>
      <c r="F407" s="908"/>
      <c r="G407" s="908"/>
      <c r="H407" s="909"/>
      <c r="I407" s="5">
        <v>1</v>
      </c>
      <c r="J407" s="62" t="s">
        <v>21</v>
      </c>
      <c r="K407" s="98" t="s">
        <v>59</v>
      </c>
      <c r="O407" s="92"/>
      <c r="P407" s="36"/>
      <c r="Q407" s="36"/>
      <c r="R407" s="76"/>
      <c r="S407" s="76"/>
      <c r="T407" s="76"/>
      <c r="U407" s="99" t="str">
        <f>M404</f>
        <v>Sand</v>
      </c>
      <c r="V407" s="753"/>
      <c r="W407" s="754"/>
      <c r="X407" s="755"/>
      <c r="Y407" s="5">
        <v>1</v>
      </c>
      <c r="Z407" s="5">
        <v>1</v>
      </c>
      <c r="AA407" s="100"/>
      <c r="AB407" s="1"/>
      <c r="AC407" s="1"/>
      <c r="AD407" s="1"/>
      <c r="AE407" s="1"/>
      <c r="AF407" s="101"/>
      <c r="AG407" s="5">
        <v>1</v>
      </c>
      <c r="AH407" s="5">
        <v>1</v>
      </c>
      <c r="AI407" s="5">
        <v>1</v>
      </c>
      <c r="AJ407" s="5">
        <v>1</v>
      </c>
      <c r="AK407" s="5">
        <v>1</v>
      </c>
      <c r="AL407" s="5">
        <v>1</v>
      </c>
      <c r="AM407" s="5">
        <v>1</v>
      </c>
      <c r="AN407" s="5">
        <v>1</v>
      </c>
      <c r="AO407" s="5">
        <v>1</v>
      </c>
      <c r="AP407" s="5">
        <v>1</v>
      </c>
      <c r="AQ407" s="5">
        <v>1</v>
      </c>
      <c r="AR407" s="5">
        <v>1</v>
      </c>
      <c r="AS407" s="5">
        <v>1</v>
      </c>
      <c r="AT407" s="5">
        <v>1</v>
      </c>
      <c r="AU407" s="5">
        <v>1</v>
      </c>
      <c r="AV407" s="5">
        <v>1</v>
      </c>
      <c r="AW407" s="5">
        <v>1</v>
      </c>
      <c r="AX407" s="5">
        <v>1</v>
      </c>
      <c r="AY407" s="5">
        <v>1</v>
      </c>
      <c r="AZ407" s="5">
        <v>1</v>
      </c>
      <c r="BA407" s="5">
        <v>1</v>
      </c>
      <c r="BB407" s="5">
        <v>1</v>
      </c>
      <c r="BC407" s="5">
        <v>1</v>
      </c>
      <c r="BD407" s="5">
        <v>1</v>
      </c>
      <c r="BE407" s="5">
        <v>1</v>
      </c>
      <c r="BF407" s="5">
        <v>1</v>
      </c>
      <c r="BG407" s="5">
        <v>1</v>
      </c>
      <c r="BH407" s="5">
        <v>1</v>
      </c>
      <c r="BI407" s="5">
        <v>1</v>
      </c>
      <c r="BJ407" s="5">
        <v>1</v>
      </c>
      <c r="BK407" s="5">
        <v>1</v>
      </c>
      <c r="BL407" s="5">
        <v>1</v>
      </c>
      <c r="BM407" s="5">
        <v>1</v>
      </c>
      <c r="BN407" s="5">
        <v>1</v>
      </c>
      <c r="BO407" s="5">
        <v>1</v>
      </c>
      <c r="BP407" s="5">
        <v>1</v>
      </c>
      <c r="BQ407" s="5">
        <v>1</v>
      </c>
      <c r="BR407" s="5">
        <v>1</v>
      </c>
      <c r="BS407" s="5">
        <v>1</v>
      </c>
      <c r="BT407" s="5">
        <v>1</v>
      </c>
      <c r="BU407" s="244">
        <v>1</v>
      </c>
    </row>
    <row r="408" spans="1:73" ht="17.25" thickTop="1" thickBot="1">
      <c r="A408" s="5">
        <v>1</v>
      </c>
      <c r="B408" s="599"/>
      <c r="C408" s="1"/>
      <c r="D408" s="600"/>
      <c r="E408" s="903" t="s">
        <v>688</v>
      </c>
      <c r="F408" s="904"/>
      <c r="G408" s="904"/>
      <c r="H408" s="905"/>
      <c r="I408" s="5">
        <v>1</v>
      </c>
      <c r="J408" s="62" t="s">
        <v>21</v>
      </c>
      <c r="K408" s="112" t="s">
        <v>63</v>
      </c>
      <c r="L408" s="113" t="s">
        <v>64</v>
      </c>
      <c r="M408" s="112" t="s">
        <v>65</v>
      </c>
      <c r="N408" s="113" t="s">
        <v>66</v>
      </c>
      <c r="O408" s="112" t="s">
        <v>67</v>
      </c>
      <c r="P408" s="113" t="s">
        <v>68</v>
      </c>
      <c r="Q408" s="112" t="s">
        <v>69</v>
      </c>
      <c r="R408" s="113" t="s">
        <v>70</v>
      </c>
      <c r="S408" s="112" t="s">
        <v>71</v>
      </c>
      <c r="T408" s="113" t="s">
        <v>72</v>
      </c>
      <c r="U408" s="112" t="s">
        <v>73</v>
      </c>
      <c r="V408" s="113" t="s">
        <v>74</v>
      </c>
      <c r="W408" s="112" t="s">
        <v>75</v>
      </c>
      <c r="X408" s="114" t="s">
        <v>76</v>
      </c>
      <c r="Y408" s="5">
        <v>1</v>
      </c>
      <c r="Z408" s="5">
        <v>1</v>
      </c>
      <c r="AA408" s="100"/>
      <c r="AB408" s="1"/>
      <c r="AC408" s="1"/>
      <c r="AD408" s="1"/>
      <c r="AE408" s="1"/>
      <c r="AF408" s="101"/>
      <c r="AG408" s="5">
        <v>1</v>
      </c>
      <c r="AH408" s="5">
        <v>1</v>
      </c>
      <c r="AI408" s="5">
        <v>1</v>
      </c>
      <c r="AJ408" s="5">
        <v>1</v>
      </c>
      <c r="AK408" s="5">
        <v>1</v>
      </c>
      <c r="AL408" s="5">
        <v>1</v>
      </c>
      <c r="AM408" s="5">
        <v>1</v>
      </c>
      <c r="AN408" s="5">
        <v>1</v>
      </c>
      <c r="AO408" s="5">
        <v>1</v>
      </c>
      <c r="AP408" s="5">
        <v>1</v>
      </c>
      <c r="AQ408" s="5">
        <v>1</v>
      </c>
      <c r="AR408" s="5">
        <v>1</v>
      </c>
      <c r="AS408" s="5">
        <v>1</v>
      </c>
      <c r="AT408" s="5">
        <v>1</v>
      </c>
      <c r="AU408" s="5">
        <v>1</v>
      </c>
      <c r="AV408" s="5">
        <v>1</v>
      </c>
      <c r="AW408" s="5">
        <v>1</v>
      </c>
      <c r="AX408" s="5">
        <v>1</v>
      </c>
      <c r="AY408" s="5">
        <v>1</v>
      </c>
      <c r="AZ408" s="5">
        <v>1</v>
      </c>
      <c r="BA408" s="5">
        <v>1</v>
      </c>
      <c r="BB408" s="5">
        <v>1</v>
      </c>
      <c r="BC408" s="5">
        <v>1</v>
      </c>
      <c r="BD408" s="5">
        <v>1</v>
      </c>
      <c r="BE408" s="5">
        <v>1</v>
      </c>
      <c r="BF408" s="5">
        <v>1</v>
      </c>
      <c r="BG408" s="5">
        <v>1</v>
      </c>
      <c r="BH408" s="5">
        <v>1</v>
      </c>
      <c r="BI408" s="5">
        <v>1</v>
      </c>
      <c r="BJ408" s="5">
        <v>1</v>
      </c>
      <c r="BK408" s="5">
        <v>1</v>
      </c>
      <c r="BL408" s="5">
        <v>1</v>
      </c>
      <c r="BM408" s="5">
        <v>1</v>
      </c>
      <c r="BN408" s="5">
        <v>1</v>
      </c>
      <c r="BO408" s="5">
        <v>1</v>
      </c>
      <c r="BP408" s="5">
        <v>1</v>
      </c>
      <c r="BQ408" s="5">
        <v>1</v>
      </c>
      <c r="BR408" s="5">
        <v>1</v>
      </c>
      <c r="BS408" s="5">
        <v>1</v>
      </c>
      <c r="BT408" s="5">
        <v>1</v>
      </c>
      <c r="BU408" s="244">
        <v>1</v>
      </c>
    </row>
    <row r="409" spans="1:73" ht="16.5" thickTop="1">
      <c r="A409" s="5">
        <v>1</v>
      </c>
      <c r="B409" s="599"/>
      <c r="C409" s="1"/>
      <c r="D409" s="600"/>
      <c r="E409" s="903"/>
      <c r="F409" s="904"/>
      <c r="G409" s="904"/>
      <c r="H409" s="905"/>
      <c r="I409" s="5">
        <v>1</v>
      </c>
      <c r="J409" s="62" t="s">
        <v>21</v>
      </c>
      <c r="K409" s="125" t="s">
        <v>88</v>
      </c>
      <c r="L409" s="126" t="s">
        <v>89</v>
      </c>
      <c r="M409" s="127"/>
      <c r="N409" s="685" t="s">
        <v>90</v>
      </c>
      <c r="O409" s="687" t="s">
        <v>91</v>
      </c>
      <c r="P409" s="128" t="s">
        <v>92</v>
      </c>
      <c r="Q409" s="689" t="s">
        <v>93</v>
      </c>
      <c r="R409" s="691" t="s">
        <v>94</v>
      </c>
      <c r="S409" s="693" t="s">
        <v>95</v>
      </c>
      <c r="T409" s="129" t="s">
        <v>87</v>
      </c>
      <c r="U409" s="130" t="s">
        <v>82</v>
      </c>
      <c r="V409" s="131" t="s">
        <v>96</v>
      </c>
      <c r="W409" s="132">
        <f>V406</f>
        <v>260</v>
      </c>
      <c r="X409" s="133" t="str">
        <f>W406</f>
        <v>couverts</v>
      </c>
      <c r="Y409" s="5">
        <v>1</v>
      </c>
      <c r="Z409" s="5">
        <v>1</v>
      </c>
      <c r="AA409" s="100"/>
      <c r="AB409" s="1"/>
      <c r="AC409" s="1"/>
      <c r="AD409" s="1"/>
      <c r="AE409" s="1"/>
      <c r="AF409" s="101"/>
      <c r="AG409" s="5">
        <v>1</v>
      </c>
      <c r="AH409" s="5">
        <v>1</v>
      </c>
      <c r="AI409" s="5">
        <v>1</v>
      </c>
      <c r="AJ409" s="5">
        <v>1</v>
      </c>
      <c r="AK409" s="5">
        <v>1</v>
      </c>
      <c r="AL409" s="5">
        <v>1</v>
      </c>
      <c r="AM409" s="5">
        <v>1</v>
      </c>
      <c r="AN409" s="5">
        <v>1</v>
      </c>
      <c r="AO409" s="5">
        <v>1</v>
      </c>
      <c r="AP409" s="5">
        <v>1</v>
      </c>
      <c r="AQ409" s="5">
        <v>1</v>
      </c>
      <c r="AR409" s="5">
        <v>1</v>
      </c>
      <c r="AS409" s="5">
        <v>1</v>
      </c>
      <c r="AT409" s="5">
        <v>1</v>
      </c>
      <c r="AU409" s="5">
        <v>1</v>
      </c>
      <c r="AV409" s="5">
        <v>1</v>
      </c>
      <c r="AW409" s="5">
        <v>1</v>
      </c>
      <c r="AX409" s="5">
        <v>1</v>
      </c>
      <c r="AY409" s="5">
        <v>1</v>
      </c>
      <c r="AZ409" s="5">
        <v>1</v>
      </c>
      <c r="BA409" s="5">
        <v>1</v>
      </c>
      <c r="BB409" s="5">
        <v>1</v>
      </c>
      <c r="BC409" s="5">
        <v>1</v>
      </c>
      <c r="BD409" s="5">
        <v>1</v>
      </c>
      <c r="BE409" s="5">
        <v>1</v>
      </c>
      <c r="BF409" s="5">
        <v>1</v>
      </c>
      <c r="BG409" s="5">
        <v>1</v>
      </c>
      <c r="BH409" s="5">
        <v>1</v>
      </c>
      <c r="BI409" s="5">
        <v>1</v>
      </c>
      <c r="BJ409" s="5">
        <v>1</v>
      </c>
      <c r="BK409" s="5">
        <v>1</v>
      </c>
      <c r="BL409" s="5">
        <v>1</v>
      </c>
      <c r="BM409" s="5">
        <v>1</v>
      </c>
      <c r="BN409" s="5">
        <v>1</v>
      </c>
      <c r="BO409" s="5">
        <v>1</v>
      </c>
      <c r="BP409" s="5">
        <v>1</v>
      </c>
      <c r="BQ409" s="5">
        <v>1</v>
      </c>
      <c r="BR409" s="5">
        <v>1</v>
      </c>
      <c r="BS409" s="5">
        <v>1</v>
      </c>
      <c r="BT409" s="5">
        <v>1</v>
      </c>
      <c r="BU409" s="244">
        <v>1</v>
      </c>
    </row>
    <row r="410" spans="1:73" ht="21" customHeight="1">
      <c r="A410" s="5">
        <v>1</v>
      </c>
      <c r="B410" s="599"/>
      <c r="C410" s="1"/>
      <c r="D410" s="600"/>
      <c r="E410" s="807" t="s">
        <v>678</v>
      </c>
      <c r="F410" s="941" t="s">
        <v>724</v>
      </c>
      <c r="G410" s="634" t="s">
        <v>517</v>
      </c>
      <c r="H410" s="809" t="s">
        <v>686</v>
      </c>
      <c r="I410" s="5">
        <v>1</v>
      </c>
      <c r="J410" s="60" t="s">
        <v>21</v>
      </c>
      <c r="K410" s="144" t="s">
        <v>82</v>
      </c>
      <c r="L410" s="145" t="s">
        <v>83</v>
      </c>
      <c r="M410" s="146" t="s">
        <v>84</v>
      </c>
      <c r="N410" s="686"/>
      <c r="O410" s="688"/>
      <c r="P410" s="147" t="s">
        <v>81</v>
      </c>
      <c r="Q410" s="690"/>
      <c r="R410" s="692"/>
      <c r="S410" s="694"/>
      <c r="T410" s="148" t="s">
        <v>102</v>
      </c>
      <c r="U410" s="149">
        <v>1</v>
      </c>
      <c r="V410" s="150" t="s">
        <v>82</v>
      </c>
      <c r="W410" s="151" t="s">
        <v>83</v>
      </c>
      <c r="X410" s="152" t="s">
        <v>87</v>
      </c>
      <c r="Y410" s="5">
        <v>1</v>
      </c>
      <c r="Z410" s="5">
        <v>1</v>
      </c>
      <c r="AA410" s="100"/>
      <c r="AB410" s="1"/>
      <c r="AC410" s="1"/>
      <c r="AD410" s="1"/>
      <c r="AE410" s="1"/>
      <c r="AF410" s="101"/>
      <c r="AG410" s="5">
        <v>1</v>
      </c>
      <c r="AH410" s="5">
        <v>1</v>
      </c>
      <c r="AI410" s="5">
        <v>1</v>
      </c>
      <c r="AJ410" s="5">
        <v>1</v>
      </c>
      <c r="AK410" s="5">
        <v>1</v>
      </c>
      <c r="AL410" s="5">
        <v>1</v>
      </c>
      <c r="AM410" s="5">
        <v>1</v>
      </c>
      <c r="AN410" s="5">
        <v>1</v>
      </c>
      <c r="AO410" s="5">
        <v>1</v>
      </c>
      <c r="AP410" s="5">
        <v>1</v>
      </c>
      <c r="AQ410" s="5">
        <v>1</v>
      </c>
      <c r="AR410" s="5">
        <v>1</v>
      </c>
      <c r="AS410" s="5">
        <v>1</v>
      </c>
      <c r="AT410" s="5">
        <v>1</v>
      </c>
      <c r="AU410" s="5">
        <v>1</v>
      </c>
      <c r="AV410" s="5">
        <v>1</v>
      </c>
      <c r="AW410" s="5">
        <v>1</v>
      </c>
      <c r="AX410" s="5">
        <v>1</v>
      </c>
      <c r="AY410" s="5">
        <v>1</v>
      </c>
      <c r="AZ410" s="5">
        <v>1</v>
      </c>
      <c r="BA410" s="5">
        <v>1</v>
      </c>
      <c r="BB410" s="5">
        <v>1</v>
      </c>
      <c r="BC410" s="5">
        <v>1</v>
      </c>
      <c r="BD410" s="5">
        <v>1</v>
      </c>
      <c r="BE410" s="5">
        <v>1</v>
      </c>
      <c r="BF410" s="5">
        <v>1</v>
      </c>
      <c r="BG410" s="5">
        <v>1</v>
      </c>
      <c r="BH410" s="5">
        <v>1</v>
      </c>
      <c r="BI410" s="5">
        <v>1</v>
      </c>
      <c r="BJ410" s="5">
        <v>1</v>
      </c>
      <c r="BK410" s="5">
        <v>1</v>
      </c>
      <c r="BL410" s="5">
        <v>1</v>
      </c>
      <c r="BM410" s="5">
        <v>1</v>
      </c>
      <c r="BN410" s="5">
        <v>1</v>
      </c>
      <c r="BO410" s="5">
        <v>1</v>
      </c>
      <c r="BP410" s="5">
        <v>1</v>
      </c>
      <c r="BQ410" s="5">
        <v>1</v>
      </c>
      <c r="BR410" s="5">
        <v>1</v>
      </c>
      <c r="BS410" s="5">
        <v>1</v>
      </c>
      <c r="BT410" s="5">
        <v>1</v>
      </c>
      <c r="BU410" s="244">
        <v>1</v>
      </c>
    </row>
    <row r="411" spans="1:73" ht="18.75" customHeight="1">
      <c r="A411" s="5">
        <v>1</v>
      </c>
      <c r="B411" s="599"/>
      <c r="C411" s="1"/>
      <c r="D411" s="600"/>
      <c r="E411" s="807"/>
      <c r="F411" s="941"/>
      <c r="G411" s="810" t="s">
        <v>519</v>
      </c>
      <c r="H411" s="809"/>
      <c r="I411" s="5">
        <v>1</v>
      </c>
      <c r="J411" s="62" t="s">
        <v>21</v>
      </c>
      <c r="K411" s="163"/>
      <c r="L411" s="164"/>
      <c r="M411" s="165" t="str">
        <f t="shared" ref="M411:M440" si="71">IF(AND(K411&gt;0,N411&gt;0),"de","")</f>
        <v/>
      </c>
      <c r="N411" s="485"/>
      <c r="O411" s="167"/>
      <c r="P411" s="168"/>
      <c r="Q411" s="491">
        <v>1</v>
      </c>
      <c r="R411" s="169">
        <f>IFERROR(SUMIF(K468:P468, O411, K469:P469)*N411*IF(ISBLANK(K411),1,K411)+SUMIF(K470:P470, O411, K471:P471)*N411*IF(ISBLANK(K411),1,K411), 0)</f>
        <v>0</v>
      </c>
      <c r="S411" s="170">
        <f>IF(ISBLANK(K405),0,(R411*Q411)/K405*V406)</f>
        <v>0</v>
      </c>
      <c r="T411" s="171">
        <f>IF(S441=0,0,(S411/S441)*U410*1000)</f>
        <v>0</v>
      </c>
      <c r="U411" s="172">
        <f>IF(R441=0, 0, (K411*Q411)/(R441*U410))</f>
        <v>0</v>
      </c>
      <c r="V411" s="173">
        <f>IF(OR(ISBLANK(K405), ISBLANK(K411), ISTEXT(K411)), 0, K411*Q411/K405*V406)</f>
        <v>0</v>
      </c>
      <c r="W411" s="174">
        <f t="shared" ref="W411:W440" si="72">L411</f>
        <v>0</v>
      </c>
      <c r="X411" s="175">
        <f t="shared" ref="X411:X440" si="73">IF(S411=0,0,IF(S411&gt;=1,ROUND(S411,3)&amp;" Kg",INT(S411*1000)&amp;" g"))</f>
        <v>0</v>
      </c>
      <c r="Y411" s="5">
        <v>1</v>
      </c>
      <c r="Z411" s="5">
        <v>1</v>
      </c>
      <c r="AA411" s="796" t="s">
        <v>119</v>
      </c>
      <c r="AB411" s="201" t="s">
        <v>120</v>
      </c>
      <c r="AC411" s="1"/>
      <c r="AD411" s="1"/>
      <c r="AE411" s="1"/>
      <c r="AF411" s="101"/>
      <c r="AG411" s="5">
        <v>1</v>
      </c>
      <c r="AH411" s="5">
        <v>1</v>
      </c>
      <c r="AI411" s="5">
        <v>1</v>
      </c>
      <c r="AJ411" s="5">
        <v>1</v>
      </c>
      <c r="AK411" s="5">
        <v>1</v>
      </c>
      <c r="AL411" s="5">
        <v>1</v>
      </c>
      <c r="AM411" s="5">
        <v>1</v>
      </c>
      <c r="AN411" s="5">
        <v>1</v>
      </c>
      <c r="AO411" s="5">
        <v>1</v>
      </c>
      <c r="AP411" s="5">
        <v>1</v>
      </c>
      <c r="AQ411" s="5">
        <v>1</v>
      </c>
      <c r="AR411" s="5">
        <v>1</v>
      </c>
      <c r="AS411" s="5">
        <v>1</v>
      </c>
      <c r="AT411" s="5">
        <v>1</v>
      </c>
      <c r="AU411" s="5">
        <v>1</v>
      </c>
      <c r="AV411" s="5">
        <v>1</v>
      </c>
      <c r="AW411" s="5">
        <v>1</v>
      </c>
      <c r="AX411" s="5">
        <v>1</v>
      </c>
      <c r="AY411" s="5">
        <v>1</v>
      </c>
      <c r="AZ411" s="5">
        <v>1</v>
      </c>
      <c r="BA411" s="5">
        <v>1</v>
      </c>
      <c r="BB411" s="5">
        <v>1</v>
      </c>
      <c r="BC411" s="5">
        <v>1</v>
      </c>
      <c r="BD411" s="5">
        <v>1</v>
      </c>
      <c r="BE411" s="5">
        <v>1</v>
      </c>
      <c r="BF411" s="5">
        <v>1</v>
      </c>
      <c r="BG411" s="5">
        <v>1</v>
      </c>
      <c r="BH411" s="5">
        <v>1</v>
      </c>
      <c r="BI411" s="5">
        <v>1</v>
      </c>
      <c r="BJ411" s="5">
        <v>1</v>
      </c>
      <c r="BK411" s="5">
        <v>1</v>
      </c>
      <c r="BL411" s="5">
        <v>1</v>
      </c>
      <c r="BM411" s="5">
        <v>1</v>
      </c>
      <c r="BN411" s="5">
        <v>1</v>
      </c>
      <c r="BO411" s="5">
        <v>1</v>
      </c>
      <c r="BP411" s="5">
        <v>1</v>
      </c>
      <c r="BQ411" s="5">
        <v>1</v>
      </c>
      <c r="BR411" s="5">
        <v>1</v>
      </c>
      <c r="BS411" s="5">
        <v>1</v>
      </c>
      <c r="BT411" s="5">
        <v>1</v>
      </c>
      <c r="BU411" s="244">
        <v>1</v>
      </c>
    </row>
    <row r="412" spans="1:73" ht="18.75" customHeight="1">
      <c r="A412" s="5">
        <v>1</v>
      </c>
      <c r="B412" s="717" t="s">
        <v>119</v>
      </c>
      <c r="C412" s="201" t="s">
        <v>120</v>
      </c>
      <c r="D412" s="600"/>
      <c r="E412" s="807"/>
      <c r="F412" s="941"/>
      <c r="G412" s="810"/>
      <c r="H412" s="809"/>
      <c r="I412" s="5">
        <v>1</v>
      </c>
      <c r="J412" s="180" t="str">
        <f t="shared" ref="J412:J439" si="74">IF(P412&lt;&gt;"","A","►")</f>
        <v>►</v>
      </c>
      <c r="K412" s="164"/>
      <c r="L412" s="164"/>
      <c r="M412" s="181" t="str">
        <f t="shared" si="71"/>
        <v/>
      </c>
      <c r="N412" s="166"/>
      <c r="O412" s="167"/>
      <c r="P412" s="182"/>
      <c r="Q412" s="491">
        <v>1</v>
      </c>
      <c r="R412" s="169">
        <f>IFERROR(SUMIF(K468:P468, O412, K469:P469)*N412*IF(ISBLANK(K412),1,K412)+SUMIF(K470:P470, O412, K471:P471)*N412*IF(ISBLANK(K412),1,K412), 0)</f>
        <v>0</v>
      </c>
      <c r="S412" s="170">
        <f>IF(ISBLANK(K405),0,(R412*Q412)/K405*V406)</f>
        <v>0</v>
      </c>
      <c r="T412" s="183">
        <f>IF(S441=0,0,(S412/S441)*U410*1000)</f>
        <v>0</v>
      </c>
      <c r="U412" s="184">
        <f>IF(R441=0, 0, (K412*Q412)/(R441*U410))</f>
        <v>0</v>
      </c>
      <c r="V412" s="185">
        <f>IF(OR(ISBLANK(K405), ISBLANK(K412), ISTEXT(K412)), 0, K412*Q412/K405*V406)</f>
        <v>0</v>
      </c>
      <c r="W412" s="186">
        <f t="shared" si="72"/>
        <v>0</v>
      </c>
      <c r="X412" s="187">
        <f t="shared" si="73"/>
        <v>0</v>
      </c>
      <c r="Y412" s="22" t="s">
        <v>4</v>
      </c>
      <c r="Z412" s="5">
        <v>1</v>
      </c>
      <c r="AA412" s="797"/>
      <c r="AB412" s="210" t="s">
        <v>128</v>
      </c>
      <c r="AC412" s="211"/>
      <c r="AD412" s="211"/>
      <c r="AE412" s="211"/>
      <c r="AF412" s="212"/>
      <c r="AG412" s="5">
        <v>1</v>
      </c>
      <c r="AH412" s="5">
        <v>1</v>
      </c>
      <c r="AI412" s="5">
        <v>1</v>
      </c>
      <c r="AJ412" s="5">
        <v>1</v>
      </c>
      <c r="AK412" s="5">
        <v>1</v>
      </c>
      <c r="AL412" s="5">
        <v>1</v>
      </c>
      <c r="AM412" s="5">
        <v>1</v>
      </c>
      <c r="AN412" s="5">
        <v>1</v>
      </c>
      <c r="AO412" s="5">
        <v>1</v>
      </c>
      <c r="AP412" s="5">
        <v>1</v>
      </c>
      <c r="AQ412" s="5">
        <v>1</v>
      </c>
      <c r="AR412" s="5">
        <v>1</v>
      </c>
      <c r="AS412" s="5">
        <v>1</v>
      </c>
      <c r="AT412" s="5">
        <v>1</v>
      </c>
      <c r="AU412" s="5">
        <v>1</v>
      </c>
      <c r="AV412" s="5">
        <v>1</v>
      </c>
      <c r="AW412" s="5">
        <v>1</v>
      </c>
      <c r="AX412" s="5">
        <v>1</v>
      </c>
      <c r="AY412" s="5">
        <v>1</v>
      </c>
      <c r="AZ412" s="5">
        <v>1</v>
      </c>
      <c r="BA412" s="5">
        <v>1</v>
      </c>
      <c r="BB412" s="5">
        <v>1</v>
      </c>
      <c r="BC412" s="5">
        <v>1</v>
      </c>
      <c r="BD412" s="5">
        <v>1</v>
      </c>
      <c r="BE412" s="5">
        <v>1</v>
      </c>
      <c r="BF412" s="5">
        <v>1</v>
      </c>
      <c r="BG412" s="5">
        <v>1</v>
      </c>
      <c r="BH412" s="5">
        <v>1</v>
      </c>
      <c r="BI412" s="5">
        <v>1</v>
      </c>
      <c r="BJ412" s="5">
        <v>1</v>
      </c>
      <c r="BK412" s="5">
        <v>1</v>
      </c>
      <c r="BL412" s="5">
        <v>1</v>
      </c>
      <c r="BM412" s="5">
        <v>1</v>
      </c>
      <c r="BN412" s="5">
        <v>1</v>
      </c>
      <c r="BO412" s="5">
        <v>1</v>
      </c>
      <c r="BP412" s="5">
        <v>1</v>
      </c>
      <c r="BQ412" s="5">
        <v>1</v>
      </c>
      <c r="BR412" s="5">
        <v>1</v>
      </c>
      <c r="BS412" s="5">
        <v>1</v>
      </c>
      <c r="BT412" s="5">
        <v>1</v>
      </c>
      <c r="BU412" s="244">
        <v>1</v>
      </c>
    </row>
    <row r="413" spans="1:73" ht="18.75" customHeight="1">
      <c r="A413" s="5">
        <v>1</v>
      </c>
      <c r="B413" s="718"/>
      <c r="C413" s="210" t="s">
        <v>128</v>
      </c>
      <c r="D413" s="601"/>
      <c r="E413" s="808"/>
      <c r="F413" s="629" t="str">
        <f>E414</f>
        <v>colonne.E</v>
      </c>
      <c r="G413" s="811"/>
      <c r="H413" s="906"/>
      <c r="I413" s="5">
        <v>1</v>
      </c>
      <c r="J413" s="180" t="str">
        <f t="shared" si="74"/>
        <v>►</v>
      </c>
      <c r="K413" s="192"/>
      <c r="L413" s="192"/>
      <c r="M413" s="165" t="str">
        <f t="shared" si="71"/>
        <v/>
      </c>
      <c r="N413" s="166"/>
      <c r="O413" s="167"/>
      <c r="P413" s="182"/>
      <c r="Q413" s="491">
        <v>1</v>
      </c>
      <c r="R413" s="169">
        <f>IFERROR(SUMIF(K468:P468, O413, K469:P469)*N413*IF(ISBLANK(K413),1,K413)+SUMIF(K470:P470, O413, K471:P471)*N413*IF(ISBLANK(K413),1,K413), 0)</f>
        <v>0</v>
      </c>
      <c r="S413" s="170">
        <f>IF(ISBLANK(K405),0,(R413*Q413)/K405*V406)</f>
        <v>0</v>
      </c>
      <c r="T413" s="171">
        <f>IF(S441=0,0,(S413/S441)*U410*1000)</f>
        <v>0</v>
      </c>
      <c r="U413" s="193">
        <f>IF(R441=0, 0, (K413*Q413)/(R441*U410))</f>
        <v>0</v>
      </c>
      <c r="V413" s="173">
        <f>IF(OR(ISBLANK(K405), ISBLANK(K413), ISTEXT(K413)), 0, K413*Q413/K405*V406)</f>
        <v>0</v>
      </c>
      <c r="W413" s="174">
        <f t="shared" si="72"/>
        <v>0</v>
      </c>
      <c r="X413" s="175">
        <f t="shared" si="73"/>
        <v>0</v>
      </c>
      <c r="Y413" s="22" t="s">
        <v>10</v>
      </c>
      <c r="Z413" s="5">
        <v>1</v>
      </c>
      <c r="AA413" s="216"/>
      <c r="AB413" s="216"/>
      <c r="AC413" s="216"/>
      <c r="AD413" s="216"/>
      <c r="AE413" s="216"/>
      <c r="AF413" s="216"/>
      <c r="AG413" s="5">
        <v>1</v>
      </c>
      <c r="AH413" s="5">
        <v>1</v>
      </c>
      <c r="AI413" s="5">
        <v>1</v>
      </c>
      <c r="AJ413" s="5">
        <v>1</v>
      </c>
      <c r="AK413" s="5">
        <v>1</v>
      </c>
      <c r="AL413" s="5">
        <v>1</v>
      </c>
      <c r="AM413" s="5">
        <v>1</v>
      </c>
      <c r="AN413" s="5">
        <v>1</v>
      </c>
      <c r="AO413" s="5">
        <v>1</v>
      </c>
      <c r="AP413" s="5">
        <v>1</v>
      </c>
      <c r="AQ413" s="5">
        <v>1</v>
      </c>
      <c r="AR413" s="5">
        <v>1</v>
      </c>
      <c r="AS413" s="5">
        <v>1</v>
      </c>
      <c r="AT413" s="5">
        <v>1</v>
      </c>
      <c r="AU413" s="5">
        <v>1</v>
      </c>
      <c r="AV413" s="5">
        <v>1</v>
      </c>
      <c r="AW413" s="5">
        <v>1</v>
      </c>
      <c r="AX413" s="5">
        <v>1</v>
      </c>
      <c r="AY413" s="5">
        <v>1</v>
      </c>
      <c r="AZ413" s="5">
        <v>1</v>
      </c>
      <c r="BA413" s="5">
        <v>1</v>
      </c>
      <c r="BB413" s="5">
        <v>1</v>
      </c>
      <c r="BC413" s="5">
        <v>1</v>
      </c>
      <c r="BD413" s="5">
        <v>1</v>
      </c>
      <c r="BE413" s="5">
        <v>1</v>
      </c>
      <c r="BF413" s="5">
        <v>1</v>
      </c>
      <c r="BG413" s="5">
        <v>1</v>
      </c>
      <c r="BH413" s="5">
        <v>1</v>
      </c>
      <c r="BI413" s="5">
        <v>1</v>
      </c>
      <c r="BJ413" s="5">
        <v>1</v>
      </c>
      <c r="BK413" s="5">
        <v>1</v>
      </c>
      <c r="BL413" s="5">
        <v>1</v>
      </c>
      <c r="BM413" s="5">
        <v>1</v>
      </c>
      <c r="BN413" s="5">
        <v>1</v>
      </c>
      <c r="BO413" s="5">
        <v>1</v>
      </c>
      <c r="BP413" s="5">
        <v>1</v>
      </c>
      <c r="BQ413" s="5">
        <v>1</v>
      </c>
      <c r="BR413" s="5">
        <v>1</v>
      </c>
      <c r="BS413" s="5">
        <v>1</v>
      </c>
      <c r="BT413" s="5">
        <v>1</v>
      </c>
      <c r="BU413" s="244">
        <v>1</v>
      </c>
    </row>
    <row r="414" spans="1:73" ht="18.75">
      <c r="A414" s="5">
        <v>1</v>
      </c>
      <c r="B414" s="614"/>
      <c r="C414" s="613" t="str">
        <f>"colonne."&amp;LEFT(ADDRESS(1,COLUMN(),4),1)</f>
        <v>colonne.C</v>
      </c>
      <c r="D414" s="615"/>
      <c r="E414" s="613" t="str">
        <f>"colonne."&amp;LEFT(ADDRESS(1,COLUMN(),4),1)</f>
        <v>colonne.E</v>
      </c>
      <c r="F414" s="613" t="str">
        <f>"colonne."&amp;LEFT(ADDRESS(1,COLUMN(),4),1)</f>
        <v>colonne.F</v>
      </c>
      <c r="G414" s="626" t="s">
        <v>684</v>
      </c>
      <c r="H414" s="638" t="str">
        <f>"colonne."&amp;LEFT(ADDRESS(1,COLUMN(),4),1)</f>
        <v>colonne.H</v>
      </c>
      <c r="I414" s="5">
        <v>1</v>
      </c>
      <c r="J414" s="180" t="str">
        <f t="shared" si="74"/>
        <v>►</v>
      </c>
      <c r="K414" s="192"/>
      <c r="L414" s="192"/>
      <c r="M414" s="181" t="str">
        <f t="shared" si="71"/>
        <v/>
      </c>
      <c r="N414" s="486"/>
      <c r="O414" s="167"/>
      <c r="P414" s="182"/>
      <c r="Q414" s="491">
        <v>1</v>
      </c>
      <c r="R414" s="169">
        <f>IFERROR(SUMIF(K468:P468, O414, K469:P469)*N414*IF(ISBLANK(K414),1,K414)+SUMIF(K470:P470, O414, K471:P471)*N414*IF(ISBLANK(K414),1,K414), 0)</f>
        <v>0</v>
      </c>
      <c r="S414" s="170">
        <f>IF(ISBLANK(K405),0,(R414*Q414)/K405*V406)</f>
        <v>0</v>
      </c>
      <c r="T414" s="183">
        <f>IF(S441=0,0,(S414/S441)*U410*1000)</f>
        <v>0</v>
      </c>
      <c r="U414" s="184">
        <f>IF(R441=0, 0, (K414*Q414)/(R441*U410))</f>
        <v>0</v>
      </c>
      <c r="V414" s="185">
        <f>IF(OR(ISBLANK(K405), ISBLANK(K414), ISTEXT(K414)), 0, K414*Q414/K405*V406)</f>
        <v>0</v>
      </c>
      <c r="W414" s="186">
        <f t="shared" si="72"/>
        <v>0</v>
      </c>
      <c r="X414" s="187">
        <f t="shared" si="73"/>
        <v>0</v>
      </c>
      <c r="Y414" s="22" t="s">
        <v>16</v>
      </c>
      <c r="Z414" s="5">
        <v>1</v>
      </c>
      <c r="AA414" s="798" t="s">
        <v>138</v>
      </c>
      <c r="AB414" s="798"/>
      <c r="AC414" s="219"/>
      <c r="AD414" s="219"/>
      <c r="AE414" s="219"/>
      <c r="AF414" s="219"/>
      <c r="AG414" s="5">
        <v>1</v>
      </c>
      <c r="AH414" s="5">
        <v>1</v>
      </c>
      <c r="AI414" s="5">
        <v>1</v>
      </c>
      <c r="AJ414" s="5">
        <v>1</v>
      </c>
      <c r="AK414" s="5">
        <v>1</v>
      </c>
      <c r="AL414" s="5">
        <v>1</v>
      </c>
      <c r="AM414" s="5">
        <v>1</v>
      </c>
      <c r="AN414" s="5">
        <v>1</v>
      </c>
      <c r="AO414" s="5">
        <v>1</v>
      </c>
      <c r="AP414" s="5">
        <v>1</v>
      </c>
      <c r="AQ414" s="5">
        <v>1</v>
      </c>
      <c r="AR414" s="5">
        <v>1</v>
      </c>
      <c r="AS414" s="5">
        <v>1</v>
      </c>
      <c r="AT414" s="5">
        <v>1</v>
      </c>
      <c r="AU414" s="5">
        <v>1</v>
      </c>
      <c r="AV414" s="5">
        <v>1</v>
      </c>
      <c r="AW414" s="5">
        <v>1</v>
      </c>
      <c r="AX414" s="5">
        <v>1</v>
      </c>
      <c r="AY414" s="5">
        <v>1</v>
      </c>
      <c r="AZ414" s="5">
        <v>1</v>
      </c>
      <c r="BA414" s="5">
        <v>1</v>
      </c>
      <c r="BB414" s="5">
        <v>1</v>
      </c>
      <c r="BC414" s="5">
        <v>1</v>
      </c>
      <c r="BD414" s="5">
        <v>1</v>
      </c>
      <c r="BE414" s="5">
        <v>1</v>
      </c>
      <c r="BF414" s="5">
        <v>1</v>
      </c>
      <c r="BG414" s="5">
        <v>1</v>
      </c>
      <c r="BH414" s="5">
        <v>1</v>
      </c>
      <c r="BI414" s="5">
        <v>1</v>
      </c>
      <c r="BJ414" s="5">
        <v>1</v>
      </c>
      <c r="BK414" s="5">
        <v>1</v>
      </c>
      <c r="BL414" s="5">
        <v>1</v>
      </c>
      <c r="BM414" s="5">
        <v>1</v>
      </c>
      <c r="BN414" s="5">
        <v>1</v>
      </c>
      <c r="BO414" s="5">
        <v>1</v>
      </c>
      <c r="BP414" s="5">
        <v>1</v>
      </c>
      <c r="BQ414" s="5">
        <v>1</v>
      </c>
      <c r="BR414" s="5">
        <v>1</v>
      </c>
      <c r="BS414" s="5">
        <v>1</v>
      </c>
      <c r="BT414" s="5">
        <v>1</v>
      </c>
      <c r="BU414" s="244">
        <v>1</v>
      </c>
    </row>
    <row r="415" spans="1:73" ht="19.5" thickBot="1">
      <c r="A415" s="5">
        <v>1</v>
      </c>
      <c r="B415" s="596"/>
      <c r="C415" s="631"/>
      <c r="D415" s="598"/>
      <c r="E415" s="630" t="str">
        <f t="shared" ref="E415:E477" si="75">SUBSTITUTE(SUBSTITUTE(SUBSTITUTE(SUBSTITUTE(SUBSTITUTE(SUBSTITUTE(SUBSTITUTE(SUBSTITUTE(SUBSTITUTE(SUBSTITUTE(C415,"0",""),"1",""),"2",""),"3",""),"4",""),"5",""),"6",""),"7",""),"8",""),"9","")</f>
        <v/>
      </c>
      <c r="F415" s="641"/>
      <c r="G415" s="627" t="str">
        <f t="shared" ref="G415:G421" si="76">IF(ISBLANK(F415),E415,F415)</f>
        <v/>
      </c>
      <c r="H415" s="639" t="str">
        <f>IF(OR(ISBLANK(F415), ISTEXT(F415)), "", "0  "&amp;F414)</f>
        <v/>
      </c>
      <c r="I415" s="5">
        <v>1</v>
      </c>
      <c r="J415" s="180" t="str">
        <f t="shared" si="74"/>
        <v>►</v>
      </c>
      <c r="K415" s="192"/>
      <c r="L415" s="192"/>
      <c r="M415" s="165" t="str">
        <f t="shared" si="71"/>
        <v/>
      </c>
      <c r="N415" s="166"/>
      <c r="O415" s="167"/>
      <c r="P415" s="182"/>
      <c r="Q415" s="491">
        <v>1</v>
      </c>
      <c r="R415" s="169">
        <f>IFERROR(SUMIF(K468:P468, O415, K469:P469)*N415*IF(ISBLANK(K415),1,K415)+SUMIF(K470:P470, O415, K471:P471)*N415*IF(ISBLANK(K415),1,K415), 0)</f>
        <v>0</v>
      </c>
      <c r="S415" s="170">
        <f>IF(ISBLANK(K405),0,(R415*Q415)/K405*V406)</f>
        <v>0</v>
      </c>
      <c r="T415" s="171">
        <f>IF(S441=0,0,(S415/S441)*U410*1000)</f>
        <v>0</v>
      </c>
      <c r="U415" s="193">
        <f>IF(R441=0, 0, (K415*Q415)/(R441*U410))</f>
        <v>0</v>
      </c>
      <c r="V415" s="173">
        <f>IF(OR(ISBLANK(K405), ISBLANK(K415), ISTEXT(K415)), 0, K415*Q415/K405*V406)</f>
        <v>0</v>
      </c>
      <c r="W415" s="174">
        <f t="shared" si="72"/>
        <v>0</v>
      </c>
      <c r="X415" s="175">
        <f t="shared" si="73"/>
        <v>0</v>
      </c>
      <c r="Y415" s="22" t="s">
        <v>5</v>
      </c>
      <c r="Z415" s="5">
        <v>1</v>
      </c>
      <c r="AA415" s="897" t="s">
        <v>143</v>
      </c>
      <c r="AB415" s="897"/>
      <c r="AC415" s="224"/>
      <c r="AD415" s="224"/>
      <c r="AE415" s="224"/>
      <c r="AF415" s="224"/>
      <c r="AG415" s="5">
        <v>1</v>
      </c>
      <c r="AH415" s="5">
        <v>1</v>
      </c>
      <c r="AI415" s="5">
        <v>1</v>
      </c>
      <c r="AJ415" s="5">
        <v>1</v>
      </c>
      <c r="AK415" s="5">
        <v>1</v>
      </c>
      <c r="AL415" s="5">
        <v>1</v>
      </c>
      <c r="AM415" s="5">
        <v>1</v>
      </c>
      <c r="AN415" s="5">
        <v>1</v>
      </c>
      <c r="AO415" s="5">
        <v>1</v>
      </c>
      <c r="AP415" s="5">
        <v>1</v>
      </c>
      <c r="AQ415" s="5">
        <v>1</v>
      </c>
      <c r="AR415" s="5">
        <v>1</v>
      </c>
      <c r="AS415" s="5">
        <v>1</v>
      </c>
      <c r="AT415" s="5">
        <v>1</v>
      </c>
      <c r="AU415" s="5">
        <v>1</v>
      </c>
      <c r="AV415" s="5">
        <v>1</v>
      </c>
      <c r="AW415" s="5">
        <v>1</v>
      </c>
      <c r="AX415" s="5">
        <v>1</v>
      </c>
      <c r="AY415" s="5">
        <v>1</v>
      </c>
      <c r="AZ415" s="5">
        <v>1</v>
      </c>
      <c r="BA415" s="5">
        <v>1</v>
      </c>
      <c r="BB415" s="5">
        <v>1</v>
      </c>
      <c r="BC415" s="5">
        <v>1</v>
      </c>
      <c r="BD415" s="5">
        <v>1</v>
      </c>
      <c r="BE415" s="5">
        <v>1</v>
      </c>
      <c r="BF415" s="5">
        <v>1</v>
      </c>
      <c r="BG415" s="5">
        <v>1</v>
      </c>
      <c r="BH415" s="5">
        <v>1</v>
      </c>
      <c r="BI415" s="5">
        <v>1</v>
      </c>
      <c r="BJ415" s="5">
        <v>1</v>
      </c>
      <c r="BK415" s="5">
        <v>1</v>
      </c>
      <c r="BL415" s="5">
        <v>1</v>
      </c>
      <c r="BM415" s="5">
        <v>1</v>
      </c>
      <c r="BN415" s="5">
        <v>1</v>
      </c>
      <c r="BO415" s="5">
        <v>1</v>
      </c>
      <c r="BP415" s="5">
        <v>1</v>
      </c>
      <c r="BQ415" s="5">
        <v>1</v>
      </c>
      <c r="BR415" s="5">
        <v>1</v>
      </c>
      <c r="BS415" s="5">
        <v>1</v>
      </c>
      <c r="BT415" s="5">
        <v>1</v>
      </c>
      <c r="BU415" s="244">
        <v>1</v>
      </c>
    </row>
    <row r="416" spans="1:73" ht="20.25" thickTop="1" thickBot="1">
      <c r="A416" s="5">
        <v>1</v>
      </c>
      <c r="B416" s="596"/>
      <c r="C416" s="632"/>
      <c r="D416" s="598"/>
      <c r="E416" s="630" t="str">
        <f t="shared" si="75"/>
        <v/>
      </c>
      <c r="F416" s="640">
        <v>0</v>
      </c>
      <c r="G416" s="627">
        <f t="shared" si="76"/>
        <v>0</v>
      </c>
      <c r="H416" s="639" t="str">
        <f>IF(OR(ISBLANK(F416), ISTEXT(F416)), "", "0  "&amp;F414)</f>
        <v>0  colonne.F</v>
      </c>
      <c r="I416" s="5">
        <v>1</v>
      </c>
      <c r="J416" s="180" t="str">
        <f t="shared" si="74"/>
        <v>►</v>
      </c>
      <c r="K416" s="163"/>
      <c r="L416" s="164"/>
      <c r="M416" s="181" t="str">
        <f t="shared" si="71"/>
        <v/>
      </c>
      <c r="N416" s="166"/>
      <c r="O416" s="167"/>
      <c r="P416" s="182"/>
      <c r="Q416" s="491">
        <v>1</v>
      </c>
      <c r="R416" s="169">
        <f>IFERROR(SUMIF(K468:P468, O416, K469:P469)*N416*IF(ISBLANK(K416),1,K416)+SUMIF(K470:P470, O416, K471:P471)*N416*IF(ISBLANK(K416),1,K416), 0)</f>
        <v>0</v>
      </c>
      <c r="S416" s="170">
        <f>IF(ISBLANK(K405),0,(R416*Q416)/K405*V406)</f>
        <v>0</v>
      </c>
      <c r="T416" s="183">
        <f>IF(S441=0,0,(S416/S441)*U410*1000)</f>
        <v>0</v>
      </c>
      <c r="U416" s="184">
        <f>IF(R441=0, 0, (K416*Q416)/(R441*U410))</f>
        <v>0</v>
      </c>
      <c r="V416" s="185">
        <f>IF(OR(ISBLANK(K405), ISBLANK(K416), ISTEXT(K416)), 0, K416*Q416/K405*V406)</f>
        <v>0</v>
      </c>
      <c r="W416" s="186">
        <f t="shared" si="72"/>
        <v>0</v>
      </c>
      <c r="X416" s="187">
        <f t="shared" si="73"/>
        <v>0</v>
      </c>
      <c r="Y416" s="32" t="s">
        <v>11</v>
      </c>
      <c r="Z416" s="5">
        <v>1</v>
      </c>
      <c r="AA416" s="113" t="s">
        <v>63</v>
      </c>
      <c r="AB416" s="113" t="s">
        <v>64</v>
      </c>
      <c r="AC416" s="113" t="s">
        <v>65</v>
      </c>
      <c r="AD416" s="113" t="s">
        <v>66</v>
      </c>
      <c r="AE416" s="113" t="s">
        <v>67</v>
      </c>
      <c r="AF416" s="113" t="s">
        <v>68</v>
      </c>
      <c r="AG416" s="5">
        <v>1</v>
      </c>
      <c r="AH416" s="5">
        <v>1</v>
      </c>
      <c r="AI416" s="5">
        <v>1</v>
      </c>
      <c r="AJ416" s="5">
        <v>1</v>
      </c>
      <c r="AK416" s="5">
        <v>1</v>
      </c>
      <c r="AL416" s="5">
        <v>1</v>
      </c>
      <c r="AM416" s="5">
        <v>1</v>
      </c>
      <c r="AN416" s="5">
        <v>1</v>
      </c>
      <c r="AO416" s="5">
        <v>1</v>
      </c>
      <c r="AP416" s="5">
        <v>1</v>
      </c>
      <c r="AQ416" s="5">
        <v>1</v>
      </c>
      <c r="AR416" s="5">
        <v>1</v>
      </c>
      <c r="AS416" s="5">
        <v>1</v>
      </c>
      <c r="AT416" s="5">
        <v>1</v>
      </c>
      <c r="AU416" s="5">
        <v>1</v>
      </c>
      <c r="AV416" s="5">
        <v>1</v>
      </c>
      <c r="AW416" s="5">
        <v>1</v>
      </c>
      <c r="AX416" s="5">
        <v>1</v>
      </c>
      <c r="AY416" s="5">
        <v>1</v>
      </c>
      <c r="AZ416" s="5">
        <v>1</v>
      </c>
      <c r="BA416" s="5">
        <v>1</v>
      </c>
      <c r="BB416" s="5">
        <v>1</v>
      </c>
      <c r="BC416" s="5">
        <v>1</v>
      </c>
      <c r="BD416" s="5">
        <v>1</v>
      </c>
      <c r="BE416" s="5">
        <v>1</v>
      </c>
      <c r="BF416" s="5">
        <v>1</v>
      </c>
      <c r="BG416" s="5">
        <v>1</v>
      </c>
      <c r="BH416" s="5">
        <v>1</v>
      </c>
      <c r="BI416" s="5">
        <v>1</v>
      </c>
      <c r="BJ416" s="5">
        <v>1</v>
      </c>
      <c r="BK416" s="5">
        <v>1</v>
      </c>
      <c r="BL416" s="5">
        <v>1</v>
      </c>
      <c r="BM416" s="5">
        <v>1</v>
      </c>
      <c r="BN416" s="5">
        <v>1</v>
      </c>
      <c r="BO416" s="5">
        <v>1</v>
      </c>
      <c r="BP416" s="5">
        <v>1</v>
      </c>
      <c r="BQ416" s="5">
        <v>1</v>
      </c>
      <c r="BR416" s="5">
        <v>1</v>
      </c>
      <c r="BS416" s="5">
        <v>1</v>
      </c>
      <c r="BT416" s="5">
        <v>1</v>
      </c>
      <c r="BU416" s="244">
        <v>1</v>
      </c>
    </row>
    <row r="417" spans="1:73" ht="19.5" thickTop="1">
      <c r="A417" s="5">
        <v>1</v>
      </c>
      <c r="B417" s="596"/>
      <c r="C417" s="632"/>
      <c r="D417" s="598"/>
      <c r="E417" s="630" t="str">
        <f t="shared" si="75"/>
        <v/>
      </c>
      <c r="F417" s="640">
        <v>0</v>
      </c>
      <c r="G417" s="627">
        <f t="shared" si="76"/>
        <v>0</v>
      </c>
      <c r="H417" s="639" t="str">
        <f>IF(OR(ISBLANK(F417), ISTEXT(F417)), "", "0  "&amp;F414)</f>
        <v>0  colonne.F</v>
      </c>
      <c r="I417" s="5">
        <v>1</v>
      </c>
      <c r="J417" s="180" t="str">
        <f t="shared" si="74"/>
        <v>►</v>
      </c>
      <c r="K417" s="164"/>
      <c r="L417" s="164"/>
      <c r="M417" s="165" t="str">
        <f t="shared" si="71"/>
        <v/>
      </c>
      <c r="N417" s="486"/>
      <c r="O417" s="167"/>
      <c r="P417" s="182"/>
      <c r="Q417" s="491">
        <v>1</v>
      </c>
      <c r="R417" s="169">
        <f>IFERROR(SUMIF(K468:P468, O417, K469:P469)*N417*IF(ISBLANK(K417),1,K417)+SUMIF(K470:P470, O417, K471:P471)*N417*IF(ISBLANK(K417),1,K417), 0)</f>
        <v>0</v>
      </c>
      <c r="S417" s="170">
        <f>IF(ISBLANK(K405),0,(R417*Q417)/K405*V406)</f>
        <v>0</v>
      </c>
      <c r="T417" s="171">
        <f>IF(S441=0,0,(S417/S441)*U410*1000)</f>
        <v>0</v>
      </c>
      <c r="U417" s="193">
        <f>IF(R441=0, 0, (K417*Q417)/(R441*U410))</f>
        <v>0</v>
      </c>
      <c r="V417" s="173">
        <f>IF(OR(ISBLANK(K405), ISBLANK(K417), ISTEXT(K417)), 0, K417*Q417/K405*V406)</f>
        <v>0</v>
      </c>
      <c r="W417" s="174">
        <f t="shared" si="72"/>
        <v>0</v>
      </c>
      <c r="X417" s="175">
        <f t="shared" si="73"/>
        <v>0</v>
      </c>
      <c r="Y417" s="32" t="s">
        <v>17</v>
      </c>
      <c r="Z417" s="5">
        <v>1</v>
      </c>
      <c r="AA417" s="812" t="s">
        <v>122</v>
      </c>
      <c r="AB417" s="814" t="s">
        <v>123</v>
      </c>
      <c r="AC417" s="816" t="s">
        <v>84</v>
      </c>
      <c r="AD417" s="814" t="s">
        <v>90</v>
      </c>
      <c r="AE417" s="818" t="s">
        <v>124</v>
      </c>
      <c r="AF417" s="128" t="s">
        <v>92</v>
      </c>
      <c r="AG417" s="5">
        <v>1</v>
      </c>
      <c r="AH417" s="5">
        <v>1</v>
      </c>
      <c r="AI417" s="5">
        <v>1</v>
      </c>
      <c r="AJ417" s="5">
        <v>1</v>
      </c>
      <c r="AK417" s="5">
        <v>1</v>
      </c>
      <c r="AL417" s="5">
        <v>1</v>
      </c>
      <c r="AM417" s="5">
        <v>1</v>
      </c>
      <c r="AN417" s="5">
        <v>1</v>
      </c>
      <c r="AO417" s="5">
        <v>1</v>
      </c>
      <c r="AP417" s="5">
        <v>1</v>
      </c>
      <c r="AQ417" s="5">
        <v>1</v>
      </c>
      <c r="AR417" s="5">
        <v>1</v>
      </c>
      <c r="AS417" s="5">
        <v>1</v>
      </c>
      <c r="AT417" s="5">
        <v>1</v>
      </c>
      <c r="AU417" s="5">
        <v>1</v>
      </c>
      <c r="AV417" s="5">
        <v>1</v>
      </c>
      <c r="AW417" s="5">
        <v>1</v>
      </c>
      <c r="AX417" s="5">
        <v>1</v>
      </c>
      <c r="AY417" s="5">
        <v>1</v>
      </c>
      <c r="AZ417" s="5">
        <v>1</v>
      </c>
      <c r="BA417" s="5">
        <v>1</v>
      </c>
      <c r="BB417" s="5">
        <v>1</v>
      </c>
      <c r="BC417" s="5">
        <v>1</v>
      </c>
      <c r="BD417" s="5">
        <v>1</v>
      </c>
      <c r="BE417" s="5">
        <v>1</v>
      </c>
      <c r="BF417" s="5">
        <v>1</v>
      </c>
      <c r="BG417" s="5">
        <v>1</v>
      </c>
      <c r="BH417" s="5">
        <v>1</v>
      </c>
      <c r="BI417" s="5">
        <v>1</v>
      </c>
      <c r="BJ417" s="5">
        <v>1</v>
      </c>
      <c r="BK417" s="5">
        <v>1</v>
      </c>
      <c r="BL417" s="5">
        <v>1</v>
      </c>
      <c r="BM417" s="5">
        <v>1</v>
      </c>
      <c r="BN417" s="5">
        <v>1</v>
      </c>
      <c r="BO417" s="5">
        <v>1</v>
      </c>
      <c r="BP417" s="5">
        <v>1</v>
      </c>
      <c r="BQ417" s="5">
        <v>1</v>
      </c>
      <c r="BR417" s="5">
        <v>1</v>
      </c>
      <c r="BS417" s="5">
        <v>1</v>
      </c>
      <c r="BT417" s="5">
        <v>1</v>
      </c>
      <c r="BU417" s="244">
        <v>1</v>
      </c>
    </row>
    <row r="418" spans="1:73" ht="18.75">
      <c r="A418" s="5">
        <v>1</v>
      </c>
      <c r="B418" s="596"/>
      <c r="C418" s="632"/>
      <c r="D418" s="598"/>
      <c r="E418" s="630" t="str">
        <f t="shared" si="75"/>
        <v/>
      </c>
      <c r="F418" s="640">
        <v>0</v>
      </c>
      <c r="G418" s="627">
        <f t="shared" si="76"/>
        <v>0</v>
      </c>
      <c r="H418" s="639" t="str">
        <f>IF(OR(ISBLANK(F418), ISTEXT(F418)), "", "0  "&amp;F414)</f>
        <v>0  colonne.F</v>
      </c>
      <c r="I418" s="5">
        <v>1</v>
      </c>
      <c r="J418" s="180" t="str">
        <f t="shared" si="74"/>
        <v>►</v>
      </c>
      <c r="K418" s="192"/>
      <c r="L418" s="192"/>
      <c r="M418" s="181" t="str">
        <f t="shared" si="71"/>
        <v/>
      </c>
      <c r="N418" s="486"/>
      <c r="O418" s="167"/>
      <c r="P418" s="182"/>
      <c r="Q418" s="491">
        <v>1</v>
      </c>
      <c r="R418" s="169">
        <f>IFERROR(SUMIF(K468:P468, O418, K469:P469)*N418*IF(ISBLANK(K418),1,K418)+SUMIF(K470:P470, O418, K471:P471)*N418*IF(ISBLANK(K418),1,K418), 0)</f>
        <v>0</v>
      </c>
      <c r="S418" s="170">
        <f>IF(ISBLANK(K405),0,(R418*Q418)/K405*V406)</f>
        <v>0</v>
      </c>
      <c r="T418" s="183">
        <f>IF(S441=0,0,(S418/S441)*U410*1000)</f>
        <v>0</v>
      </c>
      <c r="U418" s="184">
        <f>IF(R441=0, 0, (K418*Q418)/(R441*U410))</f>
        <v>0</v>
      </c>
      <c r="V418" s="185">
        <f>IF(OR(ISBLANK(K405), ISBLANK(K418), ISTEXT(K418)), 0, K418*Q418/K405*V406)</f>
        <v>0</v>
      </c>
      <c r="W418" s="186">
        <f t="shared" si="72"/>
        <v>0</v>
      </c>
      <c r="X418" s="187">
        <f t="shared" si="73"/>
        <v>0</v>
      </c>
      <c r="Y418" s="23" t="s">
        <v>6</v>
      </c>
      <c r="Z418" s="5">
        <v>1</v>
      </c>
      <c r="AA418" s="813"/>
      <c r="AB418" s="815"/>
      <c r="AC418" s="817"/>
      <c r="AD418" s="815"/>
      <c r="AE418" s="819"/>
      <c r="AF418" s="147" t="s">
        <v>81</v>
      </c>
      <c r="AG418" s="5">
        <v>1</v>
      </c>
      <c r="AH418" s="5">
        <v>1</v>
      </c>
      <c r="AI418" s="5">
        <v>1</v>
      </c>
      <c r="AJ418" s="5">
        <v>1</v>
      </c>
      <c r="AK418" s="5">
        <v>1</v>
      </c>
      <c r="AL418" s="5">
        <v>1</v>
      </c>
      <c r="AM418" s="5">
        <v>1</v>
      </c>
      <c r="AN418" s="5">
        <v>1</v>
      </c>
      <c r="AO418" s="5">
        <v>1</v>
      </c>
      <c r="AP418" s="5">
        <v>1</v>
      </c>
      <c r="AQ418" s="5">
        <v>1</v>
      </c>
      <c r="AR418" s="5">
        <v>1</v>
      </c>
      <c r="AS418" s="5">
        <v>1</v>
      </c>
      <c r="AT418" s="5">
        <v>1</v>
      </c>
      <c r="AU418" s="5">
        <v>1</v>
      </c>
      <c r="AV418" s="5">
        <v>1</v>
      </c>
      <c r="AW418" s="5">
        <v>1</v>
      </c>
      <c r="AX418" s="5">
        <v>1</v>
      </c>
      <c r="AY418" s="5">
        <v>1</v>
      </c>
      <c r="AZ418" s="5">
        <v>1</v>
      </c>
      <c r="BA418" s="5">
        <v>1</v>
      </c>
      <c r="BB418" s="5">
        <v>1</v>
      </c>
      <c r="BC418" s="5">
        <v>1</v>
      </c>
      <c r="BD418" s="5">
        <v>1</v>
      </c>
      <c r="BE418" s="5">
        <v>1</v>
      </c>
      <c r="BF418" s="5">
        <v>1</v>
      </c>
      <c r="BG418" s="5">
        <v>1</v>
      </c>
      <c r="BH418" s="5">
        <v>1</v>
      </c>
      <c r="BI418" s="5">
        <v>1</v>
      </c>
      <c r="BJ418" s="5">
        <v>1</v>
      </c>
      <c r="BK418" s="5">
        <v>1</v>
      </c>
      <c r="BL418" s="5">
        <v>1</v>
      </c>
      <c r="BM418" s="5">
        <v>1</v>
      </c>
      <c r="BN418" s="5">
        <v>1</v>
      </c>
      <c r="BO418" s="5">
        <v>1</v>
      </c>
      <c r="BP418" s="5">
        <v>1</v>
      </c>
      <c r="BQ418" s="5">
        <v>1</v>
      </c>
      <c r="BR418" s="5">
        <v>1</v>
      </c>
      <c r="BS418" s="5">
        <v>1</v>
      </c>
      <c r="BT418" s="5">
        <v>1</v>
      </c>
      <c r="BU418" s="244">
        <v>1</v>
      </c>
    </row>
    <row r="419" spans="1:73" ht="18.75">
      <c r="A419" s="5">
        <v>1</v>
      </c>
      <c r="B419" s="596"/>
      <c r="C419" s="632"/>
      <c r="D419" s="598"/>
      <c r="E419" s="630" t="str">
        <f t="shared" si="75"/>
        <v/>
      </c>
      <c r="F419" s="640"/>
      <c r="G419" s="627" t="str">
        <f t="shared" si="76"/>
        <v/>
      </c>
      <c r="H419" s="639" t="str">
        <f>IF(OR(ISBLANK(F419), ISTEXT(F419)), "", "0  "&amp;F414)</f>
        <v/>
      </c>
      <c r="I419" s="5">
        <v>1</v>
      </c>
      <c r="J419" s="180" t="str">
        <f t="shared" si="74"/>
        <v>►</v>
      </c>
      <c r="K419" s="163"/>
      <c r="L419" s="164"/>
      <c r="M419" s="165" t="str">
        <f t="shared" si="71"/>
        <v/>
      </c>
      <c r="N419" s="166"/>
      <c r="O419" s="167"/>
      <c r="P419" s="182"/>
      <c r="Q419" s="491">
        <v>1</v>
      </c>
      <c r="R419" s="169">
        <f>IFERROR(SUMIF(K468:P468, O419, K469:P469)*N419*IF(ISBLANK(K419),1,K419)+SUMIF(K470:P470, O419, K471:P471)*N419*IF(ISBLANK(K419),1,K419), 0)</f>
        <v>0</v>
      </c>
      <c r="S419" s="170">
        <f>IF(ISBLANK(K405),0,(R419*Q419)/K405*V406)</f>
        <v>0</v>
      </c>
      <c r="T419" s="171">
        <f>IF(S441=0,0,(S419/S441)*U410*1000)</f>
        <v>0</v>
      </c>
      <c r="U419" s="193">
        <f>IF(R441=0, 0, (K419*Q419)/(R441*U410))</f>
        <v>0</v>
      </c>
      <c r="V419" s="173">
        <f>IF(OR(ISBLANK(K405), ISBLANK(K419), ISTEXT(K419)), 0, K419*Q419/K405*V406)</f>
        <v>0</v>
      </c>
      <c r="W419" s="174">
        <f t="shared" si="72"/>
        <v>0</v>
      </c>
      <c r="X419" s="175">
        <f t="shared" si="73"/>
        <v>0</v>
      </c>
      <c r="Y419" s="23" t="s">
        <v>12</v>
      </c>
      <c r="Z419" s="5">
        <v>1</v>
      </c>
      <c r="AA419" s="163"/>
      <c r="AB419" s="164"/>
      <c r="AC419" s="165" t="str">
        <f t="shared" ref="AC419:AC439" si="77">IF(AND(AA419&gt;0,AD419&gt;0),"de","")</f>
        <v/>
      </c>
      <c r="AD419" s="166"/>
      <c r="AE419" s="167"/>
      <c r="AF419" s="168"/>
      <c r="AG419" s="5">
        <v>1</v>
      </c>
      <c r="AH419" s="5">
        <v>1</v>
      </c>
      <c r="AI419" s="5">
        <v>1</v>
      </c>
      <c r="AJ419" s="5">
        <v>1</v>
      </c>
      <c r="AK419" s="5">
        <v>1</v>
      </c>
      <c r="AL419" s="5">
        <v>1</v>
      </c>
      <c r="AM419" s="5">
        <v>1</v>
      </c>
      <c r="AN419" s="5">
        <v>1</v>
      </c>
      <c r="AO419" s="5">
        <v>1</v>
      </c>
      <c r="AP419" s="5">
        <v>1</v>
      </c>
      <c r="AQ419" s="5">
        <v>1</v>
      </c>
      <c r="AR419" s="5">
        <v>1</v>
      </c>
      <c r="AS419" s="5">
        <v>1</v>
      </c>
      <c r="AT419" s="5">
        <v>1</v>
      </c>
      <c r="AU419" s="5">
        <v>1</v>
      </c>
      <c r="AV419" s="5">
        <v>1</v>
      </c>
      <c r="AW419" s="5">
        <v>1</v>
      </c>
      <c r="AX419" s="5">
        <v>1</v>
      </c>
      <c r="AY419" s="5">
        <v>1</v>
      </c>
      <c r="AZ419" s="5">
        <v>1</v>
      </c>
      <c r="BA419" s="5">
        <v>1</v>
      </c>
      <c r="BB419" s="5">
        <v>1</v>
      </c>
      <c r="BC419" s="5">
        <v>1</v>
      </c>
      <c r="BD419" s="5">
        <v>1</v>
      </c>
      <c r="BE419" s="5">
        <v>1</v>
      </c>
      <c r="BF419" s="5">
        <v>1</v>
      </c>
      <c r="BG419" s="5">
        <v>1</v>
      </c>
      <c r="BH419" s="5">
        <v>1</v>
      </c>
      <c r="BI419" s="5">
        <v>1</v>
      </c>
      <c r="BJ419" s="5">
        <v>1</v>
      </c>
      <c r="BK419" s="5">
        <v>1</v>
      </c>
      <c r="BL419" s="5">
        <v>1</v>
      </c>
      <c r="BM419" s="5">
        <v>1</v>
      </c>
      <c r="BN419" s="5">
        <v>1</v>
      </c>
      <c r="BO419" s="5">
        <v>1</v>
      </c>
      <c r="BP419" s="5">
        <v>1</v>
      </c>
      <c r="BQ419" s="5">
        <v>1</v>
      </c>
      <c r="BR419" s="5">
        <v>1</v>
      </c>
      <c r="BS419" s="5">
        <v>1</v>
      </c>
      <c r="BT419" s="5">
        <v>1</v>
      </c>
      <c r="BU419" s="244">
        <v>1</v>
      </c>
    </row>
    <row r="420" spans="1:73" ht="18.75">
      <c r="A420" s="5">
        <v>1</v>
      </c>
      <c r="B420" s="596"/>
      <c r="C420" s="632"/>
      <c r="D420" s="598"/>
      <c r="E420" s="630" t="str">
        <f t="shared" si="75"/>
        <v/>
      </c>
      <c r="F420" s="640"/>
      <c r="G420" s="627" t="str">
        <f t="shared" si="76"/>
        <v/>
      </c>
      <c r="H420" s="639" t="str">
        <f>IF(OR(ISBLANK(F420), ISTEXT(F420)), "", "0  "&amp;F414)</f>
        <v/>
      </c>
      <c r="I420" s="5">
        <v>1</v>
      </c>
      <c r="J420" s="180" t="str">
        <f t="shared" si="74"/>
        <v>►</v>
      </c>
      <c r="K420" s="163"/>
      <c r="L420" s="164"/>
      <c r="M420" s="181" t="str">
        <f t="shared" si="71"/>
        <v/>
      </c>
      <c r="N420" s="485"/>
      <c r="O420" s="167"/>
      <c r="P420" s="182"/>
      <c r="Q420" s="491">
        <v>1</v>
      </c>
      <c r="R420" s="169">
        <f>IFERROR(SUMIF(K468:P468, O420, K469:P469)*N420*IF(ISBLANK(K420),1,K420)+SUMIF(K470:P470, O420, K471:P471)*N420*IF(ISBLANK(K420),1,K420), 0)</f>
        <v>0</v>
      </c>
      <c r="S420" s="170">
        <f>IF(ISBLANK(K405),0,(R420*Q420)/K405*V406)</f>
        <v>0</v>
      </c>
      <c r="T420" s="183">
        <f>IF(S441=0,0,(S420/S441)*U410*1000)</f>
        <v>0</v>
      </c>
      <c r="U420" s="184">
        <f>IF(R441=0, 0, (K420*Q420)/(R441*U410))</f>
        <v>0</v>
      </c>
      <c r="V420" s="185">
        <f>IF(OR(ISBLANK(K405), ISBLANK(K420), ISTEXT(K420)), 0, K420*Q420/K405*V406)</f>
        <v>0</v>
      </c>
      <c r="W420" s="186">
        <f t="shared" si="72"/>
        <v>0</v>
      </c>
      <c r="X420" s="187">
        <f t="shared" si="73"/>
        <v>0</v>
      </c>
      <c r="Y420" s="41" t="s">
        <v>18</v>
      </c>
      <c r="Z420" s="5">
        <v>1</v>
      </c>
      <c r="AA420" s="164"/>
      <c r="AB420" s="164"/>
      <c r="AC420" s="181" t="str">
        <f t="shared" si="77"/>
        <v/>
      </c>
      <c r="AD420" s="166"/>
      <c r="AE420" s="167"/>
      <c r="AF420" s="182"/>
      <c r="AG420" s="5">
        <v>1</v>
      </c>
      <c r="AH420" s="5">
        <v>1</v>
      </c>
      <c r="AI420" s="5">
        <v>1</v>
      </c>
      <c r="AJ420" s="5">
        <v>1</v>
      </c>
      <c r="AK420" s="5">
        <v>1</v>
      </c>
      <c r="AL420" s="5">
        <v>1</v>
      </c>
      <c r="AM420" s="5">
        <v>1</v>
      </c>
      <c r="AN420" s="5">
        <v>1</v>
      </c>
      <c r="AO420" s="5">
        <v>1</v>
      </c>
      <c r="AP420" s="5">
        <v>1</v>
      </c>
      <c r="AQ420" s="5">
        <v>1</v>
      </c>
      <c r="AR420" s="5">
        <v>1</v>
      </c>
      <c r="AS420" s="5">
        <v>1</v>
      </c>
      <c r="AT420" s="5">
        <v>1</v>
      </c>
      <c r="AU420" s="5">
        <v>1</v>
      </c>
      <c r="AV420" s="5">
        <v>1</v>
      </c>
      <c r="AW420" s="5">
        <v>1</v>
      </c>
      <c r="AX420" s="5">
        <v>1</v>
      </c>
      <c r="AY420" s="5">
        <v>1</v>
      </c>
      <c r="AZ420" s="5">
        <v>1</v>
      </c>
      <c r="BA420" s="5">
        <v>1</v>
      </c>
      <c r="BB420" s="5">
        <v>1</v>
      </c>
      <c r="BC420" s="5">
        <v>1</v>
      </c>
      <c r="BD420" s="5">
        <v>1</v>
      </c>
      <c r="BE420" s="5">
        <v>1</v>
      </c>
      <c r="BF420" s="5">
        <v>1</v>
      </c>
      <c r="BG420" s="5">
        <v>1</v>
      </c>
      <c r="BH420" s="5">
        <v>1</v>
      </c>
      <c r="BI420" s="5">
        <v>1</v>
      </c>
      <c r="BJ420" s="5">
        <v>1</v>
      </c>
      <c r="BK420" s="5">
        <v>1</v>
      </c>
      <c r="BL420" s="5">
        <v>1</v>
      </c>
      <c r="BM420" s="5">
        <v>1</v>
      </c>
      <c r="BN420" s="5">
        <v>1</v>
      </c>
      <c r="BO420" s="5">
        <v>1</v>
      </c>
      <c r="BP420" s="5">
        <v>1</v>
      </c>
      <c r="BQ420" s="5">
        <v>1</v>
      </c>
      <c r="BR420" s="5">
        <v>1</v>
      </c>
      <c r="BS420" s="5">
        <v>1</v>
      </c>
      <c r="BT420" s="5">
        <v>1</v>
      </c>
      <c r="BU420" s="244">
        <v>1</v>
      </c>
    </row>
    <row r="421" spans="1:73" ht="18.75">
      <c r="A421" s="5">
        <v>1</v>
      </c>
      <c r="B421" s="596"/>
      <c r="C421" s="632"/>
      <c r="D421" s="598"/>
      <c r="E421" s="630" t="str">
        <f t="shared" si="75"/>
        <v/>
      </c>
      <c r="F421" s="640"/>
      <c r="G421" s="627" t="str">
        <f t="shared" si="76"/>
        <v/>
      </c>
      <c r="H421" s="639" t="str">
        <f>IF(OR(ISBLANK(F421), ISTEXT(F421)), "", "0  "&amp;F414)</f>
        <v/>
      </c>
      <c r="I421" s="5">
        <v>1</v>
      </c>
      <c r="J421" s="180" t="str">
        <f t="shared" si="74"/>
        <v>►</v>
      </c>
      <c r="K421" s="163"/>
      <c r="L421" s="164"/>
      <c r="M421" s="165" t="str">
        <f t="shared" si="71"/>
        <v/>
      </c>
      <c r="N421" s="166"/>
      <c r="O421" s="167"/>
      <c r="P421" s="182"/>
      <c r="Q421" s="491">
        <v>1</v>
      </c>
      <c r="R421" s="169">
        <f>IFERROR(SUMIF(K468:P468, O421, K469:P469)*N421*IF(ISBLANK(K421),1,K421)+SUMIF(K470:P470, O421, K471:P471)*N421*IF(ISBLANK(K421),1,K421), 0)</f>
        <v>0</v>
      </c>
      <c r="S421" s="170">
        <f>IF(ISBLANK(K405),0,(R421*Q421)/K405*V406)</f>
        <v>0</v>
      </c>
      <c r="T421" s="171">
        <f>IF(S441=0,0,(S421/S441)*U410*1000)</f>
        <v>0</v>
      </c>
      <c r="U421" s="193">
        <f>IF(R441=0, 0, (K421*Q421)/(R441*U410))</f>
        <v>0</v>
      </c>
      <c r="V421" s="173">
        <f>IF(OR(ISBLANK(K405), ISBLANK(K421), ISTEXT(K421)), 0, K421*Q421/K405*V406)</f>
        <v>0</v>
      </c>
      <c r="W421" s="174">
        <f t="shared" si="72"/>
        <v>0</v>
      </c>
      <c r="X421" s="175">
        <f t="shared" si="73"/>
        <v>0</v>
      </c>
      <c r="Y421" s="24" t="s">
        <v>7</v>
      </c>
      <c r="Z421" s="5">
        <v>1</v>
      </c>
      <c r="AA421" s="192"/>
      <c r="AB421" s="192"/>
      <c r="AC421" s="165" t="str">
        <f t="shared" si="77"/>
        <v/>
      </c>
      <c r="AD421" s="166"/>
      <c r="AE421" s="167"/>
      <c r="AF421" s="182"/>
      <c r="AG421" s="5">
        <v>1</v>
      </c>
      <c r="AH421" s="5">
        <v>1</v>
      </c>
      <c r="AI421" s="5">
        <v>1</v>
      </c>
      <c r="AJ421" s="5">
        <v>1</v>
      </c>
      <c r="AK421" s="5">
        <v>1</v>
      </c>
      <c r="AL421" s="5">
        <v>1</v>
      </c>
      <c r="AM421" s="5">
        <v>1</v>
      </c>
      <c r="AN421" s="5">
        <v>1</v>
      </c>
      <c r="AO421" s="5">
        <v>1</v>
      </c>
      <c r="AP421" s="5">
        <v>1</v>
      </c>
      <c r="AQ421" s="5">
        <v>1</v>
      </c>
      <c r="AR421" s="5">
        <v>1</v>
      </c>
      <c r="AS421" s="5">
        <v>1</v>
      </c>
      <c r="AT421" s="5">
        <v>1</v>
      </c>
      <c r="AU421" s="5">
        <v>1</v>
      </c>
      <c r="AV421" s="5">
        <v>1</v>
      </c>
      <c r="AW421" s="5">
        <v>1</v>
      </c>
      <c r="AX421" s="5">
        <v>1</v>
      </c>
      <c r="AY421" s="5">
        <v>1</v>
      </c>
      <c r="AZ421" s="5">
        <v>1</v>
      </c>
      <c r="BA421" s="5">
        <v>1</v>
      </c>
      <c r="BB421" s="5">
        <v>1</v>
      </c>
      <c r="BC421" s="5">
        <v>1</v>
      </c>
      <c r="BD421" s="5">
        <v>1</v>
      </c>
      <c r="BE421" s="5">
        <v>1</v>
      </c>
      <c r="BF421" s="5">
        <v>1</v>
      </c>
      <c r="BG421" s="5">
        <v>1</v>
      </c>
      <c r="BH421" s="5">
        <v>1</v>
      </c>
      <c r="BI421" s="5">
        <v>1</v>
      </c>
      <c r="BJ421" s="5">
        <v>1</v>
      </c>
      <c r="BK421" s="5">
        <v>1</v>
      </c>
      <c r="BL421" s="5">
        <v>1</v>
      </c>
      <c r="BM421" s="5">
        <v>1</v>
      </c>
      <c r="BN421" s="5">
        <v>1</v>
      </c>
      <c r="BO421" s="5">
        <v>1</v>
      </c>
      <c r="BP421" s="5">
        <v>1</v>
      </c>
      <c r="BQ421" s="5">
        <v>1</v>
      </c>
      <c r="BR421" s="5">
        <v>1</v>
      </c>
      <c r="BS421" s="5">
        <v>1</v>
      </c>
      <c r="BT421" s="5">
        <v>1</v>
      </c>
      <c r="BU421" s="244">
        <v>1</v>
      </c>
    </row>
    <row r="422" spans="1:73" ht="18.75">
      <c r="A422" s="5">
        <v>1</v>
      </c>
      <c r="B422" s="596"/>
      <c r="C422" s="632"/>
      <c r="D422" s="598"/>
      <c r="E422" s="630" t="str">
        <f t="shared" si="75"/>
        <v/>
      </c>
      <c r="F422" s="640"/>
      <c r="G422" s="627" t="str">
        <f>IF(ISBLANK(F422),E422,F422)</f>
        <v/>
      </c>
      <c r="H422" s="639" t="str">
        <f>IF(OR(ISBLANK(F422), ISTEXT(F422)), "", "0  "&amp;F414)</f>
        <v/>
      </c>
      <c r="I422" s="5">
        <v>1</v>
      </c>
      <c r="J422" s="180" t="str">
        <f t="shared" si="74"/>
        <v>►</v>
      </c>
      <c r="K422" s="163"/>
      <c r="L422" s="164"/>
      <c r="M422" s="181" t="str">
        <f t="shared" si="71"/>
        <v/>
      </c>
      <c r="N422" s="166"/>
      <c r="O422" s="167"/>
      <c r="P422" s="182"/>
      <c r="Q422" s="491">
        <v>1</v>
      </c>
      <c r="R422" s="169">
        <f>IFERROR(SUMIF(K468:P468, O422, K469:P469)*N422*IF(ISBLANK(K422),1,K422)+SUMIF(K470:P470, O422, K471:P471)*N422*IF(ISBLANK(K422),1,K422), 0)</f>
        <v>0</v>
      </c>
      <c r="S422" s="170">
        <f>IF(ISBLANK(K405),0,(R422*Q422)/K405*V406)</f>
        <v>0</v>
      </c>
      <c r="T422" s="183">
        <f>IF(S441=0,0,(S422/S441)*U410*1000)</f>
        <v>0</v>
      </c>
      <c r="U422" s="184">
        <f>IF(R441=0, 0, (K422*Q422)/(R441*U410))</f>
        <v>0</v>
      </c>
      <c r="V422" s="185">
        <f>IF(OR(ISBLANK(K405), ISBLANK(K422), ISTEXT(K422)), 0, K422*Q422/K405*V406)</f>
        <v>0</v>
      </c>
      <c r="W422" s="186">
        <f t="shared" si="72"/>
        <v>0</v>
      </c>
      <c r="X422" s="187">
        <f t="shared" si="73"/>
        <v>0</v>
      </c>
      <c r="Y422" s="24" t="s">
        <v>13</v>
      </c>
      <c r="Z422" s="5">
        <v>1</v>
      </c>
      <c r="AA422" s="192"/>
      <c r="AB422" s="192"/>
      <c r="AC422" s="181" t="str">
        <f t="shared" si="77"/>
        <v/>
      </c>
      <c r="AD422" s="166"/>
      <c r="AE422" s="167"/>
      <c r="AF422" s="182"/>
      <c r="AG422" s="5">
        <v>1</v>
      </c>
      <c r="AH422" s="5">
        <v>1</v>
      </c>
      <c r="AI422" s="5">
        <v>1</v>
      </c>
      <c r="AJ422" s="5">
        <v>1</v>
      </c>
      <c r="AK422" s="5">
        <v>1</v>
      </c>
      <c r="AL422" s="5">
        <v>1</v>
      </c>
      <c r="AM422" s="5">
        <v>1</v>
      </c>
      <c r="AN422" s="5">
        <v>1</v>
      </c>
      <c r="AO422" s="5">
        <v>1</v>
      </c>
      <c r="AP422" s="5">
        <v>1</v>
      </c>
      <c r="AQ422" s="5">
        <v>1</v>
      </c>
      <c r="AR422" s="5">
        <v>1</v>
      </c>
      <c r="AS422" s="5">
        <v>1</v>
      </c>
      <c r="AT422" s="5">
        <v>1</v>
      </c>
      <c r="AU422" s="5">
        <v>1</v>
      </c>
      <c r="AV422" s="5">
        <v>1</v>
      </c>
      <c r="AW422" s="5">
        <v>1</v>
      </c>
      <c r="AX422" s="5">
        <v>1</v>
      </c>
      <c r="AY422" s="5">
        <v>1</v>
      </c>
      <c r="AZ422" s="5">
        <v>1</v>
      </c>
      <c r="BA422" s="5">
        <v>1</v>
      </c>
      <c r="BB422" s="5">
        <v>1</v>
      </c>
      <c r="BC422" s="5">
        <v>1</v>
      </c>
      <c r="BD422" s="5">
        <v>1</v>
      </c>
      <c r="BE422" s="5">
        <v>1</v>
      </c>
      <c r="BF422" s="5">
        <v>1</v>
      </c>
      <c r="BG422" s="5">
        <v>1</v>
      </c>
      <c r="BH422" s="5">
        <v>1</v>
      </c>
      <c r="BI422" s="5">
        <v>1</v>
      </c>
      <c r="BJ422" s="5">
        <v>1</v>
      </c>
      <c r="BK422" s="5">
        <v>1</v>
      </c>
      <c r="BL422" s="5">
        <v>1</v>
      </c>
      <c r="BM422" s="5">
        <v>1</v>
      </c>
      <c r="BN422" s="5">
        <v>1</v>
      </c>
      <c r="BO422" s="5">
        <v>1</v>
      </c>
      <c r="BP422" s="5">
        <v>1</v>
      </c>
      <c r="BQ422" s="5">
        <v>1</v>
      </c>
      <c r="BR422" s="5">
        <v>1</v>
      </c>
      <c r="BS422" s="5">
        <v>1</v>
      </c>
      <c r="BT422" s="5">
        <v>1</v>
      </c>
      <c r="BU422" s="244">
        <v>1</v>
      </c>
    </row>
    <row r="423" spans="1:73" ht="18.75">
      <c r="A423" s="5">
        <v>1</v>
      </c>
      <c r="B423" s="596"/>
      <c r="C423" s="632"/>
      <c r="D423" s="598"/>
      <c r="E423" s="630" t="str">
        <f t="shared" si="75"/>
        <v/>
      </c>
      <c r="F423" s="640"/>
      <c r="G423" s="627" t="str">
        <f t="shared" ref="G423:G477" si="78">IF(ISBLANK(F423),E423,F423)</f>
        <v/>
      </c>
      <c r="H423" s="639" t="str">
        <f>IF(OR(ISBLANK(F423), ISTEXT(F423)), "", "0  "&amp;F414)</f>
        <v/>
      </c>
      <c r="I423" s="5">
        <v>1</v>
      </c>
      <c r="J423" s="180" t="str">
        <f t="shared" si="74"/>
        <v>►</v>
      </c>
      <c r="K423" s="163"/>
      <c r="L423" s="164"/>
      <c r="M423" s="165" t="str">
        <f t="shared" si="71"/>
        <v/>
      </c>
      <c r="N423" s="166"/>
      <c r="O423" s="167"/>
      <c r="P423" s="182"/>
      <c r="Q423" s="491">
        <v>1</v>
      </c>
      <c r="R423" s="169">
        <f>IFERROR(SUMIF(K468:P468, O423, K469:P469)*N423*IF(ISBLANK(K423),1,K423)+SUMIF(K470:P470, O423, K471:P471)*N423*IF(ISBLANK(K423),1,K423), 0)</f>
        <v>0</v>
      </c>
      <c r="S423" s="170">
        <f>IF(ISBLANK(K405),0,(R423*Q423)/K405*V406)</f>
        <v>0</v>
      </c>
      <c r="T423" s="171">
        <f>IF(S441=0,0,(S423/S441)*U410*1000)</f>
        <v>0</v>
      </c>
      <c r="U423" s="193">
        <f>IF(R441=0, 0, (K423*Q423)/(R441*U410))</f>
        <v>0</v>
      </c>
      <c r="V423" s="173">
        <f>IF(OR(ISBLANK(K405), ISBLANK(K423), ISTEXT(K423)), 0, K423*Q423/K405*V406)</f>
        <v>0</v>
      </c>
      <c r="W423" s="174">
        <f t="shared" si="72"/>
        <v>0</v>
      </c>
      <c r="X423" s="175">
        <f t="shared" si="73"/>
        <v>0</v>
      </c>
      <c r="Y423" s="24" t="s">
        <v>19</v>
      </c>
      <c r="Z423" s="5">
        <v>1</v>
      </c>
      <c r="AA423" s="192"/>
      <c r="AB423" s="192"/>
      <c r="AC423" s="165" t="str">
        <f t="shared" si="77"/>
        <v/>
      </c>
      <c r="AD423" s="166"/>
      <c r="AE423" s="167"/>
      <c r="AF423" s="182"/>
      <c r="AG423" s="5">
        <v>1</v>
      </c>
      <c r="AH423" s="5">
        <v>1</v>
      </c>
      <c r="AI423" s="5">
        <v>1</v>
      </c>
      <c r="AJ423" s="5">
        <v>1</v>
      </c>
      <c r="AK423" s="5">
        <v>1</v>
      </c>
      <c r="AL423" s="5">
        <v>1</v>
      </c>
      <c r="AM423" s="5">
        <v>1</v>
      </c>
      <c r="AN423" s="5">
        <v>1</v>
      </c>
      <c r="AO423" s="5">
        <v>1</v>
      </c>
      <c r="AP423" s="5">
        <v>1</v>
      </c>
      <c r="AQ423" s="5">
        <v>1</v>
      </c>
      <c r="AR423" s="5">
        <v>1</v>
      </c>
      <c r="AS423" s="5">
        <v>1</v>
      </c>
      <c r="AT423" s="5">
        <v>1</v>
      </c>
      <c r="AU423" s="5">
        <v>1</v>
      </c>
      <c r="AV423" s="5">
        <v>1</v>
      </c>
      <c r="AW423" s="5">
        <v>1</v>
      </c>
      <c r="AX423" s="5">
        <v>1</v>
      </c>
      <c r="AY423" s="5">
        <v>1</v>
      </c>
      <c r="AZ423" s="5">
        <v>1</v>
      </c>
      <c r="BA423" s="5">
        <v>1</v>
      </c>
      <c r="BB423" s="5">
        <v>1</v>
      </c>
      <c r="BC423" s="5">
        <v>1</v>
      </c>
      <c r="BD423" s="5">
        <v>1</v>
      </c>
      <c r="BE423" s="5">
        <v>1</v>
      </c>
      <c r="BF423" s="5">
        <v>1</v>
      </c>
      <c r="BG423" s="5">
        <v>1</v>
      </c>
      <c r="BH423" s="5">
        <v>1</v>
      </c>
      <c r="BI423" s="5">
        <v>1</v>
      </c>
      <c r="BJ423" s="5">
        <v>1</v>
      </c>
      <c r="BK423" s="5">
        <v>1</v>
      </c>
      <c r="BL423" s="5">
        <v>1</v>
      </c>
      <c r="BM423" s="5">
        <v>1</v>
      </c>
      <c r="BN423" s="5">
        <v>1</v>
      </c>
      <c r="BO423" s="5">
        <v>1</v>
      </c>
      <c r="BP423" s="5">
        <v>1</v>
      </c>
      <c r="BQ423" s="5">
        <v>1</v>
      </c>
      <c r="BR423" s="5">
        <v>1</v>
      </c>
      <c r="BS423" s="5">
        <v>1</v>
      </c>
      <c r="BT423" s="5">
        <v>1</v>
      </c>
      <c r="BU423" s="244">
        <v>1</v>
      </c>
    </row>
    <row r="424" spans="1:73" ht="18.75">
      <c r="A424" s="5">
        <v>1</v>
      </c>
      <c r="B424" s="596"/>
      <c r="C424" s="632"/>
      <c r="D424" s="598"/>
      <c r="E424" s="630" t="str">
        <f t="shared" si="75"/>
        <v/>
      </c>
      <c r="F424" s="640"/>
      <c r="G424" s="627" t="str">
        <f t="shared" si="78"/>
        <v/>
      </c>
      <c r="H424" s="639" t="str">
        <f>IF(OR(ISBLANK(F424), ISTEXT(F424)), "", "0  "&amp;F414)</f>
        <v/>
      </c>
      <c r="I424" s="5">
        <v>1</v>
      </c>
      <c r="J424" s="180" t="str">
        <f t="shared" si="74"/>
        <v>►</v>
      </c>
      <c r="K424" s="163"/>
      <c r="L424" s="164"/>
      <c r="M424" s="181" t="str">
        <f t="shared" si="71"/>
        <v/>
      </c>
      <c r="N424" s="166"/>
      <c r="O424" s="167"/>
      <c r="P424" s="182"/>
      <c r="Q424" s="491">
        <v>1</v>
      </c>
      <c r="R424" s="169">
        <f>IFERROR(SUMIF(K468:P468, O424, K469:P469)*N424*IF(ISBLANK(K424),1,K424)+SUMIF(K470:P470, O424, K471:P471)*N424*IF(ISBLANK(K424),1,K424), 0)</f>
        <v>0</v>
      </c>
      <c r="S424" s="170">
        <f>IF(ISBLANK(K405),0,(R424*Q424)/K405*V406)</f>
        <v>0</v>
      </c>
      <c r="T424" s="183">
        <f>IF(S441=0,0,(S424/S441)*U410*1000)</f>
        <v>0</v>
      </c>
      <c r="U424" s="184">
        <f>IF(R441=0, 0, (K424*Q424)/(R441*U410))</f>
        <v>0</v>
      </c>
      <c r="V424" s="185">
        <f>IF(OR(ISBLANK(K405), ISBLANK(K424), ISTEXT(K424)), 0, K424*Q424/K405*V406)</f>
        <v>0</v>
      </c>
      <c r="W424" s="186">
        <f t="shared" si="72"/>
        <v>0</v>
      </c>
      <c r="X424" s="187">
        <f t="shared" si="73"/>
        <v>0</v>
      </c>
      <c r="Y424" s="5">
        <v>1</v>
      </c>
      <c r="Z424" s="5">
        <v>1</v>
      </c>
      <c r="AA424" s="163"/>
      <c r="AB424" s="164"/>
      <c r="AC424" s="181" t="str">
        <f t="shared" si="77"/>
        <v/>
      </c>
      <c r="AD424" s="166"/>
      <c r="AE424" s="167"/>
      <c r="AF424" s="182"/>
      <c r="AG424" s="5">
        <v>1</v>
      </c>
      <c r="AH424" s="5">
        <v>1</v>
      </c>
      <c r="AI424" s="5">
        <v>1</v>
      </c>
      <c r="AJ424" s="5">
        <v>1</v>
      </c>
      <c r="AK424" s="5">
        <v>1</v>
      </c>
      <c r="AL424" s="5">
        <v>1</v>
      </c>
      <c r="AM424" s="5">
        <v>1</v>
      </c>
      <c r="AN424" s="5">
        <v>1</v>
      </c>
      <c r="AO424" s="5">
        <v>1</v>
      </c>
      <c r="AP424" s="5">
        <v>1</v>
      </c>
      <c r="AQ424" s="5">
        <v>1</v>
      </c>
      <c r="AR424" s="5">
        <v>1</v>
      </c>
      <c r="AS424" s="5">
        <v>1</v>
      </c>
      <c r="AT424" s="5">
        <v>1</v>
      </c>
      <c r="AU424" s="5">
        <v>1</v>
      </c>
      <c r="AV424" s="5">
        <v>1</v>
      </c>
      <c r="AW424" s="5">
        <v>1</v>
      </c>
      <c r="AX424" s="5">
        <v>1</v>
      </c>
      <c r="AY424" s="5">
        <v>1</v>
      </c>
      <c r="AZ424" s="5">
        <v>1</v>
      </c>
      <c r="BA424" s="5">
        <v>1</v>
      </c>
      <c r="BB424" s="5">
        <v>1</v>
      </c>
      <c r="BC424" s="5">
        <v>1</v>
      </c>
      <c r="BD424" s="5">
        <v>1</v>
      </c>
      <c r="BE424" s="5">
        <v>1</v>
      </c>
      <c r="BF424" s="5">
        <v>1</v>
      </c>
      <c r="BG424" s="5">
        <v>1</v>
      </c>
      <c r="BH424" s="5">
        <v>1</v>
      </c>
      <c r="BI424" s="5">
        <v>1</v>
      </c>
      <c r="BJ424" s="5">
        <v>1</v>
      </c>
      <c r="BK424" s="5">
        <v>1</v>
      </c>
      <c r="BL424" s="5">
        <v>1</v>
      </c>
      <c r="BM424" s="5">
        <v>1</v>
      </c>
      <c r="BN424" s="5">
        <v>1</v>
      </c>
      <c r="BO424" s="5">
        <v>1</v>
      </c>
      <c r="BP424" s="5">
        <v>1</v>
      </c>
      <c r="BQ424" s="5">
        <v>1</v>
      </c>
      <c r="BR424" s="5">
        <v>1</v>
      </c>
      <c r="BS424" s="5">
        <v>1</v>
      </c>
      <c r="BT424" s="5">
        <v>1</v>
      </c>
      <c r="BU424" s="244">
        <v>1</v>
      </c>
    </row>
    <row r="425" spans="1:73" ht="18.75">
      <c r="A425" s="5">
        <v>1</v>
      </c>
      <c r="B425" s="596"/>
      <c r="C425" s="632"/>
      <c r="D425" s="598"/>
      <c r="E425" s="630" t="str">
        <f t="shared" si="75"/>
        <v/>
      </c>
      <c r="F425" s="640"/>
      <c r="G425" s="627" t="str">
        <f t="shared" si="78"/>
        <v/>
      </c>
      <c r="H425" s="639" t="str">
        <f>IF(OR(ISBLANK(F425), ISTEXT(F425)), "", "0  "&amp;F414)</f>
        <v/>
      </c>
      <c r="I425" s="5">
        <v>1</v>
      </c>
      <c r="J425" s="180" t="str">
        <f t="shared" si="74"/>
        <v>►</v>
      </c>
      <c r="K425" s="163"/>
      <c r="L425" s="164"/>
      <c r="M425" s="181" t="str">
        <f t="shared" si="71"/>
        <v/>
      </c>
      <c r="N425" s="166"/>
      <c r="O425" s="167"/>
      <c r="P425" s="182"/>
      <c r="Q425" s="491">
        <v>1</v>
      </c>
      <c r="R425" s="169">
        <f>IFERROR(SUMIF(K468:P468, O425, K469:P469)*N425*IF(ISBLANK(K425),1,K425)+SUMIF(K470:P470, O425, K471:P471)*N425*IF(ISBLANK(K425),1,K425), 0)</f>
        <v>0</v>
      </c>
      <c r="S425" s="170">
        <f>IF(ISBLANK(K405),0,(R425*Q425)/K405*V406)</f>
        <v>0</v>
      </c>
      <c r="T425" s="171">
        <f>IF(S441=0,0,(S425/S441)*U410*1000)</f>
        <v>0</v>
      </c>
      <c r="U425" s="193">
        <f>IF(R441=0, 0, (K425*Q425)/(R441*U410))</f>
        <v>0</v>
      </c>
      <c r="V425" s="173">
        <f>IF(OR(ISBLANK(K405), ISBLANK(K425), ISTEXT(K425)), 0, K425*Q425/K405*V406)</f>
        <v>0</v>
      </c>
      <c r="W425" s="174">
        <f t="shared" si="72"/>
        <v>0</v>
      </c>
      <c r="X425" s="175">
        <f t="shared" si="73"/>
        <v>0</v>
      </c>
      <c r="Y425" s="5">
        <v>1</v>
      </c>
      <c r="Z425" s="5">
        <v>1</v>
      </c>
      <c r="AA425" s="164"/>
      <c r="AB425" s="164"/>
      <c r="AC425" s="165" t="str">
        <f t="shared" si="77"/>
        <v/>
      </c>
      <c r="AD425" s="166"/>
      <c r="AE425" s="167"/>
      <c r="AF425" s="182"/>
      <c r="AG425" s="5">
        <v>1</v>
      </c>
      <c r="AH425" s="5">
        <v>1</v>
      </c>
      <c r="AI425" s="5">
        <v>1</v>
      </c>
      <c r="AJ425" s="5">
        <v>1</v>
      </c>
      <c r="AK425" s="5">
        <v>1</v>
      </c>
      <c r="AL425" s="5">
        <v>1</v>
      </c>
      <c r="AM425" s="5">
        <v>1</v>
      </c>
      <c r="AN425" s="5">
        <v>1</v>
      </c>
      <c r="AO425" s="5">
        <v>1</v>
      </c>
      <c r="AP425" s="5">
        <v>1</v>
      </c>
      <c r="AQ425" s="5">
        <v>1</v>
      </c>
      <c r="AR425" s="5">
        <v>1</v>
      </c>
      <c r="AS425" s="5">
        <v>1</v>
      </c>
      <c r="AT425" s="5">
        <v>1</v>
      </c>
      <c r="AU425" s="5">
        <v>1</v>
      </c>
      <c r="AV425" s="5">
        <v>1</v>
      </c>
      <c r="AW425" s="5">
        <v>1</v>
      </c>
      <c r="AX425" s="5">
        <v>1</v>
      </c>
      <c r="AY425" s="5">
        <v>1</v>
      </c>
      <c r="AZ425" s="5">
        <v>1</v>
      </c>
      <c r="BA425" s="5">
        <v>1</v>
      </c>
      <c r="BB425" s="5">
        <v>1</v>
      </c>
      <c r="BC425" s="5">
        <v>1</v>
      </c>
      <c r="BD425" s="5">
        <v>1</v>
      </c>
      <c r="BE425" s="5">
        <v>1</v>
      </c>
      <c r="BF425" s="5">
        <v>1</v>
      </c>
      <c r="BG425" s="5">
        <v>1</v>
      </c>
      <c r="BH425" s="5">
        <v>1</v>
      </c>
      <c r="BI425" s="5">
        <v>1</v>
      </c>
      <c r="BJ425" s="5">
        <v>1</v>
      </c>
      <c r="BK425" s="5">
        <v>1</v>
      </c>
      <c r="BL425" s="5">
        <v>1</v>
      </c>
      <c r="BM425" s="5">
        <v>1</v>
      </c>
      <c r="BN425" s="5">
        <v>1</v>
      </c>
      <c r="BO425" s="5">
        <v>1</v>
      </c>
      <c r="BP425" s="5">
        <v>1</v>
      </c>
      <c r="BQ425" s="5">
        <v>1</v>
      </c>
      <c r="BR425" s="5">
        <v>1</v>
      </c>
      <c r="BS425" s="5">
        <v>1</v>
      </c>
      <c r="BT425" s="5">
        <v>1</v>
      </c>
      <c r="BU425" s="244">
        <v>1</v>
      </c>
    </row>
    <row r="426" spans="1:73" ht="18.75">
      <c r="A426" s="5">
        <v>1</v>
      </c>
      <c r="B426" s="596"/>
      <c r="C426" s="632"/>
      <c r="D426" s="598"/>
      <c r="E426" s="630" t="str">
        <f t="shared" si="75"/>
        <v/>
      </c>
      <c r="F426" s="640"/>
      <c r="G426" s="627" t="str">
        <f t="shared" si="78"/>
        <v/>
      </c>
      <c r="H426" s="639" t="str">
        <f>IF(OR(ISBLANK(F426), ISTEXT(F426)), "", "0  "&amp;F414)</f>
        <v/>
      </c>
      <c r="I426" s="5">
        <v>1</v>
      </c>
      <c r="J426" s="180" t="str">
        <f t="shared" si="74"/>
        <v>►</v>
      </c>
      <c r="K426" s="163"/>
      <c r="L426" s="164"/>
      <c r="M426" s="181" t="str">
        <f t="shared" si="71"/>
        <v/>
      </c>
      <c r="N426" s="166"/>
      <c r="O426" s="167"/>
      <c r="P426" s="182"/>
      <c r="Q426" s="491">
        <v>1</v>
      </c>
      <c r="R426" s="169">
        <f>IFERROR(SUMIF(K468:P468, O426, K469:P469)*N426*IF(ISBLANK(K426),1,K426)+SUMIF(K470:P470, O426, K471:P471)*N426*IF(ISBLANK(K426),1,K426), 0)</f>
        <v>0</v>
      </c>
      <c r="S426" s="170">
        <f>IF(ISBLANK(K405),0,(R426*Q426)/K405*V406)</f>
        <v>0</v>
      </c>
      <c r="T426" s="183">
        <f>IF(S441=0,0,(S426/S441)*U410*1000)</f>
        <v>0</v>
      </c>
      <c r="U426" s="184">
        <f>IF(R441=0, 0, (K426*Q426)/(R441*U410))</f>
        <v>0</v>
      </c>
      <c r="V426" s="185">
        <f>IF(OR(ISBLANK(K405), ISBLANK(K426), ISTEXT(K426)), 0, K426*Q426/K405*V406)</f>
        <v>0</v>
      </c>
      <c r="W426" s="186">
        <f t="shared" si="72"/>
        <v>0</v>
      </c>
      <c r="X426" s="187">
        <f t="shared" si="73"/>
        <v>0</v>
      </c>
      <c r="Y426" s="5">
        <v>1</v>
      </c>
      <c r="Z426" s="5">
        <v>1</v>
      </c>
      <c r="AA426" s="164"/>
      <c r="AB426" s="164"/>
      <c r="AC426" s="181" t="str">
        <f t="shared" si="77"/>
        <v/>
      </c>
      <c r="AD426" s="166"/>
      <c r="AE426" s="167"/>
      <c r="AF426" s="182"/>
      <c r="AG426" s="5">
        <v>1</v>
      </c>
      <c r="AH426" s="5">
        <v>1</v>
      </c>
      <c r="AI426" s="5">
        <v>1</v>
      </c>
      <c r="AJ426" s="5">
        <v>1</v>
      </c>
      <c r="AK426" s="5">
        <v>1</v>
      </c>
      <c r="AL426" s="5">
        <v>1</v>
      </c>
      <c r="AM426" s="5">
        <v>1</v>
      </c>
      <c r="AN426" s="5">
        <v>1</v>
      </c>
      <c r="AO426" s="5">
        <v>1</v>
      </c>
      <c r="AP426" s="5">
        <v>1</v>
      </c>
      <c r="AQ426" s="5">
        <v>1</v>
      </c>
      <c r="AR426" s="5">
        <v>1</v>
      </c>
      <c r="AS426" s="5">
        <v>1</v>
      </c>
      <c r="AT426" s="5">
        <v>1</v>
      </c>
      <c r="AU426" s="5">
        <v>1</v>
      </c>
      <c r="AV426" s="5">
        <v>1</v>
      </c>
      <c r="AW426" s="5">
        <v>1</v>
      </c>
      <c r="AX426" s="5">
        <v>1</v>
      </c>
      <c r="AY426" s="5">
        <v>1</v>
      </c>
      <c r="AZ426" s="5">
        <v>1</v>
      </c>
      <c r="BA426" s="5">
        <v>1</v>
      </c>
      <c r="BB426" s="5">
        <v>1</v>
      </c>
      <c r="BC426" s="5">
        <v>1</v>
      </c>
      <c r="BD426" s="5">
        <v>1</v>
      </c>
      <c r="BE426" s="5">
        <v>1</v>
      </c>
      <c r="BF426" s="5">
        <v>1</v>
      </c>
      <c r="BG426" s="5">
        <v>1</v>
      </c>
      <c r="BH426" s="5">
        <v>1</v>
      </c>
      <c r="BI426" s="5">
        <v>1</v>
      </c>
      <c r="BJ426" s="5">
        <v>1</v>
      </c>
      <c r="BK426" s="5">
        <v>1</v>
      </c>
      <c r="BL426" s="5">
        <v>1</v>
      </c>
      <c r="BM426" s="5">
        <v>1</v>
      </c>
      <c r="BN426" s="5">
        <v>1</v>
      </c>
      <c r="BO426" s="5">
        <v>1</v>
      </c>
      <c r="BP426" s="5">
        <v>1</v>
      </c>
      <c r="BQ426" s="5">
        <v>1</v>
      </c>
      <c r="BR426" s="5">
        <v>1</v>
      </c>
      <c r="BS426" s="5">
        <v>1</v>
      </c>
      <c r="BT426" s="5">
        <v>1</v>
      </c>
      <c r="BU426" s="244">
        <v>1</v>
      </c>
    </row>
    <row r="427" spans="1:73" ht="18.75">
      <c r="A427" s="5">
        <v>1</v>
      </c>
      <c r="B427" s="596"/>
      <c r="C427" s="632"/>
      <c r="D427" s="598"/>
      <c r="E427" s="630" t="str">
        <f t="shared" si="75"/>
        <v/>
      </c>
      <c r="F427" s="640"/>
      <c r="G427" s="627" t="str">
        <f t="shared" si="78"/>
        <v/>
      </c>
      <c r="H427" s="639" t="str">
        <f>IF(OR(ISBLANK(F427), ISTEXT(F427)), "", "0  "&amp;F414)</f>
        <v/>
      </c>
      <c r="I427" s="5">
        <v>1</v>
      </c>
      <c r="J427" s="180" t="str">
        <f t="shared" si="74"/>
        <v>►</v>
      </c>
      <c r="K427" s="163"/>
      <c r="L427" s="164"/>
      <c r="M427" s="181" t="str">
        <f t="shared" si="71"/>
        <v/>
      </c>
      <c r="N427" s="166"/>
      <c r="O427" s="167"/>
      <c r="P427" s="182"/>
      <c r="Q427" s="491">
        <v>1</v>
      </c>
      <c r="R427" s="169">
        <f>IFERROR(SUMIF(K468:P468, O427, K469:P469)*N427*IF(ISBLANK(K427),1,K427)+SUMIF(K470:P470, O427, K471:P471)*N427*IF(ISBLANK(K427),1,K427), 0)</f>
        <v>0</v>
      </c>
      <c r="S427" s="170">
        <f>IF(ISBLANK(K405),0,(R427*Q427)/K405*V406)</f>
        <v>0</v>
      </c>
      <c r="T427" s="171">
        <f>IF(S441=0,0,(S427/S441)*U410*1000)</f>
        <v>0</v>
      </c>
      <c r="U427" s="193">
        <f>IF(R441=0, 0, (K427*Q427)/(R441*U410))</f>
        <v>0</v>
      </c>
      <c r="V427" s="173">
        <f>IF(OR(ISBLANK(K405), ISBLANK(K427), ISTEXT(K427)), 0, K427*Q427/K405*V406)</f>
        <v>0</v>
      </c>
      <c r="W427" s="174">
        <f t="shared" si="72"/>
        <v>0</v>
      </c>
      <c r="X427" s="175">
        <f t="shared" si="73"/>
        <v>0</v>
      </c>
      <c r="Y427" s="5">
        <v>1</v>
      </c>
      <c r="Z427" s="5">
        <v>1</v>
      </c>
      <c r="AA427" s="164"/>
      <c r="AB427" s="164"/>
      <c r="AC427" s="181" t="str">
        <f t="shared" si="77"/>
        <v/>
      </c>
      <c r="AD427" s="166"/>
      <c r="AE427" s="167"/>
      <c r="AF427" s="182"/>
      <c r="AG427" s="5">
        <v>1</v>
      </c>
      <c r="AH427" s="5">
        <v>1</v>
      </c>
      <c r="AI427" s="5">
        <v>1</v>
      </c>
      <c r="AJ427" s="5">
        <v>1</v>
      </c>
      <c r="AK427" s="5">
        <v>1</v>
      </c>
      <c r="AL427" s="5">
        <v>1</v>
      </c>
      <c r="AM427" s="5">
        <v>1</v>
      </c>
      <c r="AN427" s="5">
        <v>1</v>
      </c>
      <c r="AO427" s="5">
        <v>1</v>
      </c>
      <c r="AP427" s="5">
        <v>1</v>
      </c>
      <c r="AQ427" s="5">
        <v>1</v>
      </c>
      <c r="AR427" s="5">
        <v>1</v>
      </c>
      <c r="AS427" s="5">
        <v>1</v>
      </c>
      <c r="AT427" s="5">
        <v>1</v>
      </c>
      <c r="AU427" s="5">
        <v>1</v>
      </c>
      <c r="AV427" s="5">
        <v>1</v>
      </c>
      <c r="AW427" s="5">
        <v>1</v>
      </c>
      <c r="AX427" s="5">
        <v>1</v>
      </c>
      <c r="AY427" s="5">
        <v>1</v>
      </c>
      <c r="AZ427" s="5">
        <v>1</v>
      </c>
      <c r="BA427" s="5">
        <v>1</v>
      </c>
      <c r="BB427" s="5">
        <v>1</v>
      </c>
      <c r="BC427" s="5">
        <v>1</v>
      </c>
      <c r="BD427" s="5">
        <v>1</v>
      </c>
      <c r="BE427" s="5">
        <v>1</v>
      </c>
      <c r="BF427" s="5">
        <v>1</v>
      </c>
      <c r="BG427" s="5">
        <v>1</v>
      </c>
      <c r="BH427" s="5">
        <v>1</v>
      </c>
      <c r="BI427" s="5">
        <v>1</v>
      </c>
      <c r="BJ427" s="5">
        <v>1</v>
      </c>
      <c r="BK427" s="5">
        <v>1</v>
      </c>
      <c r="BL427" s="5">
        <v>1</v>
      </c>
      <c r="BM427" s="5">
        <v>1</v>
      </c>
      <c r="BN427" s="5">
        <v>1</v>
      </c>
      <c r="BO427" s="5">
        <v>1</v>
      </c>
      <c r="BP427" s="5">
        <v>1</v>
      </c>
      <c r="BQ427" s="5">
        <v>1</v>
      </c>
      <c r="BR427" s="5">
        <v>1</v>
      </c>
      <c r="BS427" s="5">
        <v>1</v>
      </c>
      <c r="BT427" s="5">
        <v>1</v>
      </c>
      <c r="BU427" s="244">
        <v>1</v>
      </c>
    </row>
    <row r="428" spans="1:73" ht="18.75">
      <c r="A428" s="5">
        <v>1</v>
      </c>
      <c r="B428" s="596"/>
      <c r="C428" s="632"/>
      <c r="D428" s="598"/>
      <c r="E428" s="630" t="str">
        <f t="shared" si="75"/>
        <v/>
      </c>
      <c r="F428" s="640"/>
      <c r="G428" s="627" t="str">
        <f t="shared" si="78"/>
        <v/>
      </c>
      <c r="H428" s="639" t="str">
        <f>IF(OR(ISBLANK(F428), ISTEXT(F428)), "", "0  "&amp;F414)</f>
        <v/>
      </c>
      <c r="I428" s="5">
        <v>1</v>
      </c>
      <c r="J428" s="180" t="str">
        <f t="shared" si="74"/>
        <v>►</v>
      </c>
      <c r="K428" s="163"/>
      <c r="L428" s="164"/>
      <c r="M428" s="181" t="str">
        <f t="shared" si="71"/>
        <v/>
      </c>
      <c r="N428" s="166"/>
      <c r="O428" s="167"/>
      <c r="P428" s="182"/>
      <c r="Q428" s="491">
        <v>1</v>
      </c>
      <c r="R428" s="169">
        <f>IFERROR(SUMIF(K468:P468, O428, K469:P469)*N428*IF(ISBLANK(K428),1,K428)+SUMIF(K470:P470, O428, K471:P471)*N428*IF(ISBLANK(K428),1,K428), 0)</f>
        <v>0</v>
      </c>
      <c r="S428" s="170">
        <f>IF(ISBLANK(K405),0,(R428*Q428)/K405*V406)</f>
        <v>0</v>
      </c>
      <c r="T428" s="183">
        <f>IF(S441=0,0,(S428/S441)*U410*1000)</f>
        <v>0</v>
      </c>
      <c r="U428" s="184">
        <f>IF(R441=0, 0, (K428*Q428)/(R441*U410))</f>
        <v>0</v>
      </c>
      <c r="V428" s="185">
        <f>IF(OR(ISBLANK(K405), ISBLANK(K428), ISTEXT(K428)), 0, K428*Q428/K405*V406)</f>
        <v>0</v>
      </c>
      <c r="W428" s="186">
        <f t="shared" si="72"/>
        <v>0</v>
      </c>
      <c r="X428" s="187">
        <f t="shared" si="73"/>
        <v>0</v>
      </c>
      <c r="Y428" s="5">
        <v>1</v>
      </c>
      <c r="Z428" s="5">
        <v>1</v>
      </c>
      <c r="AA428" s="164"/>
      <c r="AB428" s="164"/>
      <c r="AC428" s="181" t="str">
        <f t="shared" si="77"/>
        <v/>
      </c>
      <c r="AD428" s="166"/>
      <c r="AE428" s="167"/>
      <c r="AF428" s="182"/>
      <c r="AG428" s="5">
        <v>1</v>
      </c>
      <c r="AH428" s="5">
        <v>1</v>
      </c>
      <c r="AI428" s="5">
        <v>1</v>
      </c>
      <c r="AJ428" s="5">
        <v>1</v>
      </c>
      <c r="AK428" s="5">
        <v>1</v>
      </c>
      <c r="AL428" s="5">
        <v>1</v>
      </c>
      <c r="AM428" s="5">
        <v>1</v>
      </c>
      <c r="AN428" s="5">
        <v>1</v>
      </c>
      <c r="AO428" s="5">
        <v>1</v>
      </c>
      <c r="AP428" s="5">
        <v>1</v>
      </c>
      <c r="AQ428" s="5">
        <v>1</v>
      </c>
      <c r="AR428" s="5">
        <v>1</v>
      </c>
      <c r="AS428" s="5">
        <v>1</v>
      </c>
      <c r="AT428" s="5">
        <v>1</v>
      </c>
      <c r="AU428" s="5">
        <v>1</v>
      </c>
      <c r="AV428" s="5">
        <v>1</v>
      </c>
      <c r="AW428" s="5">
        <v>1</v>
      </c>
      <c r="AX428" s="5">
        <v>1</v>
      </c>
      <c r="AY428" s="5">
        <v>1</v>
      </c>
      <c r="AZ428" s="5">
        <v>1</v>
      </c>
      <c r="BA428" s="5">
        <v>1</v>
      </c>
      <c r="BB428" s="5">
        <v>1</v>
      </c>
      <c r="BC428" s="5">
        <v>1</v>
      </c>
      <c r="BD428" s="5">
        <v>1</v>
      </c>
      <c r="BE428" s="5">
        <v>1</v>
      </c>
      <c r="BF428" s="5">
        <v>1</v>
      </c>
      <c r="BG428" s="5">
        <v>1</v>
      </c>
      <c r="BH428" s="5">
        <v>1</v>
      </c>
      <c r="BI428" s="5">
        <v>1</v>
      </c>
      <c r="BJ428" s="5">
        <v>1</v>
      </c>
      <c r="BK428" s="5">
        <v>1</v>
      </c>
      <c r="BL428" s="5">
        <v>1</v>
      </c>
      <c r="BM428" s="5">
        <v>1</v>
      </c>
      <c r="BN428" s="5">
        <v>1</v>
      </c>
      <c r="BO428" s="5">
        <v>1</v>
      </c>
      <c r="BP428" s="5">
        <v>1</v>
      </c>
      <c r="BQ428" s="5">
        <v>1</v>
      </c>
      <c r="BR428" s="5">
        <v>1</v>
      </c>
      <c r="BS428" s="5">
        <v>1</v>
      </c>
      <c r="BT428" s="5">
        <v>1</v>
      </c>
      <c r="BU428" s="244">
        <v>1</v>
      </c>
    </row>
    <row r="429" spans="1:73" ht="18.75">
      <c r="A429" s="5">
        <v>1</v>
      </c>
      <c r="B429" s="596"/>
      <c r="C429" s="632"/>
      <c r="D429" s="598"/>
      <c r="E429" s="630" t="str">
        <f t="shared" si="75"/>
        <v/>
      </c>
      <c r="F429" s="640"/>
      <c r="G429" s="627" t="str">
        <f t="shared" si="78"/>
        <v/>
      </c>
      <c r="H429" s="639" t="str">
        <f>IF(OR(ISBLANK(F429), ISTEXT(F429)), "", "0  "&amp;F414)</f>
        <v/>
      </c>
      <c r="I429" s="5">
        <v>1</v>
      </c>
      <c r="J429" s="180" t="str">
        <f t="shared" si="74"/>
        <v>►</v>
      </c>
      <c r="K429" s="163"/>
      <c r="L429" s="164"/>
      <c r="M429" s="181" t="str">
        <f t="shared" si="71"/>
        <v/>
      </c>
      <c r="N429" s="166"/>
      <c r="O429" s="167"/>
      <c r="P429" s="182"/>
      <c r="Q429" s="491">
        <v>1</v>
      </c>
      <c r="R429" s="169">
        <f>IFERROR(SUMIF(K468:P468, O429, K469:P469)*N429*IF(ISBLANK(K429),1,K429)+SUMIF(K470:P470, O429, K471:P471)*N429*IF(ISBLANK(K429),1,K429), 0)</f>
        <v>0</v>
      </c>
      <c r="S429" s="170">
        <f>IF(ISBLANK(K405),0,(R429*Q429)/K405*V406)</f>
        <v>0</v>
      </c>
      <c r="T429" s="171">
        <f>IF(S441=0,0,(S429/S441)*U410*1000)</f>
        <v>0</v>
      </c>
      <c r="U429" s="193">
        <f>IF(R441=0, 0, (K429*Q429)/(R441*U410))</f>
        <v>0</v>
      </c>
      <c r="V429" s="173">
        <f>IF(OR(ISBLANK(K405), ISBLANK(K429), ISTEXT(K429)), 0, K429*Q429/K405*V406)</f>
        <v>0</v>
      </c>
      <c r="W429" s="174">
        <f t="shared" si="72"/>
        <v>0</v>
      </c>
      <c r="X429" s="175">
        <f t="shared" si="73"/>
        <v>0</v>
      </c>
      <c r="Y429" s="5">
        <v>1</v>
      </c>
      <c r="Z429" s="5">
        <v>1</v>
      </c>
      <c r="AA429" s="164"/>
      <c r="AB429" s="164"/>
      <c r="AC429" s="181" t="str">
        <f t="shared" si="77"/>
        <v/>
      </c>
      <c r="AD429" s="166"/>
      <c r="AE429" s="167"/>
      <c r="AF429" s="182"/>
      <c r="AG429" s="5">
        <v>1</v>
      </c>
      <c r="AH429" s="5">
        <v>1</v>
      </c>
      <c r="AI429" s="5">
        <v>1</v>
      </c>
      <c r="AJ429" s="5">
        <v>1</v>
      </c>
      <c r="AK429" s="5">
        <v>1</v>
      </c>
      <c r="AL429" s="5">
        <v>1</v>
      </c>
      <c r="AM429" s="5">
        <v>1</v>
      </c>
      <c r="AN429" s="5">
        <v>1</v>
      </c>
      <c r="AO429" s="5">
        <v>1</v>
      </c>
      <c r="AP429" s="5">
        <v>1</v>
      </c>
      <c r="AQ429" s="5">
        <v>1</v>
      </c>
      <c r="AR429" s="5">
        <v>1</v>
      </c>
      <c r="AS429" s="5">
        <v>1</v>
      </c>
      <c r="AT429" s="5">
        <v>1</v>
      </c>
      <c r="AU429" s="5">
        <v>1</v>
      </c>
      <c r="AV429" s="5">
        <v>1</v>
      </c>
      <c r="AW429" s="5">
        <v>1</v>
      </c>
      <c r="AX429" s="5">
        <v>1</v>
      </c>
      <c r="AY429" s="5">
        <v>1</v>
      </c>
      <c r="AZ429" s="5">
        <v>1</v>
      </c>
      <c r="BA429" s="5">
        <v>1</v>
      </c>
      <c r="BB429" s="5">
        <v>1</v>
      </c>
      <c r="BC429" s="5">
        <v>1</v>
      </c>
      <c r="BD429" s="5">
        <v>1</v>
      </c>
      <c r="BE429" s="5">
        <v>1</v>
      </c>
      <c r="BF429" s="5">
        <v>1</v>
      </c>
      <c r="BG429" s="5">
        <v>1</v>
      </c>
      <c r="BH429" s="5">
        <v>1</v>
      </c>
      <c r="BI429" s="5">
        <v>1</v>
      </c>
      <c r="BJ429" s="5">
        <v>1</v>
      </c>
      <c r="BK429" s="5">
        <v>1</v>
      </c>
      <c r="BL429" s="5">
        <v>1</v>
      </c>
      <c r="BM429" s="5">
        <v>1</v>
      </c>
      <c r="BN429" s="5">
        <v>1</v>
      </c>
      <c r="BO429" s="5">
        <v>1</v>
      </c>
      <c r="BP429" s="5">
        <v>1</v>
      </c>
      <c r="BQ429" s="5">
        <v>1</v>
      </c>
      <c r="BR429" s="5">
        <v>1</v>
      </c>
      <c r="BS429" s="5">
        <v>1</v>
      </c>
      <c r="BT429" s="5">
        <v>1</v>
      </c>
      <c r="BU429" s="244">
        <v>1</v>
      </c>
    </row>
    <row r="430" spans="1:73" ht="18.75">
      <c r="A430" s="5">
        <v>1</v>
      </c>
      <c r="B430" s="596"/>
      <c r="C430" s="632"/>
      <c r="D430" s="598"/>
      <c r="E430" s="630" t="str">
        <f t="shared" si="75"/>
        <v/>
      </c>
      <c r="F430" s="640"/>
      <c r="G430" s="627" t="str">
        <f t="shared" si="78"/>
        <v/>
      </c>
      <c r="H430" s="639" t="str">
        <f>IF(OR(ISBLANK(F430), ISTEXT(F430)), "", "0  "&amp;F414)</f>
        <v/>
      </c>
      <c r="I430" s="5">
        <v>1</v>
      </c>
      <c r="J430" s="180" t="str">
        <f t="shared" si="74"/>
        <v>►</v>
      </c>
      <c r="K430" s="163"/>
      <c r="L430" s="164"/>
      <c r="M430" s="181" t="str">
        <f t="shared" si="71"/>
        <v/>
      </c>
      <c r="N430" s="166"/>
      <c r="O430" s="167"/>
      <c r="P430" s="286"/>
      <c r="Q430" s="491">
        <v>1</v>
      </c>
      <c r="R430" s="169">
        <f>IFERROR(SUMIF(K468:P468, O430, K469:P469)*N430*IF(ISBLANK(K430),1,K430)+SUMIF(K470:P470, O430, K471:P471)*N430*IF(ISBLANK(K430),1,K430), 0)</f>
        <v>0</v>
      </c>
      <c r="S430" s="170">
        <f>IF(ISBLANK(K405),0,(R430*Q430)/K405*V406)</f>
        <v>0</v>
      </c>
      <c r="T430" s="171">
        <f>IF(S441=0,0,(S430/S441)*U410*1000)</f>
        <v>0</v>
      </c>
      <c r="U430" s="193">
        <f>IF(R441=0, 0, (K430*Q430)/(R441*U410))</f>
        <v>0</v>
      </c>
      <c r="V430" s="173">
        <f>IF(OR(ISBLANK(K405), ISBLANK(K430), ISTEXT(K430)), 0, K430*Q430/K405*V406)</f>
        <v>0</v>
      </c>
      <c r="W430" s="174">
        <f t="shared" si="72"/>
        <v>0</v>
      </c>
      <c r="X430" s="175">
        <f t="shared" si="73"/>
        <v>0</v>
      </c>
      <c r="Y430" s="5">
        <v>1</v>
      </c>
      <c r="Z430" s="5">
        <v>1</v>
      </c>
      <c r="AA430" s="164"/>
      <c r="AB430" s="164"/>
      <c r="AC430" s="181" t="str">
        <f t="shared" si="77"/>
        <v/>
      </c>
      <c r="AD430" s="166"/>
      <c r="AE430" s="167"/>
      <c r="AF430" s="182"/>
      <c r="AG430" s="5">
        <v>1</v>
      </c>
      <c r="AH430" s="5">
        <v>1</v>
      </c>
      <c r="AI430" s="5">
        <v>1</v>
      </c>
      <c r="AJ430" s="5">
        <v>1</v>
      </c>
      <c r="AK430" s="5">
        <v>1</v>
      </c>
      <c r="AL430" s="5">
        <v>1</v>
      </c>
      <c r="AM430" s="5">
        <v>1</v>
      </c>
      <c r="AN430" s="5">
        <v>1</v>
      </c>
      <c r="AO430" s="5">
        <v>1</v>
      </c>
      <c r="AP430" s="5">
        <v>1</v>
      </c>
      <c r="AQ430" s="5">
        <v>1</v>
      </c>
      <c r="AR430" s="5">
        <v>1</v>
      </c>
      <c r="AS430" s="5">
        <v>1</v>
      </c>
      <c r="AT430" s="5">
        <v>1</v>
      </c>
      <c r="AU430" s="5">
        <v>1</v>
      </c>
      <c r="AV430" s="5">
        <v>1</v>
      </c>
      <c r="AW430" s="5">
        <v>1</v>
      </c>
      <c r="AX430" s="5">
        <v>1</v>
      </c>
      <c r="AY430" s="5">
        <v>1</v>
      </c>
      <c r="AZ430" s="5">
        <v>1</v>
      </c>
      <c r="BA430" s="5">
        <v>1</v>
      </c>
      <c r="BB430" s="5">
        <v>1</v>
      </c>
      <c r="BC430" s="5">
        <v>1</v>
      </c>
      <c r="BD430" s="5">
        <v>1</v>
      </c>
      <c r="BE430" s="5">
        <v>1</v>
      </c>
      <c r="BF430" s="5">
        <v>1</v>
      </c>
      <c r="BG430" s="5">
        <v>1</v>
      </c>
      <c r="BH430" s="5">
        <v>1</v>
      </c>
      <c r="BI430" s="5">
        <v>1</v>
      </c>
      <c r="BJ430" s="5">
        <v>1</v>
      </c>
      <c r="BK430" s="5">
        <v>1</v>
      </c>
      <c r="BL430" s="5">
        <v>1</v>
      </c>
      <c r="BM430" s="5">
        <v>1</v>
      </c>
      <c r="BN430" s="5">
        <v>1</v>
      </c>
      <c r="BO430" s="5">
        <v>1</v>
      </c>
      <c r="BP430" s="5">
        <v>1</v>
      </c>
      <c r="BQ430" s="5">
        <v>1</v>
      </c>
      <c r="BR430" s="5">
        <v>1</v>
      </c>
      <c r="BS430" s="5">
        <v>1</v>
      </c>
      <c r="BT430" s="5">
        <v>1</v>
      </c>
      <c r="BU430" s="244">
        <v>1</v>
      </c>
    </row>
    <row r="431" spans="1:73" ht="18.75">
      <c r="A431" s="5">
        <v>1</v>
      </c>
      <c r="B431" s="596"/>
      <c r="C431" s="632"/>
      <c r="D431" s="598"/>
      <c r="E431" s="630" t="str">
        <f t="shared" si="75"/>
        <v/>
      </c>
      <c r="F431" s="640"/>
      <c r="G431" s="627" t="str">
        <f t="shared" si="78"/>
        <v/>
      </c>
      <c r="H431" s="639" t="str">
        <f>IF(OR(ISBLANK(F431), ISTEXT(F431)), "", "0  "&amp;F414)</f>
        <v/>
      </c>
      <c r="I431" s="5">
        <v>1</v>
      </c>
      <c r="J431" s="180" t="str">
        <f t="shared" si="74"/>
        <v>►</v>
      </c>
      <c r="K431" s="163"/>
      <c r="L431" s="164"/>
      <c r="M431" s="181" t="str">
        <f t="shared" si="71"/>
        <v/>
      </c>
      <c r="N431" s="166"/>
      <c r="O431" s="167"/>
      <c r="P431" s="286"/>
      <c r="Q431" s="491">
        <v>1</v>
      </c>
      <c r="R431" s="169">
        <f>IFERROR(SUMIF(K468:P468, O431, K469:P469)*N431*IF(ISBLANK(K431),1,K431)+SUMIF(K470:P470, O431, K471:P471)*N431*IF(ISBLANK(K431),1,K431), 0)</f>
        <v>0</v>
      </c>
      <c r="S431" s="170">
        <f>IF(ISBLANK(K405),0,(R431*Q431)/K405*V406)</f>
        <v>0</v>
      </c>
      <c r="T431" s="171">
        <f>IF(S441=0,0,(S431/S441)*U410*1000)</f>
        <v>0</v>
      </c>
      <c r="U431" s="193">
        <f>IF(R441=0, 0, (K431*Q431)/(R441*U410))</f>
        <v>0</v>
      </c>
      <c r="V431" s="173">
        <f>IF(OR(ISBLANK(K405), ISBLANK(K431), ISTEXT(K431)), 0, K431*Q431/K405*V406)</f>
        <v>0</v>
      </c>
      <c r="W431" s="174">
        <f t="shared" si="72"/>
        <v>0</v>
      </c>
      <c r="X431" s="175">
        <f t="shared" si="73"/>
        <v>0</v>
      </c>
      <c r="Y431" s="5">
        <v>1</v>
      </c>
      <c r="Z431" s="5">
        <v>1</v>
      </c>
      <c r="AA431" s="164"/>
      <c r="AB431" s="164"/>
      <c r="AC431" s="181" t="str">
        <f t="shared" si="77"/>
        <v/>
      </c>
      <c r="AD431" s="166"/>
      <c r="AE431" s="167"/>
      <c r="AF431" s="182"/>
      <c r="AG431" s="5">
        <v>1</v>
      </c>
      <c r="AH431" s="5">
        <v>1</v>
      </c>
      <c r="AI431" s="5">
        <v>1</v>
      </c>
      <c r="AJ431" s="5">
        <v>1</v>
      </c>
      <c r="AK431" s="5">
        <v>1</v>
      </c>
      <c r="AL431" s="5">
        <v>1</v>
      </c>
      <c r="AM431" s="5">
        <v>1</v>
      </c>
      <c r="AN431" s="5">
        <v>1</v>
      </c>
      <c r="AO431" s="5">
        <v>1</v>
      </c>
      <c r="AP431" s="5">
        <v>1</v>
      </c>
      <c r="AQ431" s="5">
        <v>1</v>
      </c>
      <c r="AR431" s="5">
        <v>1</v>
      </c>
      <c r="AS431" s="5">
        <v>1</v>
      </c>
      <c r="AT431" s="5">
        <v>1</v>
      </c>
      <c r="AU431" s="5">
        <v>1</v>
      </c>
      <c r="AV431" s="5">
        <v>1</v>
      </c>
      <c r="AW431" s="5">
        <v>1</v>
      </c>
      <c r="AX431" s="5">
        <v>1</v>
      </c>
      <c r="AY431" s="5">
        <v>1</v>
      </c>
      <c r="AZ431" s="5">
        <v>1</v>
      </c>
      <c r="BA431" s="5">
        <v>1</v>
      </c>
      <c r="BB431" s="5">
        <v>1</v>
      </c>
      <c r="BC431" s="5">
        <v>1</v>
      </c>
      <c r="BD431" s="5">
        <v>1</v>
      </c>
      <c r="BE431" s="5">
        <v>1</v>
      </c>
      <c r="BF431" s="5">
        <v>1</v>
      </c>
      <c r="BG431" s="5">
        <v>1</v>
      </c>
      <c r="BH431" s="5">
        <v>1</v>
      </c>
      <c r="BI431" s="5">
        <v>1</v>
      </c>
      <c r="BJ431" s="5">
        <v>1</v>
      </c>
      <c r="BK431" s="5">
        <v>1</v>
      </c>
      <c r="BL431" s="5">
        <v>1</v>
      </c>
      <c r="BM431" s="5">
        <v>1</v>
      </c>
      <c r="BN431" s="5">
        <v>1</v>
      </c>
      <c r="BO431" s="5">
        <v>1</v>
      </c>
      <c r="BP431" s="5">
        <v>1</v>
      </c>
      <c r="BQ431" s="5">
        <v>1</v>
      </c>
      <c r="BR431" s="5">
        <v>1</v>
      </c>
      <c r="BS431" s="5">
        <v>1</v>
      </c>
      <c r="BT431" s="5">
        <v>1</v>
      </c>
      <c r="BU431" s="244">
        <v>1</v>
      </c>
    </row>
    <row r="432" spans="1:73" ht="18.75">
      <c r="A432" s="5">
        <v>1</v>
      </c>
      <c r="B432" s="596"/>
      <c r="C432" s="632"/>
      <c r="D432" s="598"/>
      <c r="E432" s="630" t="str">
        <f t="shared" si="75"/>
        <v/>
      </c>
      <c r="F432" s="640"/>
      <c r="G432" s="627" t="str">
        <f t="shared" si="78"/>
        <v/>
      </c>
      <c r="H432" s="639" t="str">
        <f>IF(OR(ISBLANK(F432), ISTEXT(F432)), "", "0  "&amp;F414)</f>
        <v/>
      </c>
      <c r="I432" s="5">
        <v>1</v>
      </c>
      <c r="J432" s="180" t="str">
        <f t="shared" si="74"/>
        <v>►</v>
      </c>
      <c r="K432" s="163"/>
      <c r="L432" s="164"/>
      <c r="M432" s="181" t="str">
        <f t="shared" si="71"/>
        <v/>
      </c>
      <c r="N432" s="166"/>
      <c r="O432" s="167"/>
      <c r="P432" s="286"/>
      <c r="Q432" s="491">
        <v>1</v>
      </c>
      <c r="R432" s="169">
        <f>IFERROR(SUMIF(K468:P468, O432, K469:P469)*N432*IF(ISBLANK(K432),1,K432)+SUMIF(K470:P470, O432, K471:P471)*N432*IF(ISBLANK(K432),1,K432), 0)</f>
        <v>0</v>
      </c>
      <c r="S432" s="170">
        <f>IF(ISBLANK(K405),0,(R432*Q432)/K405*V406)</f>
        <v>0</v>
      </c>
      <c r="T432" s="171">
        <f>IF(S441=0,0,(S432/S441)*U410*1000)</f>
        <v>0</v>
      </c>
      <c r="U432" s="193">
        <f>IF(R441=0, 0, (K432*Q432)/(R441*U410))</f>
        <v>0</v>
      </c>
      <c r="V432" s="173">
        <f>IF(OR(ISBLANK(K405), ISBLANK(K432), ISTEXT(K432)), 0, K432*Q432/K405*V406)</f>
        <v>0</v>
      </c>
      <c r="W432" s="174">
        <f t="shared" si="72"/>
        <v>0</v>
      </c>
      <c r="X432" s="175">
        <f t="shared" si="73"/>
        <v>0</v>
      </c>
      <c r="Y432" s="5">
        <v>1</v>
      </c>
      <c r="Z432" s="5">
        <v>1</v>
      </c>
      <c r="AA432" s="164"/>
      <c r="AB432" s="164"/>
      <c r="AC432" s="181" t="str">
        <f t="shared" si="77"/>
        <v/>
      </c>
      <c r="AD432" s="166"/>
      <c r="AE432" s="167"/>
      <c r="AF432" s="182"/>
      <c r="AG432" s="5">
        <v>1</v>
      </c>
      <c r="AH432" s="5">
        <v>1</v>
      </c>
      <c r="AI432" s="5">
        <v>1</v>
      </c>
      <c r="AJ432" s="5">
        <v>1</v>
      </c>
      <c r="AK432" s="5">
        <v>1</v>
      </c>
      <c r="AL432" s="5">
        <v>1</v>
      </c>
      <c r="AM432" s="5">
        <v>1</v>
      </c>
      <c r="AN432" s="5">
        <v>1</v>
      </c>
      <c r="AO432" s="5">
        <v>1</v>
      </c>
      <c r="AP432" s="5">
        <v>1</v>
      </c>
      <c r="AQ432" s="5">
        <v>1</v>
      </c>
      <c r="AR432" s="5">
        <v>1</v>
      </c>
      <c r="AS432" s="5">
        <v>1</v>
      </c>
      <c r="AT432" s="5">
        <v>1</v>
      </c>
      <c r="AU432" s="5">
        <v>1</v>
      </c>
      <c r="AV432" s="5">
        <v>1</v>
      </c>
      <c r="AW432" s="5">
        <v>1</v>
      </c>
      <c r="AX432" s="5">
        <v>1</v>
      </c>
      <c r="AY432" s="5">
        <v>1</v>
      </c>
      <c r="AZ432" s="5">
        <v>1</v>
      </c>
      <c r="BA432" s="5">
        <v>1</v>
      </c>
      <c r="BB432" s="5">
        <v>1</v>
      </c>
      <c r="BC432" s="5">
        <v>1</v>
      </c>
      <c r="BD432" s="5">
        <v>1</v>
      </c>
      <c r="BE432" s="5">
        <v>1</v>
      </c>
      <c r="BF432" s="5">
        <v>1</v>
      </c>
      <c r="BG432" s="5">
        <v>1</v>
      </c>
      <c r="BH432" s="5">
        <v>1</v>
      </c>
      <c r="BI432" s="5">
        <v>1</v>
      </c>
      <c r="BJ432" s="5">
        <v>1</v>
      </c>
      <c r="BK432" s="5">
        <v>1</v>
      </c>
      <c r="BL432" s="5">
        <v>1</v>
      </c>
      <c r="BM432" s="5">
        <v>1</v>
      </c>
      <c r="BN432" s="5">
        <v>1</v>
      </c>
      <c r="BO432" s="5">
        <v>1</v>
      </c>
      <c r="BP432" s="5">
        <v>1</v>
      </c>
      <c r="BQ432" s="5">
        <v>1</v>
      </c>
      <c r="BR432" s="5">
        <v>1</v>
      </c>
      <c r="BS432" s="5">
        <v>1</v>
      </c>
      <c r="BT432" s="5">
        <v>1</v>
      </c>
      <c r="BU432" s="244">
        <v>1</v>
      </c>
    </row>
    <row r="433" spans="1:73" ht="18.75">
      <c r="A433" s="5">
        <v>1</v>
      </c>
      <c r="B433" s="596"/>
      <c r="C433" s="632"/>
      <c r="D433" s="598"/>
      <c r="E433" s="630" t="str">
        <f t="shared" si="75"/>
        <v/>
      </c>
      <c r="F433" s="640"/>
      <c r="G433" s="627" t="str">
        <f t="shared" si="78"/>
        <v/>
      </c>
      <c r="H433" s="639" t="str">
        <f>IF(OR(ISBLANK(F433), ISTEXT(F433)), "", "0  "&amp;F414)</f>
        <v/>
      </c>
      <c r="I433" s="5">
        <v>1</v>
      </c>
      <c r="J433" s="180" t="str">
        <f t="shared" si="74"/>
        <v>►</v>
      </c>
      <c r="K433" s="163"/>
      <c r="L433" s="164"/>
      <c r="M433" s="181" t="str">
        <f t="shared" si="71"/>
        <v/>
      </c>
      <c r="N433" s="166"/>
      <c r="O433" s="167"/>
      <c r="P433" s="286"/>
      <c r="Q433" s="491">
        <v>1</v>
      </c>
      <c r="R433" s="169">
        <f>IFERROR(SUMIF(K468:P468, O433, K469:P469)*N433*IF(ISBLANK(K433),1,K433)+SUMIF(K470:P470, O433, K471:P471)*N433*IF(ISBLANK(K433),1,K433), 0)</f>
        <v>0</v>
      </c>
      <c r="S433" s="170">
        <f>IF(ISBLANK(K405),0,(R433*Q433)/K405*V406)</f>
        <v>0</v>
      </c>
      <c r="T433" s="171">
        <f>IF(S441=0,0,(S433/S441)*U410*1000)</f>
        <v>0</v>
      </c>
      <c r="U433" s="193">
        <f>IF(R441=0, 0, (K433*Q433)/(R441*U410))</f>
        <v>0</v>
      </c>
      <c r="V433" s="173">
        <f>IF(OR(ISBLANK(K405), ISBLANK(K433), ISTEXT(K433)), 0, K433*Q433/K405*V406)</f>
        <v>0</v>
      </c>
      <c r="W433" s="174">
        <f t="shared" si="72"/>
        <v>0</v>
      </c>
      <c r="X433" s="175">
        <f t="shared" si="73"/>
        <v>0</v>
      </c>
      <c r="Y433" s="5">
        <v>1</v>
      </c>
      <c r="Z433" s="5">
        <v>1</v>
      </c>
      <c r="AA433" s="164"/>
      <c r="AB433" s="164"/>
      <c r="AC433" s="181" t="str">
        <f t="shared" si="77"/>
        <v/>
      </c>
      <c r="AD433" s="166"/>
      <c r="AE433" s="167"/>
      <c r="AF433" s="182"/>
      <c r="AG433" s="5">
        <v>1</v>
      </c>
      <c r="AH433" s="5">
        <v>1</v>
      </c>
      <c r="AI433" s="5">
        <v>1</v>
      </c>
      <c r="AJ433" s="5">
        <v>1</v>
      </c>
      <c r="AK433" s="5">
        <v>1</v>
      </c>
      <c r="AL433" s="5">
        <v>1</v>
      </c>
      <c r="AM433" s="5">
        <v>1</v>
      </c>
      <c r="AN433" s="5">
        <v>1</v>
      </c>
      <c r="AO433" s="5">
        <v>1</v>
      </c>
      <c r="AP433" s="5">
        <v>1</v>
      </c>
      <c r="AQ433" s="5">
        <v>1</v>
      </c>
      <c r="AR433" s="5">
        <v>1</v>
      </c>
      <c r="AS433" s="5">
        <v>1</v>
      </c>
      <c r="AT433" s="5">
        <v>1</v>
      </c>
      <c r="AU433" s="5">
        <v>1</v>
      </c>
      <c r="AV433" s="5">
        <v>1</v>
      </c>
      <c r="AW433" s="5">
        <v>1</v>
      </c>
      <c r="AX433" s="5">
        <v>1</v>
      </c>
      <c r="AY433" s="5">
        <v>1</v>
      </c>
      <c r="AZ433" s="5">
        <v>1</v>
      </c>
      <c r="BA433" s="5">
        <v>1</v>
      </c>
      <c r="BB433" s="5">
        <v>1</v>
      </c>
      <c r="BC433" s="5">
        <v>1</v>
      </c>
      <c r="BD433" s="5">
        <v>1</v>
      </c>
      <c r="BE433" s="5">
        <v>1</v>
      </c>
      <c r="BF433" s="5">
        <v>1</v>
      </c>
      <c r="BG433" s="5">
        <v>1</v>
      </c>
      <c r="BH433" s="5">
        <v>1</v>
      </c>
      <c r="BI433" s="5">
        <v>1</v>
      </c>
      <c r="BJ433" s="5">
        <v>1</v>
      </c>
      <c r="BK433" s="5">
        <v>1</v>
      </c>
      <c r="BL433" s="5">
        <v>1</v>
      </c>
      <c r="BM433" s="5">
        <v>1</v>
      </c>
      <c r="BN433" s="5">
        <v>1</v>
      </c>
      <c r="BO433" s="5">
        <v>1</v>
      </c>
      <c r="BP433" s="5">
        <v>1</v>
      </c>
      <c r="BQ433" s="5">
        <v>1</v>
      </c>
      <c r="BR433" s="5">
        <v>1</v>
      </c>
      <c r="BS433" s="5">
        <v>1</v>
      </c>
      <c r="BT433" s="5">
        <v>1</v>
      </c>
      <c r="BU433" s="244">
        <v>1</v>
      </c>
    </row>
    <row r="434" spans="1:73" ht="18.75">
      <c r="A434" s="5">
        <v>1</v>
      </c>
      <c r="B434" s="596"/>
      <c r="C434" s="632"/>
      <c r="D434" s="598"/>
      <c r="E434" s="630" t="str">
        <f t="shared" si="75"/>
        <v/>
      </c>
      <c r="F434" s="640"/>
      <c r="G434" s="627" t="str">
        <f t="shared" si="78"/>
        <v/>
      </c>
      <c r="H434" s="639" t="str">
        <f>IF(OR(ISBLANK(F434), ISTEXT(F434)), "", "0  "&amp;F414)</f>
        <v/>
      </c>
      <c r="I434" s="5">
        <v>1</v>
      </c>
      <c r="J434" s="180" t="str">
        <f t="shared" si="74"/>
        <v>►</v>
      </c>
      <c r="K434" s="163"/>
      <c r="L434" s="164"/>
      <c r="M434" s="181" t="str">
        <f t="shared" si="71"/>
        <v/>
      </c>
      <c r="N434" s="166"/>
      <c r="O434" s="167"/>
      <c r="P434" s="286"/>
      <c r="Q434" s="491">
        <v>1</v>
      </c>
      <c r="R434" s="169">
        <f>IFERROR(SUMIF(K468:P468, O434, K469:P469)*N434*IF(ISBLANK(K434),1,K434)+SUMIF(K470:P470, O434, K471:P471)*N434*IF(ISBLANK(K434),1,K434), 0)</f>
        <v>0</v>
      </c>
      <c r="S434" s="170">
        <f>IF(ISBLANK(K405),0,(R434*Q434)/K405*V406)</f>
        <v>0</v>
      </c>
      <c r="T434" s="171">
        <f>IF(S441=0,0,(S434/S441)*U410*1000)</f>
        <v>0</v>
      </c>
      <c r="U434" s="193">
        <f>IF(R441=0, 0, (K434*Q434)/(R441*U410))</f>
        <v>0</v>
      </c>
      <c r="V434" s="173">
        <f>IF(OR(ISBLANK(K405), ISBLANK(K434), ISTEXT(K434)), 0, K434*Q434/K405*V406)</f>
        <v>0</v>
      </c>
      <c r="W434" s="174">
        <f t="shared" si="72"/>
        <v>0</v>
      </c>
      <c r="X434" s="175">
        <f t="shared" si="73"/>
        <v>0</v>
      </c>
      <c r="Y434" s="3">
        <v>1</v>
      </c>
      <c r="Z434" s="5">
        <v>1</v>
      </c>
      <c r="AA434" s="164"/>
      <c r="AB434" s="164"/>
      <c r="AC434" s="181" t="str">
        <f t="shared" si="77"/>
        <v/>
      </c>
      <c r="AD434" s="166"/>
      <c r="AE434" s="167"/>
      <c r="AF434" s="182"/>
      <c r="AG434" s="5">
        <v>1</v>
      </c>
      <c r="AH434" s="5">
        <v>1</v>
      </c>
      <c r="AI434" s="5">
        <v>1</v>
      </c>
      <c r="AJ434" s="5">
        <v>1</v>
      </c>
      <c r="AK434" s="5">
        <v>1</v>
      </c>
      <c r="AL434" s="5">
        <v>1</v>
      </c>
      <c r="AM434" s="5">
        <v>1</v>
      </c>
      <c r="AN434" s="5">
        <v>1</v>
      </c>
      <c r="AO434" s="5">
        <v>1</v>
      </c>
      <c r="AP434" s="5">
        <v>1</v>
      </c>
      <c r="AQ434" s="5">
        <v>1</v>
      </c>
      <c r="AR434" s="5">
        <v>1</v>
      </c>
      <c r="AS434" s="5">
        <v>1</v>
      </c>
      <c r="AT434" s="5">
        <v>1</v>
      </c>
      <c r="AU434" s="5">
        <v>1</v>
      </c>
      <c r="AV434" s="5">
        <v>1</v>
      </c>
      <c r="AW434" s="5">
        <v>1</v>
      </c>
      <c r="AX434" s="5">
        <v>1</v>
      </c>
      <c r="AY434" s="5">
        <v>1</v>
      </c>
      <c r="AZ434" s="5">
        <v>1</v>
      </c>
      <c r="BA434" s="5">
        <v>1</v>
      </c>
      <c r="BB434" s="5">
        <v>1</v>
      </c>
      <c r="BC434" s="5">
        <v>1</v>
      </c>
      <c r="BD434" s="5">
        <v>1</v>
      </c>
      <c r="BE434" s="5">
        <v>1</v>
      </c>
      <c r="BF434" s="5">
        <v>1</v>
      </c>
      <c r="BG434" s="5">
        <v>1</v>
      </c>
      <c r="BH434" s="5">
        <v>1</v>
      </c>
      <c r="BI434" s="5">
        <v>1</v>
      </c>
      <c r="BJ434" s="5">
        <v>1</v>
      </c>
      <c r="BK434" s="5">
        <v>1</v>
      </c>
      <c r="BL434" s="5">
        <v>1</v>
      </c>
      <c r="BM434" s="5">
        <v>1</v>
      </c>
      <c r="BN434" s="5">
        <v>1</v>
      </c>
      <c r="BO434" s="5">
        <v>1</v>
      </c>
      <c r="BP434" s="5">
        <v>1</v>
      </c>
      <c r="BQ434" s="5">
        <v>1</v>
      </c>
      <c r="BR434" s="5">
        <v>1</v>
      </c>
      <c r="BS434" s="5">
        <v>1</v>
      </c>
      <c r="BT434" s="5">
        <v>1</v>
      </c>
      <c r="BU434" s="244">
        <v>1</v>
      </c>
    </row>
    <row r="435" spans="1:73" ht="18.75">
      <c r="B435" s="596"/>
      <c r="C435" s="632"/>
      <c r="D435" s="598"/>
      <c r="E435" s="630" t="str">
        <f t="shared" si="75"/>
        <v/>
      </c>
      <c r="F435" s="640"/>
      <c r="G435" s="627" t="str">
        <f t="shared" si="78"/>
        <v/>
      </c>
      <c r="H435" s="639" t="str">
        <f>IF(OR(ISBLANK(F435), ISTEXT(F435)), "", "0  "&amp;F414)</f>
        <v/>
      </c>
      <c r="I435" s="5">
        <v>1</v>
      </c>
      <c r="J435" s="180" t="str">
        <f t="shared" si="74"/>
        <v>►</v>
      </c>
      <c r="K435" s="163"/>
      <c r="L435" s="164"/>
      <c r="M435" s="181" t="str">
        <f t="shared" si="71"/>
        <v/>
      </c>
      <c r="N435" s="166"/>
      <c r="O435" s="167"/>
      <c r="P435" s="286"/>
      <c r="Q435" s="491">
        <v>1</v>
      </c>
      <c r="R435" s="169">
        <f>IFERROR(SUMIF(K468:P468, O435, K469:P469)*N435*IF(ISBLANK(K435),1,K435)+SUMIF(K470:P470, O435, K471:P471)*N435*IF(ISBLANK(K435),1,K435), 0)</f>
        <v>0</v>
      </c>
      <c r="S435" s="170">
        <f>IF(ISBLANK(K405),0,(R435*Q435)/K405*V406)</f>
        <v>0</v>
      </c>
      <c r="T435" s="171">
        <f>IF(S441=0,0,(S435/S441)*U410*1000)</f>
        <v>0</v>
      </c>
      <c r="U435" s="193">
        <f>IF(R441=0, 0, (K435*Q435)/(R441*U410))</f>
        <v>0</v>
      </c>
      <c r="V435" s="173">
        <f>IF(OR(ISBLANK(K405), ISBLANK(K435), ISTEXT(K435)), 0, K435*Q435/K405*V406)</f>
        <v>0</v>
      </c>
      <c r="W435" s="174">
        <f t="shared" si="72"/>
        <v>0</v>
      </c>
      <c r="X435" s="175">
        <f t="shared" si="73"/>
        <v>0</v>
      </c>
      <c r="Y435" s="3">
        <v>1</v>
      </c>
      <c r="Z435" s="5">
        <v>1</v>
      </c>
      <c r="AA435" s="164"/>
      <c r="AB435" s="164"/>
      <c r="AC435" s="181" t="str">
        <f t="shared" si="77"/>
        <v/>
      </c>
      <c r="AD435" s="166"/>
      <c r="AE435" s="167"/>
      <c r="AF435" s="182"/>
      <c r="AG435" s="5">
        <v>1</v>
      </c>
      <c r="AH435" s="5">
        <v>1</v>
      </c>
      <c r="AI435" s="5">
        <v>1</v>
      </c>
      <c r="AJ435" s="5">
        <v>1</v>
      </c>
      <c r="AK435" s="5">
        <v>1</v>
      </c>
      <c r="AL435" s="5">
        <v>1</v>
      </c>
      <c r="AM435" s="5">
        <v>1</v>
      </c>
      <c r="AN435" s="5">
        <v>1</v>
      </c>
      <c r="AO435" s="5">
        <v>1</v>
      </c>
      <c r="AP435" s="5">
        <v>1</v>
      </c>
      <c r="AQ435" s="5">
        <v>1</v>
      </c>
      <c r="AR435" s="5">
        <v>1</v>
      </c>
      <c r="AS435" s="5">
        <v>1</v>
      </c>
      <c r="AT435" s="5">
        <v>1</v>
      </c>
      <c r="AU435" s="5">
        <v>1</v>
      </c>
      <c r="AV435" s="5">
        <v>1</v>
      </c>
      <c r="AW435" s="5">
        <v>1</v>
      </c>
      <c r="AX435" s="5">
        <v>1</v>
      </c>
      <c r="AY435" s="5">
        <v>1</v>
      </c>
      <c r="AZ435" s="5">
        <v>1</v>
      </c>
      <c r="BA435" s="5">
        <v>1</v>
      </c>
      <c r="BB435" s="5">
        <v>1</v>
      </c>
      <c r="BC435" s="5">
        <v>1</v>
      </c>
      <c r="BD435" s="5">
        <v>1</v>
      </c>
      <c r="BE435" s="5">
        <v>1</v>
      </c>
      <c r="BF435" s="5">
        <v>1</v>
      </c>
      <c r="BG435" s="5">
        <v>1</v>
      </c>
      <c r="BH435" s="5">
        <v>1</v>
      </c>
      <c r="BI435" s="5">
        <v>1</v>
      </c>
      <c r="BJ435" s="5">
        <v>1</v>
      </c>
      <c r="BK435" s="5">
        <v>1</v>
      </c>
      <c r="BL435" s="5">
        <v>1</v>
      </c>
      <c r="BM435" s="5">
        <v>1</v>
      </c>
      <c r="BN435" s="5">
        <v>1</v>
      </c>
      <c r="BO435" s="5">
        <v>1</v>
      </c>
      <c r="BP435" s="5">
        <v>1</v>
      </c>
      <c r="BQ435" s="5">
        <v>1</v>
      </c>
      <c r="BR435" s="5">
        <v>1</v>
      </c>
      <c r="BS435" s="5">
        <v>1</v>
      </c>
      <c r="BT435" s="5">
        <v>1</v>
      </c>
      <c r="BU435" s="244">
        <v>1</v>
      </c>
    </row>
    <row r="436" spans="1:73" ht="18.75">
      <c r="A436" s="5">
        <v>1</v>
      </c>
      <c r="B436" s="596"/>
      <c r="C436" s="632"/>
      <c r="D436" s="598"/>
      <c r="E436" s="630" t="str">
        <f t="shared" si="75"/>
        <v/>
      </c>
      <c r="F436" s="640"/>
      <c r="G436" s="627" t="str">
        <f t="shared" si="78"/>
        <v/>
      </c>
      <c r="H436" s="639" t="str">
        <f>IF(OR(ISBLANK(F436), ISTEXT(F436)), "", "0  "&amp;F414)</f>
        <v/>
      </c>
      <c r="I436" s="5">
        <v>1</v>
      </c>
      <c r="J436" s="180" t="str">
        <f t="shared" si="74"/>
        <v>►</v>
      </c>
      <c r="K436" s="163"/>
      <c r="L436" s="164"/>
      <c r="M436" s="181" t="str">
        <f t="shared" si="71"/>
        <v/>
      </c>
      <c r="N436" s="166"/>
      <c r="O436" s="167"/>
      <c r="P436" s="286"/>
      <c r="Q436" s="491">
        <v>1</v>
      </c>
      <c r="R436" s="169">
        <f>IFERROR(SUMIF(K468:P468, O436, K469:P469)*N436*IF(ISBLANK(K436),1,K436)+SUMIF(K470:P470, O436, K471:P471)*N436*IF(ISBLANK(K436),1,K436), 0)</f>
        <v>0</v>
      </c>
      <c r="S436" s="170">
        <f>IF(ISBLANK(K405),0,(R436*Q436)/K405*V406)</f>
        <v>0</v>
      </c>
      <c r="T436" s="171">
        <f>IF(S441=0,0,(S436/S441)*U410*1000)</f>
        <v>0</v>
      </c>
      <c r="U436" s="193">
        <f>IF(R441=0, 0, (K436*Q436)/(R441*U410))</f>
        <v>0</v>
      </c>
      <c r="V436" s="173">
        <f>IF(OR(ISBLANK(K405), ISBLANK(K436), ISTEXT(K436)), 0, K436*Q436/K405*V406)</f>
        <v>0</v>
      </c>
      <c r="W436" s="174">
        <f t="shared" si="72"/>
        <v>0</v>
      </c>
      <c r="X436" s="175">
        <f t="shared" si="73"/>
        <v>0</v>
      </c>
      <c r="Y436" s="3">
        <v>1</v>
      </c>
      <c r="Z436" s="5">
        <v>1</v>
      </c>
      <c r="AA436" s="164"/>
      <c r="AB436" s="164"/>
      <c r="AC436" s="181" t="str">
        <f t="shared" si="77"/>
        <v/>
      </c>
      <c r="AD436" s="166"/>
      <c r="AE436" s="167"/>
      <c r="AF436" s="182"/>
      <c r="AG436" s="5">
        <v>1</v>
      </c>
      <c r="AH436" s="5">
        <v>1</v>
      </c>
      <c r="AI436" s="5">
        <v>1</v>
      </c>
      <c r="AJ436" s="5">
        <v>1</v>
      </c>
      <c r="AK436" s="5">
        <v>1</v>
      </c>
      <c r="AL436" s="5">
        <v>1</v>
      </c>
      <c r="AM436" s="5">
        <v>1</v>
      </c>
      <c r="AN436" s="5">
        <v>1</v>
      </c>
      <c r="AO436" s="5">
        <v>1</v>
      </c>
      <c r="AP436" s="5">
        <v>1</v>
      </c>
      <c r="AQ436" s="5">
        <v>1</v>
      </c>
      <c r="AR436" s="5">
        <v>1</v>
      </c>
      <c r="AS436" s="5">
        <v>1</v>
      </c>
      <c r="AT436" s="5">
        <v>1</v>
      </c>
      <c r="AU436" s="5">
        <v>1</v>
      </c>
      <c r="AV436" s="5">
        <v>1</v>
      </c>
      <c r="AW436" s="5">
        <v>1</v>
      </c>
      <c r="AX436" s="5">
        <v>1</v>
      </c>
      <c r="AY436" s="5">
        <v>1</v>
      </c>
      <c r="AZ436" s="5">
        <v>1</v>
      </c>
      <c r="BA436" s="5">
        <v>1</v>
      </c>
      <c r="BB436" s="5">
        <v>1</v>
      </c>
      <c r="BC436" s="5">
        <v>1</v>
      </c>
      <c r="BD436" s="5">
        <v>1</v>
      </c>
      <c r="BE436" s="5">
        <v>1</v>
      </c>
      <c r="BF436" s="5">
        <v>1</v>
      </c>
      <c r="BG436" s="5">
        <v>1</v>
      </c>
      <c r="BH436" s="5">
        <v>1</v>
      </c>
      <c r="BI436" s="5">
        <v>1</v>
      </c>
      <c r="BJ436" s="5">
        <v>1</v>
      </c>
      <c r="BK436" s="5">
        <v>1</v>
      </c>
      <c r="BL436" s="5">
        <v>1</v>
      </c>
      <c r="BM436" s="5">
        <v>1</v>
      </c>
      <c r="BN436" s="5">
        <v>1</v>
      </c>
      <c r="BO436" s="5">
        <v>1</v>
      </c>
      <c r="BP436" s="5">
        <v>1</v>
      </c>
      <c r="BQ436" s="5">
        <v>1</v>
      </c>
      <c r="BR436" s="5">
        <v>1</v>
      </c>
      <c r="BS436" s="5">
        <v>1</v>
      </c>
      <c r="BT436" s="5">
        <v>1</v>
      </c>
      <c r="BU436" s="244">
        <v>1</v>
      </c>
    </row>
    <row r="437" spans="1:73" ht="18.75">
      <c r="A437" s="5">
        <v>1</v>
      </c>
      <c r="B437" s="596"/>
      <c r="C437" s="632"/>
      <c r="D437" s="598"/>
      <c r="E437" s="630" t="str">
        <f t="shared" si="75"/>
        <v/>
      </c>
      <c r="F437" s="640"/>
      <c r="G437" s="627" t="str">
        <f t="shared" si="78"/>
        <v/>
      </c>
      <c r="H437" s="639" t="str">
        <f>IF(OR(ISBLANK(F437), ISTEXT(F437)), "", "0  "&amp;F414)</f>
        <v/>
      </c>
      <c r="I437" s="5">
        <v>1</v>
      </c>
      <c r="J437" s="180" t="str">
        <f t="shared" si="74"/>
        <v>►</v>
      </c>
      <c r="K437" s="163"/>
      <c r="L437" s="164"/>
      <c r="M437" s="181" t="str">
        <f t="shared" si="71"/>
        <v/>
      </c>
      <c r="N437" s="166"/>
      <c r="O437" s="167"/>
      <c r="P437" s="286"/>
      <c r="Q437" s="491">
        <v>1</v>
      </c>
      <c r="R437" s="169">
        <f>IFERROR(SUMIF(K468:P468, O437, K469:P469)*N437*IF(ISBLANK(K437),1,K437)+SUMIF(K470:P470, O437, K471:P471)*N437*IF(ISBLANK(K437),1,K437), 0)</f>
        <v>0</v>
      </c>
      <c r="S437" s="170">
        <f>IF(ISBLANK(K405),0,(R437*Q437)/K405*V406)</f>
        <v>0</v>
      </c>
      <c r="T437" s="171">
        <f>IF(S441=0,0,(S437/S441)*U410*1000)</f>
        <v>0</v>
      </c>
      <c r="U437" s="193">
        <f>IF(R441=0, 0, (K437*Q437)/(R441*U410))</f>
        <v>0</v>
      </c>
      <c r="V437" s="173">
        <f>IF(OR(ISBLANK(K405), ISBLANK(K437), ISTEXT(K437)), 0, K437*Q437/K405*V406)</f>
        <v>0</v>
      </c>
      <c r="W437" s="174">
        <f t="shared" si="72"/>
        <v>0</v>
      </c>
      <c r="X437" s="175">
        <f t="shared" si="73"/>
        <v>0</v>
      </c>
      <c r="Y437" s="3">
        <v>1</v>
      </c>
      <c r="Z437" s="5">
        <v>1</v>
      </c>
      <c r="AA437" s="164"/>
      <c r="AB437" s="164"/>
      <c r="AC437" s="181" t="str">
        <f t="shared" si="77"/>
        <v/>
      </c>
      <c r="AD437" s="166"/>
      <c r="AE437" s="167"/>
      <c r="AF437" s="182"/>
      <c r="AG437" s="5">
        <v>1</v>
      </c>
      <c r="AH437" s="5">
        <v>1</v>
      </c>
      <c r="AI437" s="5">
        <v>1</v>
      </c>
      <c r="AJ437" s="5">
        <v>1</v>
      </c>
      <c r="AK437" s="5">
        <v>1</v>
      </c>
      <c r="AL437" s="5">
        <v>1</v>
      </c>
      <c r="AM437" s="5">
        <v>1</v>
      </c>
      <c r="AN437" s="5">
        <v>1</v>
      </c>
      <c r="AO437" s="5">
        <v>1</v>
      </c>
      <c r="AP437" s="5">
        <v>1</v>
      </c>
      <c r="AQ437" s="5">
        <v>1</v>
      </c>
      <c r="AR437" s="5">
        <v>1</v>
      </c>
      <c r="AS437" s="5">
        <v>1</v>
      </c>
      <c r="AT437" s="5">
        <v>1</v>
      </c>
      <c r="AU437" s="5">
        <v>1</v>
      </c>
      <c r="AV437" s="5">
        <v>1</v>
      </c>
      <c r="AW437" s="5">
        <v>1</v>
      </c>
      <c r="AX437" s="5">
        <v>1</v>
      </c>
      <c r="AY437" s="5">
        <v>1</v>
      </c>
      <c r="AZ437" s="5">
        <v>1</v>
      </c>
      <c r="BA437" s="5">
        <v>1</v>
      </c>
      <c r="BB437" s="5">
        <v>1</v>
      </c>
      <c r="BC437" s="5">
        <v>1</v>
      </c>
      <c r="BD437" s="5">
        <v>1</v>
      </c>
      <c r="BE437" s="5">
        <v>1</v>
      </c>
      <c r="BF437" s="5">
        <v>1</v>
      </c>
      <c r="BG437" s="5">
        <v>1</v>
      </c>
      <c r="BH437" s="5">
        <v>1</v>
      </c>
      <c r="BI437" s="5">
        <v>1</v>
      </c>
      <c r="BJ437" s="5">
        <v>1</v>
      </c>
      <c r="BK437" s="5">
        <v>1</v>
      </c>
      <c r="BL437" s="5">
        <v>1</v>
      </c>
      <c r="BM437" s="5">
        <v>1</v>
      </c>
      <c r="BN437" s="5">
        <v>1</v>
      </c>
      <c r="BO437" s="5">
        <v>1</v>
      </c>
      <c r="BP437" s="5">
        <v>1</v>
      </c>
      <c r="BQ437" s="5">
        <v>1</v>
      </c>
      <c r="BR437" s="5">
        <v>1</v>
      </c>
      <c r="BS437" s="5">
        <v>1</v>
      </c>
      <c r="BT437" s="5">
        <v>1</v>
      </c>
      <c r="BU437" s="244">
        <v>1</v>
      </c>
    </row>
    <row r="438" spans="1:73" ht="18.75">
      <c r="A438" s="5">
        <v>1</v>
      </c>
      <c r="B438" s="596"/>
      <c r="C438" s="632"/>
      <c r="D438" s="598"/>
      <c r="E438" s="630" t="str">
        <f t="shared" si="75"/>
        <v/>
      </c>
      <c r="F438" s="640"/>
      <c r="G438" s="627" t="str">
        <f t="shared" si="78"/>
        <v/>
      </c>
      <c r="H438" s="639" t="str">
        <f>IF(OR(ISBLANK(F438), ISTEXT(F438)), "", "0  "&amp;F414)</f>
        <v/>
      </c>
      <c r="I438" s="5">
        <v>1</v>
      </c>
      <c r="J438" s="180" t="str">
        <f t="shared" si="74"/>
        <v>►</v>
      </c>
      <c r="K438" s="163"/>
      <c r="L438" s="164"/>
      <c r="M438" s="181" t="str">
        <f t="shared" si="71"/>
        <v/>
      </c>
      <c r="N438" s="166"/>
      <c r="O438" s="167"/>
      <c r="P438" s="286"/>
      <c r="Q438" s="491">
        <v>1</v>
      </c>
      <c r="R438" s="169">
        <f>IFERROR(SUMIF(K468:P468, O438, K469:P469)*N438*IF(ISBLANK(K438),1,K438)+SUMIF(K470:P470, O438, K471:P471)*N438*IF(ISBLANK(K438),1,K438), 0)</f>
        <v>0</v>
      </c>
      <c r="S438" s="170">
        <f>IF(ISBLANK(K405),0,(R438*Q438)/K405*V406)</f>
        <v>0</v>
      </c>
      <c r="T438" s="171">
        <f>IF(S441=0,0,(S438/S441)*U410*1000)</f>
        <v>0</v>
      </c>
      <c r="U438" s="193">
        <f>IF(R441=0, 0, (K438*Q438)/(R441*U410))</f>
        <v>0</v>
      </c>
      <c r="V438" s="173">
        <f>IF(OR(ISBLANK(K405), ISBLANK(K438), ISTEXT(K438)), 0, K438*Q438/K405*V406)</f>
        <v>0</v>
      </c>
      <c r="W438" s="174">
        <f t="shared" si="72"/>
        <v>0</v>
      </c>
      <c r="X438" s="175">
        <f t="shared" si="73"/>
        <v>0</v>
      </c>
      <c r="Y438" s="3">
        <v>1</v>
      </c>
      <c r="Z438" s="5">
        <v>1</v>
      </c>
      <c r="AA438" s="164"/>
      <c r="AB438" s="164"/>
      <c r="AC438" s="181" t="str">
        <f t="shared" si="77"/>
        <v/>
      </c>
      <c r="AD438" s="166"/>
      <c r="AE438" s="167"/>
      <c r="AF438" s="182"/>
      <c r="AG438" s="5">
        <v>1</v>
      </c>
      <c r="AH438" s="5">
        <v>1</v>
      </c>
      <c r="AI438" s="5">
        <v>1</v>
      </c>
      <c r="AJ438" s="5">
        <v>1</v>
      </c>
      <c r="AK438" s="5">
        <v>1</v>
      </c>
      <c r="AL438" s="5">
        <v>1</v>
      </c>
      <c r="AM438" s="5">
        <v>1</v>
      </c>
      <c r="AN438" s="5">
        <v>1</v>
      </c>
      <c r="AO438" s="5">
        <v>1</v>
      </c>
      <c r="AP438" s="5">
        <v>1</v>
      </c>
      <c r="AQ438" s="5">
        <v>1</v>
      </c>
      <c r="AR438" s="5">
        <v>1</v>
      </c>
      <c r="AS438" s="5">
        <v>1</v>
      </c>
      <c r="AT438" s="5">
        <v>1</v>
      </c>
      <c r="AU438" s="5">
        <v>1</v>
      </c>
      <c r="AV438" s="5">
        <v>1</v>
      </c>
      <c r="AW438" s="5">
        <v>1</v>
      </c>
      <c r="AX438" s="5">
        <v>1</v>
      </c>
      <c r="AY438" s="5">
        <v>1</v>
      </c>
      <c r="AZ438" s="5">
        <v>1</v>
      </c>
      <c r="BA438" s="5">
        <v>1</v>
      </c>
      <c r="BB438" s="5">
        <v>1</v>
      </c>
      <c r="BC438" s="5">
        <v>1</v>
      </c>
      <c r="BD438" s="5">
        <v>1</v>
      </c>
      <c r="BE438" s="5">
        <v>1</v>
      </c>
      <c r="BF438" s="5">
        <v>1</v>
      </c>
      <c r="BG438" s="5">
        <v>1</v>
      </c>
      <c r="BH438" s="5">
        <v>1</v>
      </c>
      <c r="BI438" s="5">
        <v>1</v>
      </c>
      <c r="BJ438" s="5">
        <v>1</v>
      </c>
      <c r="BK438" s="5">
        <v>1</v>
      </c>
      <c r="BL438" s="5">
        <v>1</v>
      </c>
      <c r="BM438" s="5">
        <v>1</v>
      </c>
      <c r="BN438" s="5">
        <v>1</v>
      </c>
      <c r="BO438" s="5">
        <v>1</v>
      </c>
      <c r="BP438" s="5">
        <v>1</v>
      </c>
      <c r="BQ438" s="5">
        <v>1</v>
      </c>
      <c r="BR438" s="5">
        <v>1</v>
      </c>
      <c r="BS438" s="5">
        <v>1</v>
      </c>
      <c r="BT438" s="5">
        <v>1</v>
      </c>
      <c r="BU438" s="244">
        <v>1</v>
      </c>
    </row>
    <row r="439" spans="1:73" ht="18.75">
      <c r="A439" s="5">
        <v>1</v>
      </c>
      <c r="B439" s="596"/>
      <c r="C439" s="632"/>
      <c r="D439" s="598"/>
      <c r="E439" s="630" t="str">
        <f t="shared" si="75"/>
        <v/>
      </c>
      <c r="F439" s="640"/>
      <c r="G439" s="627" t="str">
        <f t="shared" si="78"/>
        <v/>
      </c>
      <c r="H439" s="639" t="str">
        <f>IF(OR(ISBLANK(F439), ISTEXT(F439)), "", "0  "&amp;F414)</f>
        <v/>
      </c>
      <c r="I439" s="5">
        <v>1</v>
      </c>
      <c r="J439" s="180" t="str">
        <f t="shared" si="74"/>
        <v>►</v>
      </c>
      <c r="K439" s="163"/>
      <c r="L439" s="164"/>
      <c r="M439" s="181" t="str">
        <f t="shared" si="71"/>
        <v/>
      </c>
      <c r="N439" s="166"/>
      <c r="O439" s="167"/>
      <c r="P439" s="286"/>
      <c r="Q439" s="491">
        <v>1</v>
      </c>
      <c r="R439" s="169">
        <f>IFERROR(SUMIF(K468:P468, O439, K469:P469)*N439*IF(ISBLANK(K439),1,K439)+SUMIF(K470:P470, O439, K471:P471)*N439*IF(ISBLANK(K439),1,K439), 0)</f>
        <v>0</v>
      </c>
      <c r="S439" s="170">
        <f>IF(ISBLANK(K405),0,(R439*Q439)/K405*V406)</f>
        <v>0</v>
      </c>
      <c r="T439" s="171">
        <f>IF(S441=0,0,(S439/S441)*U410*1000)</f>
        <v>0</v>
      </c>
      <c r="U439" s="193">
        <f>IF(R441=0, 0, (K439*Q439)/(R441*U410))</f>
        <v>0</v>
      </c>
      <c r="V439" s="173">
        <f>IF(OR(ISBLANK(K405), ISBLANK(K439), ISTEXT(K439)), 0, K439*Q439/K405*V406)</f>
        <v>0</v>
      </c>
      <c r="W439" s="174">
        <f t="shared" si="72"/>
        <v>0</v>
      </c>
      <c r="X439" s="175">
        <f t="shared" si="73"/>
        <v>0</v>
      </c>
      <c r="Y439" s="3">
        <v>1</v>
      </c>
      <c r="Z439" s="5">
        <v>1</v>
      </c>
      <c r="AA439" s="164"/>
      <c r="AB439" s="164"/>
      <c r="AC439" s="181" t="str">
        <f t="shared" si="77"/>
        <v/>
      </c>
      <c r="AD439" s="166"/>
      <c r="AE439" s="167"/>
      <c r="AF439" s="182"/>
      <c r="AG439" s="5">
        <v>1</v>
      </c>
      <c r="AH439" s="5">
        <v>1</v>
      </c>
      <c r="AI439" s="5">
        <v>1</v>
      </c>
      <c r="AJ439" s="5">
        <v>1</v>
      </c>
      <c r="AK439" s="5">
        <v>1</v>
      </c>
      <c r="AL439" s="5">
        <v>1</v>
      </c>
      <c r="AM439" s="5">
        <v>1</v>
      </c>
      <c r="AN439" s="5">
        <v>1</v>
      </c>
      <c r="AO439" s="5">
        <v>1</v>
      </c>
      <c r="AP439" s="5">
        <v>1</v>
      </c>
      <c r="AQ439" s="5">
        <v>1</v>
      </c>
      <c r="AR439" s="5">
        <v>1</v>
      </c>
      <c r="AS439" s="5">
        <v>1</v>
      </c>
      <c r="AT439" s="5">
        <v>1</v>
      </c>
      <c r="AU439" s="5">
        <v>1</v>
      </c>
      <c r="AV439" s="5">
        <v>1</v>
      </c>
      <c r="AW439" s="5">
        <v>1</v>
      </c>
      <c r="AX439" s="5">
        <v>1</v>
      </c>
      <c r="AY439" s="5">
        <v>1</v>
      </c>
      <c r="AZ439" s="5">
        <v>1</v>
      </c>
      <c r="BA439" s="5">
        <v>1</v>
      </c>
      <c r="BB439" s="5">
        <v>1</v>
      </c>
      <c r="BC439" s="5">
        <v>1</v>
      </c>
      <c r="BD439" s="5">
        <v>1</v>
      </c>
      <c r="BE439" s="5">
        <v>1</v>
      </c>
      <c r="BF439" s="5">
        <v>1</v>
      </c>
      <c r="BG439" s="5">
        <v>1</v>
      </c>
      <c r="BH439" s="5">
        <v>1</v>
      </c>
      <c r="BI439" s="5">
        <v>1</v>
      </c>
      <c r="BJ439" s="5">
        <v>1</v>
      </c>
      <c r="BK439" s="5">
        <v>1</v>
      </c>
      <c r="BL439" s="5">
        <v>1</v>
      </c>
      <c r="BM439" s="5">
        <v>1</v>
      </c>
      <c r="BN439" s="5">
        <v>1</v>
      </c>
      <c r="BO439" s="5">
        <v>1</v>
      </c>
      <c r="BP439" s="5">
        <v>1</v>
      </c>
      <c r="BQ439" s="5">
        <v>1</v>
      </c>
      <c r="BR439" s="5">
        <v>1</v>
      </c>
      <c r="BS439" s="5">
        <v>1</v>
      </c>
      <c r="BT439" s="5">
        <v>1</v>
      </c>
      <c r="BU439" s="244">
        <v>1</v>
      </c>
    </row>
    <row r="440" spans="1:73" ht="18.75">
      <c r="A440" s="5">
        <v>1</v>
      </c>
      <c r="B440" s="596"/>
      <c r="C440" s="632"/>
      <c r="D440" s="598"/>
      <c r="E440" s="630" t="str">
        <f t="shared" si="75"/>
        <v/>
      </c>
      <c r="F440" s="640"/>
      <c r="G440" s="627" t="str">
        <f t="shared" si="78"/>
        <v/>
      </c>
      <c r="H440" s="639" t="str">
        <f>IF(OR(ISBLANK(F440), ISTEXT(F440)), "", "0  "&amp;F414)</f>
        <v/>
      </c>
      <c r="I440" s="5">
        <v>1</v>
      </c>
      <c r="J440" s="62" t="s">
        <v>21</v>
      </c>
      <c r="K440" s="163"/>
      <c r="L440" s="164"/>
      <c r="M440" s="181" t="str">
        <f t="shared" si="71"/>
        <v/>
      </c>
      <c r="N440" s="166"/>
      <c r="O440" s="167"/>
      <c r="P440" s="286"/>
      <c r="Q440" s="491">
        <v>1</v>
      </c>
      <c r="R440" s="169">
        <f>IFERROR(SUMIF(K468:P468, O440, K469:P469)*N440*IF(ISBLANK(K440),1,K440)+SUMIF(K470:P470, O440, K471:P471)*N440*IF(ISBLANK(K440),1,K440), 0)</f>
        <v>0</v>
      </c>
      <c r="S440" s="170">
        <f>IF(ISBLANK(K405),0,(R440*Q440)/K405*V406)</f>
        <v>0</v>
      </c>
      <c r="T440" s="183">
        <f>IF(S441=0,0,(S440/S441)*U410*1000)</f>
        <v>0</v>
      </c>
      <c r="U440" s="184">
        <f>IF(R441=0, 0, (K440*Q440)/(R441*U410))</f>
        <v>0</v>
      </c>
      <c r="V440" s="185">
        <f>IF(OR(ISBLANK(K405), ISBLANK(K440), ISTEXT(K440)), 0, K440*Q440/K405*V406)</f>
        <v>0</v>
      </c>
      <c r="W440" s="186">
        <f t="shared" si="72"/>
        <v>0</v>
      </c>
      <c r="X440" s="187">
        <f t="shared" si="73"/>
        <v>0</v>
      </c>
      <c r="Y440" s="3">
        <v>1</v>
      </c>
      <c r="Z440" s="5">
        <v>1</v>
      </c>
      <c r="AA440" s="164"/>
      <c r="AB440" s="164"/>
      <c r="AC440" s="181"/>
      <c r="AD440" s="166"/>
      <c r="AE440" s="167"/>
      <c r="AF440" s="182"/>
      <c r="AG440" s="5">
        <v>1</v>
      </c>
      <c r="AH440" s="5">
        <v>1</v>
      </c>
      <c r="AI440" s="5">
        <v>1</v>
      </c>
      <c r="AJ440" s="5">
        <v>1</v>
      </c>
      <c r="AK440" s="5">
        <v>1</v>
      </c>
      <c r="AL440" s="5">
        <v>1</v>
      </c>
      <c r="AM440" s="5">
        <v>1</v>
      </c>
      <c r="AN440" s="5">
        <v>1</v>
      </c>
      <c r="AO440" s="5">
        <v>1</v>
      </c>
      <c r="AP440" s="5">
        <v>1</v>
      </c>
      <c r="AQ440" s="5">
        <v>1</v>
      </c>
      <c r="AR440" s="5">
        <v>1</v>
      </c>
      <c r="AS440" s="5">
        <v>1</v>
      </c>
      <c r="AT440" s="5">
        <v>1</v>
      </c>
      <c r="AU440" s="5">
        <v>1</v>
      </c>
      <c r="AV440" s="5">
        <v>1</v>
      </c>
      <c r="AW440" s="5">
        <v>1</v>
      </c>
      <c r="AX440" s="5">
        <v>1</v>
      </c>
      <c r="AY440" s="5">
        <v>1</v>
      </c>
      <c r="AZ440" s="5">
        <v>1</v>
      </c>
      <c r="BA440" s="5">
        <v>1</v>
      </c>
      <c r="BB440" s="5">
        <v>1</v>
      </c>
      <c r="BC440" s="5">
        <v>1</v>
      </c>
      <c r="BD440" s="5">
        <v>1</v>
      </c>
      <c r="BE440" s="5">
        <v>1</v>
      </c>
      <c r="BF440" s="5">
        <v>1</v>
      </c>
      <c r="BG440" s="5">
        <v>1</v>
      </c>
      <c r="BH440" s="5">
        <v>1</v>
      </c>
      <c r="BI440" s="5">
        <v>1</v>
      </c>
      <c r="BJ440" s="5">
        <v>1</v>
      </c>
      <c r="BK440" s="5">
        <v>1</v>
      </c>
      <c r="BL440" s="5">
        <v>1</v>
      </c>
      <c r="BM440" s="5">
        <v>1</v>
      </c>
      <c r="BN440" s="5">
        <v>1</v>
      </c>
      <c r="BO440" s="5">
        <v>1</v>
      </c>
      <c r="BP440" s="5">
        <v>1</v>
      </c>
      <c r="BQ440" s="5">
        <v>1</v>
      </c>
      <c r="BR440" s="5">
        <v>1</v>
      </c>
      <c r="BS440" s="5">
        <v>1</v>
      </c>
      <c r="BT440" s="5">
        <v>1</v>
      </c>
      <c r="BU440" s="244">
        <v>1</v>
      </c>
    </row>
    <row r="441" spans="1:73" ht="18.75">
      <c r="A441" s="5">
        <v>1</v>
      </c>
      <c r="B441" s="596"/>
      <c r="C441" s="632"/>
      <c r="D441" s="598"/>
      <c r="E441" s="630" t="str">
        <f t="shared" si="75"/>
        <v/>
      </c>
      <c r="F441" s="640"/>
      <c r="G441" s="627" t="str">
        <f t="shared" si="78"/>
        <v/>
      </c>
      <c r="H441" s="639" t="str">
        <f>IF(OR(ISBLANK(F441), ISTEXT(F441)), "", "0  "&amp;F414)</f>
        <v/>
      </c>
      <c r="I441" s="5">
        <v>1</v>
      </c>
      <c r="J441" s="280" t="s">
        <v>21</v>
      </c>
      <c r="K441" s="291"/>
      <c r="L441" s="292"/>
      <c r="M441" s="292"/>
      <c r="N441" s="292"/>
      <c r="O441" s="292"/>
      <c r="P441" s="292"/>
      <c r="Q441" s="292"/>
      <c r="R441" s="293">
        <f>SUM(R411:R440)</f>
        <v>0</v>
      </c>
      <c r="S441" s="170">
        <f>SUM(S411:S440)</f>
        <v>0</v>
      </c>
      <c r="T441" s="294">
        <f>SUM(T411:T440)/1000</f>
        <v>0</v>
      </c>
      <c r="U441" s="295"/>
      <c r="V441" s="295"/>
      <c r="W441" s="295"/>
      <c r="X441" s="296"/>
      <c r="Y441" s="3">
        <v>1</v>
      </c>
      <c r="Z441" s="5">
        <v>1</v>
      </c>
      <c r="AA441" s="164"/>
      <c r="AB441" s="164"/>
      <c r="AC441" s="181"/>
      <c r="AD441" s="166"/>
      <c r="AE441" s="167"/>
      <c r="AF441" s="182"/>
      <c r="AG441" s="5">
        <v>1</v>
      </c>
      <c r="AH441" s="5">
        <v>1</v>
      </c>
      <c r="AI441" s="5">
        <v>1</v>
      </c>
      <c r="AJ441" s="5">
        <v>1</v>
      </c>
      <c r="AK441" s="5">
        <v>1</v>
      </c>
      <c r="AL441" s="5">
        <v>1</v>
      </c>
      <c r="AM441" s="5">
        <v>1</v>
      </c>
      <c r="AN441" s="5">
        <v>1</v>
      </c>
      <c r="AO441" s="5">
        <v>1</v>
      </c>
      <c r="AP441" s="5">
        <v>1</v>
      </c>
      <c r="AQ441" s="5">
        <v>1</v>
      </c>
      <c r="AR441" s="5">
        <v>1</v>
      </c>
      <c r="AS441" s="5">
        <v>1</v>
      </c>
      <c r="AT441" s="5">
        <v>1</v>
      </c>
      <c r="AU441" s="5">
        <v>1</v>
      </c>
      <c r="AV441" s="5">
        <v>1</v>
      </c>
      <c r="AW441" s="5">
        <v>1</v>
      </c>
      <c r="AX441" s="5">
        <v>1</v>
      </c>
      <c r="AY441" s="5">
        <v>1</v>
      </c>
      <c r="AZ441" s="5">
        <v>1</v>
      </c>
      <c r="BA441" s="5">
        <v>1</v>
      </c>
      <c r="BB441" s="5">
        <v>1</v>
      </c>
      <c r="BC441" s="5">
        <v>1</v>
      </c>
      <c r="BD441" s="5">
        <v>1</v>
      </c>
      <c r="BE441" s="5">
        <v>1</v>
      </c>
      <c r="BF441" s="5">
        <v>1</v>
      </c>
      <c r="BG441" s="5">
        <v>1</v>
      </c>
      <c r="BH441" s="5">
        <v>1</v>
      </c>
      <c r="BI441" s="5">
        <v>1</v>
      </c>
      <c r="BJ441" s="5">
        <v>1</v>
      </c>
      <c r="BK441" s="5">
        <v>1</v>
      </c>
      <c r="BL441" s="5">
        <v>1</v>
      </c>
      <c r="BM441" s="5">
        <v>1</v>
      </c>
      <c r="BN441" s="5">
        <v>1</v>
      </c>
      <c r="BO441" s="5">
        <v>1</v>
      </c>
      <c r="BP441" s="5">
        <v>1</v>
      </c>
      <c r="BQ441" s="5">
        <v>1</v>
      </c>
      <c r="BR441" s="5">
        <v>1</v>
      </c>
      <c r="BS441" s="5">
        <v>1</v>
      </c>
      <c r="BT441" s="5">
        <v>1</v>
      </c>
      <c r="BU441" s="244">
        <v>1</v>
      </c>
    </row>
    <row r="442" spans="1:73" ht="18.75">
      <c r="A442" s="5">
        <v>1</v>
      </c>
      <c r="B442" s="596"/>
      <c r="C442" s="632"/>
      <c r="D442" s="598"/>
      <c r="E442" s="630" t="str">
        <f t="shared" si="75"/>
        <v/>
      </c>
      <c r="F442" s="640"/>
      <c r="G442" s="627" t="str">
        <f t="shared" si="78"/>
        <v/>
      </c>
      <c r="H442" s="639" t="str">
        <f>IF(OR(ISBLANK(F442), ISTEXT(F442)), "", "0  "&amp;F414)</f>
        <v/>
      </c>
      <c r="I442" s="5">
        <v>1</v>
      </c>
      <c r="J442" s="62" t="s">
        <v>21</v>
      </c>
      <c r="K442" s="302">
        <v>0</v>
      </c>
      <c r="L442" s="303" t="s">
        <v>181</v>
      </c>
      <c r="M442" s="303"/>
      <c r="N442" s="303"/>
      <c r="O442" s="303"/>
      <c r="P442" s="303"/>
      <c r="Q442" s="303"/>
      <c r="R442" s="304" t="s">
        <v>183</v>
      </c>
      <c r="S442" s="303"/>
      <c r="T442" s="303"/>
      <c r="U442" s="303"/>
      <c r="V442" s="303"/>
      <c r="W442" s="303"/>
      <c r="X442" s="305"/>
      <c r="Y442" s="3">
        <v>1</v>
      </c>
      <c r="Z442" s="5">
        <v>1</v>
      </c>
      <c r="AA442" s="164"/>
      <c r="AB442" s="164"/>
      <c r="AC442" s="181"/>
      <c r="AD442" s="166"/>
      <c r="AE442" s="167"/>
      <c r="AF442" s="182"/>
      <c r="AG442" s="5">
        <v>1</v>
      </c>
      <c r="AH442" s="5">
        <v>1</v>
      </c>
      <c r="AI442" s="5">
        <v>1</v>
      </c>
      <c r="AJ442" s="5">
        <v>1</v>
      </c>
      <c r="AK442" s="5">
        <v>1</v>
      </c>
      <c r="AL442" s="5">
        <v>1</v>
      </c>
      <c r="AM442" s="5">
        <v>1</v>
      </c>
      <c r="AN442" s="5">
        <v>1</v>
      </c>
      <c r="AO442" s="5">
        <v>1</v>
      </c>
      <c r="AP442" s="5">
        <v>1</v>
      </c>
      <c r="AQ442" s="5">
        <v>1</v>
      </c>
      <c r="AR442" s="5">
        <v>1</v>
      </c>
      <c r="AS442" s="5">
        <v>1</v>
      </c>
      <c r="AT442" s="5">
        <v>1</v>
      </c>
      <c r="AU442" s="5">
        <v>1</v>
      </c>
      <c r="AV442" s="5">
        <v>1</v>
      </c>
      <c r="AW442" s="5">
        <v>1</v>
      </c>
      <c r="AX442" s="5">
        <v>1</v>
      </c>
      <c r="AY442" s="5">
        <v>1</v>
      </c>
      <c r="AZ442" s="5">
        <v>1</v>
      </c>
      <c r="BA442" s="5">
        <v>1</v>
      </c>
      <c r="BB442" s="5">
        <v>1</v>
      </c>
      <c r="BC442" s="5">
        <v>1</v>
      </c>
      <c r="BD442" s="5">
        <v>1</v>
      </c>
      <c r="BE442" s="5">
        <v>1</v>
      </c>
      <c r="BF442" s="5">
        <v>1</v>
      </c>
      <c r="BG442" s="5">
        <v>1</v>
      </c>
      <c r="BH442" s="5">
        <v>1</v>
      </c>
      <c r="BI442" s="5">
        <v>1</v>
      </c>
      <c r="BJ442" s="5">
        <v>1</v>
      </c>
      <c r="BK442" s="5">
        <v>1</v>
      </c>
      <c r="BL442" s="5">
        <v>1</v>
      </c>
      <c r="BM442" s="5">
        <v>1</v>
      </c>
      <c r="BN442" s="5">
        <v>1</v>
      </c>
      <c r="BO442" s="5">
        <v>1</v>
      </c>
      <c r="BP442" s="5">
        <v>1</v>
      </c>
      <c r="BQ442" s="5">
        <v>1</v>
      </c>
      <c r="BR442" s="5">
        <v>1</v>
      </c>
      <c r="BS442" s="5">
        <v>1</v>
      </c>
      <c r="BT442" s="5">
        <v>1</v>
      </c>
      <c r="BU442" s="244">
        <v>1</v>
      </c>
    </row>
    <row r="443" spans="1:73" ht="18.75">
      <c r="A443" s="5">
        <v>1</v>
      </c>
      <c r="B443" s="596"/>
      <c r="C443" s="632"/>
      <c r="D443" s="598"/>
      <c r="E443" s="630" t="str">
        <f t="shared" si="75"/>
        <v/>
      </c>
      <c r="F443" s="640"/>
      <c r="G443" s="627" t="str">
        <f t="shared" si="78"/>
        <v/>
      </c>
      <c r="H443" s="639" t="str">
        <f>IF(OR(ISBLANK(F443), ISTEXT(F443)), "", "0  "&amp;F414)</f>
        <v/>
      </c>
      <c r="I443" s="5">
        <v>1</v>
      </c>
      <c r="J443" s="314" t="str">
        <f t="shared" ref="J443:J465" si="79">IF(L443&lt;&gt;"","A",IF(M443&lt;&gt;"","A",IF(N443&lt;&gt;"","A",IF(O443&lt;&gt;"","A",IF(P443&lt;&gt;"","A","►")))))</f>
        <v>A</v>
      </c>
      <c r="K443" s="315">
        <f>IF(ISBLANK(L443),"",LARGE(K442:K442,1)+1)</f>
        <v>1</v>
      </c>
      <c r="L443" s="316" t="s">
        <v>442</v>
      </c>
      <c r="M443" s="317"/>
      <c r="N443" s="317"/>
      <c r="O443" s="317"/>
      <c r="P443" s="317"/>
      <c r="Q443" s="317"/>
      <c r="R443" s="317"/>
      <c r="S443" s="317"/>
      <c r="T443" s="317"/>
      <c r="U443" s="317"/>
      <c r="V443" s="317"/>
      <c r="W443" s="317"/>
      <c r="X443" s="318"/>
      <c r="Y443" s="3">
        <v>1</v>
      </c>
      <c r="Z443" s="5">
        <v>1</v>
      </c>
      <c r="AA443" s="164"/>
      <c r="AB443" s="164"/>
      <c r="AC443" s="181"/>
      <c r="AD443" s="166"/>
      <c r="AE443" s="167"/>
      <c r="AF443" s="182"/>
      <c r="AG443" s="5">
        <v>1</v>
      </c>
      <c r="AH443" s="5">
        <v>1</v>
      </c>
      <c r="AI443" s="5">
        <v>1</v>
      </c>
      <c r="AJ443" s="5">
        <v>1</v>
      </c>
      <c r="AK443" s="5">
        <v>1</v>
      </c>
      <c r="AL443" s="5">
        <v>1</v>
      </c>
      <c r="AM443" s="5">
        <v>1</v>
      </c>
      <c r="AN443" s="5">
        <v>1</v>
      </c>
      <c r="AO443" s="5">
        <v>1</v>
      </c>
      <c r="AP443" s="5">
        <v>1</v>
      </c>
      <c r="AQ443" s="5">
        <v>1</v>
      </c>
      <c r="AR443" s="5">
        <v>1</v>
      </c>
      <c r="AS443" s="5">
        <v>1</v>
      </c>
      <c r="AT443" s="5">
        <v>1</v>
      </c>
      <c r="AU443" s="5">
        <v>1</v>
      </c>
      <c r="AV443" s="5">
        <v>1</v>
      </c>
      <c r="AW443" s="5">
        <v>1</v>
      </c>
      <c r="AX443" s="5">
        <v>1</v>
      </c>
      <c r="AY443" s="5">
        <v>1</v>
      </c>
      <c r="AZ443" s="5">
        <v>1</v>
      </c>
      <c r="BA443" s="5">
        <v>1</v>
      </c>
      <c r="BB443" s="5">
        <v>1</v>
      </c>
      <c r="BC443" s="5">
        <v>1</v>
      </c>
      <c r="BD443" s="5">
        <v>1</v>
      </c>
      <c r="BE443" s="5">
        <v>1</v>
      </c>
      <c r="BF443" s="5">
        <v>1</v>
      </c>
      <c r="BG443" s="5">
        <v>1</v>
      </c>
      <c r="BH443" s="5">
        <v>1</v>
      </c>
      <c r="BI443" s="5">
        <v>1</v>
      </c>
      <c r="BJ443" s="5">
        <v>1</v>
      </c>
      <c r="BK443" s="5">
        <v>1</v>
      </c>
      <c r="BL443" s="5">
        <v>1</v>
      </c>
      <c r="BM443" s="5">
        <v>1</v>
      </c>
      <c r="BN443" s="5">
        <v>1</v>
      </c>
      <c r="BO443" s="5">
        <v>1</v>
      </c>
      <c r="BP443" s="5">
        <v>1</v>
      </c>
      <c r="BQ443" s="5">
        <v>1</v>
      </c>
      <c r="BR443" s="5">
        <v>1</v>
      </c>
      <c r="BS443" s="5">
        <v>1</v>
      </c>
      <c r="BT443" s="5">
        <v>1</v>
      </c>
      <c r="BU443" s="244">
        <v>1</v>
      </c>
    </row>
    <row r="444" spans="1:73" ht="21">
      <c r="A444" s="5">
        <v>1</v>
      </c>
      <c r="B444" s="596"/>
      <c r="C444" s="632"/>
      <c r="D444" s="598"/>
      <c r="E444" s="630" t="str">
        <f t="shared" si="75"/>
        <v/>
      </c>
      <c r="F444" s="640"/>
      <c r="G444" s="627" t="str">
        <f t="shared" si="78"/>
        <v/>
      </c>
      <c r="H444" s="639" t="str">
        <f>IF(OR(ISBLANK(F444), ISTEXT(F444)), "", "0  "&amp;F414)</f>
        <v/>
      </c>
      <c r="I444" s="5">
        <v>1</v>
      </c>
      <c r="J444" s="314" t="str">
        <f t="shared" si="79"/>
        <v>►</v>
      </c>
      <c r="K444" s="315" t="str">
        <f>IF(ISBLANK(L444),"",LARGE(K442:K443,1)+1)</f>
        <v/>
      </c>
      <c r="L444" s="316"/>
      <c r="M444" s="317"/>
      <c r="N444" s="317"/>
      <c r="O444" s="502"/>
      <c r="P444" s="502"/>
      <c r="Q444" s="502"/>
      <c r="R444" s="502"/>
      <c r="S444" s="502"/>
      <c r="T444" s="502"/>
      <c r="U444" s="502"/>
      <c r="V444" s="502"/>
      <c r="W444" s="502"/>
      <c r="X444" s="324"/>
      <c r="Y444" s="3">
        <v>1</v>
      </c>
      <c r="Z444" s="5">
        <v>1</v>
      </c>
      <c r="AA444" s="164"/>
      <c r="AB444" s="164"/>
      <c r="AC444" s="181"/>
      <c r="AD444" s="166"/>
      <c r="AE444" s="167"/>
      <c r="AF444" s="182"/>
      <c r="AG444" s="5">
        <v>1</v>
      </c>
      <c r="AH444" s="5">
        <v>1</v>
      </c>
      <c r="AI444" s="5">
        <v>1</v>
      </c>
      <c r="AJ444" s="5">
        <v>1</v>
      </c>
      <c r="AK444" s="5">
        <v>1</v>
      </c>
      <c r="AL444" s="5">
        <v>1</v>
      </c>
      <c r="AM444" s="5">
        <v>1</v>
      </c>
      <c r="AN444" s="5">
        <v>1</v>
      </c>
      <c r="AO444" s="5">
        <v>1</v>
      </c>
      <c r="AP444" s="5">
        <v>1</v>
      </c>
      <c r="AQ444" s="5">
        <v>1</v>
      </c>
      <c r="AR444" s="5">
        <v>1</v>
      </c>
      <c r="AS444" s="5">
        <v>1</v>
      </c>
      <c r="AT444" s="5">
        <v>1</v>
      </c>
      <c r="AU444" s="5">
        <v>1</v>
      </c>
      <c r="AV444" s="5">
        <v>1</v>
      </c>
      <c r="AW444" s="5">
        <v>1</v>
      </c>
      <c r="AX444" s="5">
        <v>1</v>
      </c>
      <c r="AY444" s="5">
        <v>1</v>
      </c>
      <c r="AZ444" s="5">
        <v>1</v>
      </c>
      <c r="BA444" s="5">
        <v>1</v>
      </c>
      <c r="BB444" s="5">
        <v>1</v>
      </c>
      <c r="BC444" s="5">
        <v>1</v>
      </c>
      <c r="BD444" s="5">
        <v>1</v>
      </c>
      <c r="BE444" s="5">
        <v>1</v>
      </c>
      <c r="BF444" s="5">
        <v>1</v>
      </c>
      <c r="BG444" s="5">
        <v>1</v>
      </c>
      <c r="BH444" s="5">
        <v>1</v>
      </c>
      <c r="BI444" s="5">
        <v>1</v>
      </c>
      <c r="BJ444" s="5">
        <v>1</v>
      </c>
      <c r="BK444" s="5">
        <v>1</v>
      </c>
      <c r="BL444" s="5">
        <v>1</v>
      </c>
      <c r="BM444" s="5">
        <v>1</v>
      </c>
      <c r="BN444" s="5">
        <v>1</v>
      </c>
      <c r="BO444" s="5">
        <v>1</v>
      </c>
      <c r="BP444" s="5">
        <v>1</v>
      </c>
      <c r="BQ444" s="5">
        <v>1</v>
      </c>
      <c r="BR444" s="5">
        <v>1</v>
      </c>
      <c r="BS444" s="5">
        <v>1</v>
      </c>
      <c r="BT444" s="5">
        <v>1</v>
      </c>
      <c r="BU444" s="244">
        <v>1</v>
      </c>
    </row>
    <row r="445" spans="1:73" ht="18.75">
      <c r="A445" s="5">
        <v>1</v>
      </c>
      <c r="B445" s="596"/>
      <c r="C445" s="632"/>
      <c r="D445" s="598"/>
      <c r="E445" s="630" t="str">
        <f t="shared" si="75"/>
        <v/>
      </c>
      <c r="F445" s="640"/>
      <c r="G445" s="627" t="str">
        <f t="shared" si="78"/>
        <v/>
      </c>
      <c r="H445" s="639" t="str">
        <f>IF(OR(ISBLANK(F445), ISTEXT(F445)), "", "0  "&amp;F414)</f>
        <v/>
      </c>
      <c r="I445" s="5">
        <v>1</v>
      </c>
      <c r="J445" s="314" t="str">
        <f t="shared" si="79"/>
        <v>A</v>
      </c>
      <c r="K445" s="315">
        <f>IF(ISBLANK(L445),"",LARGE(K442:K444,1)+1)</f>
        <v>2</v>
      </c>
      <c r="L445" s="316" t="s">
        <v>365</v>
      </c>
      <c r="M445" s="317"/>
      <c r="N445" s="317"/>
      <c r="O445" s="317"/>
      <c r="P445" s="317"/>
      <c r="Q445" s="317"/>
      <c r="R445" s="317"/>
      <c r="S445" s="317"/>
      <c r="T445" s="317"/>
      <c r="U445" s="317"/>
      <c r="V445" s="317"/>
      <c r="W445" s="317"/>
      <c r="X445" s="318"/>
      <c r="Y445" s="3">
        <v>1</v>
      </c>
      <c r="Z445" s="5">
        <v>1</v>
      </c>
      <c r="AA445" s="164"/>
      <c r="AB445" s="164"/>
      <c r="AC445" s="181"/>
      <c r="AD445" s="166"/>
      <c r="AE445" s="167"/>
      <c r="AF445" s="182"/>
      <c r="AG445" s="5">
        <v>1</v>
      </c>
      <c r="AH445" s="5">
        <v>1</v>
      </c>
      <c r="AI445" s="5">
        <v>1</v>
      </c>
      <c r="AJ445" s="5">
        <v>1</v>
      </c>
      <c r="AK445" s="5">
        <v>1</v>
      </c>
      <c r="AL445" s="5">
        <v>1</v>
      </c>
      <c r="AM445" s="5">
        <v>1</v>
      </c>
      <c r="AN445" s="5">
        <v>1</v>
      </c>
      <c r="AO445" s="5">
        <v>1</v>
      </c>
      <c r="AP445" s="5">
        <v>1</v>
      </c>
      <c r="AQ445" s="5">
        <v>1</v>
      </c>
      <c r="AR445" s="5">
        <v>1</v>
      </c>
      <c r="AS445" s="5">
        <v>1</v>
      </c>
      <c r="AT445" s="5">
        <v>1</v>
      </c>
      <c r="AU445" s="5">
        <v>1</v>
      </c>
      <c r="AV445" s="5">
        <v>1</v>
      </c>
      <c r="AW445" s="5">
        <v>1</v>
      </c>
      <c r="AX445" s="5">
        <v>1</v>
      </c>
      <c r="AY445" s="5">
        <v>1</v>
      </c>
      <c r="AZ445" s="5">
        <v>1</v>
      </c>
      <c r="BA445" s="5">
        <v>1</v>
      </c>
      <c r="BB445" s="5">
        <v>1</v>
      </c>
      <c r="BC445" s="5">
        <v>1</v>
      </c>
      <c r="BD445" s="5">
        <v>1</v>
      </c>
      <c r="BE445" s="5">
        <v>1</v>
      </c>
      <c r="BF445" s="5">
        <v>1</v>
      </c>
      <c r="BG445" s="5">
        <v>1</v>
      </c>
      <c r="BH445" s="5">
        <v>1</v>
      </c>
      <c r="BI445" s="5">
        <v>1</v>
      </c>
      <c r="BJ445" s="5">
        <v>1</v>
      </c>
      <c r="BK445" s="5">
        <v>1</v>
      </c>
      <c r="BL445" s="5">
        <v>1</v>
      </c>
      <c r="BM445" s="5">
        <v>1</v>
      </c>
      <c r="BN445" s="5">
        <v>1</v>
      </c>
      <c r="BO445" s="5">
        <v>1</v>
      </c>
      <c r="BP445" s="5">
        <v>1</v>
      </c>
      <c r="BQ445" s="5">
        <v>1</v>
      </c>
      <c r="BR445" s="5">
        <v>1</v>
      </c>
      <c r="BS445" s="5">
        <v>1</v>
      </c>
      <c r="BT445" s="5">
        <v>1</v>
      </c>
      <c r="BU445" s="244">
        <v>1</v>
      </c>
    </row>
    <row r="446" spans="1:73" ht="18.75">
      <c r="A446" s="5">
        <v>1</v>
      </c>
      <c r="B446" s="596"/>
      <c r="C446" s="632"/>
      <c r="D446" s="598"/>
      <c r="E446" s="630" t="str">
        <f t="shared" si="75"/>
        <v/>
      </c>
      <c r="F446" s="640"/>
      <c r="G446" s="627" t="str">
        <f t="shared" si="78"/>
        <v/>
      </c>
      <c r="H446" s="639" t="str">
        <f>IF(OR(ISBLANK(F446), ISTEXT(F446)), "", "0  "&amp;F414)</f>
        <v/>
      </c>
      <c r="I446" s="5">
        <v>1</v>
      </c>
      <c r="J446" s="314" t="str">
        <f t="shared" si="79"/>
        <v>►</v>
      </c>
      <c r="K446" s="315" t="str">
        <f>IF(ISBLANK(L446),"",LARGE(K442:K445,1)+1)</f>
        <v/>
      </c>
      <c r="L446" s="316"/>
      <c r="M446" s="317"/>
      <c r="N446" s="317"/>
      <c r="O446" s="317"/>
      <c r="P446" s="317"/>
      <c r="Q446" s="317"/>
      <c r="R446" s="317"/>
      <c r="S446" s="317"/>
      <c r="T446" s="317"/>
      <c r="U446" s="317"/>
      <c r="V446" s="317"/>
      <c r="W446" s="317"/>
      <c r="X446" s="318"/>
      <c r="Y446" s="3">
        <v>1</v>
      </c>
      <c r="Z446" s="5">
        <v>1</v>
      </c>
      <c r="AA446" s="164"/>
      <c r="AB446" s="164"/>
      <c r="AC446" s="181"/>
      <c r="AD446" s="166"/>
      <c r="AE446" s="167"/>
      <c r="AF446" s="182"/>
      <c r="AG446" s="5">
        <v>1</v>
      </c>
      <c r="AH446" s="5">
        <v>1</v>
      </c>
      <c r="AI446" s="5">
        <v>1</v>
      </c>
      <c r="AJ446" s="5">
        <v>1</v>
      </c>
      <c r="AK446" s="5">
        <v>1</v>
      </c>
      <c r="AL446" s="5">
        <v>1</v>
      </c>
      <c r="AM446" s="5">
        <v>1</v>
      </c>
      <c r="AN446" s="5">
        <v>1</v>
      </c>
      <c r="AO446" s="5">
        <v>1</v>
      </c>
      <c r="AP446" s="5">
        <v>1</v>
      </c>
      <c r="AQ446" s="5">
        <v>1</v>
      </c>
      <c r="AR446" s="5">
        <v>1</v>
      </c>
      <c r="AS446" s="5">
        <v>1</v>
      </c>
      <c r="AT446" s="5">
        <v>1</v>
      </c>
      <c r="AU446" s="5">
        <v>1</v>
      </c>
      <c r="AV446" s="5">
        <v>1</v>
      </c>
      <c r="AW446" s="5">
        <v>1</v>
      </c>
      <c r="AX446" s="5">
        <v>1</v>
      </c>
      <c r="AY446" s="5">
        <v>1</v>
      </c>
      <c r="AZ446" s="5">
        <v>1</v>
      </c>
      <c r="BA446" s="5">
        <v>1</v>
      </c>
      <c r="BB446" s="5">
        <v>1</v>
      </c>
      <c r="BC446" s="5">
        <v>1</v>
      </c>
      <c r="BD446" s="5">
        <v>1</v>
      </c>
      <c r="BE446" s="5">
        <v>1</v>
      </c>
      <c r="BF446" s="5">
        <v>1</v>
      </c>
      <c r="BG446" s="5">
        <v>1</v>
      </c>
      <c r="BH446" s="5">
        <v>1</v>
      </c>
      <c r="BI446" s="5">
        <v>1</v>
      </c>
      <c r="BJ446" s="5">
        <v>1</v>
      </c>
      <c r="BK446" s="5">
        <v>1</v>
      </c>
      <c r="BL446" s="5">
        <v>1</v>
      </c>
      <c r="BM446" s="5">
        <v>1</v>
      </c>
      <c r="BN446" s="5">
        <v>1</v>
      </c>
      <c r="BO446" s="5">
        <v>1</v>
      </c>
      <c r="BP446" s="5">
        <v>1</v>
      </c>
      <c r="BQ446" s="5">
        <v>1</v>
      </c>
      <c r="BR446" s="5">
        <v>1</v>
      </c>
      <c r="BS446" s="5">
        <v>1</v>
      </c>
      <c r="BT446" s="5">
        <v>1</v>
      </c>
      <c r="BU446" s="244">
        <v>1</v>
      </c>
    </row>
    <row r="447" spans="1:73" ht="18.75">
      <c r="A447" s="5">
        <v>1</v>
      </c>
      <c r="B447" s="596"/>
      <c r="C447" s="632"/>
      <c r="D447" s="598"/>
      <c r="E447" s="630" t="str">
        <f t="shared" si="75"/>
        <v/>
      </c>
      <c r="F447" s="640"/>
      <c r="G447" s="627" t="str">
        <f t="shared" si="78"/>
        <v/>
      </c>
      <c r="H447" s="639" t="str">
        <f>IF(OR(ISBLANK(F447), ISTEXT(F447)), "", "0  "&amp;F414)</f>
        <v/>
      </c>
      <c r="I447" s="5">
        <v>1</v>
      </c>
      <c r="J447" s="314" t="str">
        <f t="shared" si="79"/>
        <v>A</v>
      </c>
      <c r="K447" s="315" t="str">
        <f>IF(ISBLANK(L447),"",LARGE(K442:K446,1)+1)</f>
        <v/>
      </c>
      <c r="L447" s="316"/>
      <c r="M447" s="317" t="s">
        <v>443</v>
      </c>
      <c r="N447" s="317"/>
      <c r="O447" s="317"/>
      <c r="P447" s="317"/>
      <c r="Q447" s="317"/>
      <c r="R447" s="317"/>
      <c r="S447" s="317"/>
      <c r="T447" s="317"/>
      <c r="U447" s="317"/>
      <c r="V447" s="317"/>
      <c r="W447" s="317"/>
      <c r="X447" s="318"/>
      <c r="Y447" s="3">
        <v>1</v>
      </c>
      <c r="Z447" s="5">
        <v>1</v>
      </c>
      <c r="AA447" s="164"/>
      <c r="AB447" s="164"/>
      <c r="AC447" s="181"/>
      <c r="AD447" s="166"/>
      <c r="AE447" s="167"/>
      <c r="AF447" s="182"/>
      <c r="AG447" s="5">
        <v>1</v>
      </c>
      <c r="AH447" s="5">
        <v>1</v>
      </c>
      <c r="AI447" s="5">
        <v>1</v>
      </c>
      <c r="AJ447" s="5">
        <v>1</v>
      </c>
      <c r="AK447" s="5">
        <v>1</v>
      </c>
      <c r="AL447" s="5">
        <v>1</v>
      </c>
      <c r="AM447" s="5">
        <v>1</v>
      </c>
      <c r="AN447" s="5">
        <v>1</v>
      </c>
      <c r="AO447" s="5">
        <v>1</v>
      </c>
      <c r="AP447" s="5">
        <v>1</v>
      </c>
      <c r="AQ447" s="5">
        <v>1</v>
      </c>
      <c r="AR447" s="5">
        <v>1</v>
      </c>
      <c r="AS447" s="5">
        <v>1</v>
      </c>
      <c r="AT447" s="5">
        <v>1</v>
      </c>
      <c r="AU447" s="5">
        <v>1</v>
      </c>
      <c r="AV447" s="5">
        <v>1</v>
      </c>
      <c r="AW447" s="5">
        <v>1</v>
      </c>
      <c r="AX447" s="5">
        <v>1</v>
      </c>
      <c r="AY447" s="5">
        <v>1</v>
      </c>
      <c r="AZ447" s="5">
        <v>1</v>
      </c>
      <c r="BA447" s="5">
        <v>1</v>
      </c>
      <c r="BB447" s="5">
        <v>1</v>
      </c>
      <c r="BC447" s="5">
        <v>1</v>
      </c>
      <c r="BD447" s="5">
        <v>1</v>
      </c>
      <c r="BE447" s="5">
        <v>1</v>
      </c>
      <c r="BF447" s="5">
        <v>1</v>
      </c>
      <c r="BG447" s="5">
        <v>1</v>
      </c>
      <c r="BH447" s="5">
        <v>1</v>
      </c>
      <c r="BI447" s="5">
        <v>1</v>
      </c>
      <c r="BJ447" s="5">
        <v>1</v>
      </c>
      <c r="BK447" s="5">
        <v>1</v>
      </c>
      <c r="BL447" s="5">
        <v>1</v>
      </c>
      <c r="BM447" s="5">
        <v>1</v>
      </c>
      <c r="BN447" s="5">
        <v>1</v>
      </c>
      <c r="BO447" s="5">
        <v>1</v>
      </c>
      <c r="BP447" s="5">
        <v>1</v>
      </c>
      <c r="BQ447" s="5">
        <v>1</v>
      </c>
      <c r="BR447" s="5">
        <v>1</v>
      </c>
      <c r="BS447" s="5">
        <v>1</v>
      </c>
      <c r="BT447" s="5">
        <v>1</v>
      </c>
      <c r="BU447" s="244">
        <v>1</v>
      </c>
    </row>
    <row r="448" spans="1:73" ht="18.75">
      <c r="A448" s="5">
        <v>1</v>
      </c>
      <c r="B448" s="596"/>
      <c r="C448" s="632"/>
      <c r="D448" s="598"/>
      <c r="E448" s="630" t="str">
        <f t="shared" si="75"/>
        <v/>
      </c>
      <c r="F448" s="640"/>
      <c r="G448" s="627" t="str">
        <f t="shared" si="78"/>
        <v/>
      </c>
      <c r="H448" s="639" t="str">
        <f>IF(OR(ISBLANK(F448), ISTEXT(F448)), "", "0  "&amp;F414)</f>
        <v/>
      </c>
      <c r="I448" s="5">
        <v>1</v>
      </c>
      <c r="J448" s="314" t="str">
        <f t="shared" si="79"/>
        <v>►</v>
      </c>
      <c r="K448" s="315" t="str">
        <f>IF(ISBLANK(L448),"",LARGE(K442:K447,1)+1)</f>
        <v/>
      </c>
      <c r="L448" s="316"/>
      <c r="M448" s="317"/>
      <c r="N448" s="317"/>
      <c r="O448" s="317"/>
      <c r="P448" s="317"/>
      <c r="Q448" s="317"/>
      <c r="R448" s="317"/>
      <c r="S448" s="317"/>
      <c r="T448" s="317"/>
      <c r="U448" s="317"/>
      <c r="V448" s="317"/>
      <c r="W448" s="317"/>
      <c r="X448" s="318"/>
      <c r="Y448" s="3">
        <v>1</v>
      </c>
      <c r="Z448" s="5">
        <v>1</v>
      </c>
      <c r="AA448" s="164"/>
      <c r="AB448" s="164"/>
      <c r="AC448" s="181"/>
      <c r="AD448" s="166"/>
      <c r="AE448" s="167"/>
      <c r="AF448" s="182"/>
      <c r="AG448" s="5">
        <v>1</v>
      </c>
      <c r="AH448" s="5">
        <v>1</v>
      </c>
      <c r="AI448" s="5">
        <v>1</v>
      </c>
      <c r="AJ448" s="5">
        <v>1</v>
      </c>
      <c r="AK448" s="5">
        <v>1</v>
      </c>
      <c r="AL448" s="5">
        <v>1</v>
      </c>
      <c r="AM448" s="5">
        <v>1</v>
      </c>
      <c r="AN448" s="5">
        <v>1</v>
      </c>
      <c r="AO448" s="5">
        <v>1</v>
      </c>
      <c r="AP448" s="5">
        <v>1</v>
      </c>
      <c r="AQ448" s="5">
        <v>1</v>
      </c>
      <c r="AR448" s="5">
        <v>1</v>
      </c>
      <c r="AS448" s="5">
        <v>1</v>
      </c>
      <c r="AT448" s="5">
        <v>1</v>
      </c>
      <c r="AU448" s="5">
        <v>1</v>
      </c>
      <c r="AV448" s="5">
        <v>1</v>
      </c>
      <c r="AW448" s="5">
        <v>1</v>
      </c>
      <c r="AX448" s="5">
        <v>1</v>
      </c>
      <c r="AY448" s="5">
        <v>1</v>
      </c>
      <c r="AZ448" s="5">
        <v>1</v>
      </c>
      <c r="BA448" s="5">
        <v>1</v>
      </c>
      <c r="BB448" s="5">
        <v>1</v>
      </c>
      <c r="BC448" s="5">
        <v>1</v>
      </c>
      <c r="BD448" s="5">
        <v>1</v>
      </c>
      <c r="BE448" s="5">
        <v>1</v>
      </c>
      <c r="BF448" s="5">
        <v>1</v>
      </c>
      <c r="BG448" s="5">
        <v>1</v>
      </c>
      <c r="BH448" s="5">
        <v>1</v>
      </c>
      <c r="BI448" s="5">
        <v>1</v>
      </c>
      <c r="BJ448" s="5">
        <v>1</v>
      </c>
      <c r="BK448" s="5">
        <v>1</v>
      </c>
      <c r="BL448" s="5">
        <v>1</v>
      </c>
      <c r="BM448" s="5">
        <v>1</v>
      </c>
      <c r="BN448" s="5">
        <v>1</v>
      </c>
      <c r="BO448" s="5">
        <v>1</v>
      </c>
      <c r="BP448" s="5">
        <v>1</v>
      </c>
      <c r="BQ448" s="5">
        <v>1</v>
      </c>
      <c r="BR448" s="5">
        <v>1</v>
      </c>
      <c r="BS448" s="5">
        <v>1</v>
      </c>
      <c r="BT448" s="5">
        <v>1</v>
      </c>
      <c r="BU448" s="244">
        <v>1</v>
      </c>
    </row>
    <row r="449" spans="1:73" ht="18.75">
      <c r="A449" s="5">
        <v>1</v>
      </c>
      <c r="B449" s="596"/>
      <c r="C449" s="632"/>
      <c r="D449" s="598"/>
      <c r="E449" s="630" t="str">
        <f t="shared" si="75"/>
        <v/>
      </c>
      <c r="F449" s="640"/>
      <c r="G449" s="627" t="str">
        <f t="shared" si="78"/>
        <v/>
      </c>
      <c r="H449" s="639" t="str">
        <f>IF(OR(ISBLANK(F449), ISTEXT(F449)), "", "0  "&amp;F414)</f>
        <v/>
      </c>
      <c r="I449" s="5">
        <v>1</v>
      </c>
      <c r="J449" s="314" t="str">
        <f t="shared" si="79"/>
        <v>►</v>
      </c>
      <c r="K449" s="315" t="str">
        <f>IF(ISBLANK(L449),"",LARGE(K442:K448,1)+1)</f>
        <v/>
      </c>
      <c r="L449" s="316"/>
      <c r="M449" s="317"/>
      <c r="N449" s="317"/>
      <c r="O449" s="317"/>
      <c r="P449" s="317"/>
      <c r="Q449" s="317"/>
      <c r="R449" s="317"/>
      <c r="S449" s="317"/>
      <c r="T449" s="317"/>
      <c r="U449" s="317"/>
      <c r="V449" s="317"/>
      <c r="W449" s="317"/>
      <c r="X449" s="318"/>
      <c r="Y449" s="3">
        <v>1</v>
      </c>
      <c r="Z449" s="5">
        <v>1</v>
      </c>
      <c r="AA449" s="835" t="s">
        <v>207</v>
      </c>
      <c r="AB449" s="836"/>
      <c r="AC449" s="836"/>
      <c r="AD449" s="836"/>
      <c r="AE449" s="836"/>
      <c r="AF449" s="837"/>
      <c r="AG449" s="5">
        <v>1</v>
      </c>
      <c r="AH449" s="5">
        <v>1</v>
      </c>
      <c r="AI449" s="5">
        <v>1</v>
      </c>
      <c r="AJ449" s="5">
        <v>1</v>
      </c>
      <c r="AK449" s="5">
        <v>1</v>
      </c>
      <c r="AL449" s="5">
        <v>1</v>
      </c>
      <c r="AM449" s="5">
        <v>1</v>
      </c>
      <c r="AN449" s="5">
        <v>1</v>
      </c>
      <c r="AO449" s="5">
        <v>1</v>
      </c>
      <c r="AP449" s="5">
        <v>1</v>
      </c>
      <c r="AQ449" s="5">
        <v>1</v>
      </c>
      <c r="AR449" s="5">
        <v>1</v>
      </c>
      <c r="AS449" s="5">
        <v>1</v>
      </c>
      <c r="AT449" s="5">
        <v>1</v>
      </c>
      <c r="AU449" s="5">
        <v>1</v>
      </c>
      <c r="AV449" s="5">
        <v>1</v>
      </c>
      <c r="AW449" s="5">
        <v>1</v>
      </c>
      <c r="AX449" s="5">
        <v>1</v>
      </c>
      <c r="AY449" s="5">
        <v>1</v>
      </c>
      <c r="AZ449" s="5">
        <v>1</v>
      </c>
      <c r="BA449" s="5">
        <v>1</v>
      </c>
      <c r="BB449" s="5">
        <v>1</v>
      </c>
      <c r="BC449" s="5">
        <v>1</v>
      </c>
      <c r="BD449" s="5">
        <v>1</v>
      </c>
      <c r="BE449" s="5">
        <v>1</v>
      </c>
      <c r="BF449" s="5">
        <v>1</v>
      </c>
      <c r="BG449" s="5">
        <v>1</v>
      </c>
      <c r="BH449" s="5">
        <v>1</v>
      </c>
      <c r="BI449" s="5">
        <v>1</v>
      </c>
      <c r="BJ449" s="5">
        <v>1</v>
      </c>
      <c r="BK449" s="5">
        <v>1</v>
      </c>
      <c r="BL449" s="5">
        <v>1</v>
      </c>
      <c r="BM449" s="5">
        <v>1</v>
      </c>
      <c r="BN449" s="5">
        <v>1</v>
      </c>
      <c r="BO449" s="5">
        <v>1</v>
      </c>
      <c r="BP449" s="5">
        <v>1</v>
      </c>
      <c r="BQ449" s="5">
        <v>1</v>
      </c>
      <c r="BR449" s="5">
        <v>1</v>
      </c>
      <c r="BS449" s="5">
        <v>1</v>
      </c>
      <c r="BT449" s="5">
        <v>1</v>
      </c>
      <c r="BU449" s="244">
        <v>1</v>
      </c>
    </row>
    <row r="450" spans="1:73" ht="18.75">
      <c r="A450" s="5">
        <v>1</v>
      </c>
      <c r="B450" s="596"/>
      <c r="C450" s="632"/>
      <c r="D450" s="598"/>
      <c r="E450" s="630" t="str">
        <f t="shared" si="75"/>
        <v/>
      </c>
      <c r="F450" s="640"/>
      <c r="G450" s="627" t="str">
        <f t="shared" si="78"/>
        <v/>
      </c>
      <c r="H450" s="639" t="str">
        <f>IF(OR(ISBLANK(F450), ISTEXT(F450)), "", "0  "&amp;F414)</f>
        <v/>
      </c>
      <c r="I450" s="5">
        <v>1</v>
      </c>
      <c r="J450" s="314" t="str">
        <f t="shared" si="79"/>
        <v>►</v>
      </c>
      <c r="K450" s="315" t="str">
        <f>IF(ISBLANK(L450),"",LARGE(K442:K449,1)+1)</f>
        <v/>
      </c>
      <c r="L450" s="316"/>
      <c r="M450" s="317"/>
      <c r="N450" s="317"/>
      <c r="O450" s="317"/>
      <c r="P450" s="317"/>
      <c r="Q450" s="317"/>
      <c r="R450" s="317"/>
      <c r="S450" s="317"/>
      <c r="T450" s="317"/>
      <c r="U450" s="317"/>
      <c r="V450" s="317"/>
      <c r="W450" s="317"/>
      <c r="X450" s="318"/>
      <c r="Y450" s="3">
        <v>1</v>
      </c>
      <c r="Z450" s="5">
        <v>1</v>
      </c>
      <c r="AA450" s="62" t="s">
        <v>21</v>
      </c>
      <c r="AB450" s="302">
        <v>0</v>
      </c>
      <c r="AC450" s="303" t="s">
        <v>181</v>
      </c>
      <c r="AD450" s="303"/>
      <c r="AE450" s="303"/>
      <c r="AF450" s="303"/>
      <c r="AG450" s="5">
        <v>1</v>
      </c>
      <c r="AH450" s="5">
        <v>1</v>
      </c>
      <c r="AI450" s="5">
        <v>1</v>
      </c>
      <c r="AJ450" s="5">
        <v>1</v>
      </c>
      <c r="AK450" s="5">
        <v>1</v>
      </c>
      <c r="AL450" s="5">
        <v>1</v>
      </c>
      <c r="AM450" s="5">
        <v>1</v>
      </c>
      <c r="AN450" s="5">
        <v>1</v>
      </c>
      <c r="AO450" s="5">
        <v>1</v>
      </c>
      <c r="AP450" s="5">
        <v>1</v>
      </c>
      <c r="AQ450" s="5">
        <v>1</v>
      </c>
      <c r="AR450" s="5">
        <v>1</v>
      </c>
      <c r="AS450" s="5">
        <v>1</v>
      </c>
      <c r="AT450" s="5">
        <v>1</v>
      </c>
      <c r="AU450" s="5">
        <v>1</v>
      </c>
      <c r="AV450" s="5">
        <v>1</v>
      </c>
      <c r="AW450" s="5">
        <v>1</v>
      </c>
      <c r="AX450" s="5">
        <v>1</v>
      </c>
      <c r="AY450" s="5">
        <v>1</v>
      </c>
      <c r="AZ450" s="5">
        <v>1</v>
      </c>
      <c r="BA450" s="5">
        <v>1</v>
      </c>
      <c r="BB450" s="5">
        <v>1</v>
      </c>
      <c r="BC450" s="5">
        <v>1</v>
      </c>
      <c r="BD450" s="5">
        <v>1</v>
      </c>
      <c r="BE450" s="5">
        <v>1</v>
      </c>
      <c r="BF450" s="5">
        <v>1</v>
      </c>
      <c r="BG450" s="5">
        <v>1</v>
      </c>
      <c r="BH450" s="5">
        <v>1</v>
      </c>
      <c r="BI450" s="5">
        <v>1</v>
      </c>
      <c r="BJ450" s="5">
        <v>1</v>
      </c>
      <c r="BK450" s="5">
        <v>1</v>
      </c>
      <c r="BL450" s="5">
        <v>1</v>
      </c>
      <c r="BM450" s="5">
        <v>1</v>
      </c>
      <c r="BN450" s="5">
        <v>1</v>
      </c>
      <c r="BO450" s="5">
        <v>1</v>
      </c>
      <c r="BP450" s="5">
        <v>1</v>
      </c>
      <c r="BQ450" s="5">
        <v>1</v>
      </c>
      <c r="BR450" s="5">
        <v>1</v>
      </c>
      <c r="BS450" s="5">
        <v>1</v>
      </c>
      <c r="BT450" s="5">
        <v>1</v>
      </c>
      <c r="BU450" s="244">
        <v>1</v>
      </c>
    </row>
    <row r="451" spans="1:73" ht="18.75">
      <c r="A451" s="5">
        <v>1</v>
      </c>
      <c r="B451" s="596"/>
      <c r="C451" s="632"/>
      <c r="D451" s="598"/>
      <c r="E451" s="630" t="str">
        <f t="shared" si="75"/>
        <v/>
      </c>
      <c r="F451" s="640"/>
      <c r="G451" s="627" t="str">
        <f t="shared" si="78"/>
        <v/>
      </c>
      <c r="H451" s="639" t="str">
        <f>IF(OR(ISBLANK(F451), ISTEXT(F451)), "", "0  "&amp;F414)</f>
        <v/>
      </c>
      <c r="I451" s="5">
        <v>1</v>
      </c>
      <c r="J451" s="314" t="str">
        <f t="shared" si="79"/>
        <v>►</v>
      </c>
      <c r="K451" s="315" t="str">
        <f>IF(ISBLANK(L451),"",LARGE(K442:K450,1)+1)</f>
        <v/>
      </c>
      <c r="L451" s="316"/>
      <c r="M451" s="317"/>
      <c r="N451" s="317"/>
      <c r="O451" s="317"/>
      <c r="P451" s="317"/>
      <c r="Q451" s="317"/>
      <c r="R451" s="317"/>
      <c r="S451" s="317"/>
      <c r="T451" s="317"/>
      <c r="U451" s="317"/>
      <c r="V451" s="317"/>
      <c r="W451" s="317"/>
      <c r="X451" s="318"/>
      <c r="Y451" s="3">
        <v>1</v>
      </c>
      <c r="Z451" s="5">
        <v>1</v>
      </c>
      <c r="AA451" s="314" t="str">
        <f t="shared" ref="AA451:AA473" si="80">IF(AC451&lt;&gt;"","A",IF(AD451&lt;&gt;"","A",IF(AE451&lt;&gt;"","A",IF(AF451&lt;&gt;"","A",IF(AG451&lt;&gt;"","A","►")))))</f>
        <v>A</v>
      </c>
      <c r="AB451" s="315" t="str">
        <f>IF(ISBLANK(AC451),"",LARGE(AB450:AB450,1)+1)</f>
        <v/>
      </c>
      <c r="AC451" s="316"/>
      <c r="AD451" s="317"/>
      <c r="AE451" s="317"/>
      <c r="AF451" s="317"/>
      <c r="AG451" s="5">
        <v>1</v>
      </c>
      <c r="AH451" s="5">
        <v>1</v>
      </c>
      <c r="AI451" s="5">
        <v>1</v>
      </c>
      <c r="AJ451" s="5">
        <v>1</v>
      </c>
      <c r="AK451" s="5">
        <v>1</v>
      </c>
      <c r="AL451" s="5">
        <v>1</v>
      </c>
      <c r="AM451" s="5">
        <v>1</v>
      </c>
      <c r="AN451" s="5">
        <v>1</v>
      </c>
      <c r="AO451" s="5">
        <v>1</v>
      </c>
      <c r="AP451" s="5">
        <v>1</v>
      </c>
      <c r="AQ451" s="5">
        <v>1</v>
      </c>
      <c r="AR451" s="5">
        <v>1</v>
      </c>
      <c r="AS451" s="5">
        <v>1</v>
      </c>
      <c r="AT451" s="5">
        <v>1</v>
      </c>
      <c r="AU451" s="5">
        <v>1</v>
      </c>
      <c r="AV451" s="5">
        <v>1</v>
      </c>
      <c r="AW451" s="5">
        <v>1</v>
      </c>
      <c r="AX451" s="5">
        <v>1</v>
      </c>
      <c r="AY451" s="5">
        <v>1</v>
      </c>
      <c r="AZ451" s="5">
        <v>1</v>
      </c>
      <c r="BA451" s="5">
        <v>1</v>
      </c>
      <c r="BB451" s="5">
        <v>1</v>
      </c>
      <c r="BC451" s="5">
        <v>1</v>
      </c>
      <c r="BD451" s="5">
        <v>1</v>
      </c>
      <c r="BE451" s="5">
        <v>1</v>
      </c>
      <c r="BF451" s="5">
        <v>1</v>
      </c>
      <c r="BG451" s="5">
        <v>1</v>
      </c>
      <c r="BH451" s="5">
        <v>1</v>
      </c>
      <c r="BI451" s="5">
        <v>1</v>
      </c>
      <c r="BJ451" s="5">
        <v>1</v>
      </c>
      <c r="BK451" s="5">
        <v>1</v>
      </c>
      <c r="BL451" s="5">
        <v>1</v>
      </c>
      <c r="BM451" s="5">
        <v>1</v>
      </c>
      <c r="BN451" s="5">
        <v>1</v>
      </c>
      <c r="BO451" s="5">
        <v>1</v>
      </c>
      <c r="BP451" s="5">
        <v>1</v>
      </c>
      <c r="BQ451" s="5">
        <v>1</v>
      </c>
      <c r="BR451" s="5">
        <v>1</v>
      </c>
      <c r="BS451" s="5">
        <v>1</v>
      </c>
      <c r="BT451" s="5">
        <v>1</v>
      </c>
      <c r="BU451" s="244">
        <v>1</v>
      </c>
    </row>
    <row r="452" spans="1:73" ht="21">
      <c r="A452" s="5">
        <v>1</v>
      </c>
      <c r="B452" s="596"/>
      <c r="C452" s="632"/>
      <c r="D452" s="598"/>
      <c r="E452" s="630" t="str">
        <f t="shared" si="75"/>
        <v/>
      </c>
      <c r="F452" s="640"/>
      <c r="G452" s="627" t="str">
        <f t="shared" si="78"/>
        <v/>
      </c>
      <c r="H452" s="639" t="str">
        <f>IF(OR(ISBLANK(F452), ISTEXT(F452)), "", "0  "&amp;F414)</f>
        <v/>
      </c>
      <c r="I452" s="5">
        <v>1</v>
      </c>
      <c r="J452" s="314" t="str">
        <f t="shared" si="79"/>
        <v>►</v>
      </c>
      <c r="K452" s="315" t="str">
        <f>IF(ISBLANK(L452),"",LARGE(K442:K451,1)+1)</f>
        <v/>
      </c>
      <c r="L452" s="316"/>
      <c r="M452" s="317"/>
      <c r="N452" s="317"/>
      <c r="O452" s="317"/>
      <c r="P452" s="317"/>
      <c r="Q452" s="317"/>
      <c r="R452" s="317"/>
      <c r="S452" s="317"/>
      <c r="T452" s="317"/>
      <c r="U452" s="317"/>
      <c r="V452" s="317"/>
      <c r="W452" s="317"/>
      <c r="X452" s="318"/>
      <c r="Y452" s="3">
        <v>1</v>
      </c>
      <c r="Z452" s="5">
        <v>1</v>
      </c>
      <c r="AA452" s="314" t="str">
        <f t="shared" si="80"/>
        <v>A</v>
      </c>
      <c r="AB452" s="315" t="str">
        <f>IF(ISBLANK(AC452),"",LARGE(AB450:AB451,1)+1)</f>
        <v/>
      </c>
      <c r="AC452" s="316"/>
      <c r="AD452" s="317"/>
      <c r="AE452" s="317"/>
      <c r="AF452" s="502"/>
      <c r="AG452" s="5">
        <v>1</v>
      </c>
      <c r="AH452" s="5">
        <v>1</v>
      </c>
      <c r="AI452" s="5">
        <v>1</v>
      </c>
      <c r="AJ452" s="5">
        <v>1</v>
      </c>
      <c r="AK452" s="5">
        <v>1</v>
      </c>
      <c r="AL452" s="5">
        <v>1</v>
      </c>
      <c r="AM452" s="5">
        <v>1</v>
      </c>
      <c r="AN452" s="5">
        <v>1</v>
      </c>
      <c r="AO452" s="5">
        <v>1</v>
      </c>
      <c r="AP452" s="5">
        <v>1</v>
      </c>
      <c r="AQ452" s="5">
        <v>1</v>
      </c>
      <c r="AR452" s="5">
        <v>1</v>
      </c>
      <c r="AS452" s="5">
        <v>1</v>
      </c>
      <c r="AT452" s="5">
        <v>1</v>
      </c>
      <c r="AU452" s="5">
        <v>1</v>
      </c>
      <c r="AV452" s="5">
        <v>1</v>
      </c>
      <c r="AW452" s="5">
        <v>1</v>
      </c>
      <c r="AX452" s="5">
        <v>1</v>
      </c>
      <c r="AY452" s="5">
        <v>1</v>
      </c>
      <c r="AZ452" s="5">
        <v>1</v>
      </c>
      <c r="BA452" s="5">
        <v>1</v>
      </c>
      <c r="BB452" s="5">
        <v>1</v>
      </c>
      <c r="BC452" s="5">
        <v>1</v>
      </c>
      <c r="BD452" s="5">
        <v>1</v>
      </c>
      <c r="BE452" s="5">
        <v>1</v>
      </c>
      <c r="BF452" s="5">
        <v>1</v>
      </c>
      <c r="BG452" s="5">
        <v>1</v>
      </c>
      <c r="BH452" s="5">
        <v>1</v>
      </c>
      <c r="BI452" s="5">
        <v>1</v>
      </c>
      <c r="BJ452" s="5">
        <v>1</v>
      </c>
      <c r="BK452" s="5">
        <v>1</v>
      </c>
      <c r="BL452" s="5">
        <v>1</v>
      </c>
      <c r="BM452" s="5">
        <v>1</v>
      </c>
      <c r="BN452" s="5">
        <v>1</v>
      </c>
      <c r="BO452" s="5">
        <v>1</v>
      </c>
      <c r="BP452" s="5">
        <v>1</v>
      </c>
      <c r="BQ452" s="5">
        <v>1</v>
      </c>
      <c r="BR452" s="5">
        <v>1</v>
      </c>
      <c r="BS452" s="5">
        <v>1</v>
      </c>
      <c r="BT452" s="5">
        <v>1</v>
      </c>
      <c r="BU452" s="244">
        <v>1</v>
      </c>
    </row>
    <row r="453" spans="1:73" ht="18.75">
      <c r="A453" s="5">
        <v>1</v>
      </c>
      <c r="B453" s="596"/>
      <c r="C453" s="632"/>
      <c r="D453" s="598"/>
      <c r="E453" s="630" t="str">
        <f t="shared" si="75"/>
        <v/>
      </c>
      <c r="F453" s="640"/>
      <c r="G453" s="627" t="str">
        <f t="shared" si="78"/>
        <v/>
      </c>
      <c r="H453" s="639" t="str">
        <f>IF(OR(ISBLANK(F453), ISTEXT(F453)), "", "0  "&amp;F414)</f>
        <v/>
      </c>
      <c r="I453" s="5">
        <v>1</v>
      </c>
      <c r="J453" s="314" t="str">
        <f t="shared" si="79"/>
        <v>►</v>
      </c>
      <c r="K453" s="315" t="str">
        <f>IF(ISBLANK(L453),"",LARGE(K442:K452,1)+1)</f>
        <v/>
      </c>
      <c r="L453" s="316"/>
      <c r="M453" s="317"/>
      <c r="N453" s="317"/>
      <c r="O453" s="317"/>
      <c r="P453" s="317"/>
      <c r="Q453" s="317"/>
      <c r="R453" s="317"/>
      <c r="S453" s="317"/>
      <c r="T453" s="317"/>
      <c r="U453" s="317"/>
      <c r="V453" s="317"/>
      <c r="W453" s="317"/>
      <c r="X453" s="318"/>
      <c r="Y453" s="3">
        <v>1</v>
      </c>
      <c r="Z453" s="5">
        <v>1</v>
      </c>
      <c r="AA453" s="314" t="str">
        <f t="shared" si="80"/>
        <v>A</v>
      </c>
      <c r="AB453" s="315" t="str">
        <f>IF(ISBLANK(AC453),"",LARGE(AB450:AB452,1)+1)</f>
        <v/>
      </c>
      <c r="AC453" s="316"/>
      <c r="AD453" s="317"/>
      <c r="AE453" s="317"/>
      <c r="AF453" s="317"/>
      <c r="AG453" s="5">
        <v>1</v>
      </c>
      <c r="AH453" s="5">
        <v>1</v>
      </c>
      <c r="AI453" s="5">
        <v>1</v>
      </c>
      <c r="AJ453" s="5">
        <v>1</v>
      </c>
      <c r="AK453" s="5">
        <v>1</v>
      </c>
      <c r="AL453" s="5">
        <v>1</v>
      </c>
      <c r="AM453" s="5">
        <v>1</v>
      </c>
      <c r="AN453" s="5">
        <v>1</v>
      </c>
      <c r="AO453" s="5">
        <v>1</v>
      </c>
      <c r="AP453" s="5">
        <v>1</v>
      </c>
      <c r="AQ453" s="5">
        <v>1</v>
      </c>
      <c r="AR453" s="5">
        <v>1</v>
      </c>
      <c r="AS453" s="5">
        <v>1</v>
      </c>
      <c r="AT453" s="5">
        <v>1</v>
      </c>
      <c r="AU453" s="5">
        <v>1</v>
      </c>
      <c r="AV453" s="5">
        <v>1</v>
      </c>
      <c r="AW453" s="5">
        <v>1</v>
      </c>
      <c r="AX453" s="5">
        <v>1</v>
      </c>
      <c r="AY453" s="5">
        <v>1</v>
      </c>
      <c r="AZ453" s="5">
        <v>1</v>
      </c>
      <c r="BA453" s="5">
        <v>1</v>
      </c>
      <c r="BB453" s="5">
        <v>1</v>
      </c>
      <c r="BC453" s="5">
        <v>1</v>
      </c>
      <c r="BD453" s="5">
        <v>1</v>
      </c>
      <c r="BE453" s="5">
        <v>1</v>
      </c>
      <c r="BF453" s="5">
        <v>1</v>
      </c>
      <c r="BG453" s="5">
        <v>1</v>
      </c>
      <c r="BH453" s="5">
        <v>1</v>
      </c>
      <c r="BI453" s="5">
        <v>1</v>
      </c>
      <c r="BJ453" s="5">
        <v>1</v>
      </c>
      <c r="BK453" s="5">
        <v>1</v>
      </c>
      <c r="BL453" s="5">
        <v>1</v>
      </c>
      <c r="BM453" s="5">
        <v>1</v>
      </c>
      <c r="BN453" s="5">
        <v>1</v>
      </c>
      <c r="BO453" s="5">
        <v>1</v>
      </c>
      <c r="BP453" s="5">
        <v>1</v>
      </c>
      <c r="BQ453" s="5">
        <v>1</v>
      </c>
      <c r="BR453" s="5">
        <v>1</v>
      </c>
      <c r="BS453" s="5">
        <v>1</v>
      </c>
      <c r="BT453" s="5">
        <v>1</v>
      </c>
      <c r="BU453" s="244">
        <v>1</v>
      </c>
    </row>
    <row r="454" spans="1:73" ht="18.75">
      <c r="A454" s="5">
        <v>1</v>
      </c>
      <c r="B454" s="596"/>
      <c r="C454" s="632"/>
      <c r="D454" s="598"/>
      <c r="E454" s="630" t="str">
        <f t="shared" si="75"/>
        <v/>
      </c>
      <c r="F454" s="640"/>
      <c r="G454" s="627" t="str">
        <f t="shared" si="78"/>
        <v/>
      </c>
      <c r="H454" s="639" t="str">
        <f>IF(OR(ISBLANK(F454), ISTEXT(F454)), "", "0  "&amp;F414)</f>
        <v/>
      </c>
      <c r="I454" s="5">
        <v>1</v>
      </c>
      <c r="J454" s="314" t="str">
        <f t="shared" si="79"/>
        <v>►</v>
      </c>
      <c r="K454" s="315" t="str">
        <f>IF(ISBLANK(L454),"",LARGE(K442:K453,1)+1)</f>
        <v/>
      </c>
      <c r="L454" s="316"/>
      <c r="M454" s="317"/>
      <c r="N454" s="317"/>
      <c r="O454" s="317"/>
      <c r="P454" s="317"/>
      <c r="Q454" s="317"/>
      <c r="R454" s="317"/>
      <c r="S454" s="317"/>
      <c r="T454" s="317"/>
      <c r="U454" s="317"/>
      <c r="V454" s="317"/>
      <c r="W454" s="317"/>
      <c r="X454" s="318"/>
      <c r="Y454" s="3">
        <v>1</v>
      </c>
      <c r="Z454" s="5">
        <v>1</v>
      </c>
      <c r="AA454" s="314" t="str">
        <f t="shared" si="80"/>
        <v>A</v>
      </c>
      <c r="AB454" s="315" t="str">
        <f>IF(ISBLANK(AC454),"",LARGE(AB450:AB453,1)+1)</f>
        <v/>
      </c>
      <c r="AC454" s="316"/>
      <c r="AD454" s="317"/>
      <c r="AE454" s="317"/>
      <c r="AF454" s="317"/>
      <c r="AG454" s="5">
        <v>1</v>
      </c>
      <c r="AH454" s="5">
        <v>1</v>
      </c>
      <c r="AI454" s="5">
        <v>1</v>
      </c>
      <c r="AJ454" s="5">
        <v>1</v>
      </c>
      <c r="AK454" s="5">
        <v>1</v>
      </c>
      <c r="AL454" s="5">
        <v>1</v>
      </c>
      <c r="AM454" s="5">
        <v>1</v>
      </c>
      <c r="AN454" s="5">
        <v>1</v>
      </c>
      <c r="AO454" s="5">
        <v>1</v>
      </c>
      <c r="AP454" s="5">
        <v>1</v>
      </c>
      <c r="AQ454" s="5">
        <v>1</v>
      </c>
      <c r="AR454" s="5">
        <v>1</v>
      </c>
      <c r="AS454" s="5">
        <v>1</v>
      </c>
      <c r="AT454" s="5">
        <v>1</v>
      </c>
      <c r="AU454" s="5">
        <v>1</v>
      </c>
      <c r="AV454" s="5">
        <v>1</v>
      </c>
      <c r="AW454" s="5">
        <v>1</v>
      </c>
      <c r="AX454" s="5">
        <v>1</v>
      </c>
      <c r="AY454" s="5">
        <v>1</v>
      </c>
      <c r="AZ454" s="5">
        <v>1</v>
      </c>
      <c r="BA454" s="5">
        <v>1</v>
      </c>
      <c r="BB454" s="5">
        <v>1</v>
      </c>
      <c r="BC454" s="5">
        <v>1</v>
      </c>
      <c r="BD454" s="5">
        <v>1</v>
      </c>
      <c r="BE454" s="5">
        <v>1</v>
      </c>
      <c r="BF454" s="5">
        <v>1</v>
      </c>
      <c r="BG454" s="5">
        <v>1</v>
      </c>
      <c r="BH454" s="5">
        <v>1</v>
      </c>
      <c r="BI454" s="5">
        <v>1</v>
      </c>
      <c r="BJ454" s="5">
        <v>1</v>
      </c>
      <c r="BK454" s="5">
        <v>1</v>
      </c>
      <c r="BL454" s="5">
        <v>1</v>
      </c>
      <c r="BM454" s="5">
        <v>1</v>
      </c>
      <c r="BN454" s="5">
        <v>1</v>
      </c>
      <c r="BO454" s="5">
        <v>1</v>
      </c>
      <c r="BP454" s="5">
        <v>1</v>
      </c>
      <c r="BQ454" s="5">
        <v>1</v>
      </c>
      <c r="BR454" s="5">
        <v>1</v>
      </c>
      <c r="BS454" s="5">
        <v>1</v>
      </c>
      <c r="BT454" s="5">
        <v>1</v>
      </c>
      <c r="BU454" s="244">
        <v>1</v>
      </c>
    </row>
    <row r="455" spans="1:73" ht="18.75">
      <c r="A455" s="5">
        <v>1</v>
      </c>
      <c r="B455" s="596"/>
      <c r="C455" s="632"/>
      <c r="D455" s="598"/>
      <c r="E455" s="630" t="str">
        <f t="shared" si="75"/>
        <v/>
      </c>
      <c r="F455" s="640"/>
      <c r="G455" s="627" t="str">
        <f t="shared" si="78"/>
        <v/>
      </c>
      <c r="H455" s="639" t="str">
        <f>IF(OR(ISBLANK(F455), ISTEXT(F455)), "", "0  "&amp;F414)</f>
        <v/>
      </c>
      <c r="I455" s="5">
        <v>1</v>
      </c>
      <c r="J455" s="314" t="str">
        <f t="shared" si="79"/>
        <v>►</v>
      </c>
      <c r="K455" s="315" t="str">
        <f>IF(ISBLANK(L455),"",LARGE(K442:K454,1)+1)</f>
        <v/>
      </c>
      <c r="L455" s="316"/>
      <c r="M455" s="317"/>
      <c r="N455" s="317"/>
      <c r="O455" s="317"/>
      <c r="P455" s="317"/>
      <c r="Q455" s="317"/>
      <c r="R455" s="317"/>
      <c r="S455" s="317"/>
      <c r="T455" s="317"/>
      <c r="U455" s="317"/>
      <c r="V455" s="317"/>
      <c r="W455" s="317"/>
      <c r="X455" s="318"/>
      <c r="Y455" s="3">
        <v>1</v>
      </c>
      <c r="Z455" s="5">
        <v>1</v>
      </c>
      <c r="AA455" s="314" t="str">
        <f t="shared" si="80"/>
        <v>A</v>
      </c>
      <c r="AB455" s="315" t="str">
        <f>IF(ISBLANK(AC455),"",LARGE(AB450:AB454,1)+1)</f>
        <v/>
      </c>
      <c r="AC455" s="316"/>
      <c r="AD455" s="317"/>
      <c r="AE455" s="317"/>
      <c r="AF455" s="317"/>
      <c r="AG455" s="5">
        <v>1</v>
      </c>
      <c r="AH455" s="5">
        <v>1</v>
      </c>
      <c r="AI455" s="5">
        <v>1</v>
      </c>
      <c r="AJ455" s="5">
        <v>1</v>
      </c>
      <c r="AK455" s="5">
        <v>1</v>
      </c>
      <c r="AL455" s="5">
        <v>1</v>
      </c>
      <c r="AM455" s="5">
        <v>1</v>
      </c>
      <c r="AN455" s="5">
        <v>1</v>
      </c>
      <c r="AO455" s="5">
        <v>1</v>
      </c>
      <c r="AP455" s="5">
        <v>1</v>
      </c>
      <c r="AQ455" s="5">
        <v>1</v>
      </c>
      <c r="AR455" s="5">
        <v>1</v>
      </c>
      <c r="AS455" s="5">
        <v>1</v>
      </c>
      <c r="AT455" s="5">
        <v>1</v>
      </c>
      <c r="AU455" s="5">
        <v>1</v>
      </c>
      <c r="AV455" s="5">
        <v>1</v>
      </c>
      <c r="AW455" s="5">
        <v>1</v>
      </c>
      <c r="AX455" s="5">
        <v>1</v>
      </c>
      <c r="AY455" s="5">
        <v>1</v>
      </c>
      <c r="AZ455" s="5">
        <v>1</v>
      </c>
      <c r="BA455" s="5">
        <v>1</v>
      </c>
      <c r="BB455" s="5">
        <v>1</v>
      </c>
      <c r="BC455" s="5">
        <v>1</v>
      </c>
      <c r="BD455" s="5">
        <v>1</v>
      </c>
      <c r="BE455" s="5">
        <v>1</v>
      </c>
      <c r="BF455" s="5">
        <v>1</v>
      </c>
      <c r="BG455" s="5">
        <v>1</v>
      </c>
      <c r="BH455" s="5">
        <v>1</v>
      </c>
      <c r="BI455" s="5">
        <v>1</v>
      </c>
      <c r="BJ455" s="5">
        <v>1</v>
      </c>
      <c r="BK455" s="5">
        <v>1</v>
      </c>
      <c r="BL455" s="5">
        <v>1</v>
      </c>
      <c r="BM455" s="5">
        <v>1</v>
      </c>
      <c r="BN455" s="5">
        <v>1</v>
      </c>
      <c r="BO455" s="5">
        <v>1</v>
      </c>
      <c r="BP455" s="5">
        <v>1</v>
      </c>
      <c r="BQ455" s="5">
        <v>1</v>
      </c>
      <c r="BR455" s="5">
        <v>1</v>
      </c>
      <c r="BS455" s="5">
        <v>1</v>
      </c>
      <c r="BT455" s="5">
        <v>1</v>
      </c>
      <c r="BU455" s="244">
        <v>1</v>
      </c>
    </row>
    <row r="456" spans="1:73" ht="18.75">
      <c r="A456" s="5">
        <v>1</v>
      </c>
      <c r="B456" s="596"/>
      <c r="C456" s="632"/>
      <c r="D456" s="598"/>
      <c r="E456" s="630" t="str">
        <f t="shared" si="75"/>
        <v/>
      </c>
      <c r="F456" s="640"/>
      <c r="G456" s="627" t="str">
        <f t="shared" si="78"/>
        <v/>
      </c>
      <c r="H456" s="639" t="str">
        <f>IF(OR(ISBLANK(F456), ISTEXT(F456)), "", "0  "&amp;F414)</f>
        <v/>
      </c>
      <c r="I456" s="5">
        <v>1</v>
      </c>
      <c r="J456" s="314" t="str">
        <f t="shared" si="79"/>
        <v>►</v>
      </c>
      <c r="K456" s="315" t="str">
        <f>IF(ISBLANK(L456),"",LARGE(K442:K455,1)+1)</f>
        <v/>
      </c>
      <c r="L456" s="316"/>
      <c r="M456" s="317"/>
      <c r="N456" s="317"/>
      <c r="O456" s="317"/>
      <c r="P456" s="317"/>
      <c r="Q456" s="317"/>
      <c r="R456" s="317"/>
      <c r="S456" s="317"/>
      <c r="T456" s="317"/>
      <c r="U456" s="317"/>
      <c r="V456" s="317"/>
      <c r="W456" s="317"/>
      <c r="X456" s="318"/>
      <c r="Y456" s="3">
        <v>1</v>
      </c>
      <c r="Z456" s="5">
        <v>1</v>
      </c>
      <c r="AA456" s="314" t="str">
        <f t="shared" si="80"/>
        <v>A</v>
      </c>
      <c r="AB456" s="315" t="str">
        <f>IF(ISBLANK(AC456),"",LARGE(AB450:AB455,1)+1)</f>
        <v/>
      </c>
      <c r="AC456" s="316"/>
      <c r="AD456" s="317"/>
      <c r="AE456" s="317"/>
      <c r="AF456" s="317"/>
      <c r="AG456" s="5">
        <v>1</v>
      </c>
      <c r="AH456" s="5">
        <v>1</v>
      </c>
      <c r="AI456" s="5">
        <v>1</v>
      </c>
      <c r="AJ456" s="5">
        <v>1</v>
      </c>
      <c r="AK456" s="5">
        <v>1</v>
      </c>
      <c r="AL456" s="5">
        <v>1</v>
      </c>
      <c r="AM456" s="5">
        <v>1</v>
      </c>
      <c r="AN456" s="5">
        <v>1</v>
      </c>
      <c r="AO456" s="5">
        <v>1</v>
      </c>
      <c r="AP456" s="5">
        <v>1</v>
      </c>
      <c r="AQ456" s="5">
        <v>1</v>
      </c>
      <c r="AR456" s="5">
        <v>1</v>
      </c>
      <c r="AS456" s="5">
        <v>1</v>
      </c>
      <c r="AT456" s="5">
        <v>1</v>
      </c>
      <c r="AU456" s="5">
        <v>1</v>
      </c>
      <c r="AV456" s="5">
        <v>1</v>
      </c>
      <c r="AW456" s="5">
        <v>1</v>
      </c>
      <c r="AX456" s="5">
        <v>1</v>
      </c>
      <c r="AY456" s="5">
        <v>1</v>
      </c>
      <c r="AZ456" s="5">
        <v>1</v>
      </c>
      <c r="BA456" s="5">
        <v>1</v>
      </c>
      <c r="BB456" s="5">
        <v>1</v>
      </c>
      <c r="BC456" s="5">
        <v>1</v>
      </c>
      <c r="BD456" s="5">
        <v>1</v>
      </c>
      <c r="BE456" s="5">
        <v>1</v>
      </c>
      <c r="BF456" s="5">
        <v>1</v>
      </c>
      <c r="BG456" s="5">
        <v>1</v>
      </c>
      <c r="BH456" s="5">
        <v>1</v>
      </c>
      <c r="BI456" s="5">
        <v>1</v>
      </c>
      <c r="BJ456" s="5">
        <v>1</v>
      </c>
      <c r="BK456" s="5">
        <v>1</v>
      </c>
      <c r="BL456" s="5">
        <v>1</v>
      </c>
      <c r="BM456" s="5">
        <v>1</v>
      </c>
      <c r="BN456" s="5">
        <v>1</v>
      </c>
      <c r="BO456" s="5">
        <v>1</v>
      </c>
      <c r="BP456" s="5">
        <v>1</v>
      </c>
      <c r="BQ456" s="5">
        <v>1</v>
      </c>
      <c r="BR456" s="5">
        <v>1</v>
      </c>
      <c r="BS456" s="5">
        <v>1</v>
      </c>
      <c r="BT456" s="5">
        <v>1</v>
      </c>
      <c r="BU456" s="244">
        <v>1</v>
      </c>
    </row>
    <row r="457" spans="1:73" ht="18.75">
      <c r="A457" s="5">
        <v>1</v>
      </c>
      <c r="B457" s="596"/>
      <c r="C457" s="632"/>
      <c r="D457" s="598"/>
      <c r="E457" s="630" t="str">
        <f t="shared" si="75"/>
        <v/>
      </c>
      <c r="F457" s="640"/>
      <c r="G457" s="627" t="str">
        <f t="shared" si="78"/>
        <v/>
      </c>
      <c r="H457" s="639" t="str">
        <f>IF(OR(ISBLANK(F457), ISTEXT(F457)), "", "0  "&amp;F414)</f>
        <v/>
      </c>
      <c r="I457" s="5">
        <v>1</v>
      </c>
      <c r="J457" s="314" t="str">
        <f t="shared" si="79"/>
        <v>►</v>
      </c>
      <c r="K457" s="315" t="str">
        <f>IF(ISBLANK(L457),"",LARGE(K442:K456,1)+1)</f>
        <v/>
      </c>
      <c r="L457" s="316"/>
      <c r="M457" s="317"/>
      <c r="N457" s="317"/>
      <c r="O457" s="317"/>
      <c r="P457" s="317"/>
      <c r="Q457" s="317"/>
      <c r="R457" s="317"/>
      <c r="S457" s="317"/>
      <c r="T457" s="317"/>
      <c r="U457" s="317"/>
      <c r="V457" s="317"/>
      <c r="W457" s="317"/>
      <c r="X457" s="318"/>
      <c r="Y457" s="3">
        <v>1</v>
      </c>
      <c r="Z457" s="5">
        <v>1</v>
      </c>
      <c r="AA457" s="314" t="str">
        <f t="shared" si="80"/>
        <v>A</v>
      </c>
      <c r="AB457" s="315" t="str">
        <f>IF(ISBLANK(AC457),"",LARGE(AB450:AB456,1)+1)</f>
        <v/>
      </c>
      <c r="AC457" s="316"/>
      <c r="AD457" s="317"/>
      <c r="AE457" s="317"/>
      <c r="AF457" s="317"/>
      <c r="AG457" s="5">
        <v>1</v>
      </c>
      <c r="AH457" s="5">
        <v>1</v>
      </c>
      <c r="AI457" s="5">
        <v>1</v>
      </c>
      <c r="AJ457" s="5">
        <v>1</v>
      </c>
      <c r="AK457" s="5">
        <v>1</v>
      </c>
      <c r="AL457" s="5">
        <v>1</v>
      </c>
      <c r="AM457" s="5">
        <v>1</v>
      </c>
      <c r="AN457" s="5">
        <v>1</v>
      </c>
      <c r="AO457" s="5">
        <v>1</v>
      </c>
      <c r="AP457" s="5">
        <v>1</v>
      </c>
      <c r="AQ457" s="5">
        <v>1</v>
      </c>
      <c r="AR457" s="5">
        <v>1</v>
      </c>
      <c r="AS457" s="5">
        <v>1</v>
      </c>
      <c r="AT457" s="5">
        <v>1</v>
      </c>
      <c r="AU457" s="5">
        <v>1</v>
      </c>
      <c r="AV457" s="5">
        <v>1</v>
      </c>
      <c r="AW457" s="5">
        <v>1</v>
      </c>
      <c r="AX457" s="5">
        <v>1</v>
      </c>
      <c r="AY457" s="5">
        <v>1</v>
      </c>
      <c r="AZ457" s="5">
        <v>1</v>
      </c>
      <c r="BA457" s="5">
        <v>1</v>
      </c>
      <c r="BB457" s="5">
        <v>1</v>
      </c>
      <c r="BC457" s="5">
        <v>1</v>
      </c>
      <c r="BD457" s="5">
        <v>1</v>
      </c>
      <c r="BE457" s="5">
        <v>1</v>
      </c>
      <c r="BF457" s="5">
        <v>1</v>
      </c>
      <c r="BG457" s="5">
        <v>1</v>
      </c>
      <c r="BH457" s="5">
        <v>1</v>
      </c>
      <c r="BI457" s="5">
        <v>1</v>
      </c>
      <c r="BJ457" s="5">
        <v>1</v>
      </c>
      <c r="BK457" s="5">
        <v>1</v>
      </c>
      <c r="BL457" s="5">
        <v>1</v>
      </c>
      <c r="BM457" s="5">
        <v>1</v>
      </c>
      <c r="BN457" s="5">
        <v>1</v>
      </c>
      <c r="BO457" s="5">
        <v>1</v>
      </c>
      <c r="BP457" s="5">
        <v>1</v>
      </c>
      <c r="BQ457" s="5">
        <v>1</v>
      </c>
      <c r="BR457" s="5">
        <v>1</v>
      </c>
      <c r="BS457" s="5">
        <v>1</v>
      </c>
      <c r="BT457" s="5">
        <v>1</v>
      </c>
      <c r="BU457" s="244">
        <v>1</v>
      </c>
    </row>
    <row r="458" spans="1:73" ht="18.75">
      <c r="A458" s="5">
        <v>1</v>
      </c>
      <c r="B458" s="596"/>
      <c r="C458" s="632"/>
      <c r="D458" s="598"/>
      <c r="E458" s="630" t="str">
        <f t="shared" si="75"/>
        <v/>
      </c>
      <c r="F458" s="640"/>
      <c r="G458" s="627" t="str">
        <f t="shared" si="78"/>
        <v/>
      </c>
      <c r="H458" s="639" t="str">
        <f>IF(OR(ISBLANK(F458), ISTEXT(F458)), "", "0  "&amp;F414)</f>
        <v/>
      </c>
      <c r="I458" s="5">
        <v>1</v>
      </c>
      <c r="J458" s="314" t="str">
        <f t="shared" si="79"/>
        <v>►</v>
      </c>
      <c r="K458" s="315" t="str">
        <f>IF(ISBLANK(L458),"",LARGE(K442:K457,1)+1)</f>
        <v/>
      </c>
      <c r="L458" s="316"/>
      <c r="M458" s="317"/>
      <c r="N458" s="317"/>
      <c r="O458" s="317"/>
      <c r="P458" s="317"/>
      <c r="Q458" s="317"/>
      <c r="R458" s="317"/>
      <c r="S458" s="317"/>
      <c r="T458" s="317"/>
      <c r="U458" s="317"/>
      <c r="V458" s="317"/>
      <c r="W458" s="317"/>
      <c r="X458" s="318"/>
      <c r="Y458" s="3">
        <v>1</v>
      </c>
      <c r="Z458" s="5">
        <v>1</v>
      </c>
      <c r="AA458" s="314" t="str">
        <f t="shared" si="80"/>
        <v>A</v>
      </c>
      <c r="AB458" s="315" t="str">
        <f>IF(ISBLANK(AC458),"",LARGE(AB450:AB457,1)+1)</f>
        <v/>
      </c>
      <c r="AC458" s="316"/>
      <c r="AD458" s="317"/>
      <c r="AE458" s="317"/>
      <c r="AF458" s="317"/>
      <c r="AG458" s="5">
        <v>1</v>
      </c>
      <c r="AH458" s="5">
        <v>1</v>
      </c>
      <c r="AI458" s="5">
        <v>1</v>
      </c>
      <c r="AJ458" s="5">
        <v>1</v>
      </c>
      <c r="AK458" s="5">
        <v>1</v>
      </c>
      <c r="AL458" s="5">
        <v>1</v>
      </c>
      <c r="AM458" s="5">
        <v>1</v>
      </c>
      <c r="AN458" s="5">
        <v>1</v>
      </c>
      <c r="AO458" s="5">
        <v>1</v>
      </c>
      <c r="AP458" s="5">
        <v>1</v>
      </c>
      <c r="AQ458" s="5">
        <v>1</v>
      </c>
      <c r="AR458" s="5">
        <v>1</v>
      </c>
      <c r="AS458" s="5">
        <v>1</v>
      </c>
      <c r="AT458" s="5">
        <v>1</v>
      </c>
      <c r="AU458" s="5">
        <v>1</v>
      </c>
      <c r="AV458" s="5">
        <v>1</v>
      </c>
      <c r="AW458" s="5">
        <v>1</v>
      </c>
      <c r="AX458" s="5">
        <v>1</v>
      </c>
      <c r="AY458" s="5">
        <v>1</v>
      </c>
      <c r="AZ458" s="5">
        <v>1</v>
      </c>
      <c r="BA458" s="5">
        <v>1</v>
      </c>
      <c r="BB458" s="5">
        <v>1</v>
      </c>
      <c r="BC458" s="5">
        <v>1</v>
      </c>
      <c r="BD458" s="5">
        <v>1</v>
      </c>
      <c r="BE458" s="5">
        <v>1</v>
      </c>
      <c r="BF458" s="5">
        <v>1</v>
      </c>
      <c r="BG458" s="5">
        <v>1</v>
      </c>
      <c r="BH458" s="5">
        <v>1</v>
      </c>
      <c r="BI458" s="5">
        <v>1</v>
      </c>
      <c r="BJ458" s="5">
        <v>1</v>
      </c>
      <c r="BK458" s="5">
        <v>1</v>
      </c>
      <c r="BL458" s="5">
        <v>1</v>
      </c>
      <c r="BM458" s="5">
        <v>1</v>
      </c>
      <c r="BN458" s="5">
        <v>1</v>
      </c>
      <c r="BO458" s="5">
        <v>1</v>
      </c>
      <c r="BP458" s="5">
        <v>1</v>
      </c>
      <c r="BQ458" s="5">
        <v>1</v>
      </c>
      <c r="BR458" s="5">
        <v>1</v>
      </c>
      <c r="BS458" s="5">
        <v>1</v>
      </c>
      <c r="BT458" s="5">
        <v>1</v>
      </c>
      <c r="BU458" s="244">
        <v>1</v>
      </c>
    </row>
    <row r="459" spans="1:73" ht="18.75">
      <c r="A459" s="5">
        <v>1</v>
      </c>
      <c r="B459" s="596"/>
      <c r="C459" s="632"/>
      <c r="D459" s="598"/>
      <c r="E459" s="630" t="str">
        <f t="shared" si="75"/>
        <v/>
      </c>
      <c r="F459" s="640"/>
      <c r="G459" s="627" t="str">
        <f t="shared" si="78"/>
        <v/>
      </c>
      <c r="H459" s="639" t="str">
        <f>IF(OR(ISBLANK(F459), ISTEXT(F459)), "", "0  "&amp;F414)</f>
        <v/>
      </c>
      <c r="I459" s="5">
        <v>1</v>
      </c>
      <c r="J459" s="314" t="str">
        <f t="shared" si="79"/>
        <v>►</v>
      </c>
      <c r="K459" s="315" t="str">
        <f>IF(ISBLANK(L459),"",LARGE(K442:K458,1)+1)</f>
        <v/>
      </c>
      <c r="L459" s="316"/>
      <c r="M459" s="317"/>
      <c r="N459" s="317"/>
      <c r="O459" s="317"/>
      <c r="P459" s="317"/>
      <c r="Q459" s="317"/>
      <c r="R459" s="317"/>
      <c r="S459" s="317"/>
      <c r="T459" s="317"/>
      <c r="U459" s="317"/>
      <c r="V459" s="317"/>
      <c r="W459" s="317"/>
      <c r="X459" s="318"/>
      <c r="Y459" s="3">
        <v>1</v>
      </c>
      <c r="Z459" s="5">
        <v>1</v>
      </c>
      <c r="AA459" s="314" t="str">
        <f t="shared" si="80"/>
        <v>A</v>
      </c>
      <c r="AB459" s="315" t="str">
        <f>IF(ISBLANK(AC459),"",LARGE(AB450:AB458,1)+1)</f>
        <v/>
      </c>
      <c r="AC459" s="316"/>
      <c r="AD459" s="317"/>
      <c r="AE459" s="317"/>
      <c r="AF459" s="317"/>
      <c r="AG459" s="5">
        <v>1</v>
      </c>
      <c r="AH459" s="5">
        <v>1</v>
      </c>
      <c r="AI459" s="5">
        <v>1</v>
      </c>
      <c r="AJ459" s="5">
        <v>1</v>
      </c>
      <c r="AK459" s="5">
        <v>1</v>
      </c>
      <c r="AL459" s="5">
        <v>1</v>
      </c>
      <c r="AM459" s="5">
        <v>1</v>
      </c>
      <c r="AN459" s="5">
        <v>1</v>
      </c>
      <c r="AO459" s="5">
        <v>1</v>
      </c>
      <c r="AP459" s="5">
        <v>1</v>
      </c>
      <c r="AQ459" s="5">
        <v>1</v>
      </c>
      <c r="AR459" s="5">
        <v>1</v>
      </c>
      <c r="AS459" s="5">
        <v>1</v>
      </c>
      <c r="AT459" s="5">
        <v>1</v>
      </c>
      <c r="AU459" s="5">
        <v>1</v>
      </c>
      <c r="AV459" s="5">
        <v>1</v>
      </c>
      <c r="AW459" s="5">
        <v>1</v>
      </c>
      <c r="AX459" s="5">
        <v>1</v>
      </c>
      <c r="AY459" s="5">
        <v>1</v>
      </c>
      <c r="AZ459" s="5">
        <v>1</v>
      </c>
      <c r="BA459" s="5">
        <v>1</v>
      </c>
      <c r="BB459" s="5">
        <v>1</v>
      </c>
      <c r="BC459" s="5">
        <v>1</v>
      </c>
      <c r="BD459" s="5">
        <v>1</v>
      </c>
      <c r="BE459" s="5">
        <v>1</v>
      </c>
      <c r="BF459" s="5">
        <v>1</v>
      </c>
      <c r="BG459" s="5">
        <v>1</v>
      </c>
      <c r="BH459" s="5">
        <v>1</v>
      </c>
      <c r="BI459" s="5">
        <v>1</v>
      </c>
      <c r="BJ459" s="5">
        <v>1</v>
      </c>
      <c r="BK459" s="5">
        <v>1</v>
      </c>
      <c r="BL459" s="5">
        <v>1</v>
      </c>
      <c r="BM459" s="5">
        <v>1</v>
      </c>
      <c r="BN459" s="5">
        <v>1</v>
      </c>
      <c r="BO459" s="5">
        <v>1</v>
      </c>
      <c r="BP459" s="5">
        <v>1</v>
      </c>
      <c r="BQ459" s="5">
        <v>1</v>
      </c>
      <c r="BR459" s="5">
        <v>1</v>
      </c>
      <c r="BS459" s="5">
        <v>1</v>
      </c>
      <c r="BT459" s="5">
        <v>1</v>
      </c>
      <c r="BU459" s="244">
        <v>1</v>
      </c>
    </row>
    <row r="460" spans="1:73" ht="18.75">
      <c r="A460" s="5">
        <v>1</v>
      </c>
      <c r="B460" s="596"/>
      <c r="C460" s="632"/>
      <c r="D460" s="598"/>
      <c r="E460" s="630" t="str">
        <f t="shared" si="75"/>
        <v/>
      </c>
      <c r="F460" s="640"/>
      <c r="G460" s="627" t="str">
        <f t="shared" si="78"/>
        <v/>
      </c>
      <c r="H460" s="639" t="str">
        <f>IF(OR(ISBLANK(F460), ISTEXT(F460)), "", "0  "&amp;F414)</f>
        <v/>
      </c>
      <c r="I460" s="5">
        <v>1</v>
      </c>
      <c r="J460" s="314" t="str">
        <f t="shared" si="79"/>
        <v>►</v>
      </c>
      <c r="K460" s="315" t="str">
        <f>IF(ISBLANK(L460),"",LARGE(K442:K459,1)+1)</f>
        <v/>
      </c>
      <c r="L460" s="316"/>
      <c r="M460" s="317"/>
      <c r="N460" s="317"/>
      <c r="O460" s="317"/>
      <c r="P460" s="317"/>
      <c r="Q460" s="317"/>
      <c r="R460" s="317"/>
      <c r="S460" s="317"/>
      <c r="T460" s="317"/>
      <c r="U460" s="317"/>
      <c r="V460" s="317"/>
      <c r="W460" s="317"/>
      <c r="X460" s="318"/>
      <c r="Y460" s="3">
        <v>1</v>
      </c>
      <c r="Z460" s="5">
        <v>1</v>
      </c>
      <c r="AA460" s="314" t="str">
        <f t="shared" si="80"/>
        <v>A</v>
      </c>
      <c r="AB460" s="315" t="str">
        <f>IF(ISBLANK(AC460),"",LARGE(AB450:AB459,1)+1)</f>
        <v/>
      </c>
      <c r="AC460" s="316"/>
      <c r="AD460" s="317"/>
      <c r="AE460" s="317"/>
      <c r="AF460" s="317"/>
      <c r="AG460" s="5">
        <v>1</v>
      </c>
      <c r="AH460" s="5">
        <v>1</v>
      </c>
      <c r="AI460" s="5">
        <v>1</v>
      </c>
      <c r="AJ460" s="5">
        <v>1</v>
      </c>
      <c r="AK460" s="5">
        <v>1</v>
      </c>
      <c r="AL460" s="5">
        <v>1</v>
      </c>
      <c r="AM460" s="5">
        <v>1</v>
      </c>
      <c r="AN460" s="5">
        <v>1</v>
      </c>
      <c r="AO460" s="5">
        <v>1</v>
      </c>
      <c r="AP460" s="5">
        <v>1</v>
      </c>
      <c r="AQ460" s="5">
        <v>1</v>
      </c>
      <c r="AR460" s="5">
        <v>1</v>
      </c>
      <c r="AS460" s="5">
        <v>1</v>
      </c>
      <c r="AT460" s="5">
        <v>1</v>
      </c>
      <c r="AU460" s="5">
        <v>1</v>
      </c>
      <c r="AV460" s="5">
        <v>1</v>
      </c>
      <c r="AW460" s="5">
        <v>1</v>
      </c>
      <c r="AX460" s="5">
        <v>1</v>
      </c>
      <c r="AY460" s="5">
        <v>1</v>
      </c>
      <c r="AZ460" s="5">
        <v>1</v>
      </c>
      <c r="BA460" s="5">
        <v>1</v>
      </c>
      <c r="BB460" s="5">
        <v>1</v>
      </c>
      <c r="BC460" s="5">
        <v>1</v>
      </c>
      <c r="BD460" s="5">
        <v>1</v>
      </c>
      <c r="BE460" s="5">
        <v>1</v>
      </c>
      <c r="BF460" s="5">
        <v>1</v>
      </c>
      <c r="BG460" s="5">
        <v>1</v>
      </c>
      <c r="BH460" s="5">
        <v>1</v>
      </c>
      <c r="BI460" s="5">
        <v>1</v>
      </c>
      <c r="BJ460" s="5">
        <v>1</v>
      </c>
      <c r="BK460" s="5">
        <v>1</v>
      </c>
      <c r="BL460" s="5">
        <v>1</v>
      </c>
      <c r="BM460" s="5">
        <v>1</v>
      </c>
      <c r="BN460" s="5">
        <v>1</v>
      </c>
      <c r="BO460" s="5">
        <v>1</v>
      </c>
      <c r="BP460" s="5">
        <v>1</v>
      </c>
      <c r="BQ460" s="5">
        <v>1</v>
      </c>
      <c r="BR460" s="5">
        <v>1</v>
      </c>
      <c r="BS460" s="5">
        <v>1</v>
      </c>
      <c r="BT460" s="5">
        <v>1</v>
      </c>
      <c r="BU460" s="244">
        <v>1</v>
      </c>
    </row>
    <row r="461" spans="1:73" ht="18.75">
      <c r="A461" s="5">
        <v>1</v>
      </c>
      <c r="B461" s="596"/>
      <c r="C461" s="632"/>
      <c r="D461" s="598"/>
      <c r="E461" s="630" t="str">
        <f t="shared" si="75"/>
        <v/>
      </c>
      <c r="F461" s="640"/>
      <c r="G461" s="627" t="str">
        <f t="shared" si="78"/>
        <v/>
      </c>
      <c r="H461" s="639" t="str">
        <f>IF(OR(ISBLANK(F461), ISTEXT(F461)), "", "0  "&amp;F414)</f>
        <v/>
      </c>
      <c r="I461" s="5">
        <v>1</v>
      </c>
      <c r="J461" s="314" t="str">
        <f t="shared" si="79"/>
        <v>►</v>
      </c>
      <c r="K461" s="315" t="str">
        <f>IF(ISBLANK(L461),"",LARGE(K442:K460,1)+1)</f>
        <v/>
      </c>
      <c r="L461" s="316"/>
      <c r="M461" s="317"/>
      <c r="N461" s="317"/>
      <c r="O461" s="317"/>
      <c r="P461" s="317"/>
      <c r="Q461" s="317"/>
      <c r="R461" s="317"/>
      <c r="S461" s="317"/>
      <c r="T461" s="317"/>
      <c r="U461" s="317"/>
      <c r="V461" s="317"/>
      <c r="W461" s="317"/>
      <c r="X461" s="318"/>
      <c r="Y461" s="3">
        <v>1</v>
      </c>
      <c r="Z461" s="5">
        <v>1</v>
      </c>
      <c r="AA461" s="314" t="str">
        <f t="shared" si="80"/>
        <v>A</v>
      </c>
      <c r="AB461" s="315" t="str">
        <f>IF(ISBLANK(AC461),"",LARGE(AB450:AB460,1)+1)</f>
        <v/>
      </c>
      <c r="AC461" s="316"/>
      <c r="AD461" s="317"/>
      <c r="AE461" s="317"/>
      <c r="AF461" s="317"/>
      <c r="AG461" s="5">
        <v>1</v>
      </c>
      <c r="AH461" s="5">
        <v>1</v>
      </c>
      <c r="AI461" s="5">
        <v>1</v>
      </c>
      <c r="AJ461" s="5">
        <v>1</v>
      </c>
      <c r="AK461" s="5">
        <v>1</v>
      </c>
      <c r="AL461" s="5">
        <v>1</v>
      </c>
      <c r="AM461" s="5">
        <v>1</v>
      </c>
      <c r="AN461" s="5">
        <v>1</v>
      </c>
      <c r="AO461" s="5">
        <v>1</v>
      </c>
      <c r="AP461" s="5">
        <v>1</v>
      </c>
      <c r="AQ461" s="5">
        <v>1</v>
      </c>
      <c r="AR461" s="5">
        <v>1</v>
      </c>
      <c r="AS461" s="5">
        <v>1</v>
      </c>
      <c r="AT461" s="5">
        <v>1</v>
      </c>
      <c r="AU461" s="5">
        <v>1</v>
      </c>
      <c r="AV461" s="5">
        <v>1</v>
      </c>
      <c r="AW461" s="5">
        <v>1</v>
      </c>
      <c r="AX461" s="5">
        <v>1</v>
      </c>
      <c r="AY461" s="5">
        <v>1</v>
      </c>
      <c r="AZ461" s="5">
        <v>1</v>
      </c>
      <c r="BA461" s="5">
        <v>1</v>
      </c>
      <c r="BB461" s="5">
        <v>1</v>
      </c>
      <c r="BC461" s="5">
        <v>1</v>
      </c>
      <c r="BD461" s="5">
        <v>1</v>
      </c>
      <c r="BE461" s="5">
        <v>1</v>
      </c>
      <c r="BF461" s="5">
        <v>1</v>
      </c>
      <c r="BG461" s="5">
        <v>1</v>
      </c>
      <c r="BH461" s="5">
        <v>1</v>
      </c>
      <c r="BI461" s="5">
        <v>1</v>
      </c>
      <c r="BJ461" s="5">
        <v>1</v>
      </c>
      <c r="BK461" s="5">
        <v>1</v>
      </c>
      <c r="BL461" s="5">
        <v>1</v>
      </c>
      <c r="BM461" s="5">
        <v>1</v>
      </c>
      <c r="BN461" s="5">
        <v>1</v>
      </c>
      <c r="BO461" s="5">
        <v>1</v>
      </c>
      <c r="BP461" s="5">
        <v>1</v>
      </c>
      <c r="BQ461" s="5">
        <v>1</v>
      </c>
      <c r="BR461" s="5">
        <v>1</v>
      </c>
      <c r="BS461" s="5">
        <v>1</v>
      </c>
      <c r="BT461" s="5">
        <v>1</v>
      </c>
      <c r="BU461" s="244">
        <v>1</v>
      </c>
    </row>
    <row r="462" spans="1:73" ht="18.75">
      <c r="A462" s="5">
        <v>1</v>
      </c>
      <c r="B462" s="596"/>
      <c r="C462" s="632"/>
      <c r="D462" s="598"/>
      <c r="E462" s="630" t="str">
        <f t="shared" si="75"/>
        <v/>
      </c>
      <c r="F462" s="640"/>
      <c r="G462" s="627" t="str">
        <f t="shared" si="78"/>
        <v/>
      </c>
      <c r="H462" s="639" t="str">
        <f>IF(OR(ISBLANK(F462), ISTEXT(F462)), "", "0  "&amp;F414)</f>
        <v/>
      </c>
      <c r="I462" s="5">
        <v>1</v>
      </c>
      <c r="J462" s="314" t="str">
        <f t="shared" si="79"/>
        <v>►</v>
      </c>
      <c r="K462" s="315" t="str">
        <f>IF(ISBLANK(L462),"",LARGE(K442:K461,1)+1)</f>
        <v/>
      </c>
      <c r="L462" s="316"/>
      <c r="M462" s="317"/>
      <c r="N462" s="317"/>
      <c r="O462" s="317"/>
      <c r="P462" s="317"/>
      <c r="Q462" s="317"/>
      <c r="R462" s="317"/>
      <c r="S462" s="317"/>
      <c r="T462" s="317"/>
      <c r="U462" s="317"/>
      <c r="V462" s="317"/>
      <c r="W462" s="317"/>
      <c r="X462" s="318"/>
      <c r="Y462" s="5">
        <v>1</v>
      </c>
      <c r="Z462" s="5">
        <v>1</v>
      </c>
      <c r="AA462" s="314" t="str">
        <f t="shared" si="80"/>
        <v>A</v>
      </c>
      <c r="AB462" s="315" t="str">
        <f>IF(ISBLANK(AC462),"",LARGE(AB450:AB461,1)+1)</f>
        <v/>
      </c>
      <c r="AC462" s="316"/>
      <c r="AD462" s="317"/>
      <c r="AE462" s="317"/>
      <c r="AF462" s="317"/>
      <c r="AG462" s="5">
        <v>1</v>
      </c>
      <c r="AH462" s="5">
        <v>1</v>
      </c>
      <c r="AI462" s="5">
        <v>1</v>
      </c>
      <c r="AJ462" s="5">
        <v>1</v>
      </c>
      <c r="AK462" s="5">
        <v>1</v>
      </c>
      <c r="AL462" s="5">
        <v>1</v>
      </c>
      <c r="AM462" s="5">
        <v>1</v>
      </c>
      <c r="AN462" s="5">
        <v>1</v>
      </c>
      <c r="AO462" s="5">
        <v>1</v>
      </c>
      <c r="AP462" s="5">
        <v>1</v>
      </c>
      <c r="AQ462" s="5">
        <v>1</v>
      </c>
      <c r="AR462" s="5">
        <v>1</v>
      </c>
      <c r="AS462" s="5">
        <v>1</v>
      </c>
      <c r="AT462" s="5">
        <v>1</v>
      </c>
      <c r="AU462" s="5">
        <v>1</v>
      </c>
      <c r="AV462" s="5">
        <v>1</v>
      </c>
      <c r="AW462" s="5">
        <v>1</v>
      </c>
      <c r="AX462" s="5">
        <v>1</v>
      </c>
      <c r="AY462" s="5">
        <v>1</v>
      </c>
      <c r="AZ462" s="5">
        <v>1</v>
      </c>
      <c r="BA462" s="5">
        <v>1</v>
      </c>
      <c r="BB462" s="5">
        <v>1</v>
      </c>
      <c r="BC462" s="5">
        <v>1</v>
      </c>
      <c r="BD462" s="5">
        <v>1</v>
      </c>
      <c r="BE462" s="5">
        <v>1</v>
      </c>
      <c r="BF462" s="5">
        <v>1</v>
      </c>
      <c r="BG462" s="5">
        <v>1</v>
      </c>
      <c r="BH462" s="5">
        <v>1</v>
      </c>
      <c r="BI462" s="5">
        <v>1</v>
      </c>
      <c r="BJ462" s="5">
        <v>1</v>
      </c>
      <c r="BK462" s="5">
        <v>1</v>
      </c>
      <c r="BL462" s="5">
        <v>1</v>
      </c>
      <c r="BM462" s="5">
        <v>1</v>
      </c>
      <c r="BN462" s="5">
        <v>1</v>
      </c>
      <c r="BO462" s="5">
        <v>1</v>
      </c>
      <c r="BP462" s="5">
        <v>1</v>
      </c>
      <c r="BQ462" s="5">
        <v>1</v>
      </c>
      <c r="BR462" s="5">
        <v>1</v>
      </c>
      <c r="BS462" s="5">
        <v>1</v>
      </c>
      <c r="BT462" s="5">
        <v>1</v>
      </c>
      <c r="BU462" s="244">
        <v>1</v>
      </c>
    </row>
    <row r="463" spans="1:73" ht="18.75">
      <c r="A463" s="5">
        <v>1</v>
      </c>
      <c r="B463" s="596"/>
      <c r="C463" s="632"/>
      <c r="D463" s="598"/>
      <c r="E463" s="630" t="str">
        <f t="shared" si="75"/>
        <v/>
      </c>
      <c r="F463" s="640"/>
      <c r="G463" s="627" t="str">
        <f t="shared" si="78"/>
        <v/>
      </c>
      <c r="H463" s="639" t="str">
        <f>IF(OR(ISBLANK(F463), ISTEXT(F463)), "", "0  "&amp;F414)</f>
        <v/>
      </c>
      <c r="I463" s="5">
        <v>1</v>
      </c>
      <c r="J463" s="314" t="str">
        <f t="shared" si="79"/>
        <v>►</v>
      </c>
      <c r="K463" s="315" t="str">
        <f>IF(ISBLANK(L463),"",LARGE(K442:K462,1)+1)</f>
        <v/>
      </c>
      <c r="L463" s="316"/>
      <c r="M463" s="317"/>
      <c r="N463" s="317"/>
      <c r="O463" s="317"/>
      <c r="P463" s="317"/>
      <c r="Q463" s="317"/>
      <c r="R463" s="317"/>
      <c r="S463" s="317"/>
      <c r="T463" s="317"/>
      <c r="U463" s="317"/>
      <c r="V463" s="317"/>
      <c r="W463" s="317"/>
      <c r="X463" s="318"/>
      <c r="Y463" s="5">
        <v>1</v>
      </c>
      <c r="Z463" s="5">
        <v>1</v>
      </c>
      <c r="AA463" s="314" t="str">
        <f t="shared" si="80"/>
        <v>A</v>
      </c>
      <c r="AB463" s="315" t="str">
        <f>IF(ISBLANK(AC463),"",LARGE(AB450:AB462,1)+1)</f>
        <v/>
      </c>
      <c r="AC463" s="316"/>
      <c r="AD463" s="317"/>
      <c r="AE463" s="317"/>
      <c r="AF463" s="317"/>
      <c r="AG463" s="5">
        <v>1</v>
      </c>
      <c r="AH463" s="5">
        <v>1</v>
      </c>
      <c r="AI463" s="5">
        <v>1</v>
      </c>
      <c r="AJ463" s="5">
        <v>1</v>
      </c>
      <c r="AK463" s="5">
        <v>1</v>
      </c>
      <c r="AL463" s="5">
        <v>1</v>
      </c>
      <c r="AM463" s="5">
        <v>1</v>
      </c>
      <c r="AN463" s="5">
        <v>1</v>
      </c>
      <c r="AO463" s="5">
        <v>1</v>
      </c>
      <c r="AP463" s="5">
        <v>1</v>
      </c>
      <c r="AQ463" s="5">
        <v>1</v>
      </c>
      <c r="AR463" s="5">
        <v>1</v>
      </c>
      <c r="AS463" s="5">
        <v>1</v>
      </c>
      <c r="AT463" s="5">
        <v>1</v>
      </c>
      <c r="AU463" s="5">
        <v>1</v>
      </c>
      <c r="AV463" s="5">
        <v>1</v>
      </c>
      <c r="AW463" s="5">
        <v>1</v>
      </c>
      <c r="AX463" s="5">
        <v>1</v>
      </c>
      <c r="AY463" s="5">
        <v>1</v>
      </c>
      <c r="AZ463" s="5">
        <v>1</v>
      </c>
      <c r="BA463" s="5">
        <v>1</v>
      </c>
      <c r="BB463" s="5">
        <v>1</v>
      </c>
      <c r="BC463" s="5">
        <v>1</v>
      </c>
      <c r="BD463" s="5">
        <v>1</v>
      </c>
      <c r="BE463" s="5">
        <v>1</v>
      </c>
      <c r="BF463" s="5">
        <v>1</v>
      </c>
      <c r="BG463" s="5">
        <v>1</v>
      </c>
      <c r="BH463" s="5">
        <v>1</v>
      </c>
      <c r="BI463" s="5">
        <v>1</v>
      </c>
      <c r="BJ463" s="5">
        <v>1</v>
      </c>
      <c r="BK463" s="5">
        <v>1</v>
      </c>
      <c r="BL463" s="5">
        <v>1</v>
      </c>
      <c r="BM463" s="5">
        <v>1</v>
      </c>
      <c r="BN463" s="5">
        <v>1</v>
      </c>
      <c r="BO463" s="5">
        <v>1</v>
      </c>
      <c r="BP463" s="5">
        <v>1</v>
      </c>
      <c r="BQ463" s="5">
        <v>1</v>
      </c>
      <c r="BR463" s="5">
        <v>1</v>
      </c>
      <c r="BS463" s="5">
        <v>1</v>
      </c>
      <c r="BT463" s="5">
        <v>1</v>
      </c>
      <c r="BU463" s="244">
        <v>1</v>
      </c>
    </row>
    <row r="464" spans="1:73" ht="18.75">
      <c r="A464" s="5">
        <v>1</v>
      </c>
      <c r="B464" s="596"/>
      <c r="C464" s="632"/>
      <c r="D464" s="598"/>
      <c r="E464" s="630" t="str">
        <f t="shared" si="75"/>
        <v/>
      </c>
      <c r="F464" s="640"/>
      <c r="G464" s="627" t="str">
        <f t="shared" si="78"/>
        <v/>
      </c>
      <c r="H464" s="639" t="str">
        <f>IF(OR(ISBLANK(F464), ISTEXT(F464)), "", "0  "&amp;F414)</f>
        <v/>
      </c>
      <c r="I464" s="5">
        <v>1</v>
      </c>
      <c r="J464" s="314" t="str">
        <f t="shared" si="79"/>
        <v>►</v>
      </c>
      <c r="K464" s="315" t="str">
        <f>IF(ISBLANK(L464),"",LARGE(K442:K463,1)+1)</f>
        <v/>
      </c>
      <c r="L464" s="316"/>
      <c r="M464" s="317"/>
      <c r="N464" s="317"/>
      <c r="O464" s="317"/>
      <c r="P464" s="317"/>
      <c r="Q464" s="317"/>
      <c r="R464" s="317"/>
      <c r="S464" s="317"/>
      <c r="T464" s="317"/>
      <c r="U464" s="317"/>
      <c r="V464" s="317"/>
      <c r="W464" s="317"/>
      <c r="X464" s="318"/>
      <c r="Y464" s="5">
        <v>1</v>
      </c>
      <c r="Z464" s="5">
        <v>1</v>
      </c>
      <c r="AA464" s="314" t="str">
        <f t="shared" si="80"/>
        <v>A</v>
      </c>
      <c r="AB464" s="315" t="str">
        <f>IF(ISBLANK(AC464),"",LARGE(AB450:AB463,1)+1)</f>
        <v/>
      </c>
      <c r="AC464" s="316"/>
      <c r="AD464" s="317"/>
      <c r="AE464" s="317"/>
      <c r="AF464" s="317"/>
      <c r="AG464" s="5">
        <v>1</v>
      </c>
      <c r="AH464" s="5">
        <v>1</v>
      </c>
      <c r="AI464" s="5">
        <v>1</v>
      </c>
      <c r="AJ464" s="5">
        <v>1</v>
      </c>
      <c r="AK464" s="5">
        <v>1</v>
      </c>
      <c r="AL464" s="5">
        <v>1</v>
      </c>
      <c r="AM464" s="5">
        <v>1</v>
      </c>
      <c r="AN464" s="5">
        <v>1</v>
      </c>
      <c r="AO464" s="5">
        <v>1</v>
      </c>
      <c r="AP464" s="5">
        <v>1</v>
      </c>
      <c r="AQ464" s="5">
        <v>1</v>
      </c>
      <c r="AR464" s="5">
        <v>1</v>
      </c>
      <c r="AS464" s="5">
        <v>1</v>
      </c>
      <c r="AT464" s="5">
        <v>1</v>
      </c>
      <c r="AU464" s="5">
        <v>1</v>
      </c>
      <c r="AV464" s="5">
        <v>1</v>
      </c>
      <c r="AW464" s="5">
        <v>1</v>
      </c>
      <c r="AX464" s="5">
        <v>1</v>
      </c>
      <c r="AY464" s="5">
        <v>1</v>
      </c>
      <c r="AZ464" s="5">
        <v>1</v>
      </c>
      <c r="BA464" s="5">
        <v>1</v>
      </c>
      <c r="BB464" s="5">
        <v>1</v>
      </c>
      <c r="BC464" s="5">
        <v>1</v>
      </c>
      <c r="BD464" s="5">
        <v>1</v>
      </c>
      <c r="BE464" s="5">
        <v>1</v>
      </c>
      <c r="BF464" s="5">
        <v>1</v>
      </c>
      <c r="BG464" s="5">
        <v>1</v>
      </c>
      <c r="BH464" s="5">
        <v>1</v>
      </c>
      <c r="BI464" s="5">
        <v>1</v>
      </c>
      <c r="BJ464" s="5">
        <v>1</v>
      </c>
      <c r="BK464" s="5">
        <v>1</v>
      </c>
      <c r="BL464" s="5">
        <v>1</v>
      </c>
      <c r="BM464" s="5">
        <v>1</v>
      </c>
      <c r="BN464" s="5">
        <v>1</v>
      </c>
      <c r="BO464" s="5">
        <v>1</v>
      </c>
      <c r="BP464" s="5">
        <v>1</v>
      </c>
      <c r="BQ464" s="5">
        <v>1</v>
      </c>
      <c r="BR464" s="5">
        <v>1</v>
      </c>
      <c r="BS464" s="5">
        <v>1</v>
      </c>
      <c r="BT464" s="5">
        <v>1</v>
      </c>
      <c r="BU464" s="244">
        <v>1</v>
      </c>
    </row>
    <row r="465" spans="1:73" ht="18.75">
      <c r="A465" s="5">
        <v>1</v>
      </c>
      <c r="B465" s="596"/>
      <c r="C465" s="632"/>
      <c r="D465" s="598"/>
      <c r="E465" s="630" t="str">
        <f t="shared" si="75"/>
        <v/>
      </c>
      <c r="F465" s="640"/>
      <c r="G465" s="627" t="str">
        <f t="shared" si="78"/>
        <v/>
      </c>
      <c r="H465" s="639" t="str">
        <f>IF(OR(ISBLANK(F465), ISTEXT(F465)), "", "0  "&amp;F414)</f>
        <v/>
      </c>
      <c r="I465" s="5">
        <v>1</v>
      </c>
      <c r="J465" s="314" t="str">
        <f t="shared" si="79"/>
        <v>►</v>
      </c>
      <c r="K465" s="315" t="str">
        <f>IF(ISBLANK(L465),"",LARGE(K442:K464,1)+1)</f>
        <v/>
      </c>
      <c r="L465" s="316"/>
      <c r="M465" s="317"/>
      <c r="N465" s="317"/>
      <c r="O465" s="317"/>
      <c r="P465" s="317"/>
      <c r="Q465" s="317"/>
      <c r="R465" s="317"/>
      <c r="S465" s="317"/>
      <c r="T465" s="317"/>
      <c r="U465" s="317"/>
      <c r="V465" s="317"/>
      <c r="W465" s="317"/>
      <c r="X465" s="318"/>
      <c r="Y465" s="5">
        <v>1</v>
      </c>
      <c r="Z465" s="5">
        <v>1</v>
      </c>
      <c r="AA465" s="314" t="str">
        <f t="shared" si="80"/>
        <v>A</v>
      </c>
      <c r="AB465" s="315" t="str">
        <f>IF(ISBLANK(AC465),"",LARGE(AB450:AB464,1)+1)</f>
        <v/>
      </c>
      <c r="AC465" s="316"/>
      <c r="AD465" s="317"/>
      <c r="AE465" s="317"/>
      <c r="AF465" s="317"/>
      <c r="AG465" s="5">
        <v>1</v>
      </c>
      <c r="AH465" s="5">
        <v>1</v>
      </c>
      <c r="AI465" s="5">
        <v>1</v>
      </c>
      <c r="AJ465" s="5">
        <v>1</v>
      </c>
      <c r="AK465" s="5">
        <v>1</v>
      </c>
      <c r="AL465" s="5">
        <v>1</v>
      </c>
      <c r="AM465" s="5">
        <v>1</v>
      </c>
      <c r="AN465" s="5">
        <v>1</v>
      </c>
      <c r="AO465" s="5">
        <v>1</v>
      </c>
      <c r="AP465" s="5">
        <v>1</v>
      </c>
      <c r="AQ465" s="5">
        <v>1</v>
      </c>
      <c r="AR465" s="5">
        <v>1</v>
      </c>
      <c r="AS465" s="5">
        <v>1</v>
      </c>
      <c r="AT465" s="5">
        <v>1</v>
      </c>
      <c r="AU465" s="5">
        <v>1</v>
      </c>
      <c r="AV465" s="5">
        <v>1</v>
      </c>
      <c r="AW465" s="5">
        <v>1</v>
      </c>
      <c r="AX465" s="5">
        <v>1</v>
      </c>
      <c r="AY465" s="5">
        <v>1</v>
      </c>
      <c r="AZ465" s="5">
        <v>1</v>
      </c>
      <c r="BA465" s="5">
        <v>1</v>
      </c>
      <c r="BB465" s="5">
        <v>1</v>
      </c>
      <c r="BC465" s="5">
        <v>1</v>
      </c>
      <c r="BD465" s="5">
        <v>1</v>
      </c>
      <c r="BE465" s="5">
        <v>1</v>
      </c>
      <c r="BF465" s="5">
        <v>1</v>
      </c>
      <c r="BG465" s="5">
        <v>1</v>
      </c>
      <c r="BH465" s="5">
        <v>1</v>
      </c>
      <c r="BI465" s="5">
        <v>1</v>
      </c>
      <c r="BJ465" s="5">
        <v>1</v>
      </c>
      <c r="BK465" s="5">
        <v>1</v>
      </c>
      <c r="BL465" s="5">
        <v>1</v>
      </c>
      <c r="BM465" s="5">
        <v>1</v>
      </c>
      <c r="BN465" s="5">
        <v>1</v>
      </c>
      <c r="BO465" s="5">
        <v>1</v>
      </c>
      <c r="BP465" s="5">
        <v>1</v>
      </c>
      <c r="BQ465" s="5">
        <v>1</v>
      </c>
      <c r="BR465" s="5">
        <v>1</v>
      </c>
      <c r="BS465" s="5">
        <v>1</v>
      </c>
      <c r="BT465" s="5">
        <v>1</v>
      </c>
      <c r="BU465" s="244">
        <v>1</v>
      </c>
    </row>
    <row r="466" spans="1:73" ht="18.75">
      <c r="A466" s="5">
        <v>1</v>
      </c>
      <c r="B466" s="596"/>
      <c r="C466" s="632"/>
      <c r="D466" s="598"/>
      <c r="E466" s="630" t="str">
        <f t="shared" si="75"/>
        <v/>
      </c>
      <c r="F466" s="640"/>
      <c r="G466" s="627" t="str">
        <f t="shared" si="78"/>
        <v/>
      </c>
      <c r="H466" s="639" t="str">
        <f>IF(OR(ISBLANK(F466), ISTEXT(F466)), "", "0  "&amp;F414)</f>
        <v/>
      </c>
      <c r="I466" s="5">
        <v>1</v>
      </c>
      <c r="J466" s="60" t="s">
        <v>21</v>
      </c>
      <c r="K466" s="315" t="str">
        <f>IF(ISBLANK(L466),"",LARGE(K442:K465,1)+1)</f>
        <v/>
      </c>
      <c r="L466" s="316"/>
      <c r="M466" s="317"/>
      <c r="N466" s="317"/>
      <c r="O466" s="317"/>
      <c r="P466" s="317"/>
      <c r="Q466" s="317"/>
      <c r="R466" s="317"/>
      <c r="S466" s="317"/>
      <c r="T466" s="317"/>
      <c r="U466" s="317"/>
      <c r="V466" s="317"/>
      <c r="W466" s="317"/>
      <c r="X466" s="318"/>
      <c r="Y466" s="5">
        <v>1</v>
      </c>
      <c r="Z466" s="5">
        <v>1</v>
      </c>
      <c r="AA466" s="314" t="str">
        <f t="shared" si="80"/>
        <v>A</v>
      </c>
      <c r="AB466" s="315" t="str">
        <f>IF(ISBLANK(AC466),"",LARGE(AB450:AB465,1)+1)</f>
        <v/>
      </c>
      <c r="AC466" s="316"/>
      <c r="AD466" s="317"/>
      <c r="AE466" s="317"/>
      <c r="AF466" s="317"/>
      <c r="AG466" s="5">
        <v>1</v>
      </c>
      <c r="AH466" s="5">
        <v>1</v>
      </c>
      <c r="AI466" s="5">
        <v>1</v>
      </c>
      <c r="AJ466" s="5">
        <v>1</v>
      </c>
      <c r="AK466" s="5">
        <v>1</v>
      </c>
      <c r="AL466" s="5">
        <v>1</v>
      </c>
      <c r="AM466" s="5">
        <v>1</v>
      </c>
      <c r="AN466" s="5">
        <v>1</v>
      </c>
      <c r="AO466" s="5">
        <v>1</v>
      </c>
      <c r="AP466" s="5">
        <v>1</v>
      </c>
      <c r="AQ466" s="5">
        <v>1</v>
      </c>
      <c r="AR466" s="5">
        <v>1</v>
      </c>
      <c r="AS466" s="5">
        <v>1</v>
      </c>
      <c r="AT466" s="5">
        <v>1</v>
      </c>
      <c r="AU466" s="5">
        <v>1</v>
      </c>
      <c r="AV466" s="5">
        <v>1</v>
      </c>
      <c r="AW466" s="5">
        <v>1</v>
      </c>
      <c r="AX466" s="5">
        <v>1</v>
      </c>
      <c r="AY466" s="5">
        <v>1</v>
      </c>
      <c r="AZ466" s="5">
        <v>1</v>
      </c>
      <c r="BA466" s="5">
        <v>1</v>
      </c>
      <c r="BB466" s="5">
        <v>1</v>
      </c>
      <c r="BC466" s="5">
        <v>1</v>
      </c>
      <c r="BD466" s="5">
        <v>1</v>
      </c>
      <c r="BE466" s="5">
        <v>1</v>
      </c>
      <c r="BF466" s="5">
        <v>1</v>
      </c>
      <c r="BG466" s="5">
        <v>1</v>
      </c>
      <c r="BH466" s="5">
        <v>1</v>
      </c>
      <c r="BI466" s="5">
        <v>1</v>
      </c>
      <c r="BJ466" s="5">
        <v>1</v>
      </c>
      <c r="BK466" s="5">
        <v>1</v>
      </c>
      <c r="BL466" s="5">
        <v>1</v>
      </c>
      <c r="BM466" s="5">
        <v>1</v>
      </c>
      <c r="BN466" s="5">
        <v>1</v>
      </c>
      <c r="BO466" s="5">
        <v>1</v>
      </c>
      <c r="BP466" s="5">
        <v>1</v>
      </c>
      <c r="BQ466" s="5">
        <v>1</v>
      </c>
      <c r="BR466" s="5">
        <v>1</v>
      </c>
      <c r="BS466" s="5">
        <v>1</v>
      </c>
      <c r="BT466" s="5">
        <v>1</v>
      </c>
      <c r="BU466" s="244">
        <v>1</v>
      </c>
    </row>
    <row r="467" spans="1:73" ht="18.75">
      <c r="A467" s="5">
        <v>1</v>
      </c>
      <c r="B467" s="596"/>
      <c r="C467" s="632"/>
      <c r="D467" s="598"/>
      <c r="E467" s="630" t="str">
        <f t="shared" si="75"/>
        <v/>
      </c>
      <c r="F467" s="640"/>
      <c r="G467" s="627" t="str">
        <f t="shared" si="78"/>
        <v/>
      </c>
      <c r="H467" s="639" t="str">
        <f>IF(OR(ISBLANK(F467), ISTEXT(F467)), "", "0  "&amp;F414)</f>
        <v/>
      </c>
      <c r="I467" s="5">
        <v>1</v>
      </c>
      <c r="J467" s="60" t="s">
        <v>21</v>
      </c>
      <c r="K467" s="406"/>
      <c r="L467" s="406"/>
      <c r="M467" s="406"/>
      <c r="N467" s="406"/>
      <c r="O467" s="406"/>
      <c r="P467" s="406"/>
      <c r="Q467" s="406"/>
      <c r="R467" s="406"/>
      <c r="S467" s="406"/>
      <c r="T467" s="406"/>
      <c r="U467" s="406"/>
      <c r="V467" s="890">
        <f>COUNTIF(J407:J479,X467)</f>
        <v>52</v>
      </c>
      <c r="W467" s="890"/>
      <c r="X467" s="407" t="s">
        <v>22</v>
      </c>
      <c r="Y467" s="5">
        <v>1</v>
      </c>
      <c r="Z467" s="5">
        <v>1</v>
      </c>
      <c r="AA467" s="314" t="str">
        <f t="shared" si="80"/>
        <v>A</v>
      </c>
      <c r="AB467" s="315" t="str">
        <f>IF(ISBLANK(AC467),"",LARGE(AB450:AB466,1)+1)</f>
        <v/>
      </c>
      <c r="AC467" s="316"/>
      <c r="AD467" s="317"/>
      <c r="AE467" s="317"/>
      <c r="AF467" s="317"/>
      <c r="AG467" s="5">
        <v>1</v>
      </c>
      <c r="AH467" s="5">
        <v>1</v>
      </c>
      <c r="AI467" s="5">
        <v>1</v>
      </c>
      <c r="AJ467" s="5">
        <v>1</v>
      </c>
      <c r="AK467" s="5">
        <v>1</v>
      </c>
      <c r="AL467" s="5">
        <v>1</v>
      </c>
      <c r="AM467" s="5">
        <v>1</v>
      </c>
      <c r="AN467" s="5">
        <v>1</v>
      </c>
      <c r="AO467" s="5">
        <v>1</v>
      </c>
      <c r="AP467" s="5">
        <v>1</v>
      </c>
      <c r="AQ467" s="5">
        <v>1</v>
      </c>
      <c r="AR467" s="5">
        <v>1</v>
      </c>
      <c r="AS467" s="5">
        <v>1</v>
      </c>
      <c r="AT467" s="5">
        <v>1</v>
      </c>
      <c r="AU467" s="5">
        <v>1</v>
      </c>
      <c r="AV467" s="5">
        <v>1</v>
      </c>
      <c r="AW467" s="5">
        <v>1</v>
      </c>
      <c r="AX467" s="5">
        <v>1</v>
      </c>
      <c r="AY467" s="5">
        <v>1</v>
      </c>
      <c r="AZ467" s="5">
        <v>1</v>
      </c>
      <c r="BA467" s="5">
        <v>1</v>
      </c>
      <c r="BB467" s="5">
        <v>1</v>
      </c>
      <c r="BC467" s="5">
        <v>1</v>
      </c>
      <c r="BD467" s="5">
        <v>1</v>
      </c>
      <c r="BE467" s="5">
        <v>1</v>
      </c>
      <c r="BF467" s="5">
        <v>1</v>
      </c>
      <c r="BG467" s="5">
        <v>1</v>
      </c>
      <c r="BH467" s="5">
        <v>1</v>
      </c>
      <c r="BI467" s="5">
        <v>1</v>
      </c>
      <c r="BJ467" s="5">
        <v>1</v>
      </c>
      <c r="BK467" s="5">
        <v>1</v>
      </c>
      <c r="BL467" s="5">
        <v>1</v>
      </c>
      <c r="BM467" s="5">
        <v>1</v>
      </c>
      <c r="BN467" s="5">
        <v>1</v>
      </c>
      <c r="BO467" s="5">
        <v>1</v>
      </c>
      <c r="BP467" s="5">
        <v>1</v>
      </c>
      <c r="BQ467" s="5">
        <v>1</v>
      </c>
      <c r="BR467" s="5">
        <v>1</v>
      </c>
      <c r="BS467" s="5">
        <v>1</v>
      </c>
      <c r="BT467" s="5">
        <v>1</v>
      </c>
      <c r="BU467" s="244">
        <v>1</v>
      </c>
    </row>
    <row r="468" spans="1:73" ht="18.75">
      <c r="A468" s="5">
        <v>1</v>
      </c>
      <c r="B468" s="596"/>
      <c r="C468" s="632"/>
      <c r="D468" s="598"/>
      <c r="E468" s="630" t="str">
        <f t="shared" si="75"/>
        <v/>
      </c>
      <c r="F468" s="640"/>
      <c r="G468" s="627" t="str">
        <f t="shared" si="78"/>
        <v/>
      </c>
      <c r="H468" s="639" t="str">
        <f>IF(OR(ISBLANK(F468), ISTEXT(F468)), "", "0  "&amp;F414)</f>
        <v/>
      </c>
      <c r="I468" s="5">
        <v>1</v>
      </c>
      <c r="J468" s="408" t="s">
        <v>22</v>
      </c>
      <c r="K468" s="409" t="s">
        <v>4</v>
      </c>
      <c r="L468" s="332" t="s">
        <v>10</v>
      </c>
      <c r="M468" s="332" t="s">
        <v>16</v>
      </c>
      <c r="N468" s="332" t="s">
        <v>5</v>
      </c>
      <c r="O468" s="332" t="s">
        <v>17</v>
      </c>
      <c r="P468" s="410" t="s">
        <v>37</v>
      </c>
      <c r="Q468" s="411" t="s">
        <v>230</v>
      </c>
      <c r="R468" s="412"/>
      <c r="S468" s="412"/>
      <c r="T468" s="412"/>
      <c r="U468" s="412"/>
      <c r="V468" s="412"/>
      <c r="W468" s="412"/>
      <c r="X468" s="413"/>
      <c r="Y468" s="5">
        <v>1</v>
      </c>
      <c r="Z468" s="5">
        <v>1</v>
      </c>
      <c r="AA468" s="314" t="str">
        <f t="shared" si="80"/>
        <v>A</v>
      </c>
      <c r="AB468" s="315" t="str">
        <f>IF(ISBLANK(AC468),"",LARGE(AB450:AB467,1)+1)</f>
        <v/>
      </c>
      <c r="AC468" s="316"/>
      <c r="AD468" s="317"/>
      <c r="AE468" s="317"/>
      <c r="AF468" s="317"/>
      <c r="AG468" s="5">
        <v>1</v>
      </c>
      <c r="AH468" s="5">
        <v>1</v>
      </c>
      <c r="AI468" s="5">
        <v>1</v>
      </c>
      <c r="AJ468" s="5">
        <v>1</v>
      </c>
      <c r="AK468" s="5">
        <v>1</v>
      </c>
      <c r="AL468" s="5">
        <v>1</v>
      </c>
      <c r="AM468" s="5">
        <v>1</v>
      </c>
      <c r="AN468" s="5">
        <v>1</v>
      </c>
      <c r="AO468" s="5">
        <v>1</v>
      </c>
      <c r="AP468" s="5">
        <v>1</v>
      </c>
      <c r="AQ468" s="5">
        <v>1</v>
      </c>
      <c r="AR468" s="5">
        <v>1</v>
      </c>
      <c r="AS468" s="5">
        <v>1</v>
      </c>
      <c r="AT468" s="5">
        <v>1</v>
      </c>
      <c r="AU468" s="5">
        <v>1</v>
      </c>
      <c r="AV468" s="5">
        <v>1</v>
      </c>
      <c r="AW468" s="5">
        <v>1</v>
      </c>
      <c r="AX468" s="5">
        <v>1</v>
      </c>
      <c r="AY468" s="5">
        <v>1</v>
      </c>
      <c r="AZ468" s="5">
        <v>1</v>
      </c>
      <c r="BA468" s="5">
        <v>1</v>
      </c>
      <c r="BB468" s="5">
        <v>1</v>
      </c>
      <c r="BC468" s="5">
        <v>1</v>
      </c>
      <c r="BD468" s="5">
        <v>1</v>
      </c>
      <c r="BE468" s="5">
        <v>1</v>
      </c>
      <c r="BF468" s="5">
        <v>1</v>
      </c>
      <c r="BG468" s="5">
        <v>1</v>
      </c>
      <c r="BH468" s="5">
        <v>1</v>
      </c>
      <c r="BI468" s="5">
        <v>1</v>
      </c>
      <c r="BJ468" s="5">
        <v>1</v>
      </c>
      <c r="BK468" s="5">
        <v>1</v>
      </c>
      <c r="BL468" s="5">
        <v>1</v>
      </c>
      <c r="BM468" s="5">
        <v>1</v>
      </c>
      <c r="BN468" s="5">
        <v>1</v>
      </c>
      <c r="BO468" s="5">
        <v>1</v>
      </c>
      <c r="BP468" s="5">
        <v>1</v>
      </c>
      <c r="BQ468" s="5">
        <v>1</v>
      </c>
      <c r="BR468" s="5">
        <v>1</v>
      </c>
      <c r="BS468" s="5">
        <v>1</v>
      </c>
      <c r="BT468" s="5">
        <v>1</v>
      </c>
      <c r="BU468" s="244">
        <v>1</v>
      </c>
    </row>
    <row r="469" spans="1:73" ht="18.75">
      <c r="A469" s="5">
        <v>1</v>
      </c>
      <c r="B469" s="596"/>
      <c r="C469" s="632"/>
      <c r="D469" s="598"/>
      <c r="E469" s="630" t="str">
        <f t="shared" si="75"/>
        <v/>
      </c>
      <c r="F469" s="640"/>
      <c r="G469" s="627" t="str">
        <f t="shared" si="78"/>
        <v/>
      </c>
      <c r="H469" s="639" t="str">
        <f>IF(OR(ISBLANK(F469), ISTEXT(F469)), "", "0  "&amp;F414)</f>
        <v/>
      </c>
      <c r="I469" s="5">
        <v>1</v>
      </c>
      <c r="J469" s="408" t="s">
        <v>22</v>
      </c>
      <c r="K469" s="417">
        <v>1</v>
      </c>
      <c r="L469" s="326">
        <v>0.1</v>
      </c>
      <c r="M469" s="418">
        <v>0.01</v>
      </c>
      <c r="N469" s="326">
        <v>1E-3</v>
      </c>
      <c r="O469" s="326">
        <v>1E-3</v>
      </c>
      <c r="P469" s="327">
        <v>1</v>
      </c>
      <c r="Q469" s="419" t="s">
        <v>232</v>
      </c>
      <c r="R469" s="420"/>
      <c r="S469" s="420"/>
      <c r="T469" s="420"/>
      <c r="U469" s="420"/>
      <c r="V469" s="420"/>
      <c r="W469" s="420"/>
      <c r="X469" s="421"/>
      <c r="Y469" s="5">
        <v>1</v>
      </c>
      <c r="Z469" s="5">
        <v>1</v>
      </c>
      <c r="AA469" s="314" t="str">
        <f t="shared" si="80"/>
        <v>A</v>
      </c>
      <c r="AB469" s="315" t="str">
        <f>IF(ISBLANK(AC469),"",LARGE(AB450:AB468,1)+1)</f>
        <v/>
      </c>
      <c r="AC469" s="316"/>
      <c r="AD469" s="317"/>
      <c r="AE469" s="317"/>
      <c r="AF469" s="317"/>
      <c r="AG469" s="5">
        <v>1</v>
      </c>
      <c r="AH469" s="5">
        <v>1</v>
      </c>
      <c r="AI469" s="5">
        <v>1</v>
      </c>
      <c r="AJ469" s="5">
        <v>1</v>
      </c>
      <c r="AK469" s="5">
        <v>1</v>
      </c>
      <c r="AL469" s="5">
        <v>1</v>
      </c>
      <c r="AM469" s="5">
        <v>1</v>
      </c>
      <c r="AN469" s="5">
        <v>1</v>
      </c>
      <c r="AO469" s="5">
        <v>1</v>
      </c>
      <c r="AP469" s="5">
        <v>1</v>
      </c>
      <c r="AQ469" s="5">
        <v>1</v>
      </c>
      <c r="AR469" s="5">
        <v>1</v>
      </c>
      <c r="AS469" s="5">
        <v>1</v>
      </c>
      <c r="AT469" s="5">
        <v>1</v>
      </c>
      <c r="AU469" s="5">
        <v>1</v>
      </c>
      <c r="AV469" s="5">
        <v>1</v>
      </c>
      <c r="AW469" s="5">
        <v>1</v>
      </c>
      <c r="AX469" s="5">
        <v>1</v>
      </c>
      <c r="AY469" s="5">
        <v>1</v>
      </c>
      <c r="AZ469" s="5">
        <v>1</v>
      </c>
      <c r="BA469" s="5">
        <v>1</v>
      </c>
      <c r="BB469" s="5">
        <v>1</v>
      </c>
      <c r="BC469" s="5">
        <v>1</v>
      </c>
      <c r="BD469" s="5">
        <v>1</v>
      </c>
      <c r="BE469" s="5">
        <v>1</v>
      </c>
      <c r="BF469" s="5">
        <v>1</v>
      </c>
      <c r="BG469" s="5">
        <v>1</v>
      </c>
      <c r="BH469" s="5">
        <v>1</v>
      </c>
      <c r="BI469" s="5">
        <v>1</v>
      </c>
      <c r="BJ469" s="5">
        <v>1</v>
      </c>
      <c r="BK469" s="5">
        <v>1</v>
      </c>
      <c r="BL469" s="5">
        <v>1</v>
      </c>
      <c r="BM469" s="5">
        <v>1</v>
      </c>
      <c r="BN469" s="5">
        <v>1</v>
      </c>
      <c r="BO469" s="5">
        <v>1</v>
      </c>
      <c r="BP469" s="5">
        <v>1</v>
      </c>
      <c r="BQ469" s="5">
        <v>1</v>
      </c>
      <c r="BR469" s="5">
        <v>1</v>
      </c>
      <c r="BS469" s="5">
        <v>1</v>
      </c>
      <c r="BT469" s="5">
        <v>1</v>
      </c>
      <c r="BU469" s="244">
        <v>1</v>
      </c>
    </row>
    <row r="470" spans="1:73" ht="23.25">
      <c r="A470" s="5">
        <v>1</v>
      </c>
      <c r="B470" s="596"/>
      <c r="C470" s="632"/>
      <c r="D470" s="598"/>
      <c r="E470" s="630" t="str">
        <f t="shared" si="75"/>
        <v/>
      </c>
      <c r="F470" s="640"/>
      <c r="G470" s="627" t="str">
        <f t="shared" si="78"/>
        <v/>
      </c>
      <c r="H470" s="639" t="str">
        <f>IF(OR(ISBLANK(F470), ISTEXT(F470)), "", "0  "&amp;F414)</f>
        <v/>
      </c>
      <c r="I470" s="5">
        <v>1</v>
      </c>
      <c r="J470" s="408" t="s">
        <v>22</v>
      </c>
      <c r="K470" s="422" t="s">
        <v>6</v>
      </c>
      <c r="L470" s="331" t="s">
        <v>12</v>
      </c>
      <c r="M470" s="331" t="s">
        <v>18</v>
      </c>
      <c r="N470" s="332" t="s">
        <v>7</v>
      </c>
      <c r="O470" s="331" t="s">
        <v>13</v>
      </c>
      <c r="P470" s="333" t="s">
        <v>19</v>
      </c>
      <c r="Q470" s="419" t="s">
        <v>233</v>
      </c>
      <c r="R470" s="420"/>
      <c r="S470" s="420"/>
      <c r="T470" s="420"/>
      <c r="U470" s="420"/>
      <c r="V470" s="420"/>
      <c r="W470" s="423" t="s">
        <v>234</v>
      </c>
      <c r="X470" s="424" t="s">
        <v>235</v>
      </c>
      <c r="Y470" s="5">
        <v>1</v>
      </c>
      <c r="Z470" s="5">
        <v>1</v>
      </c>
      <c r="AA470" s="314" t="str">
        <f t="shared" si="80"/>
        <v>A</v>
      </c>
      <c r="AB470" s="315" t="str">
        <f>IF(ISBLANK(AC470),"",LARGE(AB450:AB469,1)+1)</f>
        <v/>
      </c>
      <c r="AC470" s="316"/>
      <c r="AD470" s="317"/>
      <c r="AE470" s="317"/>
      <c r="AF470" s="317"/>
      <c r="AG470" s="5">
        <v>1</v>
      </c>
      <c r="AH470" s="5">
        <v>1</v>
      </c>
      <c r="AI470" s="5">
        <v>1</v>
      </c>
      <c r="AJ470" s="5">
        <v>1</v>
      </c>
      <c r="AK470" s="5">
        <v>1</v>
      </c>
      <c r="AL470" s="5">
        <v>1</v>
      </c>
      <c r="AM470" s="5">
        <v>1</v>
      </c>
      <c r="AN470" s="5">
        <v>1</v>
      </c>
      <c r="AO470" s="5">
        <v>1</v>
      </c>
      <c r="AP470" s="5">
        <v>1</v>
      </c>
      <c r="AQ470" s="5">
        <v>1</v>
      </c>
      <c r="AR470" s="5">
        <v>1</v>
      </c>
      <c r="AS470" s="5">
        <v>1</v>
      </c>
      <c r="AT470" s="5">
        <v>1</v>
      </c>
      <c r="AU470" s="5">
        <v>1</v>
      </c>
      <c r="AV470" s="5">
        <v>1</v>
      </c>
      <c r="AW470" s="5">
        <v>1</v>
      </c>
      <c r="AX470" s="5">
        <v>1</v>
      </c>
      <c r="AY470" s="5">
        <v>1</v>
      </c>
      <c r="AZ470" s="5">
        <v>1</v>
      </c>
      <c r="BA470" s="5">
        <v>1</v>
      </c>
      <c r="BB470" s="5">
        <v>1</v>
      </c>
      <c r="BC470" s="5">
        <v>1</v>
      </c>
      <c r="BD470" s="5">
        <v>1</v>
      </c>
      <c r="BE470" s="5">
        <v>1</v>
      </c>
      <c r="BF470" s="5">
        <v>1</v>
      </c>
      <c r="BG470" s="5">
        <v>1</v>
      </c>
      <c r="BH470" s="5">
        <v>1</v>
      </c>
      <c r="BI470" s="5">
        <v>1</v>
      </c>
      <c r="BJ470" s="5">
        <v>1</v>
      </c>
      <c r="BK470" s="5">
        <v>1</v>
      </c>
      <c r="BL470" s="5">
        <v>1</v>
      </c>
      <c r="BM470" s="5">
        <v>1</v>
      </c>
      <c r="BN470" s="5">
        <v>1</v>
      </c>
      <c r="BO470" s="5">
        <v>1</v>
      </c>
      <c r="BP470" s="5">
        <v>1</v>
      </c>
      <c r="BQ470" s="5">
        <v>1</v>
      </c>
      <c r="BR470" s="5">
        <v>1</v>
      </c>
      <c r="BS470" s="5">
        <v>1</v>
      </c>
      <c r="BT470" s="5">
        <v>1</v>
      </c>
      <c r="BU470" s="244">
        <v>1</v>
      </c>
    </row>
    <row r="471" spans="1:73" ht="23.25">
      <c r="A471" s="5">
        <v>1</v>
      </c>
      <c r="B471" s="596"/>
      <c r="C471" s="632"/>
      <c r="D471" s="598"/>
      <c r="E471" s="630" t="str">
        <f t="shared" si="75"/>
        <v/>
      </c>
      <c r="F471" s="640"/>
      <c r="G471" s="627" t="str">
        <f t="shared" si="78"/>
        <v/>
      </c>
      <c r="H471" s="639" t="str">
        <f>IF(OR(ISBLANK(F471), ISTEXT(F471)), "", "0  "&amp;F414)</f>
        <v/>
      </c>
      <c r="I471" s="5">
        <v>1</v>
      </c>
      <c r="J471" s="408" t="s">
        <v>22</v>
      </c>
      <c r="K471" s="429">
        <v>0.5</v>
      </c>
      <c r="L471" s="338">
        <v>0.25</v>
      </c>
      <c r="M471" s="338">
        <v>0.1</v>
      </c>
      <c r="N471" s="338">
        <v>0.01</v>
      </c>
      <c r="O471" s="338">
        <v>0.22500000000000001</v>
      </c>
      <c r="P471" s="339">
        <v>0.35</v>
      </c>
      <c r="Q471" s="419" t="s">
        <v>238</v>
      </c>
      <c r="R471" s="420"/>
      <c r="S471" s="420"/>
      <c r="T471" s="420"/>
      <c r="U471" s="420"/>
      <c r="V471" s="420"/>
      <c r="W471" s="430" t="s">
        <v>239</v>
      </c>
      <c r="X471" s="431" t="s">
        <v>235</v>
      </c>
      <c r="Y471" s="5">
        <v>1</v>
      </c>
      <c r="Z471" s="5">
        <v>1</v>
      </c>
      <c r="AA471" s="314" t="str">
        <f t="shared" si="80"/>
        <v>A</v>
      </c>
      <c r="AB471" s="315" t="str">
        <f>IF(ISBLANK(AC471),"",LARGE(AB450:AB470,1)+1)</f>
        <v/>
      </c>
      <c r="AC471" s="316"/>
      <c r="AD471" s="317"/>
      <c r="AE471" s="317"/>
      <c r="AF471" s="317"/>
      <c r="AG471" s="5">
        <v>1</v>
      </c>
      <c r="AH471" s="5">
        <v>1</v>
      </c>
      <c r="AI471" s="5">
        <v>1</v>
      </c>
      <c r="AJ471" s="5">
        <v>1</v>
      </c>
      <c r="AK471" s="5">
        <v>1</v>
      </c>
      <c r="AL471" s="5">
        <v>1</v>
      </c>
      <c r="AM471" s="5">
        <v>1</v>
      </c>
      <c r="AN471" s="5">
        <v>1</v>
      </c>
      <c r="AO471" s="5">
        <v>1</v>
      </c>
      <c r="AP471" s="5">
        <v>1</v>
      </c>
      <c r="AQ471" s="5">
        <v>1</v>
      </c>
      <c r="AR471" s="5">
        <v>1</v>
      </c>
      <c r="AS471" s="5">
        <v>1</v>
      </c>
      <c r="AT471" s="5">
        <v>1</v>
      </c>
      <c r="AU471" s="5">
        <v>1</v>
      </c>
      <c r="AV471" s="5">
        <v>1</v>
      </c>
      <c r="AW471" s="5">
        <v>1</v>
      </c>
      <c r="AX471" s="5">
        <v>1</v>
      </c>
      <c r="AY471" s="5">
        <v>1</v>
      </c>
      <c r="AZ471" s="5">
        <v>1</v>
      </c>
      <c r="BA471" s="5">
        <v>1</v>
      </c>
      <c r="BB471" s="5">
        <v>1</v>
      </c>
      <c r="BC471" s="5">
        <v>1</v>
      </c>
      <c r="BD471" s="5">
        <v>1</v>
      </c>
      <c r="BE471" s="5">
        <v>1</v>
      </c>
      <c r="BF471" s="5">
        <v>1</v>
      </c>
      <c r="BG471" s="5">
        <v>1</v>
      </c>
      <c r="BH471" s="5">
        <v>1</v>
      </c>
      <c r="BI471" s="5">
        <v>1</v>
      </c>
      <c r="BJ471" s="5">
        <v>1</v>
      </c>
      <c r="BK471" s="5">
        <v>1</v>
      </c>
      <c r="BL471" s="5">
        <v>1</v>
      </c>
      <c r="BM471" s="5">
        <v>1</v>
      </c>
      <c r="BN471" s="5">
        <v>1</v>
      </c>
      <c r="BO471" s="5">
        <v>1</v>
      </c>
      <c r="BP471" s="5">
        <v>1</v>
      </c>
      <c r="BQ471" s="5">
        <v>1</v>
      </c>
      <c r="BR471" s="5">
        <v>1</v>
      </c>
      <c r="BS471" s="5">
        <v>1</v>
      </c>
      <c r="BT471" s="5">
        <v>1</v>
      </c>
      <c r="BU471" s="244">
        <v>1</v>
      </c>
    </row>
    <row r="472" spans="1:73" ht="18.75">
      <c r="A472" s="5">
        <v>1</v>
      </c>
      <c r="B472" s="596"/>
      <c r="C472" s="632"/>
      <c r="D472" s="598"/>
      <c r="E472" s="630" t="str">
        <f t="shared" si="75"/>
        <v/>
      </c>
      <c r="F472" s="640"/>
      <c r="G472" s="627" t="str">
        <f t="shared" si="78"/>
        <v/>
      </c>
      <c r="H472" s="639" t="str">
        <f>IF(OR(ISBLANK(F472), ISTEXT(F472)), "", "0  "&amp;F414)</f>
        <v/>
      </c>
      <c r="I472" s="5">
        <v>1</v>
      </c>
      <c r="J472" s="60" t="s">
        <v>21</v>
      </c>
      <c r="K472" s="435" t="s">
        <v>155</v>
      </c>
      <c r="L472" s="436"/>
      <c r="M472" s="436"/>
      <c r="N472" s="436"/>
      <c r="O472" s="436"/>
      <c r="P472" s="437" t="s">
        <v>240</v>
      </c>
      <c r="Q472" s="438"/>
      <c r="R472" s="439"/>
      <c r="S472" s="439"/>
      <c r="T472" s="440">
        <v>3.472222222222222E-3</v>
      </c>
      <c r="U472" s="439"/>
      <c r="V472" s="441"/>
      <c r="W472" s="437" t="s">
        <v>241</v>
      </c>
      <c r="X472" s="442">
        <v>2.0833333333333332E-2</v>
      </c>
      <c r="Y472" s="5">
        <v>1</v>
      </c>
      <c r="Z472" s="5">
        <v>1</v>
      </c>
      <c r="AA472" s="314" t="str">
        <f t="shared" si="80"/>
        <v>A</v>
      </c>
      <c r="AB472" s="315" t="str">
        <f>IF(ISBLANK(AC472),"",LARGE(AB450:AB471,1)+1)</f>
        <v/>
      </c>
      <c r="AC472" s="316"/>
      <c r="AD472" s="317"/>
      <c r="AE472" s="317"/>
      <c r="AF472" s="317"/>
      <c r="AG472" s="5">
        <v>1</v>
      </c>
      <c r="AH472" s="5">
        <v>1</v>
      </c>
      <c r="AI472" s="5">
        <v>1</v>
      </c>
      <c r="AJ472" s="5">
        <v>1</v>
      </c>
      <c r="AK472" s="5">
        <v>1</v>
      </c>
      <c r="AL472" s="5">
        <v>1</v>
      </c>
      <c r="AM472" s="5">
        <v>1</v>
      </c>
      <c r="AN472" s="5">
        <v>1</v>
      </c>
      <c r="AO472" s="5">
        <v>1</v>
      </c>
      <c r="AP472" s="5">
        <v>1</v>
      </c>
      <c r="AQ472" s="5">
        <v>1</v>
      </c>
      <c r="AR472" s="5">
        <v>1</v>
      </c>
      <c r="AS472" s="5">
        <v>1</v>
      </c>
      <c r="AT472" s="5">
        <v>1</v>
      </c>
      <c r="AU472" s="5">
        <v>1</v>
      </c>
      <c r="AV472" s="5">
        <v>1</v>
      </c>
      <c r="AW472" s="5">
        <v>1</v>
      </c>
      <c r="AX472" s="5">
        <v>1</v>
      </c>
      <c r="AY472" s="5">
        <v>1</v>
      </c>
      <c r="AZ472" s="5">
        <v>1</v>
      </c>
      <c r="BA472" s="5">
        <v>1</v>
      </c>
      <c r="BB472" s="5">
        <v>1</v>
      </c>
      <c r="BC472" s="5">
        <v>1</v>
      </c>
      <c r="BD472" s="5">
        <v>1</v>
      </c>
      <c r="BE472" s="5">
        <v>1</v>
      </c>
      <c r="BF472" s="5">
        <v>1</v>
      </c>
      <c r="BG472" s="5">
        <v>1</v>
      </c>
      <c r="BH472" s="5">
        <v>1</v>
      </c>
      <c r="BI472" s="5">
        <v>1</v>
      </c>
      <c r="BJ472" s="5">
        <v>1</v>
      </c>
      <c r="BK472" s="5">
        <v>1</v>
      </c>
      <c r="BL472" s="5">
        <v>1</v>
      </c>
      <c r="BM472" s="5">
        <v>1</v>
      </c>
      <c r="BN472" s="5">
        <v>1</v>
      </c>
      <c r="BO472" s="5">
        <v>1</v>
      </c>
      <c r="BP472" s="5">
        <v>1</v>
      </c>
      <c r="BQ472" s="5">
        <v>1</v>
      </c>
      <c r="BR472" s="5">
        <v>1</v>
      </c>
      <c r="BS472" s="5">
        <v>1</v>
      </c>
      <c r="BT472" s="5">
        <v>1</v>
      </c>
      <c r="BU472" s="244">
        <v>1</v>
      </c>
    </row>
    <row r="473" spans="1:73" ht="18.75">
      <c r="A473" s="5">
        <v>1</v>
      </c>
      <c r="B473" s="596"/>
      <c r="C473" s="632"/>
      <c r="D473" s="598"/>
      <c r="E473" s="630" t="str">
        <f t="shared" si="75"/>
        <v/>
      </c>
      <c r="F473" s="640"/>
      <c r="G473" s="627" t="str">
        <f t="shared" si="78"/>
        <v/>
      </c>
      <c r="H473" s="639" t="str">
        <f>IF(OR(ISBLANK(F473), ISTEXT(F473)), "", "0  "&amp;F414)</f>
        <v/>
      </c>
      <c r="I473" s="5">
        <v>1</v>
      </c>
      <c r="J473" s="60" t="s">
        <v>21</v>
      </c>
      <c r="K473" s="447" t="s">
        <v>156</v>
      </c>
      <c r="L473" s="436"/>
      <c r="M473" s="436"/>
      <c r="N473" s="436"/>
      <c r="O473" s="436"/>
      <c r="P473" s="448" t="s">
        <v>244</v>
      </c>
      <c r="Q473" s="449"/>
      <c r="R473" s="36"/>
      <c r="S473" s="36"/>
      <c r="T473" s="450">
        <v>1.0416666666666666E-2</v>
      </c>
      <c r="U473" s="36"/>
      <c r="V473" s="451"/>
      <c r="W473" s="452" t="s">
        <v>245</v>
      </c>
      <c r="X473" s="453">
        <f>T472+T473+X472</f>
        <v>3.4722222222222224E-2</v>
      </c>
      <c r="Y473" s="5">
        <v>1</v>
      </c>
      <c r="Z473" s="5">
        <v>1</v>
      </c>
      <c r="AA473" s="314" t="str">
        <f t="shared" si="80"/>
        <v>A</v>
      </c>
      <c r="AB473" s="315" t="str">
        <f>IF(ISBLANK(AC473),"",LARGE(AB450:AB472,1)+1)</f>
        <v/>
      </c>
      <c r="AC473" s="316"/>
      <c r="AD473" s="317"/>
      <c r="AE473" s="317"/>
      <c r="AF473" s="317"/>
      <c r="AG473" s="5">
        <v>1</v>
      </c>
      <c r="AH473" s="5">
        <v>1</v>
      </c>
      <c r="AI473" s="5">
        <v>1</v>
      </c>
      <c r="AJ473" s="5">
        <v>1</v>
      </c>
      <c r="AK473" s="5">
        <v>1</v>
      </c>
      <c r="AL473" s="5">
        <v>1</v>
      </c>
      <c r="AM473" s="5">
        <v>1</v>
      </c>
      <c r="AN473" s="5">
        <v>1</v>
      </c>
      <c r="AO473" s="5">
        <v>1</v>
      </c>
      <c r="AP473" s="5">
        <v>1</v>
      </c>
      <c r="AQ473" s="5">
        <v>1</v>
      </c>
      <c r="AR473" s="5">
        <v>1</v>
      </c>
      <c r="AS473" s="5">
        <v>1</v>
      </c>
      <c r="AT473" s="5">
        <v>1</v>
      </c>
      <c r="AU473" s="5">
        <v>1</v>
      </c>
      <c r="AV473" s="5">
        <v>1</v>
      </c>
      <c r="AW473" s="5">
        <v>1</v>
      </c>
      <c r="AX473" s="5">
        <v>1</v>
      </c>
      <c r="AY473" s="5">
        <v>1</v>
      </c>
      <c r="AZ473" s="5">
        <v>1</v>
      </c>
      <c r="BA473" s="5">
        <v>1</v>
      </c>
      <c r="BB473" s="5">
        <v>1</v>
      </c>
      <c r="BC473" s="5">
        <v>1</v>
      </c>
      <c r="BD473" s="5">
        <v>1</v>
      </c>
      <c r="BE473" s="5">
        <v>1</v>
      </c>
      <c r="BF473" s="5">
        <v>1</v>
      </c>
      <c r="BG473" s="5">
        <v>1</v>
      </c>
      <c r="BH473" s="5">
        <v>1</v>
      </c>
      <c r="BI473" s="5">
        <v>1</v>
      </c>
      <c r="BJ473" s="5">
        <v>1</v>
      </c>
      <c r="BK473" s="5">
        <v>1</v>
      </c>
      <c r="BL473" s="5">
        <v>1</v>
      </c>
      <c r="BM473" s="5">
        <v>1</v>
      </c>
      <c r="BN473" s="5">
        <v>1</v>
      </c>
      <c r="BO473" s="5">
        <v>1</v>
      </c>
      <c r="BP473" s="5">
        <v>1</v>
      </c>
      <c r="BQ473" s="5">
        <v>1</v>
      </c>
      <c r="BR473" s="5">
        <v>1</v>
      </c>
      <c r="BS473" s="5">
        <v>1</v>
      </c>
      <c r="BT473" s="5">
        <v>1</v>
      </c>
      <c r="BU473" s="244">
        <v>1</v>
      </c>
    </row>
    <row r="474" spans="1:73" ht="18.75">
      <c r="A474" s="5">
        <v>1</v>
      </c>
      <c r="B474" s="596"/>
      <c r="C474" s="632"/>
      <c r="D474" s="598"/>
      <c r="E474" s="630" t="str">
        <f t="shared" si="75"/>
        <v/>
      </c>
      <c r="F474" s="640"/>
      <c r="G474" s="627" t="str">
        <f t="shared" si="78"/>
        <v/>
      </c>
      <c r="H474" s="639" t="str">
        <f>IF(OR(ISBLANK(F474), ISTEXT(F474)), "", "0  "&amp;F414)</f>
        <v/>
      </c>
      <c r="I474" s="5">
        <v>1</v>
      </c>
      <c r="J474" s="60" t="s">
        <v>21</v>
      </c>
      <c r="K474" s="456"/>
      <c r="L474" s="456" t="s">
        <v>249</v>
      </c>
      <c r="M474" s="457" t="s">
        <v>250</v>
      </c>
      <c r="N474" s="456"/>
      <c r="O474" s="456"/>
      <c r="P474" s="458"/>
      <c r="Q474" s="458"/>
      <c r="R474" s="458"/>
      <c r="S474" s="458"/>
      <c r="T474" s="458"/>
      <c r="U474" s="458"/>
      <c r="V474" s="458"/>
      <c r="W474" s="458"/>
      <c r="X474" s="459"/>
      <c r="Y474" s="5">
        <v>1</v>
      </c>
      <c r="Z474" s="5">
        <v>1</v>
      </c>
      <c r="AA474" s="60" t="s">
        <v>21</v>
      </c>
      <c r="AB474" s="315" t="str">
        <f>IF(ISBLANK(AC474),"",LARGE(AB450:AB473,1)+1)</f>
        <v/>
      </c>
      <c r="AC474" s="316"/>
      <c r="AD474" s="317"/>
      <c r="AE474" s="317"/>
      <c r="AF474" s="317"/>
      <c r="AG474" s="5">
        <v>1</v>
      </c>
      <c r="AH474" s="5">
        <v>1</v>
      </c>
      <c r="AI474" s="5">
        <v>1</v>
      </c>
      <c r="AJ474" s="5">
        <v>1</v>
      </c>
      <c r="AK474" s="5">
        <v>1</v>
      </c>
      <c r="AL474" s="5">
        <v>1</v>
      </c>
      <c r="AM474" s="5">
        <v>1</v>
      </c>
      <c r="AN474" s="5">
        <v>1</v>
      </c>
      <c r="AO474" s="5">
        <v>1</v>
      </c>
      <c r="AP474" s="5">
        <v>1</v>
      </c>
      <c r="AQ474" s="5">
        <v>1</v>
      </c>
      <c r="AR474" s="5">
        <v>1</v>
      </c>
      <c r="AS474" s="5">
        <v>1</v>
      </c>
      <c r="AT474" s="5">
        <v>1</v>
      </c>
      <c r="AU474" s="5">
        <v>1</v>
      </c>
      <c r="AV474" s="5">
        <v>1</v>
      </c>
      <c r="AW474" s="5">
        <v>1</v>
      </c>
      <c r="AX474" s="5">
        <v>1</v>
      </c>
      <c r="AY474" s="5">
        <v>1</v>
      </c>
      <c r="AZ474" s="5">
        <v>1</v>
      </c>
      <c r="BA474" s="5">
        <v>1</v>
      </c>
      <c r="BB474" s="5">
        <v>1</v>
      </c>
      <c r="BC474" s="5">
        <v>1</v>
      </c>
      <c r="BD474" s="5">
        <v>1</v>
      </c>
      <c r="BE474" s="5">
        <v>1</v>
      </c>
      <c r="BF474" s="5">
        <v>1</v>
      </c>
      <c r="BG474" s="5">
        <v>1</v>
      </c>
      <c r="BH474" s="5">
        <v>1</v>
      </c>
      <c r="BI474" s="5">
        <v>1</v>
      </c>
      <c r="BJ474" s="5">
        <v>1</v>
      </c>
      <c r="BK474" s="5">
        <v>1</v>
      </c>
      <c r="BL474" s="5">
        <v>1</v>
      </c>
      <c r="BM474" s="5">
        <v>1</v>
      </c>
      <c r="BN474" s="5">
        <v>1</v>
      </c>
      <c r="BO474" s="5">
        <v>1</v>
      </c>
      <c r="BP474" s="5">
        <v>1</v>
      </c>
      <c r="BQ474" s="5">
        <v>1</v>
      </c>
      <c r="BR474" s="5">
        <v>1</v>
      </c>
      <c r="BS474" s="5">
        <v>1</v>
      </c>
      <c r="BT474" s="5">
        <v>1</v>
      </c>
      <c r="BU474" s="244">
        <v>1</v>
      </c>
    </row>
    <row r="475" spans="1:73" ht="18.75">
      <c r="A475" s="5">
        <v>1</v>
      </c>
      <c r="B475" s="596"/>
      <c r="C475" s="632"/>
      <c r="D475" s="598"/>
      <c r="E475" s="630" t="str">
        <f t="shared" si="75"/>
        <v/>
      </c>
      <c r="F475" s="640"/>
      <c r="G475" s="627" t="str">
        <f t="shared" si="78"/>
        <v/>
      </c>
      <c r="H475" s="639" t="str">
        <f>IF(OR(ISBLANK(F475), ISTEXT(F475)), "", "0  "&amp;F414)</f>
        <v/>
      </c>
      <c r="I475" s="5">
        <v>1</v>
      </c>
      <c r="J475" s="60" t="s">
        <v>21</v>
      </c>
      <c r="K475" s="460" t="s">
        <v>253</v>
      </c>
      <c r="L475" s="460" t="str">
        <f ca="1">CELL("nomfichier")</f>
        <v>D:\Données\1.UPRT\0-UPRT.fait\1-UPRT.FR-SITE-WEB\ff-fiches-fabrications\ff.fiches.fabrication.2023\UPRT.23.aout\[P_Paella.Vegetarienne.version.2.xlsx]Paella.Végétarienne.de.Sand</v>
      </c>
      <c r="M475" s="460"/>
      <c r="N475" s="460"/>
      <c r="O475" s="460"/>
      <c r="P475" s="460"/>
      <c r="Q475" s="460"/>
      <c r="R475" s="460"/>
      <c r="S475" s="460"/>
      <c r="T475" s="460"/>
      <c r="U475" s="460"/>
      <c r="V475" s="460"/>
      <c r="W475" s="460"/>
      <c r="X475" s="461"/>
      <c r="Y475" s="5">
        <v>1</v>
      </c>
      <c r="Z475" s="5">
        <v>1</v>
      </c>
      <c r="AA475" s="60" t="s">
        <v>21</v>
      </c>
      <c r="AB475" s="406"/>
      <c r="AC475" s="406"/>
      <c r="AD475" s="406"/>
      <c r="AE475" s="406"/>
      <c r="AF475" s="406"/>
      <c r="AG475" s="5">
        <v>1</v>
      </c>
      <c r="AH475" s="5">
        <v>1</v>
      </c>
      <c r="AI475" s="5">
        <v>1</v>
      </c>
      <c r="AJ475" s="5">
        <v>1</v>
      </c>
      <c r="AK475" s="5">
        <v>1</v>
      </c>
      <c r="AL475" s="5">
        <v>1</v>
      </c>
      <c r="AM475" s="5">
        <v>1</v>
      </c>
      <c r="AN475" s="5">
        <v>1</v>
      </c>
      <c r="AO475" s="5">
        <v>1</v>
      </c>
      <c r="AP475" s="5">
        <v>1</v>
      </c>
      <c r="AQ475" s="5">
        <v>1</v>
      </c>
      <c r="AR475" s="5">
        <v>1</v>
      </c>
      <c r="AS475" s="5">
        <v>1</v>
      </c>
      <c r="AT475" s="5">
        <v>1</v>
      </c>
      <c r="AU475" s="5">
        <v>1</v>
      </c>
      <c r="AV475" s="5">
        <v>1</v>
      </c>
      <c r="AW475" s="5">
        <v>1</v>
      </c>
      <c r="AX475" s="5">
        <v>1</v>
      </c>
      <c r="AY475" s="5">
        <v>1</v>
      </c>
      <c r="AZ475" s="5">
        <v>1</v>
      </c>
      <c r="BA475" s="5">
        <v>1</v>
      </c>
      <c r="BB475" s="5">
        <v>1</v>
      </c>
      <c r="BC475" s="5">
        <v>1</v>
      </c>
      <c r="BD475" s="5">
        <v>1</v>
      </c>
      <c r="BE475" s="5">
        <v>1</v>
      </c>
      <c r="BF475" s="5">
        <v>1</v>
      </c>
      <c r="BG475" s="5">
        <v>1</v>
      </c>
      <c r="BH475" s="5">
        <v>1</v>
      </c>
      <c r="BI475" s="5">
        <v>1</v>
      </c>
      <c r="BJ475" s="5">
        <v>1</v>
      </c>
      <c r="BK475" s="5">
        <v>1</v>
      </c>
      <c r="BL475" s="5">
        <v>1</v>
      </c>
      <c r="BM475" s="5">
        <v>1</v>
      </c>
      <c r="BN475" s="5">
        <v>1</v>
      </c>
      <c r="BO475" s="5">
        <v>1</v>
      </c>
      <c r="BP475" s="5">
        <v>1</v>
      </c>
      <c r="BQ475" s="5">
        <v>1</v>
      </c>
      <c r="BR475" s="5">
        <v>1</v>
      </c>
      <c r="BS475" s="5">
        <v>1</v>
      </c>
      <c r="BT475" s="5">
        <v>1</v>
      </c>
      <c r="BU475" s="244">
        <v>1</v>
      </c>
    </row>
    <row r="476" spans="1:73" ht="18.75">
      <c r="A476" s="5">
        <v>1</v>
      </c>
      <c r="B476" s="596"/>
      <c r="C476" s="632"/>
      <c r="D476" s="598"/>
      <c r="E476" s="630" t="str">
        <f t="shared" si="75"/>
        <v/>
      </c>
      <c r="F476" s="640"/>
      <c r="G476" s="627" t="str">
        <f t="shared" si="78"/>
        <v/>
      </c>
      <c r="H476" s="639" t="str">
        <f>IF(OR(ISBLANK(F476), ISTEXT(F476)), "", "0  "&amp;F414)</f>
        <v/>
      </c>
      <c r="I476" s="5">
        <v>1</v>
      </c>
      <c r="J476" s="60" t="s">
        <v>21</v>
      </c>
      <c r="K476" s="463"/>
      <c r="L476" s="460" t="s">
        <v>257</v>
      </c>
      <c r="M476" s="463"/>
      <c r="N476" s="463"/>
      <c r="O476" s="463"/>
      <c r="P476" s="460"/>
      <c r="Q476" s="460"/>
      <c r="R476" s="460"/>
      <c r="S476" s="460"/>
      <c r="T476" s="460"/>
      <c r="U476" s="460"/>
      <c r="V476" s="460"/>
      <c r="W476" s="460"/>
      <c r="X476" s="461"/>
      <c r="Y476" s="3">
        <v>1</v>
      </c>
      <c r="Z476" s="5">
        <v>1</v>
      </c>
      <c r="AA476" s="5">
        <v>1</v>
      </c>
      <c r="AB476" s="5">
        <v>1</v>
      </c>
      <c r="AC476" s="5">
        <v>1</v>
      </c>
      <c r="AD476" s="5">
        <v>1</v>
      </c>
      <c r="AE476" s="5">
        <v>1</v>
      </c>
      <c r="AF476" s="5">
        <v>1</v>
      </c>
      <c r="AG476" s="5">
        <v>1</v>
      </c>
      <c r="AH476" s="5">
        <v>1</v>
      </c>
      <c r="AI476" s="5">
        <v>1</v>
      </c>
      <c r="AJ476" s="5">
        <v>1</v>
      </c>
      <c r="AK476" s="5">
        <v>1</v>
      </c>
      <c r="AL476" s="5">
        <v>1</v>
      </c>
      <c r="AM476" s="5">
        <v>1</v>
      </c>
      <c r="AN476" s="5">
        <v>1</v>
      </c>
      <c r="AO476" s="5">
        <v>1</v>
      </c>
      <c r="AP476" s="5">
        <v>1</v>
      </c>
      <c r="AQ476" s="5">
        <v>1</v>
      </c>
      <c r="AR476" s="5">
        <v>1</v>
      </c>
      <c r="AS476" s="5">
        <v>1</v>
      </c>
      <c r="AT476" s="5">
        <v>1</v>
      </c>
      <c r="AU476" s="5">
        <v>1</v>
      </c>
      <c r="AV476" s="5">
        <v>1</v>
      </c>
      <c r="AW476" s="5">
        <v>1</v>
      </c>
      <c r="AX476" s="5">
        <v>1</v>
      </c>
      <c r="AY476" s="5">
        <v>1</v>
      </c>
      <c r="AZ476" s="5">
        <v>1</v>
      </c>
      <c r="BA476" s="5">
        <v>1</v>
      </c>
      <c r="BB476" s="5">
        <v>1</v>
      </c>
      <c r="BC476" s="5">
        <v>1</v>
      </c>
      <c r="BD476" s="5">
        <v>1</v>
      </c>
      <c r="BE476" s="5">
        <v>1</v>
      </c>
      <c r="BF476" s="5">
        <v>1</v>
      </c>
      <c r="BG476" s="5">
        <v>1</v>
      </c>
      <c r="BH476" s="5">
        <v>1</v>
      </c>
      <c r="BI476" s="5">
        <v>1</v>
      </c>
      <c r="BJ476" s="5">
        <v>1</v>
      </c>
      <c r="BK476" s="5">
        <v>1</v>
      </c>
      <c r="BL476" s="5">
        <v>1</v>
      </c>
      <c r="BM476" s="5">
        <v>1</v>
      </c>
      <c r="BN476" s="5">
        <v>1</v>
      </c>
      <c r="BO476" s="5">
        <v>1</v>
      </c>
      <c r="BP476" s="5">
        <v>1</v>
      </c>
      <c r="BQ476" s="5">
        <v>1</v>
      </c>
      <c r="BR476" s="5">
        <v>1</v>
      </c>
      <c r="BS476" s="5">
        <v>1</v>
      </c>
      <c r="BT476" s="5">
        <v>1</v>
      </c>
      <c r="BU476" s="244">
        <v>1</v>
      </c>
    </row>
    <row r="477" spans="1:73" ht="18.75">
      <c r="A477" s="5">
        <v>1</v>
      </c>
      <c r="B477" s="596"/>
      <c r="C477" s="632"/>
      <c r="D477" s="598"/>
      <c r="E477" s="630" t="str">
        <f t="shared" si="75"/>
        <v/>
      </c>
      <c r="F477" s="642"/>
      <c r="G477" s="627" t="str">
        <f t="shared" si="78"/>
        <v/>
      </c>
      <c r="H477" s="639" t="str">
        <f>IF(OR(ISBLANK(F477), ISTEXT(F477)), "", "0  "&amp;F414)</f>
        <v/>
      </c>
      <c r="I477" s="5">
        <v>1</v>
      </c>
      <c r="J477" s="60" t="s">
        <v>21</v>
      </c>
      <c r="K477" s="464" t="s">
        <v>260</v>
      </c>
      <c r="L477" s="464"/>
      <c r="M477" s="464"/>
      <c r="N477" s="464"/>
      <c r="O477" s="464"/>
      <c r="P477" s="464"/>
      <c r="Q477" s="464"/>
      <c r="R477" s="464"/>
      <c r="S477" s="464"/>
      <c r="T477" s="464"/>
      <c r="U477" s="464"/>
      <c r="V477" s="464"/>
      <c r="W477" s="464"/>
      <c r="X477" s="465"/>
      <c r="Y477" s="3">
        <v>1</v>
      </c>
      <c r="Z477" s="5">
        <v>1</v>
      </c>
      <c r="AA477" s="5">
        <v>1</v>
      </c>
      <c r="AB477" s="5">
        <v>1</v>
      </c>
      <c r="AC477" s="5">
        <v>1</v>
      </c>
      <c r="AD477" s="5">
        <v>1</v>
      </c>
      <c r="AE477" s="5">
        <v>1</v>
      </c>
      <c r="AF477" s="5">
        <v>1</v>
      </c>
      <c r="AG477" s="5">
        <v>1</v>
      </c>
      <c r="AH477" s="5">
        <v>1</v>
      </c>
      <c r="AI477" s="5">
        <v>1</v>
      </c>
      <c r="AJ477" s="5">
        <v>1</v>
      </c>
      <c r="AK477" s="5">
        <v>1</v>
      </c>
      <c r="AL477" s="5">
        <v>1</v>
      </c>
      <c r="AM477" s="5">
        <v>1</v>
      </c>
      <c r="AN477" s="5">
        <v>1</v>
      </c>
      <c r="AO477" s="5">
        <v>1</v>
      </c>
      <c r="AP477" s="5">
        <v>1</v>
      </c>
      <c r="AQ477" s="5">
        <v>1</v>
      </c>
      <c r="AR477" s="5">
        <v>1</v>
      </c>
      <c r="AS477" s="5">
        <v>1</v>
      </c>
      <c r="AT477" s="5">
        <v>1</v>
      </c>
      <c r="AU477" s="5">
        <v>1</v>
      </c>
      <c r="AV477" s="5">
        <v>1</v>
      </c>
      <c r="AW477" s="5">
        <v>1</v>
      </c>
      <c r="AX477" s="5">
        <v>1</v>
      </c>
      <c r="AY477" s="5">
        <v>1</v>
      </c>
      <c r="AZ477" s="5">
        <v>1</v>
      </c>
      <c r="BA477" s="5">
        <v>1</v>
      </c>
      <c r="BB477" s="5">
        <v>1</v>
      </c>
      <c r="BC477" s="5">
        <v>1</v>
      </c>
      <c r="BD477" s="5">
        <v>1</v>
      </c>
      <c r="BE477" s="5">
        <v>1</v>
      </c>
      <c r="BF477" s="5">
        <v>1</v>
      </c>
      <c r="BG477" s="5">
        <v>1</v>
      </c>
      <c r="BH477" s="5">
        <v>1</v>
      </c>
      <c r="BI477" s="5">
        <v>1</v>
      </c>
      <c r="BJ477" s="5">
        <v>1</v>
      </c>
      <c r="BK477" s="5">
        <v>1</v>
      </c>
      <c r="BL477" s="5">
        <v>1</v>
      </c>
      <c r="BM477" s="5">
        <v>1</v>
      </c>
      <c r="BN477" s="5">
        <v>1</v>
      </c>
      <c r="BO477" s="5">
        <v>1</v>
      </c>
      <c r="BP477" s="5">
        <v>1</v>
      </c>
      <c r="BQ477" s="5">
        <v>1</v>
      </c>
      <c r="BR477" s="5">
        <v>1</v>
      </c>
      <c r="BS477" s="5">
        <v>1</v>
      </c>
      <c r="BT477" s="5">
        <v>1</v>
      </c>
      <c r="BU477" s="244">
        <v>1</v>
      </c>
    </row>
    <row r="478" spans="1:73" ht="16.5" thickBot="1">
      <c r="A478" s="5">
        <v>1</v>
      </c>
      <c r="B478" s="602">
        <v>5</v>
      </c>
      <c r="C478" s="603">
        <v>70</v>
      </c>
      <c r="D478" s="604">
        <v>5</v>
      </c>
      <c r="E478" s="603">
        <v>76</v>
      </c>
      <c r="F478" s="603">
        <v>35</v>
      </c>
      <c r="G478" s="628">
        <v>40</v>
      </c>
      <c r="H478" s="628">
        <v>14</v>
      </c>
      <c r="I478" s="5">
        <v>1</v>
      </c>
      <c r="J478" s="473" t="s">
        <v>21</v>
      </c>
      <c r="K478" s="399">
        <v>9</v>
      </c>
      <c r="L478" s="399">
        <v>12</v>
      </c>
      <c r="M478" s="399">
        <v>4</v>
      </c>
      <c r="N478" s="399">
        <v>11</v>
      </c>
      <c r="O478" s="399">
        <v>10</v>
      </c>
      <c r="P478" s="399">
        <v>40</v>
      </c>
      <c r="Q478" s="399">
        <v>12</v>
      </c>
      <c r="R478" s="399">
        <v>10</v>
      </c>
      <c r="S478" s="399">
        <v>0.2</v>
      </c>
      <c r="T478" s="399">
        <v>12</v>
      </c>
      <c r="U478" s="399">
        <v>9</v>
      </c>
      <c r="V478" s="399">
        <v>10</v>
      </c>
      <c r="W478" s="399">
        <v>16</v>
      </c>
      <c r="X478" s="474">
        <v>16</v>
      </c>
      <c r="Y478" s="5">
        <v>1</v>
      </c>
      <c r="Z478" s="5">
        <v>1</v>
      </c>
      <c r="AA478" s="399">
        <v>9</v>
      </c>
      <c r="AB478" s="399">
        <v>9</v>
      </c>
      <c r="AC478" s="399">
        <v>8</v>
      </c>
      <c r="AD478" s="399">
        <v>11</v>
      </c>
      <c r="AE478" s="399">
        <v>9</v>
      </c>
      <c r="AF478" s="399">
        <v>40</v>
      </c>
      <c r="AG478" s="5">
        <v>1</v>
      </c>
      <c r="AH478" s="5">
        <v>1</v>
      </c>
      <c r="AI478" s="5">
        <v>1</v>
      </c>
      <c r="AJ478" s="5">
        <v>1</v>
      </c>
      <c r="AK478" s="5">
        <v>1</v>
      </c>
      <c r="AL478" s="5">
        <v>1</v>
      </c>
      <c r="AM478" s="5">
        <v>1</v>
      </c>
      <c r="AN478" s="5">
        <v>1</v>
      </c>
      <c r="AO478" s="5">
        <v>1</v>
      </c>
      <c r="AP478" s="5">
        <v>1</v>
      </c>
      <c r="AQ478" s="5">
        <v>1</v>
      </c>
      <c r="AR478" s="5">
        <v>1</v>
      </c>
      <c r="AS478" s="5">
        <v>1</v>
      </c>
      <c r="AT478" s="5">
        <v>1</v>
      </c>
      <c r="AU478" s="5">
        <v>1</v>
      </c>
      <c r="AV478" s="5">
        <v>1</v>
      </c>
      <c r="AW478" s="5">
        <v>1</v>
      </c>
      <c r="AX478" s="5">
        <v>1</v>
      </c>
      <c r="AY478" s="5">
        <v>1</v>
      </c>
      <c r="AZ478" s="5">
        <v>1</v>
      </c>
      <c r="BA478" s="5">
        <v>1</v>
      </c>
      <c r="BB478" s="5">
        <v>1</v>
      </c>
      <c r="BC478" s="5">
        <v>1</v>
      </c>
      <c r="BD478" s="5">
        <v>1</v>
      </c>
      <c r="BE478" s="5">
        <v>1</v>
      </c>
      <c r="BF478" s="5">
        <v>1</v>
      </c>
      <c r="BG478" s="5">
        <v>1</v>
      </c>
      <c r="BH478" s="5">
        <v>1</v>
      </c>
      <c r="BI478" s="5">
        <v>1</v>
      </c>
      <c r="BJ478" s="5">
        <v>1</v>
      </c>
      <c r="BK478" s="5">
        <v>1</v>
      </c>
      <c r="BL478" s="5">
        <v>1</v>
      </c>
      <c r="BM478" s="5">
        <v>1</v>
      </c>
      <c r="BN478" s="5">
        <v>1</v>
      </c>
      <c r="BO478" s="5">
        <v>1</v>
      </c>
      <c r="BP478" s="5">
        <v>1</v>
      </c>
      <c r="BQ478" s="5">
        <v>1</v>
      </c>
      <c r="BR478" s="5">
        <v>1</v>
      </c>
      <c r="BS478" s="5">
        <v>1</v>
      </c>
      <c r="BT478" s="5">
        <v>1</v>
      </c>
      <c r="BU478" s="244">
        <v>1</v>
      </c>
    </row>
    <row r="479" spans="1:73" ht="15.75" thickBot="1">
      <c r="A479" s="5">
        <v>1</v>
      </c>
      <c r="B479" s="611">
        <f t="shared" ref="B479:D479" ca="1" si="81">CELL("largeur",B479)</f>
        <v>5</v>
      </c>
      <c r="C479" s="611">
        <f t="shared" ca="1" si="81"/>
        <v>70</v>
      </c>
      <c r="D479" s="611">
        <f t="shared" ca="1" si="81"/>
        <v>5</v>
      </c>
      <c r="E479" s="611">
        <f t="shared" ref="E479:H479" ca="1" si="82">CELL("largeur",E479)</f>
        <v>76</v>
      </c>
      <c r="F479" s="611">
        <f t="shared" ca="1" si="82"/>
        <v>35</v>
      </c>
      <c r="G479" s="611">
        <f t="shared" ca="1" si="82"/>
        <v>55</v>
      </c>
      <c r="H479" s="611">
        <f t="shared" ca="1" si="82"/>
        <v>14</v>
      </c>
      <c r="I479" s="5">
        <v>1</v>
      </c>
      <c r="J479" s="287" t="s">
        <v>21</v>
      </c>
      <c r="K479" s="287">
        <f t="shared" ref="K479:X479" ca="1" si="83">CELL("largeur",K479)</f>
        <v>9</v>
      </c>
      <c r="L479" s="287">
        <f t="shared" ca="1" si="83"/>
        <v>12</v>
      </c>
      <c r="M479" s="287">
        <f t="shared" ca="1" si="83"/>
        <v>4</v>
      </c>
      <c r="N479" s="287">
        <f t="shared" ca="1" si="83"/>
        <v>11</v>
      </c>
      <c r="O479" s="287">
        <f t="shared" ca="1" si="83"/>
        <v>10</v>
      </c>
      <c r="P479" s="287">
        <f t="shared" ca="1" si="83"/>
        <v>40</v>
      </c>
      <c r="Q479" s="287">
        <f t="shared" ca="1" si="83"/>
        <v>12</v>
      </c>
      <c r="R479" s="287">
        <f t="shared" ca="1" si="83"/>
        <v>12</v>
      </c>
      <c r="S479" s="287">
        <f t="shared" ca="1" si="83"/>
        <v>0</v>
      </c>
      <c r="T479" s="287">
        <f t="shared" ca="1" si="83"/>
        <v>12</v>
      </c>
      <c r="U479" s="287">
        <f t="shared" ca="1" si="83"/>
        <v>9</v>
      </c>
      <c r="V479" s="287">
        <f t="shared" ca="1" si="83"/>
        <v>10</v>
      </c>
      <c r="W479" s="287">
        <f t="shared" ca="1" si="83"/>
        <v>16</v>
      </c>
      <c r="X479" s="287">
        <f t="shared" ca="1" si="83"/>
        <v>16</v>
      </c>
      <c r="Y479" s="5">
        <v>1</v>
      </c>
      <c r="Z479" s="5">
        <v>1</v>
      </c>
      <c r="AA479" s="287">
        <f t="shared" ref="AA479:AF479" ca="1" si="84">CELL("largeur",AA479)</f>
        <v>9</v>
      </c>
      <c r="AB479" s="287">
        <f t="shared" ca="1" si="84"/>
        <v>9</v>
      </c>
      <c r="AC479" s="287">
        <f t="shared" ca="1" si="84"/>
        <v>8</v>
      </c>
      <c r="AD479" s="287">
        <f t="shared" ca="1" si="84"/>
        <v>11</v>
      </c>
      <c r="AE479" s="287">
        <f t="shared" ca="1" si="84"/>
        <v>9</v>
      </c>
      <c r="AF479" s="287">
        <f t="shared" ca="1" si="84"/>
        <v>40</v>
      </c>
      <c r="AG479" s="5">
        <v>1</v>
      </c>
      <c r="AH479" s="5">
        <v>1</v>
      </c>
      <c r="AI479" s="5">
        <v>1</v>
      </c>
      <c r="AJ479" s="5">
        <v>1</v>
      </c>
      <c r="AK479" s="5">
        <v>1</v>
      </c>
      <c r="AL479" s="5">
        <v>1</v>
      </c>
      <c r="AM479" s="5">
        <v>1</v>
      </c>
      <c r="AN479" s="5">
        <v>1</v>
      </c>
      <c r="AO479" s="5">
        <v>1</v>
      </c>
      <c r="AP479" s="5">
        <v>1</v>
      </c>
      <c r="AQ479" s="5">
        <v>1</v>
      </c>
      <c r="AR479" s="5">
        <v>1</v>
      </c>
      <c r="AS479" s="5">
        <v>1</v>
      </c>
      <c r="AT479" s="5">
        <v>1</v>
      </c>
      <c r="AU479" s="5">
        <v>1</v>
      </c>
      <c r="AV479" s="5">
        <v>1</v>
      </c>
      <c r="AW479" s="5">
        <v>1</v>
      </c>
      <c r="AX479" s="5">
        <v>1</v>
      </c>
      <c r="AY479" s="5">
        <v>1</v>
      </c>
      <c r="AZ479" s="5">
        <v>1</v>
      </c>
      <c r="BA479" s="5">
        <v>1</v>
      </c>
      <c r="BB479" s="5">
        <v>1</v>
      </c>
      <c r="BC479" s="5">
        <v>1</v>
      </c>
      <c r="BD479" s="5">
        <v>1</v>
      </c>
      <c r="BE479" s="5">
        <v>1</v>
      </c>
      <c r="BF479" s="5">
        <v>1</v>
      </c>
      <c r="BG479" s="5">
        <v>1</v>
      </c>
      <c r="BH479" s="5">
        <v>1</v>
      </c>
      <c r="BI479" s="5">
        <v>1</v>
      </c>
      <c r="BJ479" s="5">
        <v>1</v>
      </c>
      <c r="BK479" s="5">
        <v>1</v>
      </c>
      <c r="BL479" s="5">
        <v>1</v>
      </c>
      <c r="BM479" s="5">
        <v>1</v>
      </c>
      <c r="BN479" s="5">
        <v>1</v>
      </c>
      <c r="BO479" s="5">
        <v>1</v>
      </c>
      <c r="BP479" s="5">
        <v>1</v>
      </c>
      <c r="BQ479" s="5">
        <v>1</v>
      </c>
      <c r="BR479" s="5">
        <v>1</v>
      </c>
      <c r="BS479" s="5">
        <v>1</v>
      </c>
      <c r="BT479" s="5">
        <v>1</v>
      </c>
      <c r="BU479" s="244">
        <v>1</v>
      </c>
    </row>
    <row r="480" spans="1:73" ht="15.75">
      <c r="A480" s="5">
        <v>1</v>
      </c>
      <c r="B480" s="5">
        <v>1</v>
      </c>
      <c r="C480" s="5">
        <v>1</v>
      </c>
      <c r="D480" s="5">
        <v>1</v>
      </c>
      <c r="E480" s="5">
        <v>1</v>
      </c>
      <c r="F480" s="5">
        <v>1</v>
      </c>
      <c r="G480" s="5">
        <v>1</v>
      </c>
      <c r="H480" s="5">
        <v>1</v>
      </c>
      <c r="I480" s="5">
        <v>1</v>
      </c>
      <c r="J480" s="891" t="s">
        <v>291</v>
      </c>
      <c r="K480" s="892"/>
      <c r="L480" s="892"/>
      <c r="M480" s="892"/>
      <c r="N480" s="892"/>
      <c r="O480" s="892"/>
      <c r="P480" s="892"/>
      <c r="Q480" s="893"/>
      <c r="R480" s="487" t="s">
        <v>262</v>
      </c>
      <c r="S480" s="476"/>
      <c r="T480" s="477" t="s">
        <v>263</v>
      </c>
      <c r="U480" s="478"/>
      <c r="W480" s="5"/>
      <c r="X480" s="5"/>
      <c r="Z480" s="5">
        <v>1</v>
      </c>
      <c r="AA480" s="5">
        <v>1</v>
      </c>
      <c r="AB480" s="5">
        <v>1</v>
      </c>
      <c r="AC480" s="5">
        <v>1</v>
      </c>
      <c r="AD480" s="5">
        <v>1</v>
      </c>
      <c r="AE480" s="5">
        <v>1</v>
      </c>
      <c r="AF480" s="5">
        <v>1</v>
      </c>
      <c r="AG480" s="5">
        <v>1</v>
      </c>
      <c r="AH480" s="5">
        <v>1</v>
      </c>
      <c r="AI480" s="5">
        <v>1</v>
      </c>
      <c r="AJ480" s="5">
        <v>1</v>
      </c>
      <c r="AK480" s="5">
        <v>1</v>
      </c>
      <c r="AL480" s="5">
        <v>1</v>
      </c>
      <c r="AM480" s="5">
        <v>1</v>
      </c>
      <c r="AN480" s="5">
        <v>1</v>
      </c>
      <c r="AO480" s="5">
        <v>1</v>
      </c>
      <c r="AP480" s="5">
        <v>1</v>
      </c>
      <c r="AQ480" s="5">
        <v>1</v>
      </c>
      <c r="AR480" s="5">
        <v>1</v>
      </c>
      <c r="AS480" s="5">
        <v>1</v>
      </c>
      <c r="AT480" s="5">
        <v>1</v>
      </c>
      <c r="AU480" s="5">
        <v>1</v>
      </c>
      <c r="AV480" s="5">
        <v>1</v>
      </c>
      <c r="AW480" s="5">
        <v>1</v>
      </c>
      <c r="AX480" s="5">
        <v>1</v>
      </c>
      <c r="AY480" s="5">
        <v>1</v>
      </c>
      <c r="AZ480" s="5">
        <v>1</v>
      </c>
      <c r="BA480" s="5">
        <v>1</v>
      </c>
      <c r="BB480" s="5">
        <v>1</v>
      </c>
      <c r="BC480" s="5">
        <v>1</v>
      </c>
      <c r="BD480" s="5">
        <v>1</v>
      </c>
      <c r="BE480" s="5">
        <v>1</v>
      </c>
      <c r="BF480" s="5">
        <v>1</v>
      </c>
      <c r="BG480" s="5">
        <v>1</v>
      </c>
      <c r="BH480" s="5">
        <v>1</v>
      </c>
      <c r="BI480" s="5">
        <v>1</v>
      </c>
      <c r="BJ480" s="5">
        <v>1</v>
      </c>
      <c r="BK480" s="5">
        <v>1</v>
      </c>
      <c r="BL480" s="5">
        <v>1</v>
      </c>
      <c r="BM480" s="5">
        <v>1</v>
      </c>
      <c r="BN480" s="5">
        <v>1</v>
      </c>
      <c r="BO480" s="5">
        <v>1</v>
      </c>
      <c r="BP480" s="5">
        <v>1</v>
      </c>
      <c r="BQ480" s="5">
        <v>1</v>
      </c>
      <c r="BR480" s="5">
        <v>1</v>
      </c>
      <c r="BS480" s="5">
        <v>1</v>
      </c>
      <c r="BT480" s="5">
        <v>1</v>
      </c>
      <c r="BU480" s="244">
        <v>1</v>
      </c>
    </row>
    <row r="481" spans="1:73">
      <c r="A481" s="5">
        <v>1</v>
      </c>
      <c r="B481" s="5">
        <v>1</v>
      </c>
      <c r="C481" s="5">
        <v>1</v>
      </c>
      <c r="D481" s="5">
        <v>1</v>
      </c>
      <c r="E481" s="5">
        <v>1</v>
      </c>
      <c r="F481" s="5">
        <v>1</v>
      </c>
      <c r="G481" s="5">
        <v>1</v>
      </c>
      <c r="H481" s="5">
        <v>1</v>
      </c>
      <c r="I481" s="5">
        <v>1</v>
      </c>
      <c r="J481" s="891"/>
      <c r="K481" s="892"/>
      <c r="L481" s="892"/>
      <c r="M481" s="892"/>
      <c r="N481" s="892"/>
      <c r="O481" s="892"/>
      <c r="P481" s="892"/>
      <c r="Q481" s="893"/>
      <c r="R481" s="5">
        <v>1</v>
      </c>
      <c r="S481" s="5">
        <v>1</v>
      </c>
      <c r="T481" s="5">
        <v>1</v>
      </c>
      <c r="U481" s="5">
        <v>1</v>
      </c>
      <c r="V481" s="5">
        <v>1</v>
      </c>
      <c r="W481" s="5">
        <v>1</v>
      </c>
      <c r="X481" s="5">
        <v>1</v>
      </c>
      <c r="Y481" s="5">
        <v>1</v>
      </c>
      <c r="Z481" s="5">
        <v>1</v>
      </c>
      <c r="AA481" s="5">
        <v>1</v>
      </c>
      <c r="AB481" s="5">
        <v>1</v>
      </c>
      <c r="AC481" s="5">
        <v>1</v>
      </c>
      <c r="AD481" s="5">
        <v>1</v>
      </c>
      <c r="AE481" s="5">
        <v>1</v>
      </c>
      <c r="AF481" s="5">
        <v>1</v>
      </c>
      <c r="AG481" s="5">
        <v>1</v>
      </c>
      <c r="AH481" s="5">
        <v>1</v>
      </c>
      <c r="AI481" s="5">
        <v>1</v>
      </c>
      <c r="AJ481" s="5">
        <v>1</v>
      </c>
      <c r="AK481" s="5">
        <v>1</v>
      </c>
      <c r="AL481" s="5">
        <v>1</v>
      </c>
      <c r="AM481" s="5">
        <v>1</v>
      </c>
      <c r="AN481" s="5">
        <v>1</v>
      </c>
      <c r="AO481" s="5">
        <v>1</v>
      </c>
      <c r="AP481" s="5">
        <v>1</v>
      </c>
      <c r="AQ481" s="5">
        <v>1</v>
      </c>
      <c r="AR481" s="5">
        <v>1</v>
      </c>
      <c r="AS481" s="5">
        <v>1</v>
      </c>
      <c r="AT481" s="5">
        <v>1</v>
      </c>
      <c r="AU481" s="5">
        <v>1</v>
      </c>
      <c r="AV481" s="5">
        <v>1</v>
      </c>
      <c r="AW481" s="5">
        <v>1</v>
      </c>
      <c r="AX481" s="5">
        <v>1</v>
      </c>
      <c r="AY481" s="5">
        <v>1</v>
      </c>
      <c r="AZ481" s="5">
        <v>1</v>
      </c>
      <c r="BA481" s="5">
        <v>1</v>
      </c>
      <c r="BB481" s="5">
        <v>1</v>
      </c>
      <c r="BC481" s="5">
        <v>1</v>
      </c>
      <c r="BD481" s="5">
        <v>1</v>
      </c>
      <c r="BE481" s="5">
        <v>1</v>
      </c>
      <c r="BF481" s="5">
        <v>1</v>
      </c>
      <c r="BG481" s="5">
        <v>1</v>
      </c>
      <c r="BH481" s="5">
        <v>1</v>
      </c>
      <c r="BI481" s="5">
        <v>1</v>
      </c>
      <c r="BJ481" s="5">
        <v>1</v>
      </c>
      <c r="BK481" s="5">
        <v>1</v>
      </c>
      <c r="BL481" s="5">
        <v>1</v>
      </c>
      <c r="BM481" s="5">
        <v>1</v>
      </c>
      <c r="BN481" s="5">
        <v>1</v>
      </c>
      <c r="BO481" s="5">
        <v>1</v>
      </c>
      <c r="BP481" s="5">
        <v>1</v>
      </c>
      <c r="BQ481" s="5">
        <v>1</v>
      </c>
      <c r="BR481" s="5">
        <v>1</v>
      </c>
      <c r="BS481" s="5">
        <v>1</v>
      </c>
      <c r="BT481" s="5">
        <v>1</v>
      </c>
      <c r="BU481" s="244">
        <v>1</v>
      </c>
    </row>
    <row r="482" spans="1:73">
      <c r="A482" s="5">
        <v>1</v>
      </c>
      <c r="B482" s="5">
        <v>1</v>
      </c>
      <c r="C482" s="5">
        <v>1</v>
      </c>
      <c r="D482" s="5">
        <v>1</v>
      </c>
      <c r="E482" s="5">
        <v>1</v>
      </c>
      <c r="F482" s="5">
        <v>1</v>
      </c>
      <c r="G482" s="5">
        <v>1</v>
      </c>
      <c r="H482" s="5">
        <v>1</v>
      </c>
      <c r="I482" s="5">
        <v>1</v>
      </c>
      <c r="J482" s="894" t="s">
        <v>264</v>
      </c>
      <c r="K482" s="895"/>
      <c r="L482" s="895"/>
      <c r="M482" s="895"/>
      <c r="N482" s="895"/>
      <c r="O482" s="895"/>
      <c r="P482" s="895"/>
      <c r="Q482" s="896"/>
      <c r="R482" s="5">
        <v>1</v>
      </c>
      <c r="S482" s="5">
        <v>1</v>
      </c>
      <c r="T482" s="5">
        <v>1</v>
      </c>
      <c r="U482" s="5">
        <v>1</v>
      </c>
      <c r="V482" s="5">
        <v>1</v>
      </c>
      <c r="W482" s="5">
        <v>1</v>
      </c>
      <c r="X482" s="5">
        <v>1</v>
      </c>
      <c r="Y482" s="5">
        <v>1</v>
      </c>
      <c r="Z482" s="5">
        <v>1</v>
      </c>
      <c r="AA482" s="5">
        <v>1</v>
      </c>
      <c r="AB482" s="5">
        <v>1</v>
      </c>
      <c r="AC482" s="5">
        <v>1</v>
      </c>
      <c r="AD482" s="5">
        <v>1</v>
      </c>
      <c r="AE482" s="5">
        <v>1</v>
      </c>
      <c r="AF482" s="5">
        <v>1</v>
      </c>
      <c r="AG482" s="5">
        <v>1</v>
      </c>
      <c r="AH482" s="5">
        <v>1</v>
      </c>
      <c r="AI482" s="5">
        <v>1</v>
      </c>
      <c r="AJ482" s="5">
        <v>1</v>
      </c>
      <c r="AK482" s="5">
        <v>1</v>
      </c>
      <c r="AL482" s="5">
        <v>1</v>
      </c>
      <c r="AM482" s="5">
        <v>1</v>
      </c>
      <c r="AN482" s="5">
        <v>1</v>
      </c>
      <c r="AO482" s="5">
        <v>1</v>
      </c>
      <c r="AP482" s="5">
        <v>1</v>
      </c>
      <c r="AQ482" s="5">
        <v>1</v>
      </c>
      <c r="AR482" s="5">
        <v>1</v>
      </c>
      <c r="AS482" s="5">
        <v>1</v>
      </c>
      <c r="AT482" s="5">
        <v>1</v>
      </c>
      <c r="AU482" s="5">
        <v>1</v>
      </c>
      <c r="AV482" s="5">
        <v>1</v>
      </c>
      <c r="AW482" s="5">
        <v>1</v>
      </c>
      <c r="AX482" s="5">
        <v>1</v>
      </c>
      <c r="AY482" s="5">
        <v>1</v>
      </c>
      <c r="AZ482" s="5">
        <v>1</v>
      </c>
      <c r="BA482" s="5">
        <v>1</v>
      </c>
      <c r="BB482" s="5">
        <v>1</v>
      </c>
      <c r="BC482" s="5">
        <v>1</v>
      </c>
      <c r="BD482" s="5">
        <v>1</v>
      </c>
      <c r="BE482" s="5">
        <v>1</v>
      </c>
      <c r="BF482" s="5">
        <v>1</v>
      </c>
      <c r="BG482" s="5">
        <v>1</v>
      </c>
      <c r="BH482" s="5">
        <v>1</v>
      </c>
      <c r="BI482" s="5">
        <v>1</v>
      </c>
      <c r="BJ482" s="5">
        <v>1</v>
      </c>
      <c r="BK482" s="5">
        <v>1</v>
      </c>
      <c r="BL482" s="5">
        <v>1</v>
      </c>
      <c r="BM482" s="5">
        <v>1</v>
      </c>
      <c r="BN482" s="5">
        <v>1</v>
      </c>
      <c r="BO482" s="5">
        <v>1</v>
      </c>
      <c r="BP482" s="5">
        <v>1</v>
      </c>
      <c r="BQ482" s="5">
        <v>1</v>
      </c>
      <c r="BR482" s="5">
        <v>1</v>
      </c>
      <c r="BS482" s="5">
        <v>1</v>
      </c>
      <c r="BT482" s="5">
        <v>1</v>
      </c>
      <c r="BU482" s="244">
        <v>1</v>
      </c>
    </row>
    <row r="483" spans="1:73">
      <c r="A483" s="5">
        <v>1</v>
      </c>
      <c r="B483" s="5">
        <v>1</v>
      </c>
      <c r="C483" s="5">
        <v>1</v>
      </c>
      <c r="D483" s="5">
        <v>1</v>
      </c>
      <c r="E483" s="5">
        <v>1</v>
      </c>
      <c r="F483" s="5">
        <v>1</v>
      </c>
      <c r="G483" s="5">
        <v>1</v>
      </c>
      <c r="H483" s="5">
        <v>1</v>
      </c>
      <c r="I483" s="5">
        <v>1</v>
      </c>
      <c r="J483" s="488" t="s">
        <v>292</v>
      </c>
      <c r="K483" s="489"/>
      <c r="L483" s="489"/>
      <c r="M483" s="489"/>
      <c r="N483" s="489"/>
      <c r="O483" s="489"/>
      <c r="P483" s="489"/>
      <c r="Q483" s="490"/>
      <c r="R483" s="5">
        <v>1</v>
      </c>
      <c r="S483" s="5">
        <v>1</v>
      </c>
      <c r="T483" s="5">
        <v>1</v>
      </c>
      <c r="U483" s="5">
        <v>1</v>
      </c>
      <c r="V483" s="5">
        <v>1</v>
      </c>
      <c r="W483" s="5">
        <v>1</v>
      </c>
      <c r="X483" s="5">
        <v>1</v>
      </c>
      <c r="Y483" s="5">
        <v>1</v>
      </c>
      <c r="Z483" s="5">
        <v>1</v>
      </c>
      <c r="AA483" s="5">
        <v>1</v>
      </c>
      <c r="AB483" s="5">
        <v>1</v>
      </c>
      <c r="AC483" s="5">
        <v>1</v>
      </c>
      <c r="AD483" s="5">
        <v>1</v>
      </c>
      <c r="AE483" s="5">
        <v>1</v>
      </c>
      <c r="AF483" s="5">
        <v>1</v>
      </c>
      <c r="AG483" s="5">
        <v>1</v>
      </c>
      <c r="AH483" s="5">
        <v>1</v>
      </c>
      <c r="AI483" s="5">
        <v>1</v>
      </c>
      <c r="AJ483" s="5">
        <v>1</v>
      </c>
      <c r="AK483" s="5">
        <v>1</v>
      </c>
      <c r="AL483" s="5">
        <v>1</v>
      </c>
      <c r="AM483" s="5">
        <v>1</v>
      </c>
      <c r="AN483" s="5">
        <v>1</v>
      </c>
      <c r="AO483" s="5">
        <v>1</v>
      </c>
      <c r="AP483" s="5">
        <v>1</v>
      </c>
      <c r="AQ483" s="5">
        <v>1</v>
      </c>
      <c r="AR483" s="5">
        <v>1</v>
      </c>
      <c r="AS483" s="5">
        <v>1</v>
      </c>
      <c r="AT483" s="5">
        <v>1</v>
      </c>
      <c r="AU483" s="5">
        <v>1</v>
      </c>
      <c r="AV483" s="5">
        <v>1</v>
      </c>
      <c r="AW483" s="5">
        <v>1</v>
      </c>
      <c r="AX483" s="5">
        <v>1</v>
      </c>
      <c r="AY483" s="5">
        <v>1</v>
      </c>
      <c r="AZ483" s="5">
        <v>1</v>
      </c>
      <c r="BA483" s="5">
        <v>1</v>
      </c>
      <c r="BB483" s="5">
        <v>1</v>
      </c>
      <c r="BC483" s="5">
        <v>1</v>
      </c>
      <c r="BD483" s="5">
        <v>1</v>
      </c>
      <c r="BE483" s="5">
        <v>1</v>
      </c>
      <c r="BF483" s="5">
        <v>1</v>
      </c>
      <c r="BG483" s="5">
        <v>1</v>
      </c>
      <c r="BH483" s="5">
        <v>1</v>
      </c>
      <c r="BI483" s="5">
        <v>1</v>
      </c>
      <c r="BJ483" s="5">
        <v>1</v>
      </c>
      <c r="BK483" s="5">
        <v>1</v>
      </c>
      <c r="BL483" s="5">
        <v>1</v>
      </c>
      <c r="BM483" s="5">
        <v>1</v>
      </c>
      <c r="BN483" s="5">
        <v>1</v>
      </c>
      <c r="BO483" s="5">
        <v>1</v>
      </c>
      <c r="BP483" s="5">
        <v>1</v>
      </c>
      <c r="BQ483" s="5">
        <v>1</v>
      </c>
      <c r="BR483" s="5">
        <v>1</v>
      </c>
      <c r="BS483" s="5">
        <v>1</v>
      </c>
      <c r="BT483" s="5">
        <v>1</v>
      </c>
      <c r="BU483" s="244">
        <v>1</v>
      </c>
    </row>
    <row r="484" spans="1:73" ht="15.75" thickBot="1">
      <c r="A484" s="5">
        <v>1</v>
      </c>
      <c r="B484" s="5">
        <v>1</v>
      </c>
      <c r="C484" s="5">
        <v>1</v>
      </c>
      <c r="D484" s="5">
        <v>1</v>
      </c>
      <c r="E484" s="5">
        <v>1</v>
      </c>
      <c r="F484" s="5">
        <v>1</v>
      </c>
      <c r="G484" s="5">
        <v>1</v>
      </c>
      <c r="H484" s="5">
        <v>1</v>
      </c>
      <c r="I484" s="5">
        <v>1</v>
      </c>
      <c r="J484" s="5">
        <v>1</v>
      </c>
      <c r="K484" s="5">
        <v>1</v>
      </c>
      <c r="L484" s="5">
        <v>1</v>
      </c>
      <c r="M484" s="5">
        <v>1</v>
      </c>
      <c r="N484" s="5">
        <v>1</v>
      </c>
      <c r="O484" s="5">
        <v>1</v>
      </c>
      <c r="P484" s="5">
        <v>1</v>
      </c>
      <c r="Q484" s="5">
        <v>1</v>
      </c>
      <c r="R484" s="5">
        <v>1</v>
      </c>
      <c r="S484" s="5">
        <v>1</v>
      </c>
      <c r="T484" s="5">
        <v>1</v>
      </c>
      <c r="U484" s="5">
        <v>1</v>
      </c>
      <c r="V484" s="5">
        <v>1</v>
      </c>
      <c r="W484" s="5">
        <v>1</v>
      </c>
      <c r="X484" s="5">
        <v>1</v>
      </c>
      <c r="Y484" s="5">
        <v>1</v>
      </c>
      <c r="Z484" s="5">
        <v>1</v>
      </c>
      <c r="AA484" s="5">
        <v>1</v>
      </c>
      <c r="AB484" s="5">
        <v>1</v>
      </c>
      <c r="AC484" s="5">
        <v>1</v>
      </c>
      <c r="AD484" s="5">
        <v>1</v>
      </c>
      <c r="AE484" s="5">
        <v>1</v>
      </c>
      <c r="AF484" s="5">
        <v>1</v>
      </c>
      <c r="AG484" s="5">
        <v>1</v>
      </c>
      <c r="AH484" s="5">
        <v>1</v>
      </c>
      <c r="AI484" s="5">
        <v>1</v>
      </c>
      <c r="AJ484" s="5">
        <v>1</v>
      </c>
      <c r="AK484" s="5">
        <v>1</v>
      </c>
      <c r="AL484" s="5">
        <v>1</v>
      </c>
      <c r="AM484" s="5">
        <v>1</v>
      </c>
      <c r="AN484" s="5">
        <v>1</v>
      </c>
      <c r="AO484" s="5">
        <v>1</v>
      </c>
      <c r="AP484" s="5">
        <v>1</v>
      </c>
      <c r="AQ484" s="5">
        <v>1</v>
      </c>
      <c r="AR484" s="5">
        <v>1</v>
      </c>
      <c r="AS484" s="5">
        <v>1</v>
      </c>
      <c r="AT484" s="5">
        <v>1</v>
      </c>
      <c r="AU484" s="5">
        <v>1</v>
      </c>
      <c r="AV484" s="5">
        <v>1</v>
      </c>
      <c r="AW484" s="5">
        <v>1</v>
      </c>
      <c r="AX484" s="5">
        <v>1</v>
      </c>
      <c r="AY484" s="5">
        <v>1</v>
      </c>
      <c r="AZ484" s="5">
        <v>1</v>
      </c>
      <c r="BA484" s="5">
        <v>1</v>
      </c>
      <c r="BB484" s="5">
        <v>1</v>
      </c>
      <c r="BC484" s="5">
        <v>1</v>
      </c>
      <c r="BD484" s="5">
        <v>1</v>
      </c>
      <c r="BE484" s="5">
        <v>1</v>
      </c>
      <c r="BF484" s="5">
        <v>1</v>
      </c>
      <c r="BG484" s="5">
        <v>1</v>
      </c>
      <c r="BH484" s="5">
        <v>1</v>
      </c>
      <c r="BI484" s="5">
        <v>1</v>
      </c>
      <c r="BJ484" s="5">
        <v>1</v>
      </c>
      <c r="BK484" s="5">
        <v>1</v>
      </c>
      <c r="BL484" s="5">
        <v>1</v>
      </c>
      <c r="BM484" s="5">
        <v>1</v>
      </c>
      <c r="BN484" s="5">
        <v>1</v>
      </c>
      <c r="BO484" s="5">
        <v>1</v>
      </c>
      <c r="BP484" s="5">
        <v>1</v>
      </c>
      <c r="BQ484" s="5">
        <v>1</v>
      </c>
      <c r="BR484" s="5">
        <v>1</v>
      </c>
      <c r="BS484" s="5">
        <v>1</v>
      </c>
      <c r="BT484" s="5">
        <v>1</v>
      </c>
      <c r="BU484" s="244">
        <v>1</v>
      </c>
    </row>
    <row r="485" spans="1:73" ht="18.75">
      <c r="A485" s="5">
        <v>1</v>
      </c>
      <c r="B485" s="5">
        <v>1</v>
      </c>
      <c r="C485" s="5">
        <v>1</v>
      </c>
      <c r="D485" s="5">
        <v>1</v>
      </c>
      <c r="E485" s="5">
        <v>1</v>
      </c>
      <c r="F485" s="5">
        <v>1</v>
      </c>
      <c r="G485" s="5">
        <v>1</v>
      </c>
      <c r="H485" s="5">
        <v>1</v>
      </c>
      <c r="I485" s="5">
        <v>1</v>
      </c>
      <c r="J485" s="5">
        <v>1</v>
      </c>
      <c r="K485" s="5">
        <v>1</v>
      </c>
      <c r="L485" s="5">
        <v>1</v>
      </c>
      <c r="M485" s="5">
        <v>1</v>
      </c>
      <c r="N485" s="5">
        <v>1</v>
      </c>
      <c r="O485" s="5">
        <v>1</v>
      </c>
      <c r="P485" s="426" t="s">
        <v>237</v>
      </c>
      <c r="Q485" s="427"/>
      <c r="R485" s="428"/>
      <c r="S485" s="5">
        <v>1</v>
      </c>
      <c r="T485" s="5">
        <v>1</v>
      </c>
      <c r="U485" s="5">
        <v>1</v>
      </c>
      <c r="V485" s="5">
        <v>1</v>
      </c>
      <c r="W485" s="5">
        <v>1</v>
      </c>
      <c r="X485" s="5">
        <v>1</v>
      </c>
      <c r="Y485" s="5">
        <v>1</v>
      </c>
      <c r="Z485" s="5">
        <v>1</v>
      </c>
      <c r="AA485" s="5">
        <v>1</v>
      </c>
      <c r="AB485" s="5">
        <v>1</v>
      </c>
      <c r="AC485" s="5">
        <v>1</v>
      </c>
      <c r="AD485" s="5">
        <v>1</v>
      </c>
      <c r="AE485" s="5">
        <v>1</v>
      </c>
      <c r="AF485" s="5">
        <v>1</v>
      </c>
      <c r="AG485" s="5">
        <v>1</v>
      </c>
      <c r="AH485" s="5">
        <v>1</v>
      </c>
      <c r="AI485" s="5">
        <v>1</v>
      </c>
      <c r="AJ485" s="5">
        <v>1</v>
      </c>
      <c r="AK485" s="5">
        <v>1</v>
      </c>
      <c r="AL485" s="5">
        <v>1</v>
      </c>
      <c r="AM485" s="5">
        <v>1</v>
      </c>
      <c r="AN485" s="5">
        <v>1</v>
      </c>
      <c r="AO485" s="5">
        <v>1</v>
      </c>
      <c r="AP485" s="5">
        <v>1</v>
      </c>
      <c r="AQ485" s="5">
        <v>1</v>
      </c>
      <c r="AR485" s="5">
        <v>1</v>
      </c>
      <c r="AS485" s="5">
        <v>1</v>
      </c>
      <c r="AT485" s="5">
        <v>1</v>
      </c>
      <c r="AU485" s="5">
        <v>1</v>
      </c>
      <c r="AV485" s="5">
        <v>1</v>
      </c>
      <c r="AW485" s="5">
        <v>1</v>
      </c>
      <c r="AX485" s="5">
        <v>1</v>
      </c>
      <c r="AY485" s="5">
        <v>1</v>
      </c>
      <c r="AZ485" s="5">
        <v>1</v>
      </c>
      <c r="BA485" s="5">
        <v>1</v>
      </c>
      <c r="BB485" s="5">
        <v>1</v>
      </c>
      <c r="BC485" s="5">
        <v>1</v>
      </c>
      <c r="BD485" s="5">
        <v>1</v>
      </c>
      <c r="BE485" s="5">
        <v>1</v>
      </c>
      <c r="BF485" s="5">
        <v>1</v>
      </c>
      <c r="BG485" s="5">
        <v>1</v>
      </c>
      <c r="BH485" s="5">
        <v>1</v>
      </c>
      <c r="BI485" s="5">
        <v>1</v>
      </c>
      <c r="BJ485" s="5">
        <v>1</v>
      </c>
      <c r="BK485" s="5">
        <v>1</v>
      </c>
      <c r="BL485" s="5">
        <v>1</v>
      </c>
      <c r="BM485" s="5">
        <v>1</v>
      </c>
      <c r="BN485" s="5">
        <v>1</v>
      </c>
      <c r="BO485" s="5">
        <v>1</v>
      </c>
      <c r="BP485" s="5">
        <v>1</v>
      </c>
      <c r="BQ485" s="5">
        <v>1</v>
      </c>
      <c r="BR485" s="5">
        <v>1</v>
      </c>
      <c r="BS485" s="5">
        <v>1</v>
      </c>
      <c r="BT485" s="5">
        <v>1</v>
      </c>
      <c r="BU485" s="244">
        <v>1</v>
      </c>
    </row>
    <row r="486" spans="1:73" ht="15.75">
      <c r="A486" s="5">
        <v>1</v>
      </c>
      <c r="B486" s="5">
        <v>1</v>
      </c>
      <c r="C486" s="5">
        <v>1</v>
      </c>
      <c r="D486" s="5">
        <v>1</v>
      </c>
      <c r="E486" s="5">
        <v>1</v>
      </c>
      <c r="F486" s="5">
        <v>1</v>
      </c>
      <c r="G486" s="5">
        <v>1</v>
      </c>
      <c r="H486" s="5">
        <v>1</v>
      </c>
      <c r="I486" s="5">
        <v>1</v>
      </c>
      <c r="J486" s="5">
        <v>1</v>
      </c>
      <c r="K486" s="5">
        <v>1</v>
      </c>
      <c r="L486" s="5">
        <v>1</v>
      </c>
      <c r="M486" s="5">
        <v>1</v>
      </c>
      <c r="N486" s="5">
        <v>1</v>
      </c>
      <c r="O486" s="5">
        <v>1</v>
      </c>
      <c r="P486" s="432"/>
      <c r="Q486" s="433"/>
      <c r="R486" s="434"/>
      <c r="S486" s="5">
        <v>1</v>
      </c>
      <c r="T486" s="5">
        <v>1</v>
      </c>
      <c r="U486" s="5">
        <v>1</v>
      </c>
      <c r="V486" s="5">
        <v>1</v>
      </c>
      <c r="W486" s="5">
        <v>1</v>
      </c>
      <c r="X486" s="5">
        <v>1</v>
      </c>
      <c r="Y486" s="5">
        <v>1</v>
      </c>
      <c r="Z486" s="5">
        <v>1</v>
      </c>
      <c r="AA486" s="5">
        <v>1</v>
      </c>
      <c r="AB486" s="5">
        <v>1</v>
      </c>
      <c r="AC486" s="5">
        <v>1</v>
      </c>
      <c r="AD486" s="5">
        <v>1</v>
      </c>
      <c r="AE486" s="5">
        <v>1</v>
      </c>
      <c r="AF486" s="5">
        <v>1</v>
      </c>
      <c r="AG486" s="5">
        <v>1</v>
      </c>
      <c r="AH486" s="5">
        <v>1</v>
      </c>
      <c r="AI486" s="5">
        <v>1</v>
      </c>
      <c r="AJ486" s="5">
        <v>1</v>
      </c>
      <c r="AK486" s="5">
        <v>1</v>
      </c>
      <c r="AL486" s="5">
        <v>1</v>
      </c>
      <c r="AM486" s="5">
        <v>1</v>
      </c>
      <c r="AN486" s="5">
        <v>1</v>
      </c>
      <c r="AO486" s="5">
        <v>1</v>
      </c>
      <c r="AP486" s="5">
        <v>1</v>
      </c>
      <c r="AQ486" s="5">
        <v>1</v>
      </c>
      <c r="AR486" s="5">
        <v>1</v>
      </c>
      <c r="AS486" s="5">
        <v>1</v>
      </c>
      <c r="AT486" s="5">
        <v>1</v>
      </c>
      <c r="AU486" s="5">
        <v>1</v>
      </c>
      <c r="AV486" s="5">
        <v>1</v>
      </c>
      <c r="AW486" s="5">
        <v>1</v>
      </c>
      <c r="AX486" s="5">
        <v>1</v>
      </c>
      <c r="AY486" s="5">
        <v>1</v>
      </c>
      <c r="AZ486" s="5">
        <v>1</v>
      </c>
      <c r="BA486" s="5">
        <v>1</v>
      </c>
      <c r="BB486" s="5">
        <v>1</v>
      </c>
      <c r="BC486" s="5">
        <v>1</v>
      </c>
      <c r="BD486" s="5">
        <v>1</v>
      </c>
      <c r="BE486" s="5">
        <v>1</v>
      </c>
      <c r="BF486" s="5">
        <v>1</v>
      </c>
      <c r="BG486" s="5">
        <v>1</v>
      </c>
      <c r="BH486" s="5">
        <v>1</v>
      </c>
      <c r="BI486" s="5">
        <v>1</v>
      </c>
      <c r="BJ486" s="5">
        <v>1</v>
      </c>
      <c r="BK486" s="5">
        <v>1</v>
      </c>
      <c r="BL486" s="5">
        <v>1</v>
      </c>
      <c r="BM486" s="5">
        <v>1</v>
      </c>
      <c r="BN486" s="5">
        <v>1</v>
      </c>
      <c r="BO486" s="5">
        <v>1</v>
      </c>
      <c r="BP486" s="5">
        <v>1</v>
      </c>
      <c r="BQ486" s="5">
        <v>1</v>
      </c>
      <c r="BR486" s="5">
        <v>1</v>
      </c>
      <c r="BS486" s="5">
        <v>1</v>
      </c>
      <c r="BT486" s="5">
        <v>1</v>
      </c>
      <c r="BU486" s="244">
        <v>1</v>
      </c>
    </row>
    <row r="487" spans="1:73" ht="15.75">
      <c r="A487" s="5">
        <v>1</v>
      </c>
      <c r="B487" s="5">
        <v>1</v>
      </c>
      <c r="C487" s="5">
        <v>1</v>
      </c>
      <c r="D487" s="5">
        <v>1</v>
      </c>
      <c r="E487" s="5">
        <v>1</v>
      </c>
      <c r="F487" s="5">
        <v>1</v>
      </c>
      <c r="G487" s="5">
        <v>1</v>
      </c>
      <c r="H487" s="5">
        <v>1</v>
      </c>
      <c r="I487" s="5">
        <v>1</v>
      </c>
      <c r="J487" s="5">
        <v>1</v>
      </c>
      <c r="K487" s="5">
        <v>1</v>
      </c>
      <c r="L487" s="5">
        <v>1</v>
      </c>
      <c r="M487" s="5">
        <v>1</v>
      </c>
      <c r="N487" s="5">
        <v>1</v>
      </c>
      <c r="O487" s="5">
        <v>1</v>
      </c>
      <c r="P487" s="443" t="s">
        <v>242</v>
      </c>
      <c r="Q487" s="444"/>
      <c r="R487" s="446" t="s">
        <v>243</v>
      </c>
      <c r="S487" s="5">
        <v>1</v>
      </c>
      <c r="T487" s="5">
        <v>1</v>
      </c>
      <c r="U487" s="5">
        <v>1</v>
      </c>
      <c r="V487" s="5">
        <v>1</v>
      </c>
      <c r="W487" s="5">
        <v>1</v>
      </c>
      <c r="X487" s="5">
        <v>1</v>
      </c>
      <c r="Y487" s="5">
        <v>1</v>
      </c>
      <c r="Z487" s="5">
        <v>1</v>
      </c>
      <c r="AA487" s="5">
        <v>1</v>
      </c>
      <c r="AB487" s="5">
        <v>1</v>
      </c>
      <c r="AC487" s="5">
        <v>1</v>
      </c>
      <c r="AD487" s="5">
        <v>1</v>
      </c>
      <c r="AE487" s="5">
        <v>1</v>
      </c>
      <c r="AF487" s="5">
        <v>1</v>
      </c>
      <c r="AG487" s="5">
        <v>1</v>
      </c>
      <c r="AH487" s="5">
        <v>1</v>
      </c>
      <c r="AI487" s="5">
        <v>1</v>
      </c>
      <c r="AJ487" s="5">
        <v>1</v>
      </c>
      <c r="AK487" s="5">
        <v>1</v>
      </c>
      <c r="AL487" s="5">
        <v>1</v>
      </c>
      <c r="AM487" s="5">
        <v>1</v>
      </c>
      <c r="AN487" s="5">
        <v>1</v>
      </c>
      <c r="AO487" s="5">
        <v>1</v>
      </c>
      <c r="AP487" s="5">
        <v>1</v>
      </c>
      <c r="AQ487" s="5">
        <v>1</v>
      </c>
      <c r="AR487" s="5">
        <v>1</v>
      </c>
      <c r="AS487" s="5">
        <v>1</v>
      </c>
      <c r="AT487" s="5">
        <v>1</v>
      </c>
      <c r="AU487" s="5">
        <v>1</v>
      </c>
      <c r="AV487" s="5">
        <v>1</v>
      </c>
      <c r="AW487" s="5">
        <v>1</v>
      </c>
      <c r="AX487" s="5">
        <v>1</v>
      </c>
      <c r="AY487" s="5">
        <v>1</v>
      </c>
      <c r="AZ487" s="5">
        <v>1</v>
      </c>
      <c r="BA487" s="5">
        <v>1</v>
      </c>
      <c r="BB487" s="5">
        <v>1</v>
      </c>
      <c r="BC487" s="5">
        <v>1</v>
      </c>
      <c r="BD487" s="5">
        <v>1</v>
      </c>
      <c r="BE487" s="5">
        <v>1</v>
      </c>
      <c r="BF487" s="5">
        <v>1</v>
      </c>
      <c r="BG487" s="5">
        <v>1</v>
      </c>
      <c r="BH487" s="5">
        <v>1</v>
      </c>
      <c r="BI487" s="5">
        <v>1</v>
      </c>
      <c r="BJ487" s="5">
        <v>1</v>
      </c>
      <c r="BK487" s="5">
        <v>1</v>
      </c>
      <c r="BL487" s="5">
        <v>1</v>
      </c>
      <c r="BM487" s="5">
        <v>1</v>
      </c>
      <c r="BN487" s="5">
        <v>1</v>
      </c>
      <c r="BO487" s="5">
        <v>1</v>
      </c>
      <c r="BP487" s="5">
        <v>1</v>
      </c>
      <c r="BQ487" s="5">
        <v>1</v>
      </c>
      <c r="BR487" s="5">
        <v>1</v>
      </c>
      <c r="BS487" s="5">
        <v>1</v>
      </c>
      <c r="BT487" s="5">
        <v>1</v>
      </c>
      <c r="BU487" s="244">
        <v>1</v>
      </c>
    </row>
    <row r="488" spans="1:73" ht="15.75">
      <c r="A488" s="5">
        <v>1</v>
      </c>
      <c r="B488" s="5">
        <v>1</v>
      </c>
      <c r="C488" s="5">
        <v>1</v>
      </c>
      <c r="D488" s="5">
        <v>1</v>
      </c>
      <c r="E488" s="5">
        <v>1</v>
      </c>
      <c r="F488" s="5">
        <v>1</v>
      </c>
      <c r="G488" s="5">
        <v>1</v>
      </c>
      <c r="H488" s="5">
        <v>1</v>
      </c>
      <c r="I488" s="5">
        <v>1</v>
      </c>
      <c r="J488" s="5">
        <v>1</v>
      </c>
      <c r="K488" s="5">
        <v>1</v>
      </c>
      <c r="L488" s="5">
        <v>1</v>
      </c>
      <c r="M488" s="5">
        <v>1</v>
      </c>
      <c r="N488" s="5">
        <v>1</v>
      </c>
      <c r="O488" s="5">
        <v>1</v>
      </c>
      <c r="P488" s="455" t="s">
        <v>247</v>
      </c>
      <c r="Q488" s="444"/>
      <c r="R488" s="446" t="s">
        <v>248</v>
      </c>
      <c r="S488" s="5">
        <v>1</v>
      </c>
      <c r="T488" s="5">
        <v>1</v>
      </c>
      <c r="U488" s="5">
        <v>1</v>
      </c>
      <c r="V488" s="5">
        <v>1</v>
      </c>
      <c r="W488" s="5">
        <v>1</v>
      </c>
      <c r="X488" s="5">
        <v>1</v>
      </c>
      <c r="Y488" s="5">
        <v>1</v>
      </c>
      <c r="Z488" s="5">
        <v>1</v>
      </c>
      <c r="AA488" s="5">
        <v>1</v>
      </c>
      <c r="AB488" s="5">
        <v>1</v>
      </c>
      <c r="AC488" s="5">
        <v>1</v>
      </c>
      <c r="AD488" s="5">
        <v>1</v>
      </c>
      <c r="AE488" s="5">
        <v>1</v>
      </c>
      <c r="AF488" s="5">
        <v>1</v>
      </c>
      <c r="AG488" s="5">
        <v>1</v>
      </c>
      <c r="AH488" s="5">
        <v>1</v>
      </c>
      <c r="AI488" s="5">
        <v>1</v>
      </c>
      <c r="AJ488" s="5">
        <v>1</v>
      </c>
      <c r="AK488" s="5">
        <v>1</v>
      </c>
      <c r="AL488" s="5">
        <v>1</v>
      </c>
      <c r="AM488" s="5">
        <v>1</v>
      </c>
      <c r="AN488" s="5">
        <v>1</v>
      </c>
      <c r="AO488" s="5">
        <v>1</v>
      </c>
      <c r="AP488" s="5">
        <v>1</v>
      </c>
      <c r="AQ488" s="5">
        <v>1</v>
      </c>
      <c r="AR488" s="5">
        <v>1</v>
      </c>
      <c r="AS488" s="5">
        <v>1</v>
      </c>
      <c r="AT488" s="5">
        <v>1</v>
      </c>
      <c r="AU488" s="5">
        <v>1</v>
      </c>
      <c r="AV488" s="5">
        <v>1</v>
      </c>
      <c r="AW488" s="5">
        <v>1</v>
      </c>
      <c r="AX488" s="5">
        <v>1</v>
      </c>
      <c r="AY488" s="5">
        <v>1</v>
      </c>
      <c r="AZ488" s="5">
        <v>1</v>
      </c>
      <c r="BA488" s="5">
        <v>1</v>
      </c>
      <c r="BB488" s="5">
        <v>1</v>
      </c>
      <c r="BC488" s="5">
        <v>1</v>
      </c>
      <c r="BD488" s="5">
        <v>1</v>
      </c>
      <c r="BE488" s="5">
        <v>1</v>
      </c>
      <c r="BF488" s="5">
        <v>1</v>
      </c>
      <c r="BG488" s="5">
        <v>1</v>
      </c>
      <c r="BH488" s="5">
        <v>1</v>
      </c>
      <c r="BI488" s="5">
        <v>1</v>
      </c>
      <c r="BJ488" s="5">
        <v>1</v>
      </c>
      <c r="BK488" s="5">
        <v>1</v>
      </c>
      <c r="BL488" s="5">
        <v>1</v>
      </c>
      <c r="BM488" s="5">
        <v>1</v>
      </c>
      <c r="BN488" s="5">
        <v>1</v>
      </c>
      <c r="BO488" s="5">
        <v>1</v>
      </c>
      <c r="BP488" s="5">
        <v>1</v>
      </c>
      <c r="BQ488" s="5">
        <v>1</v>
      </c>
      <c r="BR488" s="5">
        <v>1</v>
      </c>
      <c r="BS488" s="5">
        <v>1</v>
      </c>
      <c r="BT488" s="5">
        <v>1</v>
      </c>
      <c r="BU488" s="244">
        <v>1</v>
      </c>
    </row>
    <row r="489" spans="1:73" ht="15.75">
      <c r="A489" s="5">
        <v>1</v>
      </c>
      <c r="B489" s="5">
        <v>1</v>
      </c>
      <c r="C489" s="5">
        <v>1</v>
      </c>
      <c r="D489" s="5">
        <v>1</v>
      </c>
      <c r="E489" s="5">
        <v>1</v>
      </c>
      <c r="F489" s="5">
        <v>1</v>
      </c>
      <c r="G489" s="5">
        <v>1</v>
      </c>
      <c r="H489" s="5">
        <v>1</v>
      </c>
      <c r="I489" s="5">
        <v>1</v>
      </c>
      <c r="J489" s="5">
        <v>1</v>
      </c>
      <c r="K489" s="5">
        <v>1</v>
      </c>
      <c r="L489" s="5">
        <v>1</v>
      </c>
      <c r="M489" s="5">
        <v>1</v>
      </c>
      <c r="N489" s="5">
        <v>1</v>
      </c>
      <c r="O489" s="5">
        <v>1</v>
      </c>
      <c r="P489" s="455" t="s">
        <v>251</v>
      </c>
      <c r="Q489" s="444"/>
      <c r="R489" s="446" t="s">
        <v>252</v>
      </c>
      <c r="S489" s="5">
        <v>1</v>
      </c>
      <c r="T489" s="5">
        <v>1</v>
      </c>
      <c r="U489" s="5">
        <v>1</v>
      </c>
      <c r="V489" s="5">
        <v>1</v>
      </c>
      <c r="W489" s="5">
        <v>1</v>
      </c>
      <c r="X489" s="5">
        <v>1</v>
      </c>
      <c r="Y489" s="5">
        <v>1</v>
      </c>
      <c r="Z489" s="5">
        <v>1</v>
      </c>
      <c r="AA489" s="5">
        <v>1</v>
      </c>
      <c r="AB489" s="5">
        <v>1</v>
      </c>
      <c r="AC489" s="5">
        <v>1</v>
      </c>
      <c r="AD489" s="5">
        <v>1</v>
      </c>
      <c r="AE489" s="5">
        <v>1</v>
      </c>
      <c r="AF489" s="5">
        <v>1</v>
      </c>
      <c r="AG489" s="5">
        <v>1</v>
      </c>
      <c r="AH489" s="5">
        <v>1</v>
      </c>
      <c r="AI489" s="5">
        <v>1</v>
      </c>
      <c r="AJ489" s="5">
        <v>1</v>
      </c>
      <c r="AK489" s="5">
        <v>1</v>
      </c>
      <c r="AL489" s="5">
        <v>1</v>
      </c>
      <c r="AM489" s="5">
        <v>1</v>
      </c>
      <c r="AN489" s="5">
        <v>1</v>
      </c>
      <c r="AO489" s="5">
        <v>1</v>
      </c>
      <c r="AP489" s="5">
        <v>1</v>
      </c>
      <c r="AQ489" s="5">
        <v>1</v>
      </c>
      <c r="AR489" s="5">
        <v>1</v>
      </c>
      <c r="AS489" s="5">
        <v>1</v>
      </c>
      <c r="AT489" s="5">
        <v>1</v>
      </c>
      <c r="AU489" s="5">
        <v>1</v>
      </c>
      <c r="AV489" s="5">
        <v>1</v>
      </c>
      <c r="AW489" s="5">
        <v>1</v>
      </c>
      <c r="AX489" s="5">
        <v>1</v>
      </c>
      <c r="AY489" s="5">
        <v>1</v>
      </c>
      <c r="AZ489" s="5">
        <v>1</v>
      </c>
      <c r="BA489" s="5">
        <v>1</v>
      </c>
      <c r="BB489" s="5">
        <v>1</v>
      </c>
      <c r="BC489" s="5">
        <v>1</v>
      </c>
      <c r="BD489" s="5">
        <v>1</v>
      </c>
      <c r="BE489" s="5">
        <v>1</v>
      </c>
      <c r="BF489" s="5">
        <v>1</v>
      </c>
      <c r="BG489" s="5">
        <v>1</v>
      </c>
      <c r="BH489" s="5">
        <v>1</v>
      </c>
      <c r="BI489" s="5">
        <v>1</v>
      </c>
      <c r="BJ489" s="5">
        <v>1</v>
      </c>
      <c r="BK489" s="5">
        <v>1</v>
      </c>
      <c r="BL489" s="5">
        <v>1</v>
      </c>
      <c r="BM489" s="5">
        <v>1</v>
      </c>
      <c r="BN489" s="5">
        <v>1</v>
      </c>
      <c r="BO489" s="5">
        <v>1</v>
      </c>
      <c r="BP489" s="5">
        <v>1</v>
      </c>
      <c r="BQ489" s="5">
        <v>1</v>
      </c>
      <c r="BR489" s="5">
        <v>1</v>
      </c>
      <c r="BS489" s="5">
        <v>1</v>
      </c>
      <c r="BT489" s="5">
        <v>1</v>
      </c>
      <c r="BU489" s="244">
        <v>1</v>
      </c>
    </row>
    <row r="490" spans="1:73" ht="15.75">
      <c r="A490" s="5">
        <v>1</v>
      </c>
      <c r="B490" s="5">
        <v>1</v>
      </c>
      <c r="C490" s="5">
        <v>1</v>
      </c>
      <c r="D490" s="5">
        <v>1</v>
      </c>
      <c r="E490" s="5">
        <v>1</v>
      </c>
      <c r="F490" s="5">
        <v>1</v>
      </c>
      <c r="G490" s="5">
        <v>1</v>
      </c>
      <c r="H490" s="5">
        <v>1</v>
      </c>
      <c r="I490" s="5">
        <v>1</v>
      </c>
      <c r="J490" s="5">
        <v>1</v>
      </c>
      <c r="K490" s="5">
        <v>1</v>
      </c>
      <c r="L490" s="5">
        <v>1</v>
      </c>
      <c r="M490" s="5">
        <v>1</v>
      </c>
      <c r="N490" s="5">
        <v>1</v>
      </c>
      <c r="O490" s="5">
        <v>1</v>
      </c>
      <c r="P490" s="455" t="s">
        <v>255</v>
      </c>
      <c r="Q490" s="444"/>
      <c r="R490" s="446" t="s">
        <v>256</v>
      </c>
      <c r="S490" s="5">
        <v>1</v>
      </c>
      <c r="T490" s="5">
        <v>1</v>
      </c>
      <c r="U490" s="5">
        <v>1</v>
      </c>
      <c r="V490" s="5">
        <v>1</v>
      </c>
      <c r="W490" s="5">
        <v>1</v>
      </c>
      <c r="X490" s="5">
        <v>1</v>
      </c>
      <c r="Y490" s="5">
        <v>1</v>
      </c>
      <c r="Z490" s="5">
        <v>1</v>
      </c>
      <c r="AA490" s="5">
        <v>1</v>
      </c>
      <c r="AB490" s="5">
        <v>1</v>
      </c>
      <c r="AC490" s="5">
        <v>1</v>
      </c>
      <c r="AD490" s="5">
        <v>1</v>
      </c>
      <c r="AE490" s="5">
        <v>1</v>
      </c>
      <c r="AF490" s="5">
        <v>1</v>
      </c>
      <c r="AG490" s="5">
        <v>1</v>
      </c>
      <c r="AH490" s="5">
        <v>1</v>
      </c>
      <c r="AI490" s="5">
        <v>1</v>
      </c>
      <c r="AJ490" s="5">
        <v>1</v>
      </c>
      <c r="AK490" s="5">
        <v>1</v>
      </c>
      <c r="AL490" s="5">
        <v>1</v>
      </c>
      <c r="AM490" s="5">
        <v>1</v>
      </c>
      <c r="AN490" s="5">
        <v>1</v>
      </c>
      <c r="AO490" s="5">
        <v>1</v>
      </c>
      <c r="AP490" s="5">
        <v>1</v>
      </c>
      <c r="AQ490" s="5">
        <v>1</v>
      </c>
      <c r="AR490" s="5">
        <v>1</v>
      </c>
      <c r="AS490" s="5">
        <v>1</v>
      </c>
      <c r="AT490" s="5">
        <v>1</v>
      </c>
      <c r="AU490" s="5">
        <v>1</v>
      </c>
      <c r="AV490" s="5">
        <v>1</v>
      </c>
      <c r="AW490" s="5">
        <v>1</v>
      </c>
      <c r="AX490" s="5">
        <v>1</v>
      </c>
      <c r="AY490" s="5">
        <v>1</v>
      </c>
      <c r="AZ490" s="5">
        <v>1</v>
      </c>
      <c r="BA490" s="5">
        <v>1</v>
      </c>
      <c r="BB490" s="5">
        <v>1</v>
      </c>
      <c r="BC490" s="5">
        <v>1</v>
      </c>
      <c r="BD490" s="5">
        <v>1</v>
      </c>
      <c r="BE490" s="5">
        <v>1</v>
      </c>
      <c r="BF490" s="5">
        <v>1</v>
      </c>
      <c r="BG490" s="5">
        <v>1</v>
      </c>
      <c r="BH490" s="5">
        <v>1</v>
      </c>
      <c r="BI490" s="5">
        <v>1</v>
      </c>
      <c r="BJ490" s="5">
        <v>1</v>
      </c>
      <c r="BK490" s="5">
        <v>1</v>
      </c>
      <c r="BL490" s="5">
        <v>1</v>
      </c>
      <c r="BM490" s="5">
        <v>1</v>
      </c>
      <c r="BN490" s="5">
        <v>1</v>
      </c>
      <c r="BO490" s="5">
        <v>1</v>
      </c>
      <c r="BP490" s="5">
        <v>1</v>
      </c>
      <c r="BQ490" s="5">
        <v>1</v>
      </c>
      <c r="BR490" s="5">
        <v>1</v>
      </c>
      <c r="BS490" s="5">
        <v>1</v>
      </c>
      <c r="BT490" s="5">
        <v>1</v>
      </c>
      <c r="BU490" s="244">
        <v>1</v>
      </c>
    </row>
    <row r="491" spans="1:73" ht="15.75">
      <c r="A491" s="5">
        <v>1</v>
      </c>
      <c r="B491" s="5">
        <v>1</v>
      </c>
      <c r="C491" s="5">
        <v>1</v>
      </c>
      <c r="D491" s="5">
        <v>1</v>
      </c>
      <c r="E491" s="5">
        <v>1</v>
      </c>
      <c r="F491" s="5">
        <v>1</v>
      </c>
      <c r="G491" s="5">
        <v>1</v>
      </c>
      <c r="H491" s="5">
        <v>1</v>
      </c>
      <c r="I491" s="5">
        <v>1</v>
      </c>
      <c r="J491" s="5">
        <v>1</v>
      </c>
      <c r="K491" s="5">
        <v>1</v>
      </c>
      <c r="L491" s="5">
        <v>1</v>
      </c>
      <c r="M491" s="5">
        <v>1</v>
      </c>
      <c r="N491" s="5">
        <v>1</v>
      </c>
      <c r="O491" s="5">
        <v>1</v>
      </c>
      <c r="P491" s="455" t="s">
        <v>258</v>
      </c>
      <c r="Q491" s="444"/>
      <c r="R491" s="446" t="s">
        <v>259</v>
      </c>
      <c r="S491" s="5">
        <v>1</v>
      </c>
      <c r="T491" s="5">
        <v>1</v>
      </c>
      <c r="U491" s="5">
        <v>1</v>
      </c>
      <c r="V491" s="5">
        <v>1</v>
      </c>
      <c r="W491" s="5">
        <v>1</v>
      </c>
      <c r="X491" s="5">
        <v>1</v>
      </c>
      <c r="Y491" s="5">
        <v>1</v>
      </c>
      <c r="Z491" s="5">
        <v>1</v>
      </c>
      <c r="AA491" s="5">
        <v>1</v>
      </c>
      <c r="AB491" s="5">
        <v>1</v>
      </c>
      <c r="AC491" s="5">
        <v>1</v>
      </c>
      <c r="AD491" s="5">
        <v>1</v>
      </c>
      <c r="AE491" s="5">
        <v>1</v>
      </c>
      <c r="AF491" s="5">
        <v>1</v>
      </c>
      <c r="AG491" s="5">
        <v>1</v>
      </c>
      <c r="AH491" s="5">
        <v>1</v>
      </c>
      <c r="AI491" s="5">
        <v>1</v>
      </c>
      <c r="AJ491" s="5">
        <v>1</v>
      </c>
      <c r="AK491" s="5">
        <v>1</v>
      </c>
      <c r="AL491" s="5">
        <v>1</v>
      </c>
      <c r="AM491" s="5">
        <v>1</v>
      </c>
      <c r="AN491" s="5">
        <v>1</v>
      </c>
      <c r="AO491" s="5">
        <v>1</v>
      </c>
      <c r="AP491" s="5">
        <v>1</v>
      </c>
      <c r="AQ491" s="5">
        <v>1</v>
      </c>
      <c r="AR491" s="5">
        <v>1</v>
      </c>
      <c r="AS491" s="5">
        <v>1</v>
      </c>
      <c r="AT491" s="5">
        <v>1</v>
      </c>
      <c r="AU491" s="5">
        <v>1</v>
      </c>
      <c r="AV491" s="5">
        <v>1</v>
      </c>
      <c r="AW491" s="5">
        <v>1</v>
      </c>
      <c r="AX491" s="5">
        <v>1</v>
      </c>
      <c r="AY491" s="5">
        <v>1</v>
      </c>
      <c r="AZ491" s="5">
        <v>1</v>
      </c>
      <c r="BA491" s="5">
        <v>1</v>
      </c>
      <c r="BB491" s="5">
        <v>1</v>
      </c>
      <c r="BC491" s="5">
        <v>1</v>
      </c>
      <c r="BD491" s="5">
        <v>1</v>
      </c>
      <c r="BE491" s="5">
        <v>1</v>
      </c>
      <c r="BF491" s="5">
        <v>1</v>
      </c>
      <c r="BG491" s="5">
        <v>1</v>
      </c>
      <c r="BH491" s="5">
        <v>1</v>
      </c>
      <c r="BI491" s="5">
        <v>1</v>
      </c>
      <c r="BJ491" s="5">
        <v>1</v>
      </c>
      <c r="BK491" s="5">
        <v>1</v>
      </c>
      <c r="BL491" s="5">
        <v>1</v>
      </c>
      <c r="BM491" s="5">
        <v>1</v>
      </c>
      <c r="BN491" s="5">
        <v>1</v>
      </c>
      <c r="BO491" s="5">
        <v>1</v>
      </c>
      <c r="BP491" s="5">
        <v>1</v>
      </c>
      <c r="BQ491" s="5">
        <v>1</v>
      </c>
      <c r="BR491" s="5">
        <v>1</v>
      </c>
      <c r="BS491" s="5">
        <v>1</v>
      </c>
      <c r="BT491" s="5">
        <v>1</v>
      </c>
      <c r="BU491" s="244">
        <v>1</v>
      </c>
    </row>
    <row r="492" spans="1:73" ht="16.5" thickBot="1">
      <c r="A492" s="5">
        <v>1</v>
      </c>
      <c r="B492" s="5">
        <v>1</v>
      </c>
      <c r="C492" s="5">
        <v>1</v>
      </c>
      <c r="D492" s="5">
        <v>1</v>
      </c>
      <c r="E492" s="5">
        <v>1</v>
      </c>
      <c r="F492" s="5">
        <v>1</v>
      </c>
      <c r="G492" s="5">
        <v>1</v>
      </c>
      <c r="H492" s="5">
        <v>1</v>
      </c>
      <c r="I492" s="5">
        <v>1</v>
      </c>
      <c r="J492" s="5">
        <v>1</v>
      </c>
      <c r="K492" s="5">
        <v>1</v>
      </c>
      <c r="L492" s="5">
        <v>1</v>
      </c>
      <c r="M492" s="5">
        <v>1</v>
      </c>
      <c r="N492" s="5">
        <v>1</v>
      </c>
      <c r="O492" s="5">
        <v>1</v>
      </c>
      <c r="P492" s="469"/>
      <c r="Q492" s="470"/>
      <c r="R492" s="472"/>
      <c r="S492" s="5">
        <v>1</v>
      </c>
      <c r="T492" s="5">
        <v>1</v>
      </c>
      <c r="U492" s="5">
        <v>1</v>
      </c>
      <c r="V492" s="5">
        <v>1</v>
      </c>
      <c r="W492" s="5">
        <v>1</v>
      </c>
      <c r="X492" s="5">
        <v>1</v>
      </c>
      <c r="Y492" s="5">
        <v>1</v>
      </c>
      <c r="Z492" s="5">
        <v>1</v>
      </c>
      <c r="AA492" s="5">
        <v>1</v>
      </c>
      <c r="AB492" s="5">
        <v>1</v>
      </c>
      <c r="AC492" s="5">
        <v>1</v>
      </c>
      <c r="AD492" s="5">
        <v>1</v>
      </c>
      <c r="AE492" s="5">
        <v>1</v>
      </c>
      <c r="AF492" s="5">
        <v>1</v>
      </c>
      <c r="AG492" s="5">
        <v>1</v>
      </c>
      <c r="AH492" s="5">
        <v>1</v>
      </c>
      <c r="AI492" s="5">
        <v>1</v>
      </c>
      <c r="AJ492" s="5">
        <v>1</v>
      </c>
      <c r="AK492" s="5">
        <v>1</v>
      </c>
      <c r="AL492" s="5">
        <v>1</v>
      </c>
      <c r="AM492" s="5">
        <v>1</v>
      </c>
      <c r="AN492" s="5">
        <v>1</v>
      </c>
      <c r="AO492" s="5">
        <v>1</v>
      </c>
      <c r="AP492" s="5">
        <v>1</v>
      </c>
      <c r="AQ492" s="5">
        <v>1</v>
      </c>
      <c r="AR492" s="5">
        <v>1</v>
      </c>
      <c r="AS492" s="5">
        <v>1</v>
      </c>
      <c r="AT492" s="5">
        <v>1</v>
      </c>
      <c r="AU492" s="5">
        <v>1</v>
      </c>
      <c r="AV492" s="5">
        <v>1</v>
      </c>
      <c r="AW492" s="5">
        <v>1</v>
      </c>
      <c r="AX492" s="5">
        <v>1</v>
      </c>
      <c r="AY492" s="5">
        <v>1</v>
      </c>
      <c r="AZ492" s="5">
        <v>1</v>
      </c>
      <c r="BA492" s="5">
        <v>1</v>
      </c>
      <c r="BB492" s="5">
        <v>1</v>
      </c>
      <c r="BC492" s="5">
        <v>1</v>
      </c>
      <c r="BD492" s="5">
        <v>1</v>
      </c>
      <c r="BE492" s="5">
        <v>1</v>
      </c>
      <c r="BF492" s="5">
        <v>1</v>
      </c>
      <c r="BG492" s="5">
        <v>1</v>
      </c>
      <c r="BH492" s="5">
        <v>1</v>
      </c>
      <c r="BI492" s="5">
        <v>1</v>
      </c>
      <c r="BJ492" s="5">
        <v>1</v>
      </c>
      <c r="BK492" s="5">
        <v>1</v>
      </c>
      <c r="BL492" s="5">
        <v>1</v>
      </c>
      <c r="BM492" s="5">
        <v>1</v>
      </c>
      <c r="BN492" s="5">
        <v>1</v>
      </c>
      <c r="BO492" s="5">
        <v>1</v>
      </c>
      <c r="BP492" s="5">
        <v>1</v>
      </c>
      <c r="BQ492" s="5">
        <v>1</v>
      </c>
      <c r="BR492" s="5">
        <v>1</v>
      </c>
      <c r="BS492" s="5">
        <v>1</v>
      </c>
      <c r="BT492" s="5">
        <v>1</v>
      </c>
      <c r="BU492" s="531" t="s">
        <v>265</v>
      </c>
    </row>
    <row r="493" spans="1:73">
      <c r="A493" s="530">
        <v>1</v>
      </c>
      <c r="B493" s="530">
        <v>1</v>
      </c>
      <c r="C493" s="530">
        <v>1</v>
      </c>
      <c r="D493" s="530">
        <v>1</v>
      </c>
      <c r="E493" s="530">
        <v>1</v>
      </c>
      <c r="F493" s="530"/>
      <c r="G493" s="530"/>
      <c r="H493" s="530">
        <v>1</v>
      </c>
      <c r="I493" s="530">
        <v>1</v>
      </c>
      <c r="J493" s="530">
        <v>1</v>
      </c>
      <c r="K493" s="530">
        <v>1</v>
      </c>
      <c r="L493" s="530">
        <v>1</v>
      </c>
      <c r="M493" s="530">
        <v>1</v>
      </c>
      <c r="N493" s="530">
        <v>1</v>
      </c>
      <c r="O493" s="530">
        <v>1</v>
      </c>
      <c r="P493" s="530">
        <v>1</v>
      </c>
      <c r="Q493" s="530">
        <v>1</v>
      </c>
      <c r="R493" s="530">
        <v>1</v>
      </c>
      <c r="S493" s="530">
        <v>1</v>
      </c>
      <c r="T493" s="530">
        <v>1</v>
      </c>
      <c r="U493" s="530">
        <v>1</v>
      </c>
      <c r="V493" s="530">
        <v>1</v>
      </c>
      <c r="W493" s="530">
        <v>1</v>
      </c>
      <c r="X493" s="530">
        <v>1</v>
      </c>
      <c r="Y493" s="530">
        <v>1</v>
      </c>
      <c r="Z493" s="530">
        <v>1</v>
      </c>
      <c r="AA493" s="530">
        <v>1</v>
      </c>
      <c r="AB493" s="530">
        <v>1</v>
      </c>
      <c r="AC493" s="530">
        <v>1</v>
      </c>
      <c r="AD493" s="530">
        <v>1</v>
      </c>
      <c r="AE493" s="530">
        <v>1</v>
      </c>
      <c r="AF493" s="530">
        <v>1</v>
      </c>
      <c r="AG493" s="530">
        <v>1</v>
      </c>
      <c r="AH493" s="530">
        <v>1</v>
      </c>
      <c r="AI493" s="530">
        <v>1</v>
      </c>
      <c r="AJ493" s="530">
        <v>1</v>
      </c>
      <c r="AK493" s="530">
        <v>1</v>
      </c>
      <c r="AL493" s="530">
        <v>1</v>
      </c>
      <c r="AM493" s="530">
        <v>1</v>
      </c>
      <c r="AN493" s="530">
        <v>1</v>
      </c>
      <c r="AO493" s="530">
        <v>1</v>
      </c>
      <c r="AP493" s="530">
        <v>1</v>
      </c>
      <c r="AQ493" s="530">
        <v>1</v>
      </c>
      <c r="AR493" s="530">
        <v>1</v>
      </c>
      <c r="AS493" s="530">
        <v>1</v>
      </c>
      <c r="AT493" s="530">
        <v>1</v>
      </c>
      <c r="AU493" s="530">
        <v>1</v>
      </c>
      <c r="AV493" s="530">
        <v>1</v>
      </c>
      <c r="AW493" s="530">
        <v>1</v>
      </c>
      <c r="AX493" s="530">
        <v>1</v>
      </c>
      <c r="AY493" s="530">
        <v>1</v>
      </c>
      <c r="AZ493" s="530">
        <v>1</v>
      </c>
      <c r="BA493" s="530">
        <v>1</v>
      </c>
      <c r="BB493" s="530">
        <v>1</v>
      </c>
      <c r="BC493" s="530">
        <v>1</v>
      </c>
      <c r="BD493" s="530">
        <v>1</v>
      </c>
      <c r="BE493" s="530">
        <v>1</v>
      </c>
      <c r="BF493" s="530">
        <v>1</v>
      </c>
      <c r="BG493" s="530">
        <v>1</v>
      </c>
      <c r="BH493" s="530">
        <v>1</v>
      </c>
      <c r="BI493" s="530">
        <v>1</v>
      </c>
      <c r="BJ493" s="530">
        <v>1</v>
      </c>
      <c r="BK493" s="530">
        <v>1</v>
      </c>
      <c r="BL493" s="530">
        <v>1</v>
      </c>
      <c r="BM493" s="530">
        <v>1</v>
      </c>
      <c r="BN493" s="530">
        <v>1</v>
      </c>
      <c r="BO493" s="530">
        <v>1</v>
      </c>
      <c r="BP493" s="530">
        <v>1</v>
      </c>
      <c r="BQ493" s="530">
        <v>1</v>
      </c>
      <c r="BR493" s="530">
        <v>1</v>
      </c>
      <c r="BS493" s="530">
        <v>1</v>
      </c>
      <c r="BT493" s="530">
        <v>1</v>
      </c>
      <c r="BU493" s="484" t="str">
        <f>ADDRESS(ROW(),COLUMN(),4)</f>
        <v>BU493</v>
      </c>
    </row>
  </sheetData>
  <mergeCells count="339">
    <mergeCell ref="E408:H409"/>
    <mergeCell ref="E410:E413"/>
    <mergeCell ref="H410:H413"/>
    <mergeCell ref="G411:G413"/>
    <mergeCell ref="E326:H326"/>
    <mergeCell ref="E327:H329"/>
    <mergeCell ref="E330:H331"/>
    <mergeCell ref="E332:E335"/>
    <mergeCell ref="H332:H335"/>
    <mergeCell ref="G333:G335"/>
    <mergeCell ref="E402:H403"/>
    <mergeCell ref="E404:H404"/>
    <mergeCell ref="F332:F334"/>
    <mergeCell ref="F410:F412"/>
    <mergeCell ref="E248:H248"/>
    <mergeCell ref="E249:H251"/>
    <mergeCell ref="E252:H253"/>
    <mergeCell ref="E254:E257"/>
    <mergeCell ref="H254:H257"/>
    <mergeCell ref="G255:G257"/>
    <mergeCell ref="E324:H325"/>
    <mergeCell ref="F254:F256"/>
    <mergeCell ref="E405:H407"/>
    <mergeCell ref="E170:H170"/>
    <mergeCell ref="E171:H173"/>
    <mergeCell ref="E174:H175"/>
    <mergeCell ref="E176:E179"/>
    <mergeCell ref="H176:H179"/>
    <mergeCell ref="G177:G179"/>
    <mergeCell ref="F98:F100"/>
    <mergeCell ref="F176:F178"/>
    <mergeCell ref="E246:H247"/>
    <mergeCell ref="E90:H91"/>
    <mergeCell ref="E92:H92"/>
    <mergeCell ref="E93:H95"/>
    <mergeCell ref="E96:H97"/>
    <mergeCell ref="F20:F22"/>
    <mergeCell ref="E98:E101"/>
    <mergeCell ref="H98:H101"/>
    <mergeCell ref="G99:G101"/>
    <mergeCell ref="E168:H169"/>
    <mergeCell ref="E2:H3"/>
    <mergeCell ref="E5:H7"/>
    <mergeCell ref="E8:H9"/>
    <mergeCell ref="E10:H10"/>
    <mergeCell ref="E11:H11"/>
    <mergeCell ref="E14:H15"/>
    <mergeCell ref="E20:E23"/>
    <mergeCell ref="H20:H23"/>
    <mergeCell ref="G21:G23"/>
    <mergeCell ref="J2:J5"/>
    <mergeCell ref="K2:W2"/>
    <mergeCell ref="X2:Y2"/>
    <mergeCell ref="X3:Y4"/>
    <mergeCell ref="AA3:AF4"/>
    <mergeCell ref="X5:Y5"/>
    <mergeCell ref="AH12:AI13"/>
    <mergeCell ref="AK12:AL13"/>
    <mergeCell ref="AN12:AU13"/>
    <mergeCell ref="AW12:BD13"/>
    <mergeCell ref="BF12:BG13"/>
    <mergeCell ref="AA13:AF13"/>
    <mergeCell ref="AA7:AF9"/>
    <mergeCell ref="K12:K13"/>
    <mergeCell ref="L12:U13"/>
    <mergeCell ref="V12:W13"/>
    <mergeCell ref="X12:X13"/>
    <mergeCell ref="AA12:AF12"/>
    <mergeCell ref="AH14:AI15"/>
    <mergeCell ref="BF15:BG16"/>
    <mergeCell ref="BI15:BJ16"/>
    <mergeCell ref="BL15:BM16"/>
    <mergeCell ref="BO15:BP16"/>
    <mergeCell ref="V16:V17"/>
    <mergeCell ref="W16:X17"/>
    <mergeCell ref="AH16:AI16"/>
    <mergeCell ref="AN16:AU18"/>
    <mergeCell ref="N19:N20"/>
    <mergeCell ref="O19:O20"/>
    <mergeCell ref="Q19:Q20"/>
    <mergeCell ref="R19:R20"/>
    <mergeCell ref="S19:S20"/>
    <mergeCell ref="AT20:AU22"/>
    <mergeCell ref="AA21:AA22"/>
    <mergeCell ref="BR16:BS17"/>
    <mergeCell ref="AH17:AI17"/>
    <mergeCell ref="AH18:AI19"/>
    <mergeCell ref="BF18:BG19"/>
    <mergeCell ref="BI18:BJ19"/>
    <mergeCell ref="BL18:BM19"/>
    <mergeCell ref="BO18:BP19"/>
    <mergeCell ref="BF21:BG22"/>
    <mergeCell ref="BI21:BJ22"/>
    <mergeCell ref="BL21:BM22"/>
    <mergeCell ref="BO21:BP22"/>
    <mergeCell ref="AH22:AI24"/>
    <mergeCell ref="AA24:AB24"/>
    <mergeCell ref="BF24:BG25"/>
    <mergeCell ref="BI24:BJ25"/>
    <mergeCell ref="BL24:BM25"/>
    <mergeCell ref="BO24:BP25"/>
    <mergeCell ref="AA25:AB25"/>
    <mergeCell ref="AH25:AI25"/>
    <mergeCell ref="BD25:BD26"/>
    <mergeCell ref="AH26:AI26"/>
    <mergeCell ref="AN26:AR27"/>
    <mergeCell ref="AS26:AT27"/>
    <mergeCell ref="AU26:AU27"/>
    <mergeCell ref="AA27:AA28"/>
    <mergeCell ref="AB27:AB28"/>
    <mergeCell ref="AC27:AC28"/>
    <mergeCell ref="AH30:AI33"/>
    <mergeCell ref="BF30:BG31"/>
    <mergeCell ref="BI30:BJ31"/>
    <mergeCell ref="BL30:BM31"/>
    <mergeCell ref="BO30:BP31"/>
    <mergeCell ref="AQ32:AQ33"/>
    <mergeCell ref="AR32:AR33"/>
    <mergeCell ref="BF33:BG34"/>
    <mergeCell ref="AD27:AD28"/>
    <mergeCell ref="AE27:AE28"/>
    <mergeCell ref="AH27:AI29"/>
    <mergeCell ref="BF27:BG28"/>
    <mergeCell ref="BI27:BJ28"/>
    <mergeCell ref="BL27:BM28"/>
    <mergeCell ref="BI33:BJ34"/>
    <mergeCell ref="BL33:BM34"/>
    <mergeCell ref="BO33:BP34"/>
    <mergeCell ref="BF36:BG37"/>
    <mergeCell ref="BI36:BJ37"/>
    <mergeCell ref="BL36:BM37"/>
    <mergeCell ref="BO36:BP37"/>
    <mergeCell ref="BO27:BP28"/>
    <mergeCell ref="BD28:BD29"/>
    <mergeCell ref="AW51:BD52"/>
    <mergeCell ref="BF52:BG53"/>
    <mergeCell ref="AH44:AI46"/>
    <mergeCell ref="AW47:AY48"/>
    <mergeCell ref="AZ47:AZ48"/>
    <mergeCell ref="BA47:BA48"/>
    <mergeCell ref="BB47:BB48"/>
    <mergeCell ref="BD47:BD48"/>
    <mergeCell ref="AH38:AI40"/>
    <mergeCell ref="BF40:BG41"/>
    <mergeCell ref="BI40:BJ41"/>
    <mergeCell ref="BL40:BM41"/>
    <mergeCell ref="BO40:BP41"/>
    <mergeCell ref="BF43:BG44"/>
    <mergeCell ref="BI43:BJ44"/>
    <mergeCell ref="BL43:BM44"/>
    <mergeCell ref="BO43:BP44"/>
    <mergeCell ref="BF46:BG47"/>
    <mergeCell ref="V77:W77"/>
    <mergeCell ref="AX77:BA77"/>
    <mergeCell ref="AW78:AW85"/>
    <mergeCell ref="AX83:BB84"/>
    <mergeCell ref="AX87:BA87"/>
    <mergeCell ref="AW88:AW95"/>
    <mergeCell ref="AX93:BB94"/>
    <mergeCell ref="V94:V95"/>
    <mergeCell ref="W94:X95"/>
    <mergeCell ref="N97:N98"/>
    <mergeCell ref="O97:O98"/>
    <mergeCell ref="Q97:Q98"/>
    <mergeCell ref="R97:R98"/>
    <mergeCell ref="S97:S98"/>
    <mergeCell ref="AA99:AA100"/>
    <mergeCell ref="K90:K91"/>
    <mergeCell ref="L90:U91"/>
    <mergeCell ref="V90:W91"/>
    <mergeCell ref="X90:X91"/>
    <mergeCell ref="AA90:AF90"/>
    <mergeCell ref="AA91:AF91"/>
    <mergeCell ref="K168:K169"/>
    <mergeCell ref="L168:U169"/>
    <mergeCell ref="V168:W169"/>
    <mergeCell ref="X168:X169"/>
    <mergeCell ref="AA168:AF168"/>
    <mergeCell ref="AA169:AF169"/>
    <mergeCell ref="AA102:AB102"/>
    <mergeCell ref="AA103:AB103"/>
    <mergeCell ref="AA105:AA106"/>
    <mergeCell ref="AB105:AB106"/>
    <mergeCell ref="AC105:AC106"/>
    <mergeCell ref="AD105:AD106"/>
    <mergeCell ref="V172:V173"/>
    <mergeCell ref="W172:X173"/>
    <mergeCell ref="N175:N176"/>
    <mergeCell ref="O175:O176"/>
    <mergeCell ref="Q175:Q176"/>
    <mergeCell ref="R175:R176"/>
    <mergeCell ref="S175:S176"/>
    <mergeCell ref="AE105:AE106"/>
    <mergeCell ref="AA137:AF137"/>
    <mergeCell ref="V155:W155"/>
    <mergeCell ref="K246:K247"/>
    <mergeCell ref="L246:U247"/>
    <mergeCell ref="V246:W247"/>
    <mergeCell ref="X246:X247"/>
    <mergeCell ref="AA246:AF246"/>
    <mergeCell ref="AA247:AF247"/>
    <mergeCell ref="AA177:AA178"/>
    <mergeCell ref="AA180:AB180"/>
    <mergeCell ref="AA181:AB181"/>
    <mergeCell ref="AA183:AA184"/>
    <mergeCell ref="AB183:AB184"/>
    <mergeCell ref="AC183:AC184"/>
    <mergeCell ref="V250:V251"/>
    <mergeCell ref="W250:X251"/>
    <mergeCell ref="N253:N254"/>
    <mergeCell ref="O253:O254"/>
    <mergeCell ref="Q253:Q254"/>
    <mergeCell ref="R253:R254"/>
    <mergeCell ref="S253:S254"/>
    <mergeCell ref="AD183:AD184"/>
    <mergeCell ref="AE183:AE184"/>
    <mergeCell ref="AA215:AF215"/>
    <mergeCell ref="V233:W233"/>
    <mergeCell ref="K324:K325"/>
    <mergeCell ref="L324:U325"/>
    <mergeCell ref="V324:W325"/>
    <mergeCell ref="X324:X325"/>
    <mergeCell ref="AA324:AF324"/>
    <mergeCell ref="AA325:AF325"/>
    <mergeCell ref="AA255:AA256"/>
    <mergeCell ref="AA258:AB258"/>
    <mergeCell ref="AA259:AB259"/>
    <mergeCell ref="AA261:AA262"/>
    <mergeCell ref="AB261:AB262"/>
    <mergeCell ref="AC261:AC262"/>
    <mergeCell ref="V328:V329"/>
    <mergeCell ref="W328:X329"/>
    <mergeCell ref="N331:N332"/>
    <mergeCell ref="O331:O332"/>
    <mergeCell ref="Q331:Q332"/>
    <mergeCell ref="R331:R332"/>
    <mergeCell ref="S331:S332"/>
    <mergeCell ref="AD261:AD262"/>
    <mergeCell ref="AE261:AE262"/>
    <mergeCell ref="AA293:AF293"/>
    <mergeCell ref="V311:W311"/>
    <mergeCell ref="K402:K403"/>
    <mergeCell ref="L402:U403"/>
    <mergeCell ref="V402:W403"/>
    <mergeCell ref="X402:X403"/>
    <mergeCell ref="AA402:AF402"/>
    <mergeCell ref="AA403:AF403"/>
    <mergeCell ref="AA333:AA334"/>
    <mergeCell ref="AA336:AB336"/>
    <mergeCell ref="AA337:AB337"/>
    <mergeCell ref="AA339:AA340"/>
    <mergeCell ref="AB339:AB340"/>
    <mergeCell ref="AC339:AC340"/>
    <mergeCell ref="V406:V407"/>
    <mergeCell ref="W406:X407"/>
    <mergeCell ref="N409:N410"/>
    <mergeCell ref="O409:O410"/>
    <mergeCell ref="Q409:Q410"/>
    <mergeCell ref="R409:R410"/>
    <mergeCell ref="S409:S410"/>
    <mergeCell ref="AD339:AD340"/>
    <mergeCell ref="AE339:AE340"/>
    <mergeCell ref="AA371:AF371"/>
    <mergeCell ref="V389:W389"/>
    <mergeCell ref="AA449:AF449"/>
    <mergeCell ref="V467:W467"/>
    <mergeCell ref="J480:Q481"/>
    <mergeCell ref="J482:Q482"/>
    <mergeCell ref="AA411:AA412"/>
    <mergeCell ref="AA414:AB414"/>
    <mergeCell ref="AA415:AB415"/>
    <mergeCell ref="AA417:AA418"/>
    <mergeCell ref="AB417:AB418"/>
    <mergeCell ref="AC417:AC418"/>
    <mergeCell ref="AD417:AD418"/>
    <mergeCell ref="AE417:AE418"/>
    <mergeCell ref="AW68:AW75"/>
    <mergeCell ref="AX73:BB74"/>
    <mergeCell ref="BF67:BG68"/>
    <mergeCell ref="BI67:BJ68"/>
    <mergeCell ref="BL67:BM68"/>
    <mergeCell ref="AX67:BA67"/>
    <mergeCell ref="BF64:BG65"/>
    <mergeCell ref="BI64:BJ65"/>
    <mergeCell ref="BL64:BM65"/>
    <mergeCell ref="BF73:BG74"/>
    <mergeCell ref="BI73:BJ74"/>
    <mergeCell ref="AW58:AW65"/>
    <mergeCell ref="AA59:AF59"/>
    <mergeCell ref="AX63:BB64"/>
    <mergeCell ref="AX57:BA57"/>
    <mergeCell ref="BF58:BG59"/>
    <mergeCell ref="BI52:BJ53"/>
    <mergeCell ref="BL52:BM53"/>
    <mergeCell ref="BO52:BP53"/>
    <mergeCell ref="BF55:BG56"/>
    <mergeCell ref="BI55:BJ56"/>
    <mergeCell ref="BL55:BM56"/>
    <mergeCell ref="BO55:BP56"/>
    <mergeCell ref="BI46:BJ47"/>
    <mergeCell ref="BL46:BM47"/>
    <mergeCell ref="BO46:BP47"/>
    <mergeCell ref="BF49:BG50"/>
    <mergeCell ref="BI49:BJ50"/>
    <mergeCell ref="BL49:BM50"/>
    <mergeCell ref="BO49:BP50"/>
    <mergeCell ref="BO67:BP68"/>
    <mergeCell ref="BF70:BG71"/>
    <mergeCell ref="BI70:BJ71"/>
    <mergeCell ref="BL70:BM71"/>
    <mergeCell ref="BI58:BJ59"/>
    <mergeCell ref="BL58:BM59"/>
    <mergeCell ref="BO58:BP59"/>
    <mergeCell ref="BF61:BG62"/>
    <mergeCell ref="BI61:BJ62"/>
    <mergeCell ref="BL61:BM62"/>
    <mergeCell ref="BO61:BP62"/>
    <mergeCell ref="BO64:BP65"/>
    <mergeCell ref="B2:D2"/>
    <mergeCell ref="B3:D5"/>
    <mergeCell ref="B6:D8"/>
    <mergeCell ref="B12:D12"/>
    <mergeCell ref="B13:D13"/>
    <mergeCell ref="B22:B23"/>
    <mergeCell ref="B91:D91"/>
    <mergeCell ref="B90:D90"/>
    <mergeCell ref="B100:B101"/>
    <mergeCell ref="B402:D402"/>
    <mergeCell ref="B403:D403"/>
    <mergeCell ref="B412:B413"/>
    <mergeCell ref="B168:D168"/>
    <mergeCell ref="B169:D169"/>
    <mergeCell ref="B178:B179"/>
    <mergeCell ref="B246:D246"/>
    <mergeCell ref="B247:D247"/>
    <mergeCell ref="B256:B257"/>
    <mergeCell ref="B324:D324"/>
    <mergeCell ref="B325:D325"/>
    <mergeCell ref="B334:B335"/>
  </mergeCells>
  <hyperlinks>
    <hyperlink ref="M162" r:id="rId1" xr:uid="{6EC87BB1-289F-4D18-B804-A3E55C9DFF4E}"/>
    <hyperlink ref="AB99" r:id="rId2" xr:uid="{F7D3B55F-A399-4F21-ABCE-4A71F85775F1}"/>
    <hyperlink ref="AB100" r:id="rId3" xr:uid="{5FA7E1C4-3E1E-4F4E-B036-29977C6A978F}"/>
    <hyperlink ref="M240" r:id="rId4" xr:uid="{808F4697-7712-40DC-AE9C-4CA29876AC42}"/>
    <hyperlink ref="AB177" r:id="rId5" xr:uid="{F017FE28-309F-4C85-AB3C-1C968C927668}"/>
    <hyperlink ref="AB178" r:id="rId6" xr:uid="{CEFB06F0-9E5B-469E-A440-721CA551DB3E}"/>
    <hyperlink ref="M318" r:id="rId7" xr:uid="{7A1D26AB-C05D-4AD3-B90D-1C746F42F795}"/>
    <hyperlink ref="AB255" r:id="rId8" xr:uid="{A8A38163-9973-438C-AD32-8A103ECC2FEE}"/>
    <hyperlink ref="AB256" r:id="rId9" xr:uid="{267C3C03-C7F6-4922-919F-B46CAEFBC278}"/>
    <hyperlink ref="M396" r:id="rId10" xr:uid="{0932ABBD-4F42-4450-BDFD-0076ADC9A400}"/>
    <hyperlink ref="AB333" r:id="rId11" xr:uid="{3424DECD-4D64-4A8F-BE3C-C9CFDE61077C}"/>
    <hyperlink ref="AB334" r:id="rId12" xr:uid="{0F7AE3CD-4226-4920-8C52-B6344049971C}"/>
    <hyperlink ref="M474" r:id="rId13" xr:uid="{1BE237A1-88BE-4E59-AC88-5AC951D32EB7}"/>
    <hyperlink ref="AB411" r:id="rId14" xr:uid="{94C8DD18-F21B-4A67-B52C-63484F747D75}"/>
    <hyperlink ref="AB412" r:id="rId15" xr:uid="{EEED5BCA-BBB3-46D0-A60E-ECC0013060B1}"/>
    <hyperlink ref="AB21" r:id="rId16" xr:uid="{6C09CA48-CFCC-4FC0-93A0-EAF11AE6ACEA}"/>
    <hyperlink ref="AB22" r:id="rId17" xr:uid="{8E840152-10DC-4F7D-B376-38E7D7642C9F}"/>
    <hyperlink ref="C100" r:id="rId18" xr:uid="{D26E38F5-190B-4EE8-9607-33C8CA1C4E26}"/>
    <hyperlink ref="C101" r:id="rId19" xr:uid="{99AFA7D4-CF64-4B68-997E-B4B72E314FB2}"/>
    <hyperlink ref="C178" r:id="rId20" xr:uid="{FAB40916-2744-4C5D-8BEC-3133D97A7313}"/>
    <hyperlink ref="C179" r:id="rId21" xr:uid="{0CBF0AC2-6BEE-4E7B-99DB-500A3CA70C9B}"/>
    <hyperlink ref="C256" r:id="rId22" xr:uid="{73459155-DC5C-4452-A53F-766A0531C3AE}"/>
    <hyperlink ref="C257" r:id="rId23" xr:uid="{65BCB241-F6CD-478C-B122-9374AABEA681}"/>
    <hyperlink ref="C334" r:id="rId24" xr:uid="{16F0BCA0-5B89-4AFF-8AF0-FF62EAF3AC93}"/>
    <hyperlink ref="C335" r:id="rId25" xr:uid="{D6674C19-8CF8-4733-BABA-27AB2EFC7CBB}"/>
    <hyperlink ref="C412" r:id="rId26" xr:uid="{3CE2E963-BD2C-4B5B-B7A7-71B933E2B5D5}"/>
    <hyperlink ref="C413" r:id="rId27" xr:uid="{C383A107-915E-462A-8595-519641C8C5BB}"/>
    <hyperlink ref="M84" r:id="rId28" xr:uid="{335A0E0A-9251-4F63-9609-69BEC2783851}"/>
    <hyperlink ref="C22" r:id="rId29" xr:uid="{E8C2EE13-361D-4125-AFBC-D87BAB9248AD}"/>
    <hyperlink ref="C23" r:id="rId30" xr:uid="{B3139A30-746F-4339-A4DC-437BCD5409A0}"/>
  </hyperlinks>
  <pageMargins left="0.19685039370078741" right="0.19685039370078741" top="0.15748031496062992" bottom="0.15748031496062992" header="0.11811023622047245" footer="0.11811023622047245"/>
  <pageSetup paperSize="9" scale="61" orientation="portrait" horizontalDpi="300" verticalDpi="300" r:id="rId31"/>
  <drawing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D830E-12F5-4864-AEA5-085DA952B85D}">
  <sheetPr>
    <pageSetUpPr fitToPage="1"/>
  </sheetPr>
  <dimension ref="A1:BU493"/>
  <sheetViews>
    <sheetView showZeros="0" topLeftCell="H1" zoomScaleNormal="100" workbookViewId="0">
      <selection activeCell="G28" sqref="G28"/>
    </sheetView>
  </sheetViews>
  <sheetFormatPr baseColWidth="10" defaultRowHeight="15"/>
  <cols>
    <col min="1" max="1" width="5.28515625" style="605" customWidth="1"/>
    <col min="2" max="2" width="5.7109375" style="605" customWidth="1"/>
    <col min="3" max="3" width="70.7109375" style="605" customWidth="1"/>
    <col min="4" max="4" width="12.7109375" style="605" customWidth="1"/>
    <col min="5" max="5" width="76.7109375" style="58" customWidth="1"/>
    <col min="6" max="6" width="35.7109375" style="58" customWidth="1"/>
    <col min="7" max="7" width="55.7109375" style="58" customWidth="1"/>
    <col min="8" max="8" width="14.5703125" style="58" customWidth="1"/>
    <col min="9" max="9" width="4.42578125" style="58" customWidth="1"/>
    <col min="10" max="10" width="5.7109375" style="58" customWidth="1"/>
    <col min="11" max="11" width="9.7109375" style="58" customWidth="1"/>
    <col min="12" max="12" width="12.7109375" style="58" customWidth="1"/>
    <col min="13" max="13" width="4.7109375" style="58" customWidth="1"/>
    <col min="14" max="14" width="11.7109375" style="58" customWidth="1"/>
    <col min="15" max="15" width="10.7109375" style="58" customWidth="1"/>
    <col min="16" max="16" width="40.7109375" style="58" customWidth="1"/>
    <col min="17" max="18" width="12.7109375" style="58" customWidth="1"/>
    <col min="19" max="19" width="0.28515625" style="58" customWidth="1"/>
    <col min="20" max="20" width="12.7109375" style="58" customWidth="1"/>
    <col min="21" max="21" width="9.7109375" style="58" customWidth="1"/>
    <col min="22" max="22" width="10.7109375" style="58" customWidth="1"/>
    <col min="23" max="24" width="16.7109375" style="58" customWidth="1"/>
    <col min="25" max="25" width="11.140625" style="58" customWidth="1"/>
    <col min="26" max="26" width="5.42578125" style="58" customWidth="1"/>
    <col min="27" max="27" width="9.28515625" style="11" customWidth="1"/>
    <col min="28" max="28" width="9.5703125" style="11" customWidth="1"/>
    <col min="29" max="29" width="8.28515625" style="11" customWidth="1"/>
    <col min="30" max="30" width="11.7109375" style="11" customWidth="1"/>
    <col min="31" max="31" width="9.7109375" style="11" customWidth="1"/>
    <col min="32" max="32" width="40.7109375" style="11" customWidth="1"/>
    <col min="33" max="33" width="6.85546875" style="58" customWidth="1"/>
    <col min="34" max="34" width="34.42578125" style="405" customWidth="1"/>
    <col min="35" max="35" width="13.42578125" style="405" customWidth="1"/>
    <col min="36" max="36" width="6.85546875" style="58" customWidth="1"/>
    <col min="37" max="37" width="17.85546875" style="58" customWidth="1"/>
    <col min="38" max="38" width="47.7109375" style="58" customWidth="1"/>
    <col min="39" max="39" width="5.42578125" style="58" customWidth="1"/>
    <col min="40" max="40" width="19.28515625" style="58" customWidth="1"/>
    <col min="41" max="44" width="13.7109375" style="58" customWidth="1"/>
    <col min="45" max="45" width="20.7109375" style="58" customWidth="1"/>
    <col min="46" max="47" width="13.7109375" style="58" customWidth="1"/>
    <col min="48" max="48" width="4.140625" style="58" customWidth="1"/>
    <col min="49" max="53" width="13.7109375" style="58" customWidth="1"/>
    <col min="54" max="54" width="20.7109375" style="58" customWidth="1"/>
    <col min="55" max="56" width="13.7109375" style="58" customWidth="1"/>
    <col min="57" max="57" width="5.28515625" style="58" customWidth="1"/>
    <col min="58" max="58" width="10.7109375" style="492" customWidth="1"/>
    <col min="59" max="59" width="16.7109375" style="492" customWidth="1"/>
    <col min="60" max="60" width="4" style="492" customWidth="1"/>
    <col min="61" max="61" width="10.7109375" style="492" customWidth="1"/>
    <col min="62" max="62" width="16.7109375" style="492" customWidth="1"/>
    <col min="63" max="63" width="5.140625" style="492" customWidth="1"/>
    <col min="64" max="64" width="10.7109375" style="492" customWidth="1"/>
    <col min="65" max="65" width="16.7109375" style="492" customWidth="1"/>
    <col min="66" max="66" width="4.85546875" style="492" customWidth="1"/>
    <col min="67" max="67" width="10.7109375" style="492" customWidth="1"/>
    <col min="68" max="68" width="16.7109375" style="492" customWidth="1"/>
    <col min="69" max="69" width="4.5703125" style="11" customWidth="1"/>
    <col min="70" max="70" width="13.7109375" style="58" customWidth="1"/>
    <col min="71" max="71" width="16.7109375" style="58" customWidth="1"/>
    <col min="72" max="72" width="5.140625" customWidth="1"/>
    <col min="73" max="16384" width="11.42578125" style="11"/>
  </cols>
  <sheetData>
    <row r="1" spans="1:73" ht="15" customHeight="1" thickBot="1">
      <c r="A1" s="504">
        <v>5</v>
      </c>
      <c r="B1" s="504">
        <f t="shared" ref="B1:H1" ca="1" si="0">CELL("largeur",B1)</f>
        <v>5</v>
      </c>
      <c r="C1" s="504">
        <f t="shared" ca="1" si="0"/>
        <v>70</v>
      </c>
      <c r="D1" s="504">
        <f t="shared" ca="1" si="0"/>
        <v>12</v>
      </c>
      <c r="E1" s="504">
        <f t="shared" ca="1" si="0"/>
        <v>76</v>
      </c>
      <c r="F1" s="504">
        <f t="shared" ca="1" si="0"/>
        <v>35</v>
      </c>
      <c r="G1" s="504">
        <f t="shared" ca="1" si="0"/>
        <v>55</v>
      </c>
      <c r="H1" s="504">
        <f t="shared" ca="1" si="0"/>
        <v>14</v>
      </c>
      <c r="I1" s="495"/>
      <c r="J1" s="503">
        <v>5</v>
      </c>
      <c r="K1" s="504">
        <v>7</v>
      </c>
      <c r="L1" s="504">
        <v>10</v>
      </c>
      <c r="M1" s="504">
        <v>3</v>
      </c>
      <c r="N1" s="504">
        <v>9</v>
      </c>
      <c r="O1" s="504">
        <v>10</v>
      </c>
      <c r="P1" s="504">
        <v>28</v>
      </c>
      <c r="Q1" s="504">
        <v>12</v>
      </c>
      <c r="R1" s="504">
        <v>12</v>
      </c>
      <c r="S1" s="504">
        <v>0.2</v>
      </c>
      <c r="T1" s="504">
        <v>12</v>
      </c>
      <c r="U1" s="504">
        <v>12</v>
      </c>
      <c r="V1" s="504">
        <v>12</v>
      </c>
      <c r="W1" s="504">
        <v>12</v>
      </c>
      <c r="X1" s="504">
        <v>12</v>
      </c>
      <c r="Y1" s="504">
        <v>12</v>
      </c>
      <c r="Z1" s="495">
        <v>1</v>
      </c>
      <c r="AA1" s="504">
        <v>12</v>
      </c>
      <c r="AB1" s="504">
        <v>10</v>
      </c>
      <c r="AC1" s="504">
        <v>5</v>
      </c>
      <c r="AD1" s="504">
        <v>12</v>
      </c>
      <c r="AE1" s="504">
        <v>30</v>
      </c>
      <c r="AF1" s="504">
        <v>30</v>
      </c>
      <c r="AG1" s="495">
        <v>1</v>
      </c>
      <c r="AH1" s="495">
        <v>1</v>
      </c>
      <c r="AI1" s="495">
        <v>1</v>
      </c>
      <c r="AJ1" s="495">
        <v>1</v>
      </c>
      <c r="AK1" s="495">
        <v>1</v>
      </c>
      <c r="AL1" s="495">
        <v>1</v>
      </c>
      <c r="AM1" s="495">
        <v>1</v>
      </c>
      <c r="AN1" s="495">
        <v>1</v>
      </c>
      <c r="AO1" s="495">
        <v>1</v>
      </c>
      <c r="AP1" s="495">
        <v>1</v>
      </c>
      <c r="AQ1" s="495">
        <v>1</v>
      </c>
      <c r="AR1" s="495">
        <v>1</v>
      </c>
      <c r="AS1" s="495">
        <v>1</v>
      </c>
      <c r="AT1" s="495">
        <v>1</v>
      </c>
      <c r="AU1" s="495">
        <v>1</v>
      </c>
      <c r="AV1" s="495">
        <v>1</v>
      </c>
      <c r="AW1" s="495">
        <v>1</v>
      </c>
      <c r="AX1" s="495">
        <v>1</v>
      </c>
      <c r="AY1" s="495">
        <v>1</v>
      </c>
      <c r="AZ1" s="495">
        <v>1</v>
      </c>
      <c r="BA1" s="495">
        <v>1</v>
      </c>
      <c r="BB1" s="495">
        <v>1</v>
      </c>
      <c r="BC1" s="495">
        <v>1</v>
      </c>
      <c r="BD1" s="495">
        <v>1</v>
      </c>
      <c r="BE1" s="495">
        <v>1</v>
      </c>
      <c r="BF1" s="495">
        <v>1</v>
      </c>
      <c r="BG1" s="495">
        <v>1</v>
      </c>
      <c r="BH1" s="495">
        <v>1</v>
      </c>
      <c r="BI1" s="495">
        <v>1</v>
      </c>
      <c r="BJ1" s="495">
        <v>1</v>
      </c>
      <c r="BK1" s="495">
        <v>1</v>
      </c>
      <c r="BL1" s="495">
        <v>1</v>
      </c>
      <c r="BM1" s="495">
        <v>1</v>
      </c>
      <c r="BN1" s="495">
        <v>1</v>
      </c>
      <c r="BO1" s="495">
        <v>1</v>
      </c>
      <c r="BP1" s="495">
        <v>1</v>
      </c>
      <c r="BQ1" s="495">
        <v>1</v>
      </c>
      <c r="BR1" s="495">
        <v>1</v>
      </c>
      <c r="BS1" s="495">
        <v>1</v>
      </c>
      <c r="BT1" s="5">
        <v>1</v>
      </c>
      <c r="BU1" s="244">
        <v>1</v>
      </c>
    </row>
    <row r="2" spans="1:73" ht="23.1" customHeight="1">
      <c r="A2" s="5">
        <v>1</v>
      </c>
      <c r="B2" s="703" t="s">
        <v>593</v>
      </c>
      <c r="C2" s="704"/>
      <c r="D2" s="705"/>
      <c r="E2" s="872" t="s">
        <v>680</v>
      </c>
      <c r="F2" s="873"/>
      <c r="G2" s="873"/>
      <c r="H2" s="874"/>
      <c r="I2" s="495">
        <v>1</v>
      </c>
      <c r="J2" s="925" t="s">
        <v>26</v>
      </c>
      <c r="K2" s="939" t="s">
        <v>374</v>
      </c>
      <c r="L2" s="940"/>
      <c r="M2" s="940"/>
      <c r="N2" s="940"/>
      <c r="O2" s="940"/>
      <c r="P2" s="940"/>
      <c r="Q2" s="940"/>
      <c r="R2" s="940"/>
      <c r="S2" s="940"/>
      <c r="T2" s="940"/>
      <c r="U2" s="940"/>
      <c r="V2" s="940"/>
      <c r="W2" s="940"/>
      <c r="X2" s="927" t="s">
        <v>294</v>
      </c>
      <c r="Y2" s="928"/>
      <c r="Z2" s="495">
        <v>1</v>
      </c>
      <c r="AA2" s="495">
        <v>1</v>
      </c>
      <c r="AB2" s="495">
        <v>1</v>
      </c>
      <c r="AC2" s="495">
        <v>1</v>
      </c>
      <c r="AD2" s="495">
        <v>1</v>
      </c>
      <c r="AE2" s="495">
        <v>1</v>
      </c>
      <c r="AF2" s="495">
        <v>1</v>
      </c>
      <c r="AG2" s="495">
        <v>1</v>
      </c>
      <c r="AH2" s="495">
        <v>1</v>
      </c>
      <c r="AI2" s="495">
        <v>1</v>
      </c>
      <c r="AJ2" s="495">
        <v>1</v>
      </c>
      <c r="AK2" s="495">
        <v>1</v>
      </c>
      <c r="AL2" s="495">
        <v>1</v>
      </c>
      <c r="AM2" s="495">
        <v>1</v>
      </c>
      <c r="AN2" s="495">
        <v>1</v>
      </c>
      <c r="AO2" s="495">
        <v>1</v>
      </c>
      <c r="AP2" s="495">
        <v>1</v>
      </c>
      <c r="AQ2" s="495">
        <v>1</v>
      </c>
      <c r="AR2" s="495">
        <v>1</v>
      </c>
      <c r="AS2" s="495">
        <v>1</v>
      </c>
      <c r="AT2" s="495">
        <v>1</v>
      </c>
      <c r="AU2" s="495">
        <v>1</v>
      </c>
      <c r="AV2" s="495">
        <v>1</v>
      </c>
      <c r="AW2" s="495">
        <v>1</v>
      </c>
      <c r="AX2" s="495">
        <v>1</v>
      </c>
      <c r="AY2" s="495">
        <v>1</v>
      </c>
      <c r="AZ2" s="495">
        <v>1</v>
      </c>
      <c r="BA2" s="495">
        <v>1</v>
      </c>
      <c r="BB2" s="495">
        <v>1</v>
      </c>
      <c r="BC2" s="495">
        <v>1</v>
      </c>
      <c r="BD2" s="495">
        <v>1</v>
      </c>
      <c r="BE2" s="495">
        <v>1</v>
      </c>
      <c r="BF2" s="495">
        <v>1</v>
      </c>
      <c r="BG2" s="495">
        <v>1</v>
      </c>
      <c r="BH2" s="495">
        <v>1</v>
      </c>
      <c r="BI2" s="495">
        <v>1</v>
      </c>
      <c r="BJ2" s="495">
        <v>1</v>
      </c>
      <c r="BK2" s="495">
        <v>1</v>
      </c>
      <c r="BL2" s="495">
        <v>1</v>
      </c>
      <c r="BM2" s="495">
        <v>1</v>
      </c>
      <c r="BN2" s="495">
        <v>1</v>
      </c>
      <c r="BO2" s="495">
        <v>1</v>
      </c>
      <c r="BP2" s="495">
        <v>1</v>
      </c>
      <c r="BQ2" s="495">
        <v>1</v>
      </c>
      <c r="BR2" s="495">
        <v>1</v>
      </c>
      <c r="BS2" s="495">
        <v>1</v>
      </c>
      <c r="BT2" s="5">
        <v>1</v>
      </c>
      <c r="BU2" s="244">
        <v>1</v>
      </c>
    </row>
    <row r="3" spans="1:73" ht="23.1" customHeight="1">
      <c r="A3" s="5">
        <v>1</v>
      </c>
      <c r="B3" s="706" t="s">
        <v>594</v>
      </c>
      <c r="C3" s="707"/>
      <c r="D3" s="708"/>
      <c r="E3" s="875"/>
      <c r="F3" s="876"/>
      <c r="G3" s="876"/>
      <c r="H3" s="877"/>
      <c r="I3" s="495">
        <v>1</v>
      </c>
      <c r="J3" s="925"/>
      <c r="K3" s="506"/>
      <c r="L3" s="507"/>
      <c r="M3" s="508" t="s">
        <v>375</v>
      </c>
      <c r="N3" s="509" t="str">
        <f>L12</f>
        <v>Paëlla végétalienne RICARDO</v>
      </c>
      <c r="O3" s="510"/>
      <c r="P3" s="510"/>
      <c r="Q3" s="508" t="s">
        <v>376</v>
      </c>
      <c r="R3" s="509" t="str">
        <f>L246</f>
        <v>Paella végétarienne Marie Claire</v>
      </c>
      <c r="S3" s="507"/>
      <c r="T3" s="507"/>
      <c r="U3" s="507"/>
      <c r="V3" s="507"/>
      <c r="W3" s="507"/>
      <c r="X3" s="730" t="s">
        <v>367</v>
      </c>
      <c r="Y3" s="731"/>
      <c r="Z3" s="495">
        <v>1</v>
      </c>
      <c r="AA3" s="670" t="s">
        <v>27</v>
      </c>
      <c r="AB3" s="670"/>
      <c r="AC3" s="670"/>
      <c r="AD3" s="670"/>
      <c r="AE3" s="670"/>
      <c r="AF3" s="670"/>
      <c r="AG3" s="495">
        <v>1</v>
      </c>
      <c r="AH3" s="495">
        <v>1</v>
      </c>
      <c r="AI3" s="495">
        <v>1</v>
      </c>
      <c r="AJ3" s="495">
        <v>1</v>
      </c>
      <c r="AK3" s="495">
        <v>1</v>
      </c>
      <c r="AL3" s="495">
        <v>1</v>
      </c>
      <c r="AM3" s="495">
        <v>1</v>
      </c>
      <c r="AN3" s="495">
        <v>1</v>
      </c>
      <c r="AO3" s="495">
        <v>1</v>
      </c>
      <c r="AP3" s="495">
        <v>1</v>
      </c>
      <c r="AQ3" s="495">
        <v>1</v>
      </c>
      <c r="AR3" s="495">
        <v>1</v>
      </c>
      <c r="AS3" s="495">
        <v>1</v>
      </c>
      <c r="AT3" s="495">
        <v>1</v>
      </c>
      <c r="AU3" s="495">
        <v>1</v>
      </c>
      <c r="AV3" s="495">
        <v>1</v>
      </c>
      <c r="AW3" s="495">
        <v>1</v>
      </c>
      <c r="AX3" s="495">
        <v>1</v>
      </c>
      <c r="AY3" s="495">
        <v>1</v>
      </c>
      <c r="AZ3" s="495">
        <v>1</v>
      </c>
      <c r="BA3" s="495">
        <v>1</v>
      </c>
      <c r="BB3" s="495">
        <v>1</v>
      </c>
      <c r="BC3" s="495">
        <v>1</v>
      </c>
      <c r="BD3" s="495">
        <v>1</v>
      </c>
      <c r="BE3" s="495">
        <v>1</v>
      </c>
      <c r="BF3" s="495">
        <v>1</v>
      </c>
      <c r="BG3" s="495">
        <v>1</v>
      </c>
      <c r="BH3" s="495">
        <v>1</v>
      </c>
      <c r="BI3" s="495">
        <v>1</v>
      </c>
      <c r="BJ3" s="495">
        <v>1</v>
      </c>
      <c r="BK3" s="495">
        <v>1</v>
      </c>
      <c r="BL3" s="495">
        <v>1</v>
      </c>
      <c r="BM3" s="495">
        <v>1</v>
      </c>
      <c r="BN3" s="495">
        <v>1</v>
      </c>
      <c r="BO3" s="495">
        <v>1</v>
      </c>
      <c r="BP3" s="495">
        <v>1</v>
      </c>
      <c r="BQ3" s="495">
        <v>1</v>
      </c>
      <c r="BR3" s="495">
        <v>1</v>
      </c>
      <c r="BS3" s="495">
        <v>1</v>
      </c>
      <c r="BT3" s="5">
        <v>1</v>
      </c>
      <c r="BU3" s="244">
        <v>1</v>
      </c>
    </row>
    <row r="4" spans="1:73" ht="23.1" customHeight="1">
      <c r="A4" s="5">
        <v>1</v>
      </c>
      <c r="B4" s="706"/>
      <c r="C4" s="707"/>
      <c r="D4" s="708"/>
      <c r="E4" s="625"/>
      <c r="F4" s="495"/>
      <c r="G4" s="495"/>
      <c r="H4" s="617"/>
      <c r="I4" s="495">
        <v>1</v>
      </c>
      <c r="J4" s="925"/>
      <c r="K4" s="506"/>
      <c r="L4" s="507"/>
      <c r="M4" s="508" t="s">
        <v>377</v>
      </c>
      <c r="N4" s="509" t="str">
        <f>L90</f>
        <v>Paëlla végétarienne le CREUSET</v>
      </c>
      <c r="O4" s="510"/>
      <c r="P4" s="510"/>
      <c r="Q4" s="508" t="s">
        <v>378</v>
      </c>
      <c r="R4" s="509" t="str">
        <f>L324</f>
        <v>NOM DE LA RECETTE 5</v>
      </c>
      <c r="S4" s="507"/>
      <c r="T4" s="507"/>
      <c r="U4" s="507"/>
      <c r="V4" s="507"/>
      <c r="W4" s="507"/>
      <c r="X4" s="730"/>
      <c r="Y4" s="731"/>
      <c r="Z4" s="495">
        <v>1</v>
      </c>
      <c r="AA4" s="670"/>
      <c r="AB4" s="670"/>
      <c r="AC4" s="670"/>
      <c r="AD4" s="670"/>
      <c r="AE4" s="670"/>
      <c r="AF4" s="670"/>
      <c r="AG4" s="495">
        <v>1</v>
      </c>
      <c r="AH4" s="495">
        <v>1</v>
      </c>
      <c r="AI4" s="495">
        <v>1</v>
      </c>
      <c r="AJ4" s="495">
        <v>1</v>
      </c>
      <c r="AK4" s="495">
        <v>1</v>
      </c>
      <c r="AL4" s="495">
        <v>1</v>
      </c>
      <c r="AM4" s="495">
        <v>1</v>
      </c>
      <c r="AN4" s="495">
        <v>1</v>
      </c>
      <c r="AO4" s="495">
        <v>1</v>
      </c>
      <c r="AP4" s="495">
        <v>1</v>
      </c>
      <c r="AQ4" s="495">
        <v>1</v>
      </c>
      <c r="AR4" s="495">
        <v>1</v>
      </c>
      <c r="AS4" s="495">
        <v>1</v>
      </c>
      <c r="AT4" s="495">
        <v>1</v>
      </c>
      <c r="AU4" s="495">
        <v>1</v>
      </c>
      <c r="AV4" s="495">
        <v>1</v>
      </c>
      <c r="AW4" s="495">
        <v>1</v>
      </c>
      <c r="AX4" s="495">
        <v>1</v>
      </c>
      <c r="AY4" s="495">
        <v>1</v>
      </c>
      <c r="AZ4" s="495">
        <v>1</v>
      </c>
      <c r="BA4" s="495">
        <v>1</v>
      </c>
      <c r="BB4" s="495">
        <v>1</v>
      </c>
      <c r="BC4" s="495">
        <v>1</v>
      </c>
      <c r="BD4" s="495">
        <v>1</v>
      </c>
      <c r="BE4" s="495">
        <v>1</v>
      </c>
      <c r="BF4" s="495">
        <v>1</v>
      </c>
      <c r="BG4" s="495">
        <v>1</v>
      </c>
      <c r="BH4" s="495">
        <v>1</v>
      </c>
      <c r="BI4" s="495">
        <v>1</v>
      </c>
      <c r="BJ4" s="495">
        <v>1</v>
      </c>
      <c r="BK4" s="495">
        <v>1</v>
      </c>
      <c r="BL4" s="495">
        <v>1</v>
      </c>
      <c r="BM4" s="495">
        <v>1</v>
      </c>
      <c r="BN4" s="495">
        <v>1</v>
      </c>
      <c r="BO4" s="495">
        <v>1</v>
      </c>
      <c r="BP4" s="495">
        <v>1</v>
      </c>
      <c r="BQ4" s="495">
        <v>1</v>
      </c>
      <c r="BR4" s="495">
        <v>1</v>
      </c>
      <c r="BS4" s="495">
        <v>1</v>
      </c>
      <c r="BT4" s="5">
        <v>1</v>
      </c>
      <c r="BU4" s="244">
        <v>1</v>
      </c>
    </row>
    <row r="5" spans="1:73" ht="23.1" customHeight="1" thickBot="1">
      <c r="A5" s="5">
        <v>1</v>
      </c>
      <c r="B5" s="706"/>
      <c r="C5" s="707"/>
      <c r="D5" s="708"/>
      <c r="E5" s="878" t="s">
        <v>509</v>
      </c>
      <c r="F5" s="879"/>
      <c r="G5" s="879"/>
      <c r="H5" s="880"/>
      <c r="I5" s="495">
        <v>1</v>
      </c>
      <c r="J5" s="926"/>
      <c r="K5" s="511"/>
      <c r="L5" s="512"/>
      <c r="M5" s="513" t="s">
        <v>379</v>
      </c>
      <c r="N5" s="514" t="str">
        <f>L168</f>
        <v>Paella vegan aux petits légumes</v>
      </c>
      <c r="O5" s="515"/>
      <c r="P5" s="515"/>
      <c r="Q5" s="513" t="s">
        <v>380</v>
      </c>
      <c r="R5" s="514" t="str">
        <f>L402</f>
        <v>NOM DE LA RECETTE 6</v>
      </c>
      <c r="S5" s="512"/>
      <c r="T5" s="512"/>
      <c r="U5" s="512"/>
      <c r="V5" s="512"/>
      <c r="W5" s="512"/>
      <c r="X5" s="929" t="str">
        <f>COLUMNS(J1:X1)&amp;" COLONNES"</f>
        <v>15 COLONNES</v>
      </c>
      <c r="Y5" s="930"/>
      <c r="Z5" s="495">
        <v>1</v>
      </c>
      <c r="AA5" s="495">
        <v>1</v>
      </c>
      <c r="AB5" s="495">
        <v>1</v>
      </c>
      <c r="AC5" s="495">
        <v>1</v>
      </c>
      <c r="AD5" s="495">
        <v>1</v>
      </c>
      <c r="AE5" s="495">
        <v>1</v>
      </c>
      <c r="AF5" s="495">
        <v>1</v>
      </c>
      <c r="AG5" s="495">
        <v>1</v>
      </c>
      <c r="AH5" s="495">
        <v>1</v>
      </c>
      <c r="AI5" s="495">
        <v>1</v>
      </c>
      <c r="AJ5" s="495">
        <v>1</v>
      </c>
      <c r="AK5" s="495">
        <v>1</v>
      </c>
      <c r="AL5" s="495">
        <v>1</v>
      </c>
      <c r="AM5" s="495">
        <v>1</v>
      </c>
      <c r="AN5" s="495">
        <v>1</v>
      </c>
      <c r="AO5" s="495">
        <v>1</v>
      </c>
      <c r="AP5" s="495">
        <v>1</v>
      </c>
      <c r="AQ5" s="495">
        <v>1</v>
      </c>
      <c r="AR5" s="495">
        <v>1</v>
      </c>
      <c r="AS5" s="495">
        <v>1</v>
      </c>
      <c r="AT5" s="495">
        <v>1</v>
      </c>
      <c r="AU5" s="495">
        <v>1</v>
      </c>
      <c r="AV5" s="495">
        <v>1</v>
      </c>
      <c r="AW5" s="495">
        <v>1</v>
      </c>
      <c r="AX5" s="495">
        <v>1</v>
      </c>
      <c r="AY5" s="495">
        <v>1</v>
      </c>
      <c r="AZ5" s="495">
        <v>1</v>
      </c>
      <c r="BA5" s="495">
        <v>1</v>
      </c>
      <c r="BB5" s="495">
        <v>1</v>
      </c>
      <c r="BC5" s="495">
        <v>1</v>
      </c>
      <c r="BD5" s="495">
        <v>1</v>
      </c>
      <c r="BE5" s="495">
        <v>1</v>
      </c>
      <c r="BF5" s="495">
        <v>1</v>
      </c>
      <c r="BG5" s="495">
        <v>1</v>
      </c>
      <c r="BH5" s="495">
        <v>1</v>
      </c>
      <c r="BI5" s="495">
        <v>1</v>
      </c>
      <c r="BJ5" s="495">
        <v>1</v>
      </c>
      <c r="BK5" s="495">
        <v>1</v>
      </c>
      <c r="BL5" s="495">
        <v>1</v>
      </c>
      <c r="BM5" s="495">
        <v>1</v>
      </c>
      <c r="BN5" s="495">
        <v>1</v>
      </c>
      <c r="BO5" s="495">
        <v>1</v>
      </c>
      <c r="BP5" s="495">
        <v>1</v>
      </c>
      <c r="BQ5" s="495">
        <v>1</v>
      </c>
      <c r="BR5" s="495">
        <v>1</v>
      </c>
      <c r="BS5" s="495">
        <v>1</v>
      </c>
      <c r="BT5" s="5">
        <v>1</v>
      </c>
      <c r="BU5" s="244">
        <v>1</v>
      </c>
    </row>
    <row r="6" spans="1:73" ht="20.100000000000001" customHeight="1" thickBot="1">
      <c r="A6" s="5">
        <v>1</v>
      </c>
      <c r="B6" s="709" t="s">
        <v>56</v>
      </c>
      <c r="C6" s="710"/>
      <c r="D6" s="711"/>
      <c r="E6" s="878"/>
      <c r="F6" s="879"/>
      <c r="G6" s="879"/>
      <c r="H6" s="880"/>
      <c r="I6" s="495">
        <v>1</v>
      </c>
      <c r="J6" s="516" t="s">
        <v>0</v>
      </c>
      <c r="K6" s="5"/>
      <c r="L6" s="517"/>
      <c r="M6" s="518"/>
      <c r="N6" s="518"/>
      <c r="O6" s="495"/>
      <c r="P6" s="519"/>
      <c r="Q6" s="520"/>
      <c r="R6" s="520" t="s">
        <v>381</v>
      </c>
      <c r="S6" s="529"/>
      <c r="T6" s="478" t="s">
        <v>382</v>
      </c>
      <c r="U6" s="519"/>
      <c r="V6" s="519"/>
      <c r="W6" s="495"/>
      <c r="X6" s="495"/>
      <c r="Y6" s="495"/>
      <c r="Z6" s="495">
        <v>1</v>
      </c>
      <c r="AA6" s="495">
        <v>1</v>
      </c>
      <c r="AB6" s="495">
        <v>1</v>
      </c>
      <c r="AC6" s="495">
        <v>1</v>
      </c>
      <c r="AD6" s="495"/>
      <c r="AE6" s="495"/>
      <c r="AF6" s="521" t="s">
        <v>383</v>
      </c>
      <c r="AG6" s="484" t="str">
        <f>BU493</f>
        <v>BU493</v>
      </c>
      <c r="AH6" s="495">
        <v>1</v>
      </c>
      <c r="AI6" s="495">
        <v>1</v>
      </c>
      <c r="AJ6" s="495">
        <v>1</v>
      </c>
      <c r="AK6" s="495">
        <v>1</v>
      </c>
      <c r="AL6" s="495">
        <v>1</v>
      </c>
      <c r="AM6" s="495">
        <v>1</v>
      </c>
      <c r="AN6" s="495">
        <v>1</v>
      </c>
      <c r="AO6" s="495">
        <v>1</v>
      </c>
      <c r="AP6" s="495">
        <v>1</v>
      </c>
      <c r="AQ6" s="495">
        <v>1</v>
      </c>
      <c r="AR6" s="495">
        <v>1</v>
      </c>
      <c r="AS6" s="495">
        <v>1</v>
      </c>
      <c r="AT6" s="495">
        <v>1</v>
      </c>
      <c r="AU6" s="495">
        <v>1</v>
      </c>
      <c r="AV6" s="495">
        <v>1</v>
      </c>
      <c r="AW6" s="495">
        <v>1</v>
      </c>
      <c r="AX6" s="495">
        <v>1</v>
      </c>
      <c r="AY6" s="495">
        <v>1</v>
      </c>
      <c r="AZ6" s="495">
        <v>1</v>
      </c>
      <c r="BA6" s="495">
        <v>1</v>
      </c>
      <c r="BB6" s="495">
        <v>1</v>
      </c>
      <c r="BC6" s="495">
        <v>1</v>
      </c>
      <c r="BD6" s="495">
        <v>1</v>
      </c>
      <c r="BE6" s="495">
        <v>1</v>
      </c>
      <c r="BF6" s="495">
        <v>1</v>
      </c>
      <c r="BG6" s="495">
        <v>1</v>
      </c>
      <c r="BH6" s="495">
        <v>1</v>
      </c>
      <c r="BI6" s="495">
        <v>1</v>
      </c>
      <c r="BJ6" s="495">
        <v>1</v>
      </c>
      <c r="BK6" s="495">
        <v>1</v>
      </c>
      <c r="BL6" s="495">
        <v>1</v>
      </c>
      <c r="BM6" s="495">
        <v>1</v>
      </c>
      <c r="BN6" s="495">
        <v>1</v>
      </c>
      <c r="BO6" s="495">
        <v>1</v>
      </c>
      <c r="BP6" s="495">
        <v>1</v>
      </c>
      <c r="BQ6" s="495">
        <v>1</v>
      </c>
      <c r="BR6" s="495">
        <v>1</v>
      </c>
      <c r="BS6" s="495">
        <v>1</v>
      </c>
      <c r="BT6" s="5">
        <v>1</v>
      </c>
      <c r="BU6" s="244">
        <v>1</v>
      </c>
    </row>
    <row r="7" spans="1:73" ht="20.100000000000001" customHeight="1">
      <c r="A7" s="5">
        <v>1</v>
      </c>
      <c r="B7" s="709"/>
      <c r="C7" s="710"/>
      <c r="D7" s="711"/>
      <c r="E7" s="878"/>
      <c r="F7" s="879"/>
      <c r="G7" s="879"/>
      <c r="H7" s="880"/>
      <c r="I7" s="495">
        <v>1</v>
      </c>
      <c r="J7" s="522" t="s">
        <v>384</v>
      </c>
      <c r="K7" s="523"/>
      <c r="L7" s="524" t="s">
        <v>385</v>
      </c>
      <c r="M7" s="524"/>
      <c r="N7" s="524"/>
      <c r="O7" s="524"/>
      <c r="P7" s="523"/>
      <c r="Q7" s="523"/>
      <c r="R7" s="523"/>
      <c r="S7" s="523"/>
      <c r="T7" s="523"/>
      <c r="U7" s="523"/>
      <c r="V7" s="523"/>
      <c r="W7" s="523"/>
      <c r="X7" s="523"/>
      <c r="Y7" s="522" t="s">
        <v>384</v>
      </c>
      <c r="Z7" s="495">
        <v>1</v>
      </c>
      <c r="AA7" s="773" t="s">
        <v>31</v>
      </c>
      <c r="AB7" s="773"/>
      <c r="AC7" s="773"/>
      <c r="AD7" s="773"/>
      <c r="AE7" s="773"/>
      <c r="AF7" s="773"/>
      <c r="AG7" s="495">
        <v>1</v>
      </c>
      <c r="AH7" s="495">
        <v>1</v>
      </c>
      <c r="AI7" s="495">
        <v>1</v>
      </c>
      <c r="AJ7" s="495">
        <v>1</v>
      </c>
      <c r="AK7" s="495">
        <v>1</v>
      </c>
      <c r="AL7" s="495">
        <v>1</v>
      </c>
      <c r="AM7" s="495">
        <v>1</v>
      </c>
      <c r="AN7" s="495">
        <v>1</v>
      </c>
      <c r="AO7" s="495">
        <v>1</v>
      </c>
      <c r="AP7" s="495">
        <v>1</v>
      </c>
      <c r="AQ7" s="495">
        <v>1</v>
      </c>
      <c r="AR7" s="495">
        <v>1</v>
      </c>
      <c r="AS7" s="495">
        <v>1</v>
      </c>
      <c r="AT7" s="495">
        <v>1</v>
      </c>
      <c r="AU7" s="495">
        <v>1</v>
      </c>
      <c r="AV7" s="495">
        <v>1</v>
      </c>
      <c r="AW7" s="495">
        <v>1</v>
      </c>
      <c r="AX7" s="495">
        <v>1</v>
      </c>
      <c r="AY7" s="495">
        <v>1</v>
      </c>
      <c r="AZ7" s="495">
        <v>1</v>
      </c>
      <c r="BA7" s="495">
        <v>1</v>
      </c>
      <c r="BB7" s="495">
        <v>1</v>
      </c>
      <c r="BC7" s="495">
        <v>1</v>
      </c>
      <c r="BD7" s="495">
        <v>1</v>
      </c>
      <c r="BE7" s="495">
        <v>1</v>
      </c>
      <c r="BF7" s="495">
        <v>1</v>
      </c>
      <c r="BG7" s="495">
        <v>1</v>
      </c>
      <c r="BH7" s="495">
        <v>1</v>
      </c>
      <c r="BI7" s="495">
        <v>1</v>
      </c>
      <c r="BJ7" s="495">
        <v>1</v>
      </c>
      <c r="BK7" s="495">
        <v>1</v>
      </c>
      <c r="BL7" s="495">
        <v>1</v>
      </c>
      <c r="BM7" s="495">
        <v>1</v>
      </c>
      <c r="BN7" s="495">
        <v>1</v>
      </c>
      <c r="BO7" s="495">
        <v>1</v>
      </c>
      <c r="BP7" s="495">
        <v>1</v>
      </c>
      <c r="BQ7" s="495">
        <v>1</v>
      </c>
      <c r="BR7" s="495">
        <v>1</v>
      </c>
      <c r="BS7" s="495">
        <v>1</v>
      </c>
      <c r="BT7" s="5">
        <v>1</v>
      </c>
      <c r="BU7" s="244">
        <v>1</v>
      </c>
    </row>
    <row r="8" spans="1:73" ht="20.100000000000001" customHeight="1">
      <c r="A8" s="5">
        <v>1</v>
      </c>
      <c r="B8" s="709"/>
      <c r="C8" s="710"/>
      <c r="D8" s="711"/>
      <c r="E8" s="881" t="s">
        <v>687</v>
      </c>
      <c r="F8" s="882"/>
      <c r="G8" s="882"/>
      <c r="H8" s="883"/>
      <c r="I8" s="495">
        <v>1</v>
      </c>
      <c r="J8" s="18" t="s">
        <v>3</v>
      </c>
      <c r="K8" s="19"/>
      <c r="L8" s="19"/>
      <c r="M8" s="19"/>
      <c r="N8" s="19"/>
      <c r="O8" s="19"/>
      <c r="P8" s="19"/>
      <c r="Q8" s="525"/>
      <c r="R8" s="525"/>
      <c r="S8" s="525"/>
      <c r="T8" s="525"/>
      <c r="U8" s="525"/>
      <c r="V8" s="526" t="s">
        <v>362</v>
      </c>
      <c r="W8" s="525"/>
      <c r="X8" s="525"/>
      <c r="Y8" s="525"/>
      <c r="Z8" s="495">
        <v>1</v>
      </c>
      <c r="AA8" s="773"/>
      <c r="AB8" s="773"/>
      <c r="AC8" s="773"/>
      <c r="AD8" s="773"/>
      <c r="AE8" s="773"/>
      <c r="AF8" s="773"/>
      <c r="AG8" s="525"/>
      <c r="AH8" s="495">
        <v>1</v>
      </c>
      <c r="AI8" s="495">
        <v>1</v>
      </c>
      <c r="AJ8" s="495">
        <v>1</v>
      </c>
      <c r="AK8" s="495">
        <v>1</v>
      </c>
      <c r="AL8" s="495">
        <v>1</v>
      </c>
      <c r="AM8" s="495">
        <v>1</v>
      </c>
      <c r="AN8" s="495">
        <v>1</v>
      </c>
      <c r="AO8" s="495">
        <v>1</v>
      </c>
      <c r="AP8" s="495">
        <v>1</v>
      </c>
      <c r="AQ8" s="495">
        <v>1</v>
      </c>
      <c r="AR8" s="495">
        <v>1</v>
      </c>
      <c r="AS8" s="495">
        <v>1</v>
      </c>
      <c r="AT8" s="495">
        <v>1</v>
      </c>
      <c r="AU8" s="495">
        <v>1</v>
      </c>
      <c r="AV8" s="495">
        <v>1</v>
      </c>
      <c r="AW8" s="495">
        <v>1</v>
      </c>
      <c r="AX8" s="495">
        <v>1</v>
      </c>
      <c r="AY8" s="495">
        <v>1</v>
      </c>
      <c r="AZ8" s="495">
        <v>1</v>
      </c>
      <c r="BA8" s="495">
        <v>1</v>
      </c>
      <c r="BB8" s="495">
        <v>1</v>
      </c>
      <c r="BC8" s="495">
        <v>1</v>
      </c>
      <c r="BD8" s="495">
        <v>1</v>
      </c>
      <c r="BE8" s="495">
        <v>1</v>
      </c>
      <c r="BF8" s="495">
        <v>1</v>
      </c>
      <c r="BG8" s="495">
        <v>1</v>
      </c>
      <c r="BH8" s="495">
        <v>1</v>
      </c>
      <c r="BI8" s="495">
        <v>1</v>
      </c>
      <c r="BJ8" s="495">
        <v>1</v>
      </c>
      <c r="BK8" s="495">
        <v>1</v>
      </c>
      <c r="BL8" s="495">
        <v>1</v>
      </c>
      <c r="BM8" s="495">
        <v>1</v>
      </c>
      <c r="BN8" s="495">
        <v>1</v>
      </c>
      <c r="BO8" s="495">
        <v>1</v>
      </c>
      <c r="BP8" s="495">
        <v>1</v>
      </c>
      <c r="BQ8" s="495">
        <v>1</v>
      </c>
      <c r="BR8" s="495">
        <v>1</v>
      </c>
      <c r="BS8" s="495">
        <v>1</v>
      </c>
      <c r="BT8" s="5">
        <v>1</v>
      </c>
      <c r="BU8" s="244">
        <v>1</v>
      </c>
    </row>
    <row r="9" spans="1:73" ht="20.100000000000001" customHeight="1">
      <c r="A9" s="5">
        <v>1</v>
      </c>
      <c r="B9" s="596"/>
      <c r="C9" s="597" t="s">
        <v>673</v>
      </c>
      <c r="D9" s="598"/>
      <c r="E9" s="881"/>
      <c r="F9" s="882"/>
      <c r="G9" s="882"/>
      <c r="H9" s="883"/>
      <c r="I9" s="495">
        <v>1</v>
      </c>
      <c r="J9" s="27" t="s">
        <v>8</v>
      </c>
      <c r="K9" s="19"/>
      <c r="L9" s="19"/>
      <c r="M9" s="19"/>
      <c r="N9" s="19"/>
      <c r="O9" s="19"/>
      <c r="P9" s="19"/>
      <c r="Q9" s="22" t="s">
        <v>4</v>
      </c>
      <c r="R9" s="22" t="s">
        <v>16</v>
      </c>
      <c r="S9" s="525"/>
      <c r="T9" s="32" t="s">
        <v>11</v>
      </c>
      <c r="U9" s="23" t="s">
        <v>6</v>
      </c>
      <c r="V9" s="41" t="s">
        <v>18</v>
      </c>
      <c r="W9" s="24" t="s">
        <v>13</v>
      </c>
      <c r="X9" s="495">
        <v>1</v>
      </c>
      <c r="Y9" s="495">
        <v>1</v>
      </c>
      <c r="Z9" s="495">
        <v>1</v>
      </c>
      <c r="AA9" s="773"/>
      <c r="AB9" s="773"/>
      <c r="AC9" s="773"/>
      <c r="AD9" s="773"/>
      <c r="AE9" s="773"/>
      <c r="AF9" s="773"/>
      <c r="AG9" s="525"/>
      <c r="AH9" s="495">
        <v>1</v>
      </c>
      <c r="AI9" s="495">
        <v>1</v>
      </c>
      <c r="AJ9" s="495">
        <v>1</v>
      </c>
      <c r="AK9" s="495">
        <v>1</v>
      </c>
      <c r="AL9" s="495">
        <v>1</v>
      </c>
      <c r="AM9" s="495">
        <v>1</v>
      </c>
      <c r="AN9" s="495">
        <v>1</v>
      </c>
      <c r="AO9" s="495">
        <v>1</v>
      </c>
      <c r="AP9" s="495">
        <v>1</v>
      </c>
      <c r="AQ9" s="495">
        <v>1</v>
      </c>
      <c r="AR9" s="495">
        <v>1</v>
      </c>
      <c r="AS9" s="495">
        <v>1</v>
      </c>
      <c r="AT9" s="495">
        <v>1</v>
      </c>
      <c r="AU9" s="495">
        <v>1</v>
      </c>
      <c r="AV9" s="495">
        <v>1</v>
      </c>
      <c r="AW9" s="495">
        <v>1</v>
      </c>
      <c r="AX9" s="495">
        <v>1</v>
      </c>
      <c r="AY9" s="495">
        <v>1</v>
      </c>
      <c r="AZ9" s="495">
        <v>1</v>
      </c>
      <c r="BA9" s="495">
        <v>1</v>
      </c>
      <c r="BB9" s="495">
        <v>1</v>
      </c>
      <c r="BC9" s="495">
        <v>1</v>
      </c>
      <c r="BD9" s="495">
        <v>1</v>
      </c>
      <c r="BE9" s="495">
        <v>1</v>
      </c>
      <c r="BF9" s="495">
        <v>1</v>
      </c>
      <c r="BG9" s="495">
        <v>1</v>
      </c>
      <c r="BH9" s="495">
        <v>1</v>
      </c>
      <c r="BI9" s="495">
        <v>1</v>
      </c>
      <c r="BJ9" s="495">
        <v>1</v>
      </c>
      <c r="BK9" s="495">
        <v>1</v>
      </c>
      <c r="BL9" s="495">
        <v>1</v>
      </c>
      <c r="BM9" s="495">
        <v>1</v>
      </c>
      <c r="BN9" s="495">
        <v>1</v>
      </c>
      <c r="BO9" s="495">
        <v>1</v>
      </c>
      <c r="BP9" s="495">
        <v>1</v>
      </c>
      <c r="BQ9" s="495">
        <v>1</v>
      </c>
      <c r="BR9" s="495">
        <v>1</v>
      </c>
      <c r="BS9" s="495">
        <v>1</v>
      </c>
      <c r="BT9" s="5">
        <v>1</v>
      </c>
      <c r="BU9" s="244">
        <v>1</v>
      </c>
    </row>
    <row r="10" spans="1:73" ht="20.100000000000001" customHeight="1">
      <c r="A10" s="5">
        <v>1</v>
      </c>
      <c r="B10" s="596"/>
      <c r="C10" s="597"/>
      <c r="D10" s="598"/>
      <c r="E10" s="878" t="s">
        <v>683</v>
      </c>
      <c r="F10" s="879"/>
      <c r="G10" s="879"/>
      <c r="H10" s="880"/>
      <c r="I10" s="495">
        <v>1</v>
      </c>
      <c r="J10" s="27" t="s">
        <v>387</v>
      </c>
      <c r="K10" s="19"/>
      <c r="L10" s="19"/>
      <c r="M10" s="19"/>
      <c r="N10" s="19"/>
      <c r="O10" s="19"/>
      <c r="P10" s="19"/>
      <c r="Q10" s="22" t="s">
        <v>10</v>
      </c>
      <c r="R10" s="22" t="s">
        <v>5</v>
      </c>
      <c r="S10" s="525"/>
      <c r="T10" s="32" t="s">
        <v>17</v>
      </c>
      <c r="U10" s="23" t="s">
        <v>12</v>
      </c>
      <c r="V10" s="24" t="s">
        <v>7</v>
      </c>
      <c r="W10" s="24" t="s">
        <v>19</v>
      </c>
      <c r="X10" s="495">
        <v>1</v>
      </c>
      <c r="Y10" s="495">
        <v>1</v>
      </c>
      <c r="Z10" s="495">
        <v>1</v>
      </c>
      <c r="AA10" s="495">
        <v>1</v>
      </c>
      <c r="AB10" s="495">
        <v>1</v>
      </c>
      <c r="AC10" s="495">
        <v>1</v>
      </c>
      <c r="AD10" s="495">
        <v>1</v>
      </c>
      <c r="AE10" s="495">
        <v>1</v>
      </c>
      <c r="AF10" s="495">
        <v>1</v>
      </c>
      <c r="AG10" s="495">
        <v>1</v>
      </c>
      <c r="AH10" s="495">
        <v>1</v>
      </c>
      <c r="AI10" s="495">
        <v>1</v>
      </c>
      <c r="AJ10" s="495">
        <v>1</v>
      </c>
      <c r="AK10" s="495">
        <v>1</v>
      </c>
      <c r="AL10" s="495">
        <v>1</v>
      </c>
      <c r="AM10" s="495">
        <v>1</v>
      </c>
      <c r="AN10" s="495">
        <v>1</v>
      </c>
      <c r="AO10" s="495">
        <v>1</v>
      </c>
      <c r="AP10" s="495">
        <v>1</v>
      </c>
      <c r="AQ10" s="495">
        <v>1</v>
      </c>
      <c r="AR10" s="495">
        <v>1</v>
      </c>
      <c r="AS10" s="495">
        <v>1</v>
      </c>
      <c r="AT10" s="495">
        <v>1</v>
      </c>
      <c r="AU10" s="495">
        <v>1</v>
      </c>
      <c r="AV10" s="495">
        <v>1</v>
      </c>
      <c r="AW10" s="495">
        <v>1</v>
      </c>
      <c r="AX10" s="495">
        <v>1</v>
      </c>
      <c r="AY10" s="495">
        <v>1</v>
      </c>
      <c r="AZ10" s="495">
        <v>1</v>
      </c>
      <c r="BA10" s="495">
        <v>1</v>
      </c>
      <c r="BB10" s="495">
        <v>1</v>
      </c>
      <c r="BC10" s="495">
        <v>1</v>
      </c>
      <c r="BD10" s="495">
        <v>1</v>
      </c>
      <c r="BE10" s="495">
        <v>1</v>
      </c>
      <c r="BF10" s="495">
        <v>1</v>
      </c>
      <c r="BG10" s="495">
        <v>1</v>
      </c>
      <c r="BH10" s="495">
        <v>1</v>
      </c>
      <c r="BI10" s="495">
        <v>1</v>
      </c>
      <c r="BJ10" s="495">
        <v>1</v>
      </c>
      <c r="BK10" s="495">
        <v>1</v>
      </c>
      <c r="BL10" s="495">
        <v>1</v>
      </c>
      <c r="BM10" s="495">
        <v>1</v>
      </c>
      <c r="BN10" s="495">
        <v>1</v>
      </c>
      <c r="BO10" s="495">
        <v>1</v>
      </c>
      <c r="BP10" s="495">
        <v>1</v>
      </c>
      <c r="BQ10" s="495">
        <v>1</v>
      </c>
      <c r="BR10" s="495">
        <v>1</v>
      </c>
      <c r="BS10" s="495">
        <v>1</v>
      </c>
      <c r="BT10" s="5">
        <v>1</v>
      </c>
      <c r="BU10" s="244">
        <v>1</v>
      </c>
    </row>
    <row r="11" spans="1:73" ht="20.100000000000001" customHeight="1" thickBot="1">
      <c r="A11" s="5">
        <v>1</v>
      </c>
      <c r="B11" s="596"/>
      <c r="C11" s="597" t="str">
        <f>"colonne."&amp;LEFT(ADDRESS(1,COLUMN(),4),1)</f>
        <v>colonne.C</v>
      </c>
      <c r="D11" s="598"/>
      <c r="E11" s="884"/>
      <c r="F11" s="885"/>
      <c r="G11" s="885"/>
      <c r="H11" s="886"/>
      <c r="I11" s="495">
        <v>1</v>
      </c>
      <c r="J11" s="44" t="s">
        <v>21</v>
      </c>
      <c r="K11" s="45" t="s">
        <v>22</v>
      </c>
      <c r="L11" s="495">
        <v>1</v>
      </c>
      <c r="M11" s="495">
        <v>1</v>
      </c>
      <c r="N11" s="495">
        <v>1</v>
      </c>
      <c r="O11" s="495">
        <v>1</v>
      </c>
      <c r="P11" s="495"/>
      <c r="Q11" s="525"/>
      <c r="R11" s="525"/>
      <c r="S11" s="525"/>
      <c r="T11" s="495"/>
      <c r="U11" s="495"/>
      <c r="V11" s="527" t="s">
        <v>386</v>
      </c>
      <c r="W11" s="495"/>
      <c r="X11" s="495">
        <v>1</v>
      </c>
      <c r="Y11" s="495">
        <v>1</v>
      </c>
      <c r="Z11" s="495">
        <v>1</v>
      </c>
      <c r="AA11" s="495">
        <v>1</v>
      </c>
      <c r="AB11" s="495">
        <v>1</v>
      </c>
      <c r="AC11" s="495">
        <v>1</v>
      </c>
      <c r="AD11" s="495">
        <v>1</v>
      </c>
      <c r="AE11" s="495">
        <v>1</v>
      </c>
      <c r="AF11" s="495">
        <v>1</v>
      </c>
      <c r="AG11" s="495">
        <v>1</v>
      </c>
      <c r="AH11" s="495">
        <v>1</v>
      </c>
      <c r="AI11" s="495">
        <v>1</v>
      </c>
      <c r="AJ11" s="495">
        <v>1</v>
      </c>
      <c r="AK11" s="495">
        <v>1</v>
      </c>
      <c r="AL11" s="495">
        <v>1</v>
      </c>
      <c r="AM11" s="495">
        <v>1</v>
      </c>
      <c r="AN11" s="495">
        <v>1</v>
      </c>
      <c r="AO11" s="495">
        <v>1</v>
      </c>
      <c r="AP11" s="495">
        <v>1</v>
      </c>
      <c r="AQ11" s="495">
        <v>1</v>
      </c>
      <c r="AR11" s="495">
        <v>1</v>
      </c>
      <c r="AS11" s="495">
        <v>1</v>
      </c>
      <c r="AT11" s="495">
        <v>1</v>
      </c>
      <c r="AU11" s="495">
        <v>1</v>
      </c>
      <c r="AV11" s="495">
        <v>1</v>
      </c>
      <c r="AW11" s="495">
        <v>1</v>
      </c>
      <c r="AX11" s="495">
        <v>1</v>
      </c>
      <c r="AY11" s="495">
        <v>1</v>
      </c>
      <c r="AZ11" s="495">
        <v>1</v>
      </c>
      <c r="BA11" s="495">
        <v>1</v>
      </c>
      <c r="BB11" s="495">
        <v>1</v>
      </c>
      <c r="BC11" s="495">
        <v>1</v>
      </c>
      <c r="BD11" s="495">
        <v>1</v>
      </c>
      <c r="BE11" s="495">
        <v>1</v>
      </c>
      <c r="BF11" s="495">
        <v>1</v>
      </c>
      <c r="BG11" s="495">
        <v>1</v>
      </c>
      <c r="BH11" s="495">
        <v>1</v>
      </c>
      <c r="BI11" s="495">
        <v>1</v>
      </c>
      <c r="BJ11" s="495">
        <v>1</v>
      </c>
      <c r="BK11" s="495">
        <v>1</v>
      </c>
      <c r="BL11" s="495">
        <v>1</v>
      </c>
      <c r="BM11" s="495">
        <v>1</v>
      </c>
      <c r="BN11" s="495">
        <v>1</v>
      </c>
      <c r="BO11" s="495">
        <v>1</v>
      </c>
      <c r="BP11" s="495">
        <v>1</v>
      </c>
      <c r="BQ11" s="495">
        <v>1</v>
      </c>
      <c r="BR11" s="495">
        <v>1</v>
      </c>
      <c r="BS11" s="495">
        <v>1</v>
      </c>
      <c r="BT11" s="5">
        <v>1</v>
      </c>
      <c r="BU11" s="244">
        <v>1</v>
      </c>
    </row>
    <row r="12" spans="1:73" ht="23.25" customHeight="1">
      <c r="A12" s="5">
        <v>1</v>
      </c>
      <c r="B12" s="712" t="s">
        <v>46</v>
      </c>
      <c r="C12" s="713"/>
      <c r="D12" s="714"/>
      <c r="E12" s="884" t="s">
        <v>705</v>
      </c>
      <c r="F12" s="885"/>
      <c r="G12" s="885"/>
      <c r="H12" s="886"/>
      <c r="I12" s="5">
        <v>1</v>
      </c>
      <c r="J12" s="54" t="s">
        <v>21</v>
      </c>
      <c r="K12" s="765" t="s">
        <v>29</v>
      </c>
      <c r="L12" s="767" t="s">
        <v>464</v>
      </c>
      <c r="M12" s="767"/>
      <c r="N12" s="767"/>
      <c r="O12" s="767"/>
      <c r="P12" s="767"/>
      <c r="Q12" s="767"/>
      <c r="R12" s="767"/>
      <c r="S12" s="767"/>
      <c r="T12" s="767"/>
      <c r="U12" s="767"/>
      <c r="V12" s="769" t="s">
        <v>158</v>
      </c>
      <c r="W12" s="769"/>
      <c r="X12" s="771" t="str">
        <f>LEFT(L12,1)</f>
        <v>P</v>
      </c>
      <c r="Y12" s="495">
        <v>1</v>
      </c>
      <c r="Z12" s="5">
        <v>1</v>
      </c>
      <c r="AA12" s="780" t="s">
        <v>46</v>
      </c>
      <c r="AB12" s="781"/>
      <c r="AC12" s="781"/>
      <c r="AD12" s="781"/>
      <c r="AE12" s="781"/>
      <c r="AF12" s="782"/>
      <c r="AG12" s="5">
        <v>1</v>
      </c>
      <c r="AH12" s="922">
        <f>ROWS(J12:J478)</f>
        <v>467</v>
      </c>
      <c r="AI12" s="923"/>
      <c r="AJ12" s="5">
        <v>1</v>
      </c>
      <c r="AK12" s="774" t="s">
        <v>32</v>
      </c>
      <c r="AL12" s="775"/>
      <c r="AM12" s="5">
        <v>1</v>
      </c>
      <c r="AN12" s="774" t="s">
        <v>33</v>
      </c>
      <c r="AO12" s="786"/>
      <c r="AP12" s="786"/>
      <c r="AQ12" s="786"/>
      <c r="AR12" s="786"/>
      <c r="AS12" s="786"/>
      <c r="AT12" s="786"/>
      <c r="AU12" s="775"/>
      <c r="AV12" s="5">
        <v>1</v>
      </c>
      <c r="AW12" s="788" t="s">
        <v>34</v>
      </c>
      <c r="AX12" s="789"/>
      <c r="AY12" s="789"/>
      <c r="AZ12" s="789"/>
      <c r="BA12" s="789"/>
      <c r="BB12" s="789"/>
      <c r="BC12" s="789"/>
      <c r="BD12" s="790"/>
      <c r="BE12" s="5">
        <v>1</v>
      </c>
      <c r="BF12" s="737" t="s">
        <v>35</v>
      </c>
      <c r="BG12" s="737"/>
      <c r="BH12" s="495">
        <v>1</v>
      </c>
      <c r="BI12" s="495">
        <v>1</v>
      </c>
      <c r="BJ12" s="495">
        <v>1</v>
      </c>
      <c r="BK12" s="495">
        <v>1</v>
      </c>
      <c r="BL12" s="495">
        <v>1</v>
      </c>
      <c r="BM12" s="495">
        <v>1</v>
      </c>
      <c r="BN12" s="495">
        <v>1</v>
      </c>
      <c r="BO12" s="495">
        <v>1</v>
      </c>
      <c r="BP12" s="495">
        <v>1</v>
      </c>
      <c r="BQ12" s="495">
        <v>1</v>
      </c>
      <c r="BR12" s="495">
        <v>1</v>
      </c>
      <c r="BS12" s="495">
        <v>1</v>
      </c>
      <c r="BT12" s="5">
        <v>1</v>
      </c>
      <c r="BU12" s="244">
        <v>1</v>
      </c>
    </row>
    <row r="13" spans="1:73" ht="23.25" customHeight="1">
      <c r="A13" s="5">
        <v>1</v>
      </c>
      <c r="B13" s="715" t="s">
        <v>54</v>
      </c>
      <c r="C13" s="677"/>
      <c r="D13" s="716"/>
      <c r="E13" s="900" t="s">
        <v>707</v>
      </c>
      <c r="F13" s="901"/>
      <c r="G13" s="901"/>
      <c r="H13" s="902"/>
      <c r="I13" s="5">
        <v>1</v>
      </c>
      <c r="J13" s="56" t="s">
        <v>21</v>
      </c>
      <c r="K13" s="766"/>
      <c r="L13" s="768"/>
      <c r="M13" s="768"/>
      <c r="N13" s="768"/>
      <c r="O13" s="768"/>
      <c r="P13" s="768"/>
      <c r="Q13" s="768"/>
      <c r="R13" s="768"/>
      <c r="S13" s="768"/>
      <c r="T13" s="768"/>
      <c r="U13" s="768"/>
      <c r="V13" s="770"/>
      <c r="W13" s="770"/>
      <c r="X13" s="772"/>
      <c r="Y13" s="495">
        <v>1</v>
      </c>
      <c r="Z13" s="5">
        <v>1</v>
      </c>
      <c r="AA13" s="676" t="s">
        <v>54</v>
      </c>
      <c r="AB13" s="677"/>
      <c r="AC13" s="677"/>
      <c r="AD13" s="677"/>
      <c r="AE13" s="677"/>
      <c r="AF13" s="678"/>
      <c r="AG13" s="5">
        <v>1</v>
      </c>
      <c r="AH13" s="924"/>
      <c r="AI13" s="669"/>
      <c r="AJ13" s="5">
        <v>1</v>
      </c>
      <c r="AK13" s="776"/>
      <c r="AL13" s="777"/>
      <c r="AM13" s="5">
        <v>1</v>
      </c>
      <c r="AN13" s="776"/>
      <c r="AO13" s="787"/>
      <c r="AP13" s="787"/>
      <c r="AQ13" s="787"/>
      <c r="AR13" s="787"/>
      <c r="AS13" s="787"/>
      <c r="AT13" s="787"/>
      <c r="AU13" s="777"/>
      <c r="AV13" s="5">
        <v>1</v>
      </c>
      <c r="AW13" s="791"/>
      <c r="AX13" s="792"/>
      <c r="AY13" s="792"/>
      <c r="AZ13" s="792"/>
      <c r="BA13" s="792"/>
      <c r="BB13" s="792"/>
      <c r="BC13" s="792"/>
      <c r="BD13" s="793"/>
      <c r="BE13" s="5">
        <v>1</v>
      </c>
      <c r="BF13" s="738"/>
      <c r="BG13" s="738"/>
      <c r="BH13" s="495">
        <v>1</v>
      </c>
      <c r="BI13" s="495">
        <v>1</v>
      </c>
      <c r="BJ13" s="495">
        <v>1</v>
      </c>
      <c r="BK13" s="495">
        <v>1</v>
      </c>
      <c r="BL13" s="495">
        <v>1</v>
      </c>
      <c r="BM13" s="495">
        <v>1</v>
      </c>
      <c r="BN13" s="495">
        <v>1</v>
      </c>
      <c r="BO13" s="495">
        <v>1</v>
      </c>
      <c r="BP13" s="495">
        <v>1</v>
      </c>
      <c r="BQ13" s="495">
        <v>1</v>
      </c>
      <c r="BR13" s="495">
        <v>1</v>
      </c>
      <c r="BS13" s="495">
        <v>1</v>
      </c>
      <c r="BT13" s="5">
        <v>1</v>
      </c>
      <c r="BU13" s="244">
        <v>1</v>
      </c>
    </row>
    <row r="14" spans="1:73" ht="23.25" customHeight="1" thickBot="1">
      <c r="A14" s="5">
        <v>1</v>
      </c>
      <c r="B14" s="599"/>
      <c r="C14" s="1"/>
      <c r="D14" s="600"/>
      <c r="E14" s="887" t="s">
        <v>704</v>
      </c>
      <c r="F14" s="888"/>
      <c r="G14" s="888"/>
      <c r="H14" s="889"/>
      <c r="I14" s="5">
        <v>1</v>
      </c>
      <c r="J14" s="62" t="s">
        <v>21</v>
      </c>
      <c r="K14" s="63"/>
      <c r="L14" s="63" t="s">
        <v>40</v>
      </c>
      <c r="M14" s="64" t="s">
        <v>441</v>
      </c>
      <c r="N14" s="64"/>
      <c r="O14" s="64"/>
      <c r="P14" s="64"/>
      <c r="Q14" s="64"/>
      <c r="R14" s="64"/>
      <c r="S14" s="64"/>
      <c r="T14" s="64"/>
      <c r="U14" s="64"/>
      <c r="V14" s="64"/>
      <c r="W14" s="64"/>
      <c r="X14" s="65"/>
      <c r="Y14" s="495">
        <v>1</v>
      </c>
      <c r="Z14" s="5">
        <v>1</v>
      </c>
      <c r="AA14" s="100"/>
      <c r="AB14" s="1"/>
      <c r="AC14" s="1"/>
      <c r="AD14" s="1"/>
      <c r="AE14" s="1"/>
      <c r="AF14" s="101"/>
      <c r="AG14" s="5">
        <v>1</v>
      </c>
      <c r="AH14" s="921">
        <f>SUBTOTAL(103,J12:J478)</f>
        <v>467</v>
      </c>
      <c r="AI14" s="764"/>
      <c r="AJ14" s="5">
        <v>1</v>
      </c>
      <c r="AK14" s="66" t="s">
        <v>41</v>
      </c>
      <c r="AL14" s="67"/>
      <c r="AM14" s="5">
        <v>1</v>
      </c>
      <c r="AN14" s="68"/>
      <c r="AO14" s="36"/>
      <c r="AP14" s="36"/>
      <c r="AQ14" s="36"/>
      <c r="AR14" s="36"/>
      <c r="AS14" s="36"/>
      <c r="AT14" s="36"/>
      <c r="AU14" s="69"/>
      <c r="AV14" s="5">
        <v>1</v>
      </c>
      <c r="AW14" s="68"/>
      <c r="AX14" s="36"/>
      <c r="AY14" s="36"/>
      <c r="AZ14" s="36"/>
      <c r="BA14" s="36"/>
      <c r="BB14" s="36"/>
      <c r="BC14" s="36"/>
      <c r="BD14" s="69"/>
      <c r="BE14" s="5">
        <v>1</v>
      </c>
      <c r="BF14" s="495">
        <v>1</v>
      </c>
      <c r="BG14" s="495">
        <v>1</v>
      </c>
      <c r="BH14" s="495">
        <v>1</v>
      </c>
      <c r="BI14" s="495">
        <v>1</v>
      </c>
      <c r="BJ14" s="495">
        <v>1</v>
      </c>
      <c r="BK14" s="495">
        <v>1</v>
      </c>
      <c r="BL14" s="495">
        <v>1</v>
      </c>
      <c r="BM14" s="495">
        <v>1</v>
      </c>
      <c r="BN14" s="495">
        <v>1</v>
      </c>
      <c r="BO14" s="495">
        <v>1</v>
      </c>
      <c r="BP14" s="495">
        <v>1</v>
      </c>
      <c r="BQ14" s="495">
        <v>1</v>
      </c>
      <c r="BR14" s="495">
        <v>1</v>
      </c>
      <c r="BS14" s="495">
        <v>1</v>
      </c>
      <c r="BT14" s="5">
        <v>1</v>
      </c>
      <c r="BU14" s="244">
        <v>1</v>
      </c>
    </row>
    <row r="15" spans="1:73" ht="23.25" customHeight="1">
      <c r="A15" s="5">
        <v>1</v>
      </c>
      <c r="B15" s="599"/>
      <c r="C15" s="1"/>
      <c r="D15" s="600"/>
      <c r="E15" s="887"/>
      <c r="F15" s="888"/>
      <c r="G15" s="888"/>
      <c r="H15" s="889"/>
      <c r="I15" s="5">
        <v>1</v>
      </c>
      <c r="J15" s="62" t="s">
        <v>21</v>
      </c>
      <c r="K15" s="71">
        <v>6</v>
      </c>
      <c r="L15" s="72" t="s">
        <v>43</v>
      </c>
      <c r="M15" s="73" t="s">
        <v>44</v>
      </c>
      <c r="N15" s="74"/>
      <c r="O15" s="74"/>
      <c r="P15" s="75"/>
      <c r="Q15" s="76"/>
      <c r="R15" s="75"/>
      <c r="S15" s="75"/>
      <c r="T15" s="75"/>
      <c r="U15" s="75"/>
      <c r="V15" s="77" t="s">
        <v>45</v>
      </c>
      <c r="W15" s="78"/>
      <c r="X15" s="79"/>
      <c r="Y15" s="495">
        <v>1</v>
      </c>
      <c r="Z15" s="5">
        <v>1</v>
      </c>
      <c r="AA15" s="100"/>
      <c r="AB15" s="1"/>
      <c r="AC15" s="1"/>
      <c r="AD15" s="1"/>
      <c r="AE15" s="1"/>
      <c r="AF15" s="101"/>
      <c r="AG15" s="5">
        <v>1</v>
      </c>
      <c r="AH15" s="921"/>
      <c r="AI15" s="764"/>
      <c r="AJ15" s="5">
        <v>1</v>
      </c>
      <c r="AK15" s="66" t="s">
        <v>47</v>
      </c>
      <c r="AL15" s="67"/>
      <c r="AM15" s="5">
        <v>1</v>
      </c>
      <c r="AN15" s="80" t="s">
        <v>48</v>
      </c>
      <c r="AO15" s="81"/>
      <c r="AP15" s="82"/>
      <c r="AQ15" s="82"/>
      <c r="AR15" s="82"/>
      <c r="AS15" s="82"/>
      <c r="AT15" s="82"/>
      <c r="AU15" s="83"/>
      <c r="AV15" s="5">
        <v>1</v>
      </c>
      <c r="AW15" s="68"/>
      <c r="AX15" s="36"/>
      <c r="AY15" s="36"/>
      <c r="AZ15" s="36"/>
      <c r="BA15" s="84"/>
      <c r="BB15" s="84"/>
      <c r="BC15" s="84"/>
      <c r="BD15" s="85"/>
      <c r="BE15" s="5">
        <v>1</v>
      </c>
      <c r="BF15" s="784" t="s">
        <v>296</v>
      </c>
      <c r="BG15" s="784"/>
      <c r="BH15" s="496">
        <v>1</v>
      </c>
      <c r="BI15" s="721" t="s">
        <v>297</v>
      </c>
      <c r="BJ15" s="721"/>
      <c r="BK15" s="496">
        <v>1</v>
      </c>
      <c r="BL15" s="723" t="s">
        <v>298</v>
      </c>
      <c r="BM15" s="723"/>
      <c r="BN15" s="496">
        <v>1</v>
      </c>
      <c r="BO15" s="699" t="s">
        <v>299</v>
      </c>
      <c r="BP15" s="699"/>
      <c r="BQ15" s="493">
        <v>1</v>
      </c>
      <c r="BR15" s="5">
        <v>1</v>
      </c>
      <c r="BS15" s="5">
        <v>1</v>
      </c>
      <c r="BT15" s="5">
        <v>1</v>
      </c>
      <c r="BU15" s="244">
        <v>1</v>
      </c>
    </row>
    <row r="16" spans="1:73" ht="23.25" customHeight="1">
      <c r="A16" s="5">
        <v>1</v>
      </c>
      <c r="B16" s="599"/>
      <c r="C16" s="1"/>
      <c r="D16" s="600"/>
      <c r="E16" s="913" t="s">
        <v>706</v>
      </c>
      <c r="F16" s="914"/>
      <c r="G16" s="914"/>
      <c r="H16" s="915"/>
      <c r="I16" s="5">
        <v>1</v>
      </c>
      <c r="J16" s="62" t="s">
        <v>21</v>
      </c>
      <c r="K16" s="89">
        <v>6</v>
      </c>
      <c r="L16" s="90" t="s">
        <v>52</v>
      </c>
      <c r="M16" s="91" t="s">
        <v>53</v>
      </c>
      <c r="N16" s="92"/>
      <c r="P16" s="76"/>
      <c r="Q16" s="76"/>
      <c r="R16" s="76"/>
      <c r="S16" s="76"/>
      <c r="T16" s="76"/>
      <c r="U16" s="76"/>
      <c r="V16" s="753">
        <v>10</v>
      </c>
      <c r="W16" s="754" t="str">
        <f>L15</f>
        <v>couverts</v>
      </c>
      <c r="X16" s="755"/>
      <c r="Y16" s="495">
        <v>1</v>
      </c>
      <c r="Z16" s="5">
        <v>1</v>
      </c>
      <c r="AA16" s="100"/>
      <c r="AB16" s="1"/>
      <c r="AC16" s="1"/>
      <c r="AD16" s="1"/>
      <c r="AE16" s="1"/>
      <c r="AF16" s="101"/>
      <c r="AG16" s="5">
        <v>1</v>
      </c>
      <c r="AH16" s="920" t="s">
        <v>39</v>
      </c>
      <c r="AI16" s="762"/>
      <c r="AJ16" s="5">
        <v>1</v>
      </c>
      <c r="AK16" s="93" t="s">
        <v>55</v>
      </c>
      <c r="AL16" s="67"/>
      <c r="AM16" s="5">
        <v>1</v>
      </c>
      <c r="AN16" s="679" t="s">
        <v>56</v>
      </c>
      <c r="AO16" s="680"/>
      <c r="AP16" s="680"/>
      <c r="AQ16" s="680"/>
      <c r="AR16" s="680"/>
      <c r="AS16" s="680"/>
      <c r="AT16" s="680"/>
      <c r="AU16" s="681"/>
      <c r="AV16" s="5">
        <v>1</v>
      </c>
      <c r="AW16" s="68"/>
      <c r="AX16" s="36"/>
      <c r="AY16" s="36"/>
      <c r="AZ16" s="36"/>
      <c r="BA16" s="84"/>
      <c r="BB16" s="84"/>
      <c r="BC16" s="84"/>
      <c r="BD16" s="85"/>
      <c r="BE16" s="5">
        <v>1</v>
      </c>
      <c r="BF16" s="785"/>
      <c r="BG16" s="785"/>
      <c r="BH16" s="496">
        <v>1</v>
      </c>
      <c r="BI16" s="722"/>
      <c r="BJ16" s="722"/>
      <c r="BK16" s="496">
        <v>1</v>
      </c>
      <c r="BL16" s="724"/>
      <c r="BM16" s="724"/>
      <c r="BN16" s="496">
        <v>1</v>
      </c>
      <c r="BO16" s="700"/>
      <c r="BP16" s="700"/>
      <c r="BQ16" s="493">
        <v>1</v>
      </c>
      <c r="BR16" s="746" t="s">
        <v>36</v>
      </c>
      <c r="BS16" s="746"/>
      <c r="BT16" s="5">
        <v>1</v>
      </c>
      <c r="BU16" s="244">
        <v>1</v>
      </c>
    </row>
    <row r="17" spans="1:73" ht="23.25" customHeight="1" thickBot="1">
      <c r="A17" s="5">
        <v>1</v>
      </c>
      <c r="B17" s="599"/>
      <c r="C17" s="1"/>
      <c r="D17" s="600"/>
      <c r="E17" s="903" t="s">
        <v>688</v>
      </c>
      <c r="F17" s="904"/>
      <c r="G17" s="904"/>
      <c r="H17" s="905"/>
      <c r="I17" s="5">
        <v>1</v>
      </c>
      <c r="J17" s="62" t="s">
        <v>21</v>
      </c>
      <c r="K17" s="98" t="s">
        <v>59</v>
      </c>
      <c r="O17" s="92"/>
      <c r="P17" s="36"/>
      <c r="Q17" s="36"/>
      <c r="R17" s="76"/>
      <c r="S17" s="76"/>
      <c r="T17" s="76"/>
      <c r="U17" s="99" t="str">
        <f>M14</f>
        <v>magazine Canadien RICARDO</v>
      </c>
      <c r="V17" s="753"/>
      <c r="W17" s="754"/>
      <c r="X17" s="755"/>
      <c r="Y17" s="495">
        <v>1</v>
      </c>
      <c r="Z17" s="5">
        <v>1</v>
      </c>
      <c r="AA17" s="100"/>
      <c r="AB17" s="1"/>
      <c r="AC17" s="1"/>
      <c r="AD17" s="1"/>
      <c r="AE17" s="1"/>
      <c r="AF17" s="101"/>
      <c r="AG17" s="5">
        <v>1</v>
      </c>
      <c r="AH17" s="916" t="str">
        <f>IF(AH12=AH14,"Aucunes",AH12-AH14)</f>
        <v>Aucunes</v>
      </c>
      <c r="AI17" s="779"/>
      <c r="AJ17" s="5">
        <v>1</v>
      </c>
      <c r="AK17" s="102" t="s">
        <v>60</v>
      </c>
      <c r="AL17" s="67"/>
      <c r="AM17" s="5">
        <v>1</v>
      </c>
      <c r="AN17" s="679"/>
      <c r="AO17" s="680"/>
      <c r="AP17" s="680"/>
      <c r="AQ17" s="680"/>
      <c r="AR17" s="680"/>
      <c r="AS17" s="680"/>
      <c r="AT17" s="680"/>
      <c r="AU17" s="681"/>
      <c r="AV17" s="5">
        <v>1</v>
      </c>
      <c r="AW17" s="103">
        <v>0</v>
      </c>
      <c r="AX17" s="104" t="s">
        <v>61</v>
      </c>
      <c r="AY17" s="105"/>
      <c r="AZ17" s="106"/>
      <c r="BA17" s="106"/>
      <c r="BB17" s="106"/>
      <c r="BC17" s="106"/>
      <c r="BD17" s="107"/>
      <c r="BE17" s="5">
        <v>1</v>
      </c>
      <c r="BF17" s="495">
        <v>1</v>
      </c>
      <c r="BG17" s="495">
        <v>1</v>
      </c>
      <c r="BH17" s="5">
        <v>1</v>
      </c>
      <c r="BI17" s="495">
        <v>1</v>
      </c>
      <c r="BJ17" s="495">
        <v>1</v>
      </c>
      <c r="BK17" s="5">
        <v>1</v>
      </c>
      <c r="BL17" s="495">
        <v>1</v>
      </c>
      <c r="BM17" s="495">
        <v>1</v>
      </c>
      <c r="BN17" s="5">
        <v>1</v>
      </c>
      <c r="BO17" s="495">
        <v>1</v>
      </c>
      <c r="BP17" s="495">
        <v>1</v>
      </c>
      <c r="BQ17" s="493">
        <v>1</v>
      </c>
      <c r="BR17" s="746"/>
      <c r="BS17" s="746"/>
      <c r="BT17" s="5">
        <v>1</v>
      </c>
      <c r="BU17" s="244">
        <v>1</v>
      </c>
    </row>
    <row r="18" spans="1:73" ht="23.25" customHeight="1" thickTop="1" thickBot="1">
      <c r="A18" s="5">
        <v>1</v>
      </c>
      <c r="B18" s="599"/>
      <c r="C18" s="1"/>
      <c r="D18" s="600"/>
      <c r="E18" s="903"/>
      <c r="F18" s="904"/>
      <c r="G18" s="904"/>
      <c r="H18" s="905"/>
      <c r="I18" s="5">
        <v>1</v>
      </c>
      <c r="J18" s="62" t="s">
        <v>21</v>
      </c>
      <c r="K18" s="112" t="s">
        <v>63</v>
      </c>
      <c r="L18" s="113" t="s">
        <v>64</v>
      </c>
      <c r="M18" s="112" t="s">
        <v>65</v>
      </c>
      <c r="N18" s="113" t="s">
        <v>66</v>
      </c>
      <c r="O18" s="112" t="s">
        <v>67</v>
      </c>
      <c r="P18" s="113" t="s">
        <v>68</v>
      </c>
      <c r="Q18" s="112" t="s">
        <v>69</v>
      </c>
      <c r="R18" s="113" t="s">
        <v>70</v>
      </c>
      <c r="S18" s="112" t="s">
        <v>71</v>
      </c>
      <c r="T18" s="113" t="s">
        <v>72</v>
      </c>
      <c r="U18" s="112" t="s">
        <v>73</v>
      </c>
      <c r="V18" s="113" t="s">
        <v>74</v>
      </c>
      <c r="W18" s="112" t="s">
        <v>75</v>
      </c>
      <c r="X18" s="114" t="s">
        <v>76</v>
      </c>
      <c r="Y18" s="495">
        <v>1</v>
      </c>
      <c r="Z18" s="5">
        <v>1</v>
      </c>
      <c r="AA18" s="100"/>
      <c r="AB18" s="1"/>
      <c r="AC18" s="1"/>
      <c r="AD18" s="1"/>
      <c r="AE18" s="1"/>
      <c r="AF18" s="101"/>
      <c r="AG18" s="5">
        <v>1</v>
      </c>
      <c r="AH18" s="917" t="s">
        <v>51</v>
      </c>
      <c r="AI18" s="750"/>
      <c r="AJ18" s="5">
        <v>1</v>
      </c>
      <c r="AK18" s="102" t="s">
        <v>77</v>
      </c>
      <c r="AL18" s="67"/>
      <c r="AM18" s="5">
        <v>1</v>
      </c>
      <c r="AN18" s="679"/>
      <c r="AO18" s="680"/>
      <c r="AP18" s="680"/>
      <c r="AQ18" s="680"/>
      <c r="AR18" s="680"/>
      <c r="AS18" s="680"/>
      <c r="AT18" s="680"/>
      <c r="AU18" s="681"/>
      <c r="AV18" s="5">
        <v>1</v>
      </c>
      <c r="AW18" s="103">
        <f>IF(ISBLANK(AX18),"",LARGE(AW17:AW17,1)+1)</f>
        <v>1</v>
      </c>
      <c r="AX18" s="115" t="s">
        <v>78</v>
      </c>
      <c r="AY18" s="105"/>
      <c r="AZ18" s="106"/>
      <c r="BA18" s="106"/>
      <c r="BB18" s="106"/>
      <c r="BC18" s="106"/>
      <c r="BD18" s="107"/>
      <c r="BE18" s="5">
        <v>1</v>
      </c>
      <c r="BF18" s="741" t="s">
        <v>300</v>
      </c>
      <c r="BG18" s="741"/>
      <c r="BH18" s="496">
        <v>1</v>
      </c>
      <c r="BI18" s="721" t="s">
        <v>301</v>
      </c>
      <c r="BJ18" s="721"/>
      <c r="BK18" s="496">
        <v>1</v>
      </c>
      <c r="BL18" s="723" t="s">
        <v>302</v>
      </c>
      <c r="BM18" s="723"/>
      <c r="BN18" s="496">
        <v>1</v>
      </c>
      <c r="BO18" s="699" t="s">
        <v>303</v>
      </c>
      <c r="BP18" s="699"/>
      <c r="BQ18" s="493">
        <v>1</v>
      </c>
      <c r="BR18" s="70" t="s">
        <v>42</v>
      </c>
      <c r="BS18" s="70">
        <v>1</v>
      </c>
      <c r="BT18" s="5">
        <v>1</v>
      </c>
      <c r="BU18" s="244">
        <v>1</v>
      </c>
    </row>
    <row r="19" spans="1:73" ht="23.25" customHeight="1" thickTop="1">
      <c r="A19" s="5">
        <v>1</v>
      </c>
      <c r="B19" s="599"/>
      <c r="C19" s="1"/>
      <c r="D19" s="600"/>
      <c r="E19" s="624"/>
      <c r="F19" s="612"/>
      <c r="G19" s="612"/>
      <c r="H19" s="616"/>
      <c r="I19" s="5">
        <v>1</v>
      </c>
      <c r="J19" s="62" t="s">
        <v>21</v>
      </c>
      <c r="K19" s="125" t="s">
        <v>88</v>
      </c>
      <c r="L19" s="126" t="s">
        <v>89</v>
      </c>
      <c r="M19" s="127"/>
      <c r="N19" s="685" t="s">
        <v>90</v>
      </c>
      <c r="O19" s="687" t="s">
        <v>91</v>
      </c>
      <c r="P19" s="128" t="s">
        <v>92</v>
      </c>
      <c r="Q19" s="689" t="s">
        <v>93</v>
      </c>
      <c r="R19" s="691" t="s">
        <v>94</v>
      </c>
      <c r="S19" s="693" t="s">
        <v>95</v>
      </c>
      <c r="T19" s="129" t="s">
        <v>87</v>
      </c>
      <c r="U19" s="130" t="s">
        <v>82</v>
      </c>
      <c r="V19" s="131" t="s">
        <v>96</v>
      </c>
      <c r="W19" s="132">
        <f>V16</f>
        <v>10</v>
      </c>
      <c r="X19" s="133" t="str">
        <f>W16</f>
        <v>couverts</v>
      </c>
      <c r="Y19" s="495">
        <v>1</v>
      </c>
      <c r="Z19" s="5">
        <v>1</v>
      </c>
      <c r="AA19" s="100"/>
      <c r="AB19" s="1"/>
      <c r="AC19" s="1"/>
      <c r="AD19" s="1"/>
      <c r="AE19" s="1"/>
      <c r="AF19" s="101"/>
      <c r="AG19" s="5">
        <v>1</v>
      </c>
      <c r="AH19" s="918"/>
      <c r="AI19" s="752"/>
      <c r="AJ19" s="5">
        <v>1</v>
      </c>
      <c r="AK19" s="134" t="s">
        <v>97</v>
      </c>
      <c r="AL19" s="67"/>
      <c r="AM19" s="5">
        <v>1</v>
      </c>
      <c r="AN19" s="135" t="s">
        <v>98</v>
      </c>
      <c r="AO19" s="136"/>
      <c r="AP19" s="136"/>
      <c r="AQ19" s="136"/>
      <c r="AR19" s="136"/>
      <c r="AS19" s="136"/>
      <c r="AT19" s="136"/>
      <c r="AU19" s="137"/>
      <c r="AV19" s="5">
        <v>1</v>
      </c>
      <c r="AW19" s="103">
        <f>IF(ISBLANK(AX19),"",LARGE(AW17:AW18,1)+1)</f>
        <v>2</v>
      </c>
      <c r="AX19" s="115" t="s">
        <v>99</v>
      </c>
      <c r="AY19" s="138"/>
      <c r="AZ19" s="106"/>
      <c r="BA19" s="106"/>
      <c r="BB19" s="106"/>
      <c r="BC19" s="106"/>
      <c r="BD19" s="107"/>
      <c r="BE19" s="5">
        <v>1</v>
      </c>
      <c r="BF19" s="742"/>
      <c r="BG19" s="742"/>
      <c r="BH19" s="496">
        <v>1</v>
      </c>
      <c r="BI19" s="722"/>
      <c r="BJ19" s="722"/>
      <c r="BK19" s="496">
        <v>1</v>
      </c>
      <c r="BL19" s="724"/>
      <c r="BM19" s="724"/>
      <c r="BN19" s="496">
        <v>1</v>
      </c>
      <c r="BO19" s="700"/>
      <c r="BP19" s="700"/>
      <c r="BQ19" s="3">
        <v>1</v>
      </c>
      <c r="BR19" s="86" t="s">
        <v>50</v>
      </c>
      <c r="BS19" s="86">
        <v>1</v>
      </c>
      <c r="BT19" s="5">
        <v>1</v>
      </c>
      <c r="BU19" s="244">
        <v>1</v>
      </c>
    </row>
    <row r="20" spans="1:73" s="160" customFormat="1" ht="23.25" customHeight="1" thickBot="1">
      <c r="A20" s="5">
        <v>1</v>
      </c>
      <c r="B20" s="599"/>
      <c r="C20" s="1"/>
      <c r="D20" s="600"/>
      <c r="E20" s="807" t="s">
        <v>678</v>
      </c>
      <c r="F20" s="675" t="s">
        <v>677</v>
      </c>
      <c r="G20" s="634" t="s">
        <v>517</v>
      </c>
      <c r="H20" s="809" t="s">
        <v>686</v>
      </c>
      <c r="I20" s="5">
        <v>1</v>
      </c>
      <c r="J20" s="60" t="s">
        <v>21</v>
      </c>
      <c r="K20" s="144" t="s">
        <v>82</v>
      </c>
      <c r="L20" s="145" t="s">
        <v>83</v>
      </c>
      <c r="M20" s="146" t="s">
        <v>84</v>
      </c>
      <c r="N20" s="686"/>
      <c r="O20" s="688"/>
      <c r="P20" s="147" t="s">
        <v>81</v>
      </c>
      <c r="Q20" s="690"/>
      <c r="R20" s="692"/>
      <c r="S20" s="694"/>
      <c r="T20" s="148" t="s">
        <v>102</v>
      </c>
      <c r="U20" s="149">
        <v>1</v>
      </c>
      <c r="V20" s="150" t="s">
        <v>82</v>
      </c>
      <c r="W20" s="151" t="s">
        <v>83</v>
      </c>
      <c r="X20" s="152" t="s">
        <v>87</v>
      </c>
      <c r="Y20" s="495">
        <v>1</v>
      </c>
      <c r="Z20" s="5">
        <v>1</v>
      </c>
      <c r="AA20" s="100"/>
      <c r="AB20" s="1"/>
      <c r="AC20" s="1"/>
      <c r="AD20" s="1"/>
      <c r="AE20" s="1"/>
      <c r="AF20" s="101"/>
      <c r="AG20" s="5">
        <v>1</v>
      </c>
      <c r="AH20" s="538"/>
      <c r="AI20" s="111"/>
      <c r="AJ20" s="5">
        <v>1</v>
      </c>
      <c r="AK20" s="134" t="s">
        <v>91</v>
      </c>
      <c r="AL20" s="67"/>
      <c r="AM20" s="5">
        <v>1</v>
      </c>
      <c r="AN20" s="153"/>
      <c r="AO20" s="154"/>
      <c r="AP20" s="155" t="s">
        <v>103</v>
      </c>
      <c r="AQ20" s="156"/>
      <c r="AR20" s="136"/>
      <c r="AS20" s="157">
        <v>4</v>
      </c>
      <c r="AT20" s="756" t="s">
        <v>104</v>
      </c>
      <c r="AU20" s="757"/>
      <c r="AV20" s="5">
        <v>1</v>
      </c>
      <c r="AW20" s="103">
        <f>IF(ISBLANK(AX20),"",LARGE(AW17:AW19,1)+1)</f>
        <v>3</v>
      </c>
      <c r="AX20" s="115" t="s">
        <v>105</v>
      </c>
      <c r="AY20" s="158"/>
      <c r="AZ20" s="106"/>
      <c r="BA20" s="106"/>
      <c r="BB20" s="106"/>
      <c r="BC20" s="106"/>
      <c r="BD20" s="107"/>
      <c r="BE20" s="5">
        <v>1</v>
      </c>
      <c r="BF20" s="495">
        <v>1</v>
      </c>
      <c r="BG20" s="495">
        <v>1</v>
      </c>
      <c r="BH20" s="5">
        <v>1</v>
      </c>
      <c r="BI20" s="495">
        <v>1</v>
      </c>
      <c r="BJ20" s="495">
        <v>1</v>
      </c>
      <c r="BK20" s="5">
        <v>1</v>
      </c>
      <c r="BL20" s="495">
        <v>1</v>
      </c>
      <c r="BM20" s="495">
        <v>1</v>
      </c>
      <c r="BN20" s="5">
        <v>1</v>
      </c>
      <c r="BO20" s="495">
        <v>1</v>
      </c>
      <c r="BP20" s="495">
        <v>1</v>
      </c>
      <c r="BQ20" s="493">
        <v>1</v>
      </c>
      <c r="BR20" s="94" t="s">
        <v>57</v>
      </c>
      <c r="BS20" s="94">
        <v>1</v>
      </c>
      <c r="BT20" s="5">
        <v>1</v>
      </c>
      <c r="BU20" s="244">
        <v>1</v>
      </c>
    </row>
    <row r="21" spans="1:73" s="160" customFormat="1" ht="23.25" customHeight="1">
      <c r="A21" s="5">
        <v>1</v>
      </c>
      <c r="B21" s="599"/>
      <c r="C21" s="1"/>
      <c r="D21" s="600"/>
      <c r="E21" s="807"/>
      <c r="F21" s="675"/>
      <c r="G21" s="810" t="s">
        <v>519</v>
      </c>
      <c r="H21" s="809"/>
      <c r="I21" s="5">
        <v>1</v>
      </c>
      <c r="J21" s="62" t="s">
        <v>21</v>
      </c>
      <c r="K21" s="163"/>
      <c r="L21" s="164"/>
      <c r="M21" s="165" t="str">
        <f t="shared" ref="M21:M50" si="1">IF(AND(K21&gt;0,N21&gt;0),"de","")</f>
        <v/>
      </c>
      <c r="N21" s="485"/>
      <c r="O21" s="167"/>
      <c r="P21" s="545" t="s">
        <v>390</v>
      </c>
      <c r="Q21" s="491">
        <v>1</v>
      </c>
      <c r="R21" s="169">
        <f>IFERROR(SUMIF(K78:P78, O21, K79:P79)*N21*IF(ISBLANK(K21),1,K21)+SUMIF(K80:P80, O21, K81:P81)*N21*IF(ISBLANK(K21),1,K21), 0)</f>
        <v>0</v>
      </c>
      <c r="S21" s="170">
        <f>IF(ISBLANK(K15),0,(R21*Q21)/K15*V16)</f>
        <v>0</v>
      </c>
      <c r="T21" s="171">
        <f>IF(S51=0,0,(S21/S51)*U20*1000)</f>
        <v>0</v>
      </c>
      <c r="U21" s="172">
        <f>IF(R51=0, 0, (K21*Q21)/(R51*U20))</f>
        <v>0</v>
      </c>
      <c r="V21" s="173">
        <f>IF(OR(ISBLANK(K15), ISBLANK(K21), ISTEXT(K21)), 0, K21*Q21/K15*V16)</f>
        <v>0</v>
      </c>
      <c r="W21" s="174">
        <f t="shared" ref="W21:W50" si="2">L21</f>
        <v>0</v>
      </c>
      <c r="X21" s="175">
        <f t="shared" ref="X21:X50" si="3">IF(S21=0,0,IF(S21&gt;=1,ROUND(S21,3)&amp;" Kg",INT(S21*1000)&amp;" g"))</f>
        <v>0</v>
      </c>
      <c r="Y21" s="495">
        <v>1</v>
      </c>
      <c r="Z21" s="5">
        <v>1</v>
      </c>
      <c r="AA21" s="796" t="s">
        <v>119</v>
      </c>
      <c r="AB21" s="201" t="s">
        <v>120</v>
      </c>
      <c r="AC21" s="1"/>
      <c r="AD21" s="1"/>
      <c r="AE21" s="1"/>
      <c r="AF21" s="101"/>
      <c r="AG21" s="5">
        <v>1</v>
      </c>
      <c r="AH21" s="539"/>
      <c r="AI21" s="111"/>
      <c r="AJ21" s="5">
        <v>1</v>
      </c>
      <c r="AK21" s="176" t="s">
        <v>93</v>
      </c>
      <c r="AL21" s="177" t="s">
        <v>107</v>
      </c>
      <c r="AM21" s="5">
        <v>1</v>
      </c>
      <c r="AN21" s="178"/>
      <c r="AO21" s="136"/>
      <c r="AP21" s="136"/>
      <c r="AQ21" s="136"/>
      <c r="AR21" s="136"/>
      <c r="AS21" s="136"/>
      <c r="AT21" s="756"/>
      <c r="AU21" s="757"/>
      <c r="AV21" s="5">
        <v>1</v>
      </c>
      <c r="AW21" s="103" t="str">
        <f>IF(ISBLANK(AX21),"",LARGE(AW17:AW20,1)+1)</f>
        <v/>
      </c>
      <c r="AX21" s="115"/>
      <c r="AY21" s="158" t="s">
        <v>108</v>
      </c>
      <c r="AZ21" s="106"/>
      <c r="BA21" s="106"/>
      <c r="BB21" s="106"/>
      <c r="BC21" s="106"/>
      <c r="BD21" s="107"/>
      <c r="BE21" s="5">
        <v>1</v>
      </c>
      <c r="BF21" s="741" t="s">
        <v>125</v>
      </c>
      <c r="BG21" s="741"/>
      <c r="BH21" s="496">
        <v>1</v>
      </c>
      <c r="BI21" s="721" t="s">
        <v>304</v>
      </c>
      <c r="BJ21" s="721"/>
      <c r="BK21" s="496">
        <v>1</v>
      </c>
      <c r="BL21" s="723" t="s">
        <v>305</v>
      </c>
      <c r="BM21" s="723"/>
      <c r="BN21" s="496">
        <v>1</v>
      </c>
      <c r="BO21" s="699" t="s">
        <v>306</v>
      </c>
      <c r="BP21" s="699"/>
      <c r="BQ21" s="493">
        <v>1</v>
      </c>
      <c r="BR21" s="108" t="s">
        <v>62</v>
      </c>
      <c r="BS21" s="108">
        <v>1</v>
      </c>
      <c r="BT21" s="5">
        <v>1</v>
      </c>
      <c r="BU21" s="244">
        <v>1</v>
      </c>
    </row>
    <row r="22" spans="1:73" s="160" customFormat="1" ht="23.25" customHeight="1" thickBot="1">
      <c r="A22" s="5">
        <v>1</v>
      </c>
      <c r="B22" s="717" t="s">
        <v>119</v>
      </c>
      <c r="C22" s="201" t="s">
        <v>440</v>
      </c>
      <c r="D22" s="600"/>
      <c r="E22" s="807"/>
      <c r="F22" s="675"/>
      <c r="G22" s="810"/>
      <c r="H22" s="809"/>
      <c r="I22" s="5">
        <v>1</v>
      </c>
      <c r="J22" s="180" t="str">
        <f t="shared" ref="J22:J49" si="4">IF(P22&lt;&gt;"","A","►")</f>
        <v>A</v>
      </c>
      <c r="K22" s="164"/>
      <c r="L22" s="164"/>
      <c r="M22" s="181" t="str">
        <f t="shared" si="1"/>
        <v/>
      </c>
      <c r="N22" s="166">
        <v>15</v>
      </c>
      <c r="O22" s="22" t="s">
        <v>5</v>
      </c>
      <c r="P22" s="182" t="s">
        <v>391</v>
      </c>
      <c r="Q22" s="491">
        <v>1</v>
      </c>
      <c r="R22" s="169">
        <f>IFERROR(SUMIF(K78:P78, O22, K79:P79)*N22*IF(ISBLANK(K22),1,K22)+SUMIF(K80:P80, O22, K81:P81)*N22*IF(ISBLANK(K22),1,K22), 0)</f>
        <v>1.4999999999999999E-2</v>
      </c>
      <c r="S22" s="170">
        <f>IF(ISBLANK(K15),0,(R22*Q22)/K15*V16)</f>
        <v>2.5000000000000001E-2</v>
      </c>
      <c r="T22" s="183">
        <f>IF(S51=0,0,(S22/S51)*U20*1000)</f>
        <v>4.568991775814804</v>
      </c>
      <c r="U22" s="184">
        <f>IF(R51=0, 0, (K22*Q22)/(R51*U20))</f>
        <v>0</v>
      </c>
      <c r="V22" s="185">
        <f>IF(OR(ISBLANK(K15), ISBLANK(K22), ISTEXT(K22)), 0, K22*Q22/K15*V16)</f>
        <v>0</v>
      </c>
      <c r="W22" s="186">
        <f t="shared" si="2"/>
        <v>0</v>
      </c>
      <c r="X22" s="187" t="str">
        <f t="shared" si="3"/>
        <v>25 g</v>
      </c>
      <c r="Y22" s="495">
        <v>1</v>
      </c>
      <c r="Z22" s="5">
        <v>1</v>
      </c>
      <c r="AA22" s="797"/>
      <c r="AB22" s="210" t="s">
        <v>128</v>
      </c>
      <c r="AC22" s="211"/>
      <c r="AD22" s="211"/>
      <c r="AE22" s="211"/>
      <c r="AF22" s="212"/>
      <c r="AG22" s="5">
        <v>1</v>
      </c>
      <c r="AH22" s="919" t="s">
        <v>101</v>
      </c>
      <c r="AI22" s="696"/>
      <c r="AJ22" s="5">
        <v>1</v>
      </c>
      <c r="AK22" s="188" t="s">
        <v>111</v>
      </c>
      <c r="AL22" s="177"/>
      <c r="AM22" s="5">
        <v>1</v>
      </c>
      <c r="AN22" s="189" t="s">
        <v>112</v>
      </c>
      <c r="AO22" s="36"/>
      <c r="AP22" s="36"/>
      <c r="AQ22" s="36"/>
      <c r="AR22" s="36"/>
      <c r="AS22" s="36"/>
      <c r="AT22" s="756"/>
      <c r="AU22" s="757"/>
      <c r="AV22" s="5">
        <v>1</v>
      </c>
      <c r="AW22" s="103" t="str">
        <f>IF(ISBLANK(AX22),"",LARGE(AW17:AW21,1)+1)</f>
        <v/>
      </c>
      <c r="AX22" s="115"/>
      <c r="AY22" s="158" t="s">
        <v>113</v>
      </c>
      <c r="AZ22" s="106"/>
      <c r="BA22" s="106"/>
      <c r="BB22" s="106"/>
      <c r="BC22" s="106"/>
      <c r="BD22" s="107"/>
      <c r="BE22" s="5">
        <v>1</v>
      </c>
      <c r="BF22" s="742"/>
      <c r="BG22" s="742"/>
      <c r="BH22" s="496">
        <v>1</v>
      </c>
      <c r="BI22" s="722"/>
      <c r="BJ22" s="722"/>
      <c r="BK22" s="496">
        <v>1</v>
      </c>
      <c r="BL22" s="724"/>
      <c r="BM22" s="724"/>
      <c r="BN22" s="496">
        <v>1</v>
      </c>
      <c r="BO22" s="700"/>
      <c r="BP22" s="700"/>
      <c r="BQ22" s="493">
        <v>1</v>
      </c>
      <c r="BR22" s="116" t="s">
        <v>80</v>
      </c>
      <c r="BS22" s="116">
        <v>1</v>
      </c>
      <c r="BT22" s="5">
        <v>1</v>
      </c>
      <c r="BU22" s="244">
        <v>1</v>
      </c>
    </row>
    <row r="23" spans="1:73" s="160" customFormat="1" ht="23.25" customHeight="1" thickTop="1" thickBot="1">
      <c r="A23" s="5">
        <v>1</v>
      </c>
      <c r="B23" s="718"/>
      <c r="C23" s="210" t="s">
        <v>439</v>
      </c>
      <c r="D23" s="601"/>
      <c r="E23" s="808"/>
      <c r="F23" s="945"/>
      <c r="G23" s="811"/>
      <c r="H23" s="809"/>
      <c r="I23" s="5">
        <v>1</v>
      </c>
      <c r="J23" s="180" t="str">
        <f t="shared" si="4"/>
        <v>A</v>
      </c>
      <c r="K23" s="192">
        <v>2</v>
      </c>
      <c r="L23" s="192" t="s">
        <v>267</v>
      </c>
      <c r="M23" s="165" t="str">
        <f t="shared" si="1"/>
        <v/>
      </c>
      <c r="N23" s="166"/>
      <c r="O23" s="167"/>
      <c r="P23" s="182" t="s">
        <v>416</v>
      </c>
      <c r="Q23" s="491">
        <v>1</v>
      </c>
      <c r="R23" s="169">
        <f>IFERROR(SUMIF(K78:P78, O23, K79:P79)*N23*IF(ISBLANK(K23),1,K23)+SUMIF(K80:P80, O23, K81:P81)*N23*IF(ISBLANK(K23),1,K23), 0)</f>
        <v>0</v>
      </c>
      <c r="S23" s="170">
        <f>IF(ISBLANK(K15),0,(R23*Q23)/K15*V16)</f>
        <v>0</v>
      </c>
      <c r="T23" s="171">
        <f>IF(S51=0,0,(S23/S51)*U20*1000)</f>
        <v>0</v>
      </c>
      <c r="U23" s="193">
        <f>IF(R51=0, 0, (K23*Q23)/(R51*U20))</f>
        <v>0.60919890344197369</v>
      </c>
      <c r="V23" s="173">
        <f>IF(OR(ISBLANK(K15), ISBLANK(K23), ISTEXT(K23)), 0, K23*Q23/K15*V16)</f>
        <v>3.333333333333333</v>
      </c>
      <c r="W23" s="174" t="str">
        <f t="shared" si="2"/>
        <v>oignons</v>
      </c>
      <c r="X23" s="175">
        <f t="shared" si="3"/>
        <v>0</v>
      </c>
      <c r="Y23" s="495">
        <v>1</v>
      </c>
      <c r="Z23" s="5">
        <v>1</v>
      </c>
      <c r="AA23" s="216"/>
      <c r="AB23" s="216"/>
      <c r="AC23" s="216"/>
      <c r="AD23" s="216"/>
      <c r="AE23" s="216"/>
      <c r="AF23" s="216"/>
      <c r="AG23" s="5">
        <v>1</v>
      </c>
      <c r="AH23" s="919"/>
      <c r="AI23" s="696"/>
      <c r="AJ23" s="5">
        <v>1</v>
      </c>
      <c r="AK23" s="194" t="s">
        <v>115</v>
      </c>
      <c r="AL23" s="195"/>
      <c r="AM23" s="5">
        <v>1</v>
      </c>
      <c r="AN23" s="196" t="s">
        <v>63</v>
      </c>
      <c r="AO23" s="113" t="s">
        <v>64</v>
      </c>
      <c r="AP23" s="112" t="s">
        <v>65</v>
      </c>
      <c r="AQ23" s="113" t="s">
        <v>66</v>
      </c>
      <c r="AR23" s="112" t="s">
        <v>67</v>
      </c>
      <c r="AS23" s="113" t="s">
        <v>68</v>
      </c>
      <c r="AT23" s="36"/>
      <c r="AU23" s="69"/>
      <c r="AV23" s="5">
        <v>1</v>
      </c>
      <c r="AW23" s="197"/>
      <c r="AX23" s="106"/>
      <c r="AY23" s="198" t="s">
        <v>116</v>
      </c>
      <c r="AZ23" s="199"/>
      <c r="BA23" s="199"/>
      <c r="BB23" s="106"/>
      <c r="BC23" s="106"/>
      <c r="BD23" s="107"/>
      <c r="BE23" s="5">
        <v>1</v>
      </c>
      <c r="BF23" s="495">
        <v>1</v>
      </c>
      <c r="BG23" s="495">
        <v>1</v>
      </c>
      <c r="BH23" s="5">
        <v>1</v>
      </c>
      <c r="BI23" s="495">
        <v>1</v>
      </c>
      <c r="BJ23" s="495">
        <v>1</v>
      </c>
      <c r="BK23" s="5">
        <v>1</v>
      </c>
      <c r="BL23" s="495">
        <v>1</v>
      </c>
      <c r="BM23" s="495">
        <v>1</v>
      </c>
      <c r="BN23" s="5">
        <v>1</v>
      </c>
      <c r="BO23" s="495">
        <v>1</v>
      </c>
      <c r="BP23" s="495">
        <v>1</v>
      </c>
      <c r="BQ23" s="493">
        <v>1</v>
      </c>
      <c r="BR23" s="139" t="s">
        <v>100</v>
      </c>
      <c r="BS23" s="139">
        <v>1</v>
      </c>
      <c r="BT23" s="5">
        <v>1</v>
      </c>
      <c r="BU23" s="244">
        <v>1</v>
      </c>
    </row>
    <row r="24" spans="1:73" s="160" customFormat="1" ht="23.25" customHeight="1" thickTop="1">
      <c r="A24" s="5">
        <v>1</v>
      </c>
      <c r="B24" s="614"/>
      <c r="C24" s="613" t="str">
        <f>"colonne."&amp;LEFT(ADDRESS(1,COLUMN(),4),1)</f>
        <v>colonne.C</v>
      </c>
      <c r="D24" s="615"/>
      <c r="E24" s="635" t="str">
        <f>"colonne."&amp;LEFT(ADDRESS(1,COLUMN(),4),1)</f>
        <v>colonne.E</v>
      </c>
      <c r="F24" s="613" t="str">
        <f>"colonne."&amp;LEFT(ADDRESS(1,COLUMN(),4),1)</f>
        <v>colonne.F</v>
      </c>
      <c r="G24" s="637" t="s">
        <v>684</v>
      </c>
      <c r="H24" s="638" t="str">
        <f>"colonne."&amp;LEFT(ADDRESS(1,COLUMN(),4),1)</f>
        <v>colonne.H</v>
      </c>
      <c r="I24" s="5">
        <v>1</v>
      </c>
      <c r="J24" s="180" t="str">
        <f t="shared" si="4"/>
        <v>A</v>
      </c>
      <c r="K24" s="192"/>
      <c r="L24" s="192"/>
      <c r="M24" s="181" t="str">
        <f t="shared" si="1"/>
        <v/>
      </c>
      <c r="N24" s="486">
        <v>2</v>
      </c>
      <c r="O24" s="22" t="s">
        <v>4</v>
      </c>
      <c r="P24" s="182" t="s">
        <v>288</v>
      </c>
      <c r="Q24" s="491">
        <v>1</v>
      </c>
      <c r="R24" s="169">
        <f>IFERROR(SUMIF(K78:P78, O24, K79:P79)*N24*IF(ISBLANK(K24),1,K24)+SUMIF(K80:P80, O24, K81:P81)*N24*IF(ISBLANK(K24),1,K24), 0)</f>
        <v>2</v>
      </c>
      <c r="S24" s="170">
        <f>IF(ISBLANK(K15),0,(R24*Q24)/K15*V16)</f>
        <v>3.333333333333333</v>
      </c>
      <c r="T24" s="183">
        <f>IF(S51=0,0,(S24/S51)*U20*1000)</f>
        <v>609.1989034419737</v>
      </c>
      <c r="U24" s="184">
        <f>IF(R51=0, 0, (K24*Q24)/(R51*U20))</f>
        <v>0</v>
      </c>
      <c r="V24" s="185">
        <f>IF(OR(ISBLANK(K15), ISBLANK(K24), ISTEXT(K24)), 0, K24*Q24/K15*V16)</f>
        <v>0</v>
      </c>
      <c r="W24" s="186">
        <f t="shared" si="2"/>
        <v>0</v>
      </c>
      <c r="X24" s="187" t="str">
        <f t="shared" si="3"/>
        <v>3.333 Kg</v>
      </c>
      <c r="Y24" s="5">
        <v>1</v>
      </c>
      <c r="Z24" s="5">
        <v>1</v>
      </c>
      <c r="AA24" s="798" t="s">
        <v>138</v>
      </c>
      <c r="AB24" s="798"/>
      <c r="AC24" s="219"/>
      <c r="AD24" s="219"/>
      <c r="AE24" s="219"/>
      <c r="AF24" s="219"/>
      <c r="AG24" s="5">
        <v>1</v>
      </c>
      <c r="AH24" s="919"/>
      <c r="AI24" s="696"/>
      <c r="AJ24" s="5">
        <v>1</v>
      </c>
      <c r="AK24" s="202" t="s">
        <v>121</v>
      </c>
      <c r="AL24" s="203"/>
      <c r="AM24" s="5">
        <v>1</v>
      </c>
      <c r="AN24" s="204" t="s">
        <v>122</v>
      </c>
      <c r="AO24" s="205" t="s">
        <v>123</v>
      </c>
      <c r="AP24" s="206" t="s">
        <v>84</v>
      </c>
      <c r="AQ24" s="205" t="s">
        <v>90</v>
      </c>
      <c r="AR24" s="207" t="s">
        <v>124</v>
      </c>
      <c r="AS24" s="147" t="s">
        <v>81</v>
      </c>
      <c r="AT24" s="105"/>
      <c r="AU24" s="208"/>
      <c r="AV24" s="5">
        <v>1</v>
      </c>
      <c r="AW24" s="197"/>
      <c r="AX24" s="106"/>
      <c r="AY24" s="106"/>
      <c r="AZ24" s="106"/>
      <c r="BA24" s="106"/>
      <c r="BB24" s="106"/>
      <c r="BC24" s="106"/>
      <c r="BD24" s="107"/>
      <c r="BE24" s="5">
        <v>1</v>
      </c>
      <c r="BF24" s="758" t="s">
        <v>79</v>
      </c>
      <c r="BG24" s="758"/>
      <c r="BH24" s="496">
        <v>1</v>
      </c>
      <c r="BI24" s="721" t="s">
        <v>307</v>
      </c>
      <c r="BJ24" s="721"/>
      <c r="BK24" s="496">
        <v>1</v>
      </c>
      <c r="BL24" s="723" t="s">
        <v>308</v>
      </c>
      <c r="BM24" s="723"/>
      <c r="BN24" s="496">
        <v>1</v>
      </c>
      <c r="BO24" s="699" t="s">
        <v>309</v>
      </c>
      <c r="BP24" s="699"/>
      <c r="BQ24" s="493">
        <v>1</v>
      </c>
      <c r="BR24" s="159" t="s">
        <v>106</v>
      </c>
      <c r="BS24" s="159">
        <v>1</v>
      </c>
      <c r="BT24" s="5">
        <v>1</v>
      </c>
      <c r="BU24" s="244">
        <v>1</v>
      </c>
    </row>
    <row r="25" spans="1:73" s="160" customFormat="1" ht="23.25" customHeight="1" thickBot="1">
      <c r="A25" s="5">
        <v>1</v>
      </c>
      <c r="B25" s="596"/>
      <c r="C25" s="631" t="s">
        <v>429</v>
      </c>
      <c r="D25" s="598"/>
      <c r="E25" s="636" t="str">
        <f t="shared" ref="E25:E87" si="5">SUBSTITUTE(SUBSTITUTE(SUBSTITUTE(SUBSTITUTE(SUBSTITUTE(SUBSTITUTE(SUBSTITUTE(SUBSTITUTE(SUBSTITUTE(SUBSTITUTE(C25,"0",""),"1",""),"2",""),"3",""),"4",""),"5",""),"6",""),"7",""),"8",""),"9","")</f>
        <v>Paëlla végétalienne</v>
      </c>
      <c r="F25" s="641">
        <v>0</v>
      </c>
      <c r="G25" s="182">
        <f t="shared" ref="G25:G31" si="6">IF(ISBLANK(F25),E25,F25)</f>
        <v>0</v>
      </c>
      <c r="H25" s="639" t="str">
        <f>IF(OR(ISBLANK(F25), ISTEXT(F25)), "", "0  "&amp;F24)</f>
        <v>0  colonne.F</v>
      </c>
      <c r="I25" s="5">
        <v>1</v>
      </c>
      <c r="J25" s="180" t="str">
        <f t="shared" si="4"/>
        <v>A</v>
      </c>
      <c r="K25" s="192">
        <v>3</v>
      </c>
      <c r="L25" s="192" t="s">
        <v>269</v>
      </c>
      <c r="M25" s="165" t="str">
        <f t="shared" si="1"/>
        <v/>
      </c>
      <c r="N25" s="166"/>
      <c r="O25" s="167"/>
      <c r="P25" s="182" t="s">
        <v>417</v>
      </c>
      <c r="Q25" s="491">
        <v>1</v>
      </c>
      <c r="R25" s="169">
        <f>IFERROR(SUMIF(K78:P78, O25, K79:P79)*N25*IF(ISBLANK(K25),1,K25)+SUMIF(K80:P80, O25, K81:P81)*N25*IF(ISBLANK(K25),1,K25), 0)</f>
        <v>0</v>
      </c>
      <c r="S25" s="170">
        <f>IF(ISBLANK(K15),0,(R25*Q25)/K15*V16)</f>
        <v>0</v>
      </c>
      <c r="T25" s="171">
        <f>IF(S51=0,0,(S25/S51)*U20*1000)</f>
        <v>0</v>
      </c>
      <c r="U25" s="193">
        <f>IF(R51=0, 0, (K25*Q25)/(R51*U20))</f>
        <v>0.9137983551629606</v>
      </c>
      <c r="V25" s="173">
        <f>IF(OR(ISBLANK(K15), ISBLANK(K25), ISTEXT(K25)), 0, K25*Q25/K15*V16)</f>
        <v>5</v>
      </c>
      <c r="W25" s="174" t="str">
        <f t="shared" si="2"/>
        <v>carottes</v>
      </c>
      <c r="X25" s="175">
        <f t="shared" si="3"/>
        <v>0</v>
      </c>
      <c r="Y25" s="5">
        <v>1</v>
      </c>
      <c r="Z25" s="5">
        <v>1</v>
      </c>
      <c r="AA25" s="897" t="s">
        <v>143</v>
      </c>
      <c r="AB25" s="897"/>
      <c r="AC25" s="224"/>
      <c r="AD25" s="224"/>
      <c r="AE25" s="224"/>
      <c r="AF25" s="224"/>
      <c r="AG25" s="5">
        <v>1</v>
      </c>
      <c r="AH25" s="898" t="s">
        <v>689</v>
      </c>
      <c r="AI25" s="684"/>
      <c r="AJ25" s="5">
        <v>1</v>
      </c>
      <c r="AK25" s="202" t="s">
        <v>129</v>
      </c>
      <c r="AL25" s="203"/>
      <c r="AM25" s="5">
        <v>1</v>
      </c>
      <c r="AN25" s="68"/>
      <c r="AO25" s="36"/>
      <c r="AP25" s="36"/>
      <c r="AQ25" s="36"/>
      <c r="AR25" s="36"/>
      <c r="AS25" s="36"/>
      <c r="AT25" s="36"/>
      <c r="AU25" s="69"/>
      <c r="AV25" s="5">
        <v>1</v>
      </c>
      <c r="AW25" s="197"/>
      <c r="AX25" s="106"/>
      <c r="AY25" s="106"/>
      <c r="AZ25" s="106"/>
      <c r="BA25" s="106"/>
      <c r="BB25" s="213"/>
      <c r="BC25" s="214" t="s">
        <v>130</v>
      </c>
      <c r="BD25" s="801" t="s">
        <v>131</v>
      </c>
      <c r="BE25" s="5">
        <v>1</v>
      </c>
      <c r="BF25" s="759"/>
      <c r="BG25" s="759"/>
      <c r="BH25" s="496">
        <v>1</v>
      </c>
      <c r="BI25" s="722"/>
      <c r="BJ25" s="722"/>
      <c r="BK25" s="496">
        <v>1</v>
      </c>
      <c r="BL25" s="724"/>
      <c r="BM25" s="724"/>
      <c r="BN25" s="496">
        <v>1</v>
      </c>
      <c r="BO25" s="700"/>
      <c r="BP25" s="700"/>
      <c r="BQ25" s="493">
        <v>1</v>
      </c>
      <c r="BR25" s="179" t="s">
        <v>110</v>
      </c>
      <c r="BS25" s="179">
        <v>1</v>
      </c>
      <c r="BT25" s="5">
        <v>1</v>
      </c>
      <c r="BU25" s="244">
        <v>1</v>
      </c>
    </row>
    <row r="26" spans="1:73" s="160" customFormat="1" ht="23.25" customHeight="1" thickTop="1" thickBot="1">
      <c r="A26" s="5">
        <v>1</v>
      </c>
      <c r="B26" s="596"/>
      <c r="C26" s="632" t="s">
        <v>428</v>
      </c>
      <c r="D26" s="598"/>
      <c r="E26" s="636" t="str">
        <f t="shared" si="5"/>
        <v>https://www.ricardocuisine.com/recettes/-paella-vegetalienne</v>
      </c>
      <c r="F26" s="640">
        <v>0</v>
      </c>
      <c r="G26" s="182">
        <f t="shared" si="6"/>
        <v>0</v>
      </c>
      <c r="H26" s="639" t="str">
        <f>IF(OR(ISBLANK(F26), ISTEXT(F26)), "", "0  "&amp;F24)</f>
        <v>0  colonne.F</v>
      </c>
      <c r="I26" s="5">
        <v>1</v>
      </c>
      <c r="J26" s="180" t="str">
        <f t="shared" si="4"/>
        <v>A</v>
      </c>
      <c r="K26" s="163">
        <v>1</v>
      </c>
      <c r="L26" s="164" t="s">
        <v>403</v>
      </c>
      <c r="M26" s="181" t="str">
        <f t="shared" si="1"/>
        <v/>
      </c>
      <c r="N26" s="166"/>
      <c r="O26" s="167"/>
      <c r="P26" s="182" t="s">
        <v>418</v>
      </c>
      <c r="Q26" s="491">
        <v>1</v>
      </c>
      <c r="R26" s="169">
        <f>IFERROR(SUMIF(K78:P78, O26, K79:P79)*N26*IF(ISBLANK(K26),1,K26)+SUMIF(K80:P80, O26, K81:P81)*N26*IF(ISBLANK(K26),1,K26), 0)</f>
        <v>0</v>
      </c>
      <c r="S26" s="170">
        <f>IF(ISBLANK(K15),0,(R26*Q26)/K15*V16)</f>
        <v>0</v>
      </c>
      <c r="T26" s="183">
        <f>IF(S51=0,0,(S26/S51)*U20*1000)</f>
        <v>0</v>
      </c>
      <c r="U26" s="184">
        <f>IF(R51=0, 0, (K26*Q26)/(R51*U20))</f>
        <v>0.30459945172098685</v>
      </c>
      <c r="V26" s="185">
        <f>IF(OR(ISBLANK(K15), ISBLANK(K26), ISTEXT(K26)), 0, K26*Q26/K15*V16)</f>
        <v>1.6666666666666665</v>
      </c>
      <c r="W26" s="186" t="str">
        <f t="shared" si="2"/>
        <v>poireau(s)</v>
      </c>
      <c r="X26" s="187">
        <f t="shared" si="3"/>
        <v>0</v>
      </c>
      <c r="Y26" s="5">
        <v>1</v>
      </c>
      <c r="Z26" s="5">
        <v>1</v>
      </c>
      <c r="AA26" s="113" t="s">
        <v>63</v>
      </c>
      <c r="AB26" s="113" t="s">
        <v>64</v>
      </c>
      <c r="AC26" s="113" t="s">
        <v>65</v>
      </c>
      <c r="AD26" s="113" t="s">
        <v>66</v>
      </c>
      <c r="AE26" s="113" t="s">
        <v>67</v>
      </c>
      <c r="AF26" s="113" t="s">
        <v>68</v>
      </c>
      <c r="AG26" s="5">
        <v>1</v>
      </c>
      <c r="AH26" s="899" t="s">
        <v>118</v>
      </c>
      <c r="AI26" s="795"/>
      <c r="AJ26" s="5">
        <v>1</v>
      </c>
      <c r="AK26" s="217" t="s">
        <v>135</v>
      </c>
      <c r="AL26" s="203"/>
      <c r="AM26" s="5">
        <v>1</v>
      </c>
      <c r="AN26" s="802" t="s">
        <v>136</v>
      </c>
      <c r="AO26" s="803"/>
      <c r="AP26" s="803"/>
      <c r="AQ26" s="803"/>
      <c r="AR26" s="803"/>
      <c r="AS26" s="738" t="s">
        <v>30</v>
      </c>
      <c r="AT26" s="738"/>
      <c r="AU26" s="804" t="str">
        <f>LEFT(AN26,1)</f>
        <v>①</v>
      </c>
      <c r="AV26" s="5">
        <v>1</v>
      </c>
      <c r="AW26" s="197"/>
      <c r="AX26" s="213"/>
      <c r="AY26" s="213"/>
      <c r="AZ26" s="213"/>
      <c r="BA26" s="213"/>
      <c r="BB26" s="213"/>
      <c r="BC26" s="218" t="s">
        <v>137</v>
      </c>
      <c r="BD26" s="801"/>
      <c r="BE26" s="5">
        <v>1</v>
      </c>
      <c r="BF26" s="495">
        <v>1</v>
      </c>
      <c r="BG26" s="495">
        <v>1</v>
      </c>
      <c r="BH26" s="5">
        <v>1</v>
      </c>
      <c r="BI26" s="495">
        <v>1</v>
      </c>
      <c r="BJ26" s="495">
        <v>1</v>
      </c>
      <c r="BK26" s="5">
        <v>1</v>
      </c>
      <c r="BL26" s="495">
        <v>1</v>
      </c>
      <c r="BM26" s="495">
        <v>1</v>
      </c>
      <c r="BN26" s="5">
        <v>1</v>
      </c>
      <c r="BO26" s="495">
        <v>1</v>
      </c>
      <c r="BP26" s="495">
        <v>1</v>
      </c>
      <c r="BQ26" s="493">
        <v>1</v>
      </c>
      <c r="BR26" s="190" t="s">
        <v>114</v>
      </c>
      <c r="BS26" s="190">
        <v>1</v>
      </c>
      <c r="BT26" s="5">
        <v>1</v>
      </c>
      <c r="BU26" s="244">
        <v>1</v>
      </c>
    </row>
    <row r="27" spans="1:73" s="160" customFormat="1" ht="23.25" customHeight="1" thickTop="1">
      <c r="A27" s="5">
        <v>1</v>
      </c>
      <c r="B27" s="596"/>
      <c r="C27" s="632" t="s">
        <v>595</v>
      </c>
      <c r="D27" s="598"/>
      <c r="E27" s="636" t="str">
        <f t="shared" si="5"/>
        <v>Ingrédients</v>
      </c>
      <c r="F27" s="640">
        <v>0</v>
      </c>
      <c r="G27" s="182">
        <f t="shared" si="6"/>
        <v>0</v>
      </c>
      <c r="H27" s="639" t="str">
        <f>IF(OR(ISBLANK(F27), ISTEXT(F27)), "", "0  "&amp;F24)</f>
        <v>0  colonne.F</v>
      </c>
      <c r="I27" s="5">
        <v>1</v>
      </c>
      <c r="J27" s="180" t="str">
        <f t="shared" si="4"/>
        <v>A</v>
      </c>
      <c r="K27" s="164">
        <v>1</v>
      </c>
      <c r="L27" s="164" t="s">
        <v>404</v>
      </c>
      <c r="M27" s="165" t="str">
        <f t="shared" si="1"/>
        <v/>
      </c>
      <c r="N27" s="486"/>
      <c r="O27" s="167"/>
      <c r="P27" s="182" t="s">
        <v>419</v>
      </c>
      <c r="Q27" s="491">
        <v>1</v>
      </c>
      <c r="R27" s="169">
        <f>IFERROR(SUMIF(K78:P78, O27, K79:P79)*N27*IF(ISBLANK(K27),1,K27)+SUMIF(K80:P80, O27, K81:P81)*N27*IF(ISBLANK(K27),1,K27), 0)</f>
        <v>0</v>
      </c>
      <c r="S27" s="170">
        <f>IF(ISBLANK(K15),0,(R27*Q27)/K15*V16)</f>
        <v>0</v>
      </c>
      <c r="T27" s="171">
        <f>IF(S51=0,0,(S27/S51)*U20*1000)</f>
        <v>0</v>
      </c>
      <c r="U27" s="193">
        <f>IF(R51=0, 0, (K27*Q27)/(R51*U20))</f>
        <v>0.30459945172098685</v>
      </c>
      <c r="V27" s="173">
        <f>IF(OR(ISBLANK(K15), ISBLANK(K27), ISTEXT(K27)), 0, K27*Q27/K15*V16)</f>
        <v>1.6666666666666665</v>
      </c>
      <c r="W27" s="174" t="str">
        <f t="shared" si="2"/>
        <v>fenouil(s)</v>
      </c>
      <c r="X27" s="175">
        <f t="shared" si="3"/>
        <v>0</v>
      </c>
      <c r="Y27" s="5">
        <v>1</v>
      </c>
      <c r="Z27" s="5">
        <v>1</v>
      </c>
      <c r="AA27" s="812" t="s">
        <v>122</v>
      </c>
      <c r="AB27" s="814" t="s">
        <v>123</v>
      </c>
      <c r="AC27" s="816" t="s">
        <v>84</v>
      </c>
      <c r="AD27" s="814" t="s">
        <v>90</v>
      </c>
      <c r="AE27" s="818" t="s">
        <v>124</v>
      </c>
      <c r="AF27" s="128" t="s">
        <v>92</v>
      </c>
      <c r="AG27" s="5">
        <v>1</v>
      </c>
      <c r="AH27" s="912" t="s">
        <v>127</v>
      </c>
      <c r="AI27" s="800"/>
      <c r="AJ27" s="5">
        <v>1</v>
      </c>
      <c r="AK27" s="217" t="s">
        <v>139</v>
      </c>
      <c r="AL27" s="220"/>
      <c r="AM27" s="5">
        <v>1</v>
      </c>
      <c r="AN27" s="802"/>
      <c r="AO27" s="803"/>
      <c r="AP27" s="803"/>
      <c r="AQ27" s="803"/>
      <c r="AR27" s="803"/>
      <c r="AS27" s="738"/>
      <c r="AT27" s="738"/>
      <c r="AU27" s="804"/>
      <c r="AV27" s="5">
        <v>1</v>
      </c>
      <c r="AW27" s="221"/>
      <c r="AX27" s="213"/>
      <c r="AY27" s="213"/>
      <c r="AZ27" s="213"/>
      <c r="BA27" s="213"/>
      <c r="BB27" s="213"/>
      <c r="BC27" s="213"/>
      <c r="BD27" s="222"/>
      <c r="BE27" s="5">
        <v>1</v>
      </c>
      <c r="BF27" s="743" t="s">
        <v>109</v>
      </c>
      <c r="BG27" s="743"/>
      <c r="BH27" s="496">
        <v>1</v>
      </c>
      <c r="BI27" s="721" t="s">
        <v>310</v>
      </c>
      <c r="BJ27" s="721"/>
      <c r="BK27" s="496">
        <v>1</v>
      </c>
      <c r="BL27" s="723" t="s">
        <v>311</v>
      </c>
      <c r="BM27" s="723"/>
      <c r="BN27" s="496">
        <v>1</v>
      </c>
      <c r="BO27" s="699" t="s">
        <v>312</v>
      </c>
      <c r="BP27" s="699"/>
      <c r="BQ27" s="493"/>
      <c r="BR27" s="200" t="s">
        <v>117</v>
      </c>
      <c r="BS27" s="200">
        <v>1</v>
      </c>
      <c r="BT27" s="5">
        <v>1</v>
      </c>
      <c r="BU27" s="244">
        <v>1</v>
      </c>
    </row>
    <row r="28" spans="1:73" s="160" customFormat="1" ht="23.25" customHeight="1">
      <c r="A28" s="5">
        <v>1</v>
      </c>
      <c r="B28" s="596"/>
      <c r="C28" s="632" t="s">
        <v>636</v>
      </c>
      <c r="D28" s="598"/>
      <c r="E28" s="636" t="str">
        <f t="shared" si="5"/>
        <v xml:space="preserve">Portions </v>
      </c>
      <c r="F28" s="640"/>
      <c r="G28" s="182" t="str">
        <f t="shared" si="6"/>
        <v xml:space="preserve">Portions </v>
      </c>
      <c r="H28" s="639" t="str">
        <f>IF(OR(ISBLANK(F28), ISTEXT(F28)), "", "0  "&amp;F24)</f>
        <v/>
      </c>
      <c r="I28" s="5">
        <v>1</v>
      </c>
      <c r="J28" s="180" t="str">
        <f t="shared" si="4"/>
        <v>A</v>
      </c>
      <c r="K28" s="192">
        <v>10</v>
      </c>
      <c r="L28" s="192" t="s">
        <v>405</v>
      </c>
      <c r="M28" s="181" t="str">
        <f t="shared" si="1"/>
        <v/>
      </c>
      <c r="N28" s="486"/>
      <c r="O28" s="167"/>
      <c r="P28" s="182" t="s">
        <v>392</v>
      </c>
      <c r="Q28" s="491">
        <v>1</v>
      </c>
      <c r="R28" s="169">
        <f>IFERROR(SUMIF(K78:P78, O28, K79:P79)*N28*IF(ISBLANK(K28),1,K28)+SUMIF(K80:P80, O28, K81:P81)*N28*IF(ISBLANK(K28),1,K28), 0)</f>
        <v>0</v>
      </c>
      <c r="S28" s="170">
        <f>IF(ISBLANK(K15),0,(R28*Q28)/K15*V16)</f>
        <v>0</v>
      </c>
      <c r="T28" s="183">
        <f>IF(S51=0,0,(S28/S51)*U20*1000)</f>
        <v>0</v>
      </c>
      <c r="U28" s="184">
        <f>IF(R51=0, 0, (K28*Q28)/(R51*U20))</f>
        <v>3.0459945172098686</v>
      </c>
      <c r="V28" s="185">
        <f>IF(OR(ISBLANK(K15), ISBLANK(K28), ISTEXT(K28)), 0, K28*Q28/K15*V16)</f>
        <v>16.666666666666668</v>
      </c>
      <c r="W28" s="186" t="str">
        <f t="shared" si="2"/>
        <v>grains</v>
      </c>
      <c r="X28" s="187">
        <f t="shared" si="3"/>
        <v>0</v>
      </c>
      <c r="Y28" s="5">
        <v>1</v>
      </c>
      <c r="Z28" s="5">
        <v>1</v>
      </c>
      <c r="AA28" s="813"/>
      <c r="AB28" s="815"/>
      <c r="AC28" s="817"/>
      <c r="AD28" s="815"/>
      <c r="AE28" s="819"/>
      <c r="AF28" s="147" t="s">
        <v>81</v>
      </c>
      <c r="AG28" s="5">
        <v>1</v>
      </c>
      <c r="AH28" s="912"/>
      <c r="AI28" s="800"/>
      <c r="AJ28" s="5">
        <v>1</v>
      </c>
      <c r="AK28" s="225" t="s">
        <v>144</v>
      </c>
      <c r="AL28" s="226"/>
      <c r="AM28" s="5">
        <v>1</v>
      </c>
      <c r="AN28" s="227"/>
      <c r="AO28" s="228"/>
      <c r="AP28" s="228"/>
      <c r="AQ28" s="228"/>
      <c r="AR28" s="228"/>
      <c r="AS28" s="228"/>
      <c r="AT28" s="228"/>
      <c r="AU28" s="85"/>
      <c r="AV28" s="5">
        <v>1</v>
      </c>
      <c r="AW28" s="221"/>
      <c r="AX28" s="213"/>
      <c r="AY28" s="106"/>
      <c r="AZ28" s="106"/>
      <c r="BA28" s="213"/>
      <c r="BB28" s="213"/>
      <c r="BC28" s="214" t="s">
        <v>145</v>
      </c>
      <c r="BD28" s="801" t="s">
        <v>131</v>
      </c>
      <c r="BE28" s="5">
        <v>1</v>
      </c>
      <c r="BF28" s="744"/>
      <c r="BG28" s="744"/>
      <c r="BH28" s="496">
        <v>1</v>
      </c>
      <c r="BI28" s="722"/>
      <c r="BJ28" s="722"/>
      <c r="BK28" s="496">
        <v>1</v>
      </c>
      <c r="BL28" s="724"/>
      <c r="BM28" s="724"/>
      <c r="BN28" s="496">
        <v>1</v>
      </c>
      <c r="BO28" s="700"/>
      <c r="BP28" s="700"/>
      <c r="BQ28" s="493">
        <v>1</v>
      </c>
      <c r="BR28" s="209" t="s">
        <v>126</v>
      </c>
      <c r="BS28" s="209">
        <v>1</v>
      </c>
      <c r="BT28" s="5">
        <v>1</v>
      </c>
      <c r="BU28" s="244">
        <v>1</v>
      </c>
    </row>
    <row r="29" spans="1:73" s="160" customFormat="1" ht="23.25" customHeight="1" thickBot="1">
      <c r="A29" s="5">
        <v>1</v>
      </c>
      <c r="B29" s="596"/>
      <c r="C29" s="632" t="s">
        <v>596</v>
      </c>
      <c r="D29" s="598"/>
      <c r="E29" s="636" t="str">
        <f t="shared" si="5"/>
        <v>Bouillon de légumes</v>
      </c>
      <c r="F29" s="640"/>
      <c r="G29" s="182" t="str">
        <f t="shared" si="6"/>
        <v>Bouillon de légumes</v>
      </c>
      <c r="H29" s="639" t="str">
        <f>IF(OR(ISBLANK(F29), ISTEXT(F29)), "", "0  "&amp;F24)</f>
        <v/>
      </c>
      <c r="I29" s="5">
        <v>1</v>
      </c>
      <c r="J29" s="180" t="str">
        <f t="shared" si="4"/>
        <v>A</v>
      </c>
      <c r="K29" s="163"/>
      <c r="L29" s="164"/>
      <c r="M29" s="165" t="str">
        <f t="shared" si="1"/>
        <v/>
      </c>
      <c r="N29" s="166"/>
      <c r="O29" s="167"/>
      <c r="P29" s="546" t="s">
        <v>393</v>
      </c>
      <c r="Q29" s="491">
        <v>1</v>
      </c>
      <c r="R29" s="169">
        <f>IFERROR(SUMIF(K78:P78, O29, K79:P79)*N29*IF(ISBLANK(K29),1,K29)+SUMIF(K80:P80, O29, K81:P81)*N29*IF(ISBLANK(K29),1,K29), 0)</f>
        <v>0</v>
      </c>
      <c r="S29" s="170">
        <f>IF(ISBLANK(K15),0,(R29*Q29)/K15*V16)</f>
        <v>0</v>
      </c>
      <c r="T29" s="171">
        <f>IF(S51=0,0,(S29/S51)*U20*1000)</f>
        <v>0</v>
      </c>
      <c r="U29" s="193">
        <f>IF(R51=0, 0, (K29*Q29)/(R51*U20))</f>
        <v>0</v>
      </c>
      <c r="V29" s="173">
        <f>IF(OR(ISBLANK(K15), ISBLANK(K29), ISTEXT(K29)), 0, K29*Q29/K15*V16)</f>
        <v>0</v>
      </c>
      <c r="W29" s="174">
        <f t="shared" si="2"/>
        <v>0</v>
      </c>
      <c r="X29" s="175">
        <f t="shared" si="3"/>
        <v>0</v>
      </c>
      <c r="Y29" s="5">
        <v>1</v>
      </c>
      <c r="Z29" s="5">
        <v>1</v>
      </c>
      <c r="AA29" s="163"/>
      <c r="AB29" s="164"/>
      <c r="AC29" s="165" t="str">
        <f t="shared" ref="AC29:AC49" si="7">IF(AND(AA29&gt;0,AD29&gt;0),"de","")</f>
        <v/>
      </c>
      <c r="AD29" s="166"/>
      <c r="AE29" s="167"/>
      <c r="AF29" s="168"/>
      <c r="AG29" s="5">
        <v>1</v>
      </c>
      <c r="AH29" s="912"/>
      <c r="AI29" s="800"/>
      <c r="AJ29" s="5">
        <v>1</v>
      </c>
      <c r="AK29" s="217" t="s">
        <v>147</v>
      </c>
      <c r="AL29" s="226"/>
      <c r="AM29" s="5">
        <v>1</v>
      </c>
      <c r="AN29" s="230"/>
      <c r="AO29" s="231" t="s">
        <v>47</v>
      </c>
      <c r="AP29" s="232" t="s">
        <v>148</v>
      </c>
      <c r="AQ29" s="232"/>
      <c r="AR29" s="233"/>
      <c r="AS29" s="233"/>
      <c r="AT29" s="233"/>
      <c r="AU29" s="234"/>
      <c r="AV29" s="5">
        <v>1</v>
      </c>
      <c r="AW29" s="221"/>
      <c r="AX29" s="213"/>
      <c r="AY29" s="106"/>
      <c r="AZ29" s="106"/>
      <c r="BA29" s="106"/>
      <c r="BB29" s="213"/>
      <c r="BC29" s="218" t="s">
        <v>149</v>
      </c>
      <c r="BD29" s="801"/>
      <c r="BE29" s="5">
        <v>1</v>
      </c>
      <c r="BF29" s="495">
        <v>1</v>
      </c>
      <c r="BG29" s="495">
        <v>1</v>
      </c>
      <c r="BH29" s="5">
        <v>1</v>
      </c>
      <c r="BI29" s="495">
        <v>1</v>
      </c>
      <c r="BJ29" s="495">
        <v>1</v>
      </c>
      <c r="BK29" s="5">
        <v>1</v>
      </c>
      <c r="BL29" s="495">
        <v>1</v>
      </c>
      <c r="BM29" s="495">
        <v>1</v>
      </c>
      <c r="BN29" s="5">
        <v>1</v>
      </c>
      <c r="BO29" s="495">
        <v>1</v>
      </c>
      <c r="BP29" s="495">
        <v>1</v>
      </c>
      <c r="BQ29" s="493">
        <v>1</v>
      </c>
      <c r="BR29" s="215" t="s">
        <v>132</v>
      </c>
      <c r="BS29" s="215">
        <v>1</v>
      </c>
      <c r="BT29" s="5">
        <v>1</v>
      </c>
      <c r="BU29" s="244">
        <v>1</v>
      </c>
    </row>
    <row r="30" spans="1:73" s="160" customFormat="1" ht="23.25" customHeight="1">
      <c r="A30" s="5">
        <v>1</v>
      </c>
      <c r="B30" s="596"/>
      <c r="C30" s="632"/>
      <c r="D30" s="598"/>
      <c r="E30" s="636" t="str">
        <f t="shared" si="5"/>
        <v/>
      </c>
      <c r="F30" s="640"/>
      <c r="G30" s="182" t="str">
        <f t="shared" si="6"/>
        <v/>
      </c>
      <c r="H30" s="639" t="str">
        <f>IF(OR(ISBLANK(F30), ISTEXT(F30)), "", "0  "&amp;F24)</f>
        <v/>
      </c>
      <c r="I30" s="5">
        <v>1</v>
      </c>
      <c r="J30" s="180" t="str">
        <f t="shared" si="4"/>
        <v>A</v>
      </c>
      <c r="K30" s="163">
        <v>1</v>
      </c>
      <c r="L30" s="164" t="s">
        <v>406</v>
      </c>
      <c r="M30" s="165" t="str">
        <f t="shared" si="1"/>
        <v/>
      </c>
      <c r="N30" s="485"/>
      <c r="O30" s="167"/>
      <c r="P30" s="182" t="s">
        <v>420</v>
      </c>
      <c r="Q30" s="491">
        <v>1</v>
      </c>
      <c r="R30" s="169">
        <f>IFERROR(SUMIF(K78:P78, O30, K79:P79)*N30*IF(ISBLANK(K30),1,K30)+SUMIF(K80:P80, O30, K81:P81)*N30*IF(ISBLANK(K30),1,K30), 0)</f>
        <v>0</v>
      </c>
      <c r="S30" s="170">
        <f>IF(ISBLANK(K15),0,(R30*Q30)/K15*V16)</f>
        <v>0</v>
      </c>
      <c r="T30" s="183">
        <f>IF(S51=0,0,(S30/S51)*U20*1000)</f>
        <v>0</v>
      </c>
      <c r="U30" s="184">
        <f>IF(R51=0, 0, (K30*Q30)/(R51*U20))</f>
        <v>0.30459945172098685</v>
      </c>
      <c r="V30" s="185">
        <f>IF(OR(ISBLANK(K15), ISBLANK(K30), ISTEXT(K30)), 0, K30*Q30/K15*V16)</f>
        <v>1.6666666666666665</v>
      </c>
      <c r="W30" s="186" t="str">
        <f t="shared" si="2"/>
        <v>bulbe(s)</v>
      </c>
      <c r="X30" s="187">
        <f t="shared" si="3"/>
        <v>0</v>
      </c>
      <c r="Y30" s="5">
        <v>1</v>
      </c>
      <c r="Z30" s="5">
        <v>1</v>
      </c>
      <c r="AA30" s="164"/>
      <c r="AB30" s="164"/>
      <c r="AC30" s="181" t="str">
        <f t="shared" si="7"/>
        <v/>
      </c>
      <c r="AD30" s="166"/>
      <c r="AE30" s="167"/>
      <c r="AF30" s="182"/>
      <c r="AG30" s="5">
        <v>1</v>
      </c>
      <c r="AH30" s="911" t="s">
        <v>142</v>
      </c>
      <c r="AI30" s="698"/>
      <c r="AJ30" s="5">
        <v>1</v>
      </c>
      <c r="AK30" s="236" t="s">
        <v>53</v>
      </c>
      <c r="AL30" s="67"/>
      <c r="AM30" s="5">
        <v>1</v>
      </c>
      <c r="AN30" s="230"/>
      <c r="AO30" s="84"/>
      <c r="AP30" s="84"/>
      <c r="AQ30" s="84"/>
      <c r="AR30" s="84"/>
      <c r="AS30" s="237" t="s">
        <v>151</v>
      </c>
      <c r="AT30" s="238"/>
      <c r="AU30" s="239"/>
      <c r="AV30" s="5">
        <v>1</v>
      </c>
      <c r="AW30" s="197"/>
      <c r="AX30" s="106"/>
      <c r="AY30" s="106"/>
      <c r="AZ30" s="106"/>
      <c r="BA30" s="106"/>
      <c r="BB30" s="106"/>
      <c r="BC30" s="106"/>
      <c r="BD30" s="222"/>
      <c r="BE30" s="5">
        <v>1</v>
      </c>
      <c r="BF30" s="805" t="s">
        <v>313</v>
      </c>
      <c r="BG30" s="805"/>
      <c r="BH30" s="496">
        <v>1</v>
      </c>
      <c r="BI30" s="721" t="s">
        <v>314</v>
      </c>
      <c r="BJ30" s="721"/>
      <c r="BK30" s="496">
        <v>1</v>
      </c>
      <c r="BL30" s="723" t="s">
        <v>315</v>
      </c>
      <c r="BM30" s="723"/>
      <c r="BN30" s="496">
        <v>1</v>
      </c>
      <c r="BO30" s="699" t="s">
        <v>316</v>
      </c>
      <c r="BP30" s="699"/>
      <c r="BQ30" s="493">
        <v>1</v>
      </c>
      <c r="BR30" s="139" t="s">
        <v>100</v>
      </c>
      <c r="BS30" s="139">
        <v>1</v>
      </c>
      <c r="BT30" s="5">
        <v>1</v>
      </c>
      <c r="BU30" s="244">
        <v>1</v>
      </c>
    </row>
    <row r="31" spans="1:73" s="160" customFormat="1" ht="23.25" customHeight="1">
      <c r="A31" s="5">
        <v>1</v>
      </c>
      <c r="B31" s="596"/>
      <c r="C31" s="632"/>
      <c r="D31" s="598"/>
      <c r="E31" s="636" t="str">
        <f t="shared" si="5"/>
        <v/>
      </c>
      <c r="F31" s="640"/>
      <c r="G31" s="182" t="str">
        <f t="shared" si="6"/>
        <v/>
      </c>
      <c r="H31" s="639" t="str">
        <f>IF(OR(ISBLANK(F31), ISTEXT(F31)), "", "0  "&amp;F24)</f>
        <v/>
      </c>
      <c r="I31" s="5">
        <v>1</v>
      </c>
      <c r="J31" s="180" t="str">
        <f t="shared" si="4"/>
        <v>A</v>
      </c>
      <c r="K31" s="163"/>
      <c r="L31" s="164"/>
      <c r="M31" s="165" t="str">
        <f t="shared" si="1"/>
        <v/>
      </c>
      <c r="N31" s="166">
        <v>75</v>
      </c>
      <c r="O31" s="22" t="s">
        <v>5</v>
      </c>
      <c r="P31" s="182" t="s">
        <v>394</v>
      </c>
      <c r="Q31" s="491">
        <v>1</v>
      </c>
      <c r="R31" s="169">
        <f>IFERROR(SUMIF(K78:P78, O31, K79:P79)*N31*IF(ISBLANK(K31),1,K31)+SUMIF(K80:P80, O31, K81:P81)*N31*IF(ISBLANK(K31),1,K31), 0)</f>
        <v>7.4999999999999997E-2</v>
      </c>
      <c r="S31" s="170">
        <f>IF(ISBLANK(K15),0,(R31*Q31)/K15*V16)</f>
        <v>0.12499999999999999</v>
      </c>
      <c r="T31" s="171">
        <f>IF(S51=0,0,(S31/S51)*U20*1000)</f>
        <v>22.844958879074014</v>
      </c>
      <c r="U31" s="193">
        <f>IF(R51=0, 0, (K31*Q31)/(R51*U20))</f>
        <v>0</v>
      </c>
      <c r="V31" s="173">
        <f>IF(OR(ISBLANK(K15), ISBLANK(K31), ISTEXT(K31)), 0, K31*Q31/K15*V16)</f>
        <v>0</v>
      </c>
      <c r="W31" s="174">
        <f t="shared" si="2"/>
        <v>0</v>
      </c>
      <c r="X31" s="175" t="str">
        <f t="shared" si="3"/>
        <v>125 g</v>
      </c>
      <c r="Y31" s="3">
        <v>1</v>
      </c>
      <c r="Z31" s="3">
        <v>1</v>
      </c>
      <c r="AA31" s="192"/>
      <c r="AB31" s="192"/>
      <c r="AC31" s="165" t="str">
        <f t="shared" si="7"/>
        <v/>
      </c>
      <c r="AD31" s="166"/>
      <c r="AE31" s="167"/>
      <c r="AF31" s="182"/>
      <c r="AG31" s="3">
        <v>1</v>
      </c>
      <c r="AH31" s="911"/>
      <c r="AI31" s="698"/>
      <c r="AJ31" s="3">
        <v>1</v>
      </c>
      <c r="AK31" s="241" t="s">
        <v>44</v>
      </c>
      <c r="AL31" s="67"/>
      <c r="AM31" s="3">
        <v>1</v>
      </c>
      <c r="AN31" s="230"/>
      <c r="AO31" s="84"/>
      <c r="AP31" s="84"/>
      <c r="AQ31" s="84"/>
      <c r="AR31" s="84"/>
      <c r="AS31" s="242" t="s">
        <v>154</v>
      </c>
      <c r="AT31" s="84"/>
      <c r="AU31" s="85"/>
      <c r="AV31" s="5">
        <v>1</v>
      </c>
      <c r="AW31" s="197"/>
      <c r="AX31" s="106"/>
      <c r="AY31" s="106"/>
      <c r="AZ31" s="106"/>
      <c r="BA31" s="106"/>
      <c r="BB31" s="106"/>
      <c r="BC31" s="243" t="s">
        <v>155</v>
      </c>
      <c r="BD31" s="107"/>
      <c r="BE31" s="5">
        <v>1</v>
      </c>
      <c r="BF31" s="806"/>
      <c r="BG31" s="806"/>
      <c r="BH31" s="496">
        <v>1</v>
      </c>
      <c r="BI31" s="722"/>
      <c r="BJ31" s="722"/>
      <c r="BK31" s="496">
        <v>1</v>
      </c>
      <c r="BL31" s="724"/>
      <c r="BM31" s="724"/>
      <c r="BN31" s="496">
        <v>1</v>
      </c>
      <c r="BO31" s="700"/>
      <c r="BP31" s="700"/>
      <c r="BQ31" s="493">
        <v>1</v>
      </c>
      <c r="BR31" s="223" t="s">
        <v>141</v>
      </c>
      <c r="BS31" s="223">
        <v>1</v>
      </c>
      <c r="BT31" s="5">
        <v>1</v>
      </c>
      <c r="BU31" s="244">
        <v>1</v>
      </c>
    </row>
    <row r="32" spans="1:73" s="160" customFormat="1" ht="23.25" customHeight="1" thickBot="1">
      <c r="A32" s="5">
        <v>1</v>
      </c>
      <c r="B32" s="596"/>
      <c r="C32" s="632" t="s">
        <v>597</v>
      </c>
      <c r="D32" s="598"/>
      <c r="E32" s="636" t="str">
        <f t="shared" si="5"/>
        <v xml:space="preserve"> ml ( c. à soupe) d’huile d’olive</v>
      </c>
      <c r="F32" s="640" t="s">
        <v>394</v>
      </c>
      <c r="G32" s="182" t="str">
        <f>IF(ISBLANK(F32),E32,F32)</f>
        <v>huile d'olive</v>
      </c>
      <c r="H32" s="639" t="str">
        <f>IF(OR(ISBLANK(F32), ISTEXT(F32)), "", "0  "&amp;F24)</f>
        <v/>
      </c>
      <c r="I32" s="5">
        <v>1</v>
      </c>
      <c r="J32" s="180" t="str">
        <f t="shared" si="4"/>
        <v>A</v>
      </c>
      <c r="K32" s="163">
        <v>1</v>
      </c>
      <c r="L32" s="164" t="s">
        <v>408</v>
      </c>
      <c r="M32" s="165" t="str">
        <f t="shared" si="1"/>
        <v/>
      </c>
      <c r="N32" s="166"/>
      <c r="O32" s="167"/>
      <c r="P32" s="182" t="s">
        <v>421</v>
      </c>
      <c r="Q32" s="491">
        <v>1</v>
      </c>
      <c r="R32" s="169">
        <f>IFERROR(SUMIF(K78:P78, O32, K79:P79)*N32*IF(ISBLANK(K32),1,K32)+SUMIF(K80:P80, O32, K81:P81)*N32*IF(ISBLANK(K32),1,K32), 0)</f>
        <v>0</v>
      </c>
      <c r="S32" s="170">
        <f>IF(ISBLANK(K15),0,(R32*Q32)/K15*V16)</f>
        <v>0</v>
      </c>
      <c r="T32" s="183">
        <f>IF(S51=0,0,(S32/S51)*U20*1000)</f>
        <v>0</v>
      </c>
      <c r="U32" s="184">
        <f>IF(R51=0, 0, (K32*Q32)/(R51*U20))</f>
        <v>0.30459945172098685</v>
      </c>
      <c r="V32" s="185">
        <f>IF(OR(ISBLANK(K15), ISBLANK(K32), ISTEXT(K32)), 0, K32*Q32/K15*V16)</f>
        <v>1.6666666666666665</v>
      </c>
      <c r="W32" s="186" t="str">
        <f t="shared" si="2"/>
        <v>boite(s) 3/4</v>
      </c>
      <c r="X32" s="187">
        <f t="shared" si="3"/>
        <v>0</v>
      </c>
      <c r="Y32" s="3">
        <v>1</v>
      </c>
      <c r="Z32" s="3">
        <v>1</v>
      </c>
      <c r="AA32" s="192"/>
      <c r="AB32" s="192"/>
      <c r="AC32" s="181" t="str">
        <f t="shared" si="7"/>
        <v/>
      </c>
      <c r="AD32" s="166"/>
      <c r="AE32" s="167"/>
      <c r="AF32" s="182"/>
      <c r="AG32" s="3">
        <v>1</v>
      </c>
      <c r="AH32" s="911"/>
      <c r="AI32" s="698"/>
      <c r="AJ32" s="3">
        <v>1</v>
      </c>
      <c r="AK32" s="246" t="s">
        <v>45</v>
      </c>
      <c r="AL32" s="67"/>
      <c r="AM32" s="3">
        <v>1</v>
      </c>
      <c r="AN32" s="247" t="s">
        <v>88</v>
      </c>
      <c r="AO32" s="126" t="s">
        <v>89</v>
      </c>
      <c r="AP32" s="127"/>
      <c r="AQ32" s="685" t="s">
        <v>90</v>
      </c>
      <c r="AR32" s="825" t="s">
        <v>91</v>
      </c>
      <c r="AS32" s="128" t="s">
        <v>92</v>
      </c>
      <c r="AT32" s="15"/>
      <c r="AU32" s="248"/>
      <c r="AV32" s="5">
        <v>1</v>
      </c>
      <c r="AW32" s="197"/>
      <c r="AX32" s="106"/>
      <c r="AY32" s="106"/>
      <c r="AZ32" s="106"/>
      <c r="BA32" s="106"/>
      <c r="BB32" s="106"/>
      <c r="BC32" s="249" t="s">
        <v>156</v>
      </c>
      <c r="BD32" s="107"/>
      <c r="BE32" s="5">
        <v>1</v>
      </c>
      <c r="BF32" s="495">
        <v>1</v>
      </c>
      <c r="BG32" s="495">
        <v>1</v>
      </c>
      <c r="BH32" s="5">
        <v>1</v>
      </c>
      <c r="BI32" s="495">
        <v>1</v>
      </c>
      <c r="BJ32" s="495">
        <v>1</v>
      </c>
      <c r="BK32" s="5">
        <v>1</v>
      </c>
      <c r="BL32" s="495">
        <v>1</v>
      </c>
      <c r="BM32" s="495">
        <v>1</v>
      </c>
      <c r="BN32" s="5">
        <v>1</v>
      </c>
      <c r="BO32" s="495">
        <v>1</v>
      </c>
      <c r="BP32" s="495">
        <v>1</v>
      </c>
      <c r="BQ32" s="493">
        <v>1</v>
      </c>
      <c r="BR32" s="229" t="s">
        <v>146</v>
      </c>
      <c r="BS32" s="229">
        <v>1</v>
      </c>
      <c r="BT32" s="5">
        <v>1</v>
      </c>
      <c r="BU32" s="244">
        <v>1</v>
      </c>
    </row>
    <row r="33" spans="1:73" s="160" customFormat="1" ht="23.25" customHeight="1">
      <c r="A33" s="5">
        <v>1</v>
      </c>
      <c r="B33" s="596"/>
      <c r="C33" s="632" t="s">
        <v>598</v>
      </c>
      <c r="D33" s="598"/>
      <c r="E33" s="636" t="str">
        <f t="shared" si="5"/>
        <v xml:space="preserve"> oignons non pelés, lavés et coupés en deux</v>
      </c>
      <c r="F33" s="640" t="s">
        <v>267</v>
      </c>
      <c r="G33" s="182" t="str">
        <f t="shared" ref="G33:G87" si="8">IF(ISBLANK(F33),E33,F33)</f>
        <v>oignons</v>
      </c>
      <c r="H33" s="639" t="str">
        <f>IF(OR(ISBLANK(F33), ISTEXT(F33)), "", "0  "&amp;F24)</f>
        <v/>
      </c>
      <c r="I33" s="5">
        <v>1</v>
      </c>
      <c r="J33" s="180" t="str">
        <f t="shared" si="4"/>
        <v>A</v>
      </c>
      <c r="K33" s="163">
        <v>1</v>
      </c>
      <c r="L33" s="164" t="s">
        <v>409</v>
      </c>
      <c r="M33" s="165" t="str">
        <f t="shared" si="1"/>
        <v/>
      </c>
      <c r="N33" s="166"/>
      <c r="O33" s="167"/>
      <c r="P33" s="182" t="s">
        <v>410</v>
      </c>
      <c r="Q33" s="491">
        <v>1</v>
      </c>
      <c r="R33" s="169">
        <f>IFERROR(SUMIF(K78:P78, O33, K79:P79)*N33*IF(ISBLANK(K33),1,K33)+SUMIF(K80:P80, O33, K81:P81)*N33*IF(ISBLANK(K33),1,K33), 0)</f>
        <v>0</v>
      </c>
      <c r="S33" s="170">
        <f>IF(ISBLANK(K15),0,(R33*Q33)/K15*V16)</f>
        <v>0</v>
      </c>
      <c r="T33" s="171">
        <f>IF(S51=0,0,(S33/S51)*U20*1000)</f>
        <v>0</v>
      </c>
      <c r="U33" s="193">
        <f>IF(R51=0, 0, (K33*Q33)/(R51*U20))</f>
        <v>0.30459945172098685</v>
      </c>
      <c r="V33" s="173">
        <f>IF(OR(ISBLANK(K15), ISBLANK(K33), ISTEXT(K33)), 0, K33*Q33/K15*V16)</f>
        <v>1.6666666666666665</v>
      </c>
      <c r="W33" s="174" t="str">
        <f t="shared" si="2"/>
        <v>oignon(s)</v>
      </c>
      <c r="X33" s="175">
        <f t="shared" si="3"/>
        <v>0</v>
      </c>
      <c r="Y33" s="3">
        <v>1</v>
      </c>
      <c r="Z33" s="3">
        <v>1</v>
      </c>
      <c r="AA33" s="192"/>
      <c r="AB33" s="192"/>
      <c r="AC33" s="165" t="str">
        <f t="shared" si="7"/>
        <v/>
      </c>
      <c r="AD33" s="166"/>
      <c r="AE33" s="167"/>
      <c r="AF33" s="182"/>
      <c r="AG33" s="3">
        <v>1</v>
      </c>
      <c r="AH33" s="911"/>
      <c r="AI33" s="698"/>
      <c r="AJ33" s="3">
        <v>1</v>
      </c>
      <c r="AK33" s="66" t="s">
        <v>157</v>
      </c>
      <c r="AL33" s="67"/>
      <c r="AM33" s="3">
        <v>1</v>
      </c>
      <c r="AN33" s="250" t="s">
        <v>82</v>
      </c>
      <c r="AO33" s="145" t="s">
        <v>83</v>
      </c>
      <c r="AP33" s="146" t="s">
        <v>84</v>
      </c>
      <c r="AQ33" s="686"/>
      <c r="AR33" s="819"/>
      <c r="AS33" s="147" t="s">
        <v>81</v>
      </c>
      <c r="AT33" s="15"/>
      <c r="AU33" s="248"/>
      <c r="AV33" s="5">
        <v>1</v>
      </c>
      <c r="AW33" s="251"/>
      <c r="AX33" s="252"/>
      <c r="AY33" s="252"/>
      <c r="AZ33" s="252"/>
      <c r="BA33" s="252"/>
      <c r="BB33" s="252"/>
      <c r="BC33" s="252"/>
      <c r="BD33" s="253"/>
      <c r="BE33" s="5">
        <v>1</v>
      </c>
      <c r="BF33" s="821" t="s">
        <v>317</v>
      </c>
      <c r="BG33" s="821"/>
      <c r="BH33" s="496">
        <v>1</v>
      </c>
      <c r="BI33" s="721" t="s">
        <v>318</v>
      </c>
      <c r="BJ33" s="721"/>
      <c r="BK33" s="496">
        <v>1</v>
      </c>
      <c r="BL33" s="723" t="s">
        <v>319</v>
      </c>
      <c r="BM33" s="723"/>
      <c r="BN33" s="496">
        <v>1</v>
      </c>
      <c r="BO33" s="699" t="s">
        <v>320</v>
      </c>
      <c r="BP33" s="699"/>
      <c r="BQ33" s="493">
        <v>1</v>
      </c>
      <c r="BR33" s="235" t="s">
        <v>150</v>
      </c>
      <c r="BS33" s="235">
        <v>1</v>
      </c>
      <c r="BT33" s="5">
        <v>1</v>
      </c>
      <c r="BU33" s="244">
        <v>1</v>
      </c>
    </row>
    <row r="34" spans="1:73" s="160" customFormat="1" ht="23.25" customHeight="1">
      <c r="A34" s="5">
        <v>1</v>
      </c>
      <c r="B34" s="596"/>
      <c r="C34" s="632" t="s">
        <v>599</v>
      </c>
      <c r="D34" s="598"/>
      <c r="E34" s="636" t="str">
        <f t="shared" si="5"/>
        <v xml:space="preserve"> litres ( tasses) d’eau</v>
      </c>
      <c r="F34" s="640" t="s">
        <v>288</v>
      </c>
      <c r="G34" s="182" t="str">
        <f t="shared" si="8"/>
        <v>eau</v>
      </c>
      <c r="H34" s="639" t="str">
        <f>IF(OR(ISBLANK(F34), ISTEXT(F34)), "", "0  "&amp;F24)</f>
        <v/>
      </c>
      <c r="I34" s="5">
        <v>1</v>
      </c>
      <c r="J34" s="180" t="str">
        <f t="shared" si="4"/>
        <v>A</v>
      </c>
      <c r="K34" s="163">
        <v>1</v>
      </c>
      <c r="L34" s="164" t="s">
        <v>411</v>
      </c>
      <c r="M34" s="165" t="str">
        <f t="shared" si="1"/>
        <v/>
      </c>
      <c r="N34" s="166"/>
      <c r="O34" s="167"/>
      <c r="P34" s="182" t="s">
        <v>422</v>
      </c>
      <c r="Q34" s="491">
        <v>1</v>
      </c>
      <c r="R34" s="169">
        <f>IFERROR(SUMIF(K78:P78, O34, K79:P79)*N34*IF(ISBLANK(K34),1,K34)+SUMIF(K80:P80, O34, K81:P81)*N34*IF(ISBLANK(K34),1,K34), 0)</f>
        <v>0</v>
      </c>
      <c r="S34" s="170">
        <f>IF(ISBLANK(K15),0,(R34*Q34)/K15*V16)</f>
        <v>0</v>
      </c>
      <c r="T34" s="183">
        <f>IF(S51=0,0,(S34/S51)*U20*1000)</f>
        <v>0</v>
      </c>
      <c r="U34" s="184">
        <f>IF(R51=0, 0, (K34*Q34)/(R51*U20))</f>
        <v>0.30459945172098685</v>
      </c>
      <c r="V34" s="185">
        <f>IF(OR(ISBLANK(K15), ISBLANK(K34), ISTEXT(K34)), 0, K34*Q34/K15*V16)</f>
        <v>1.6666666666666665</v>
      </c>
      <c r="W34" s="186" t="str">
        <f t="shared" si="2"/>
        <v>poivron(s)</v>
      </c>
      <c r="X34" s="187">
        <f t="shared" si="3"/>
        <v>0</v>
      </c>
      <c r="Y34" s="3">
        <v>1</v>
      </c>
      <c r="Z34" s="3">
        <v>1</v>
      </c>
      <c r="AA34" s="163"/>
      <c r="AB34" s="164"/>
      <c r="AC34" s="181" t="str">
        <f t="shared" si="7"/>
        <v/>
      </c>
      <c r="AD34" s="166"/>
      <c r="AE34" s="167"/>
      <c r="AF34" s="182"/>
      <c r="AG34" s="3">
        <v>1</v>
      </c>
      <c r="AH34" s="541"/>
      <c r="AI34" s="111"/>
      <c r="AJ34" s="3">
        <v>1</v>
      </c>
      <c r="AK34" s="66" t="s">
        <v>159</v>
      </c>
      <c r="AL34" s="67"/>
      <c r="AM34" s="3">
        <v>1</v>
      </c>
      <c r="AN34" s="254">
        <v>5</v>
      </c>
      <c r="AO34" s="164" t="s">
        <v>160</v>
      </c>
      <c r="AP34" s="165" t="str">
        <f t="shared" ref="AP34:AP40" si="9">IF(AND(AN34&gt;0,AQ34&gt;0),"de","")</f>
        <v>de</v>
      </c>
      <c r="AQ34" s="166">
        <v>1.4</v>
      </c>
      <c r="AR34" s="32" t="s">
        <v>11</v>
      </c>
      <c r="AS34" s="168" t="s">
        <v>161</v>
      </c>
      <c r="AT34" s="15"/>
      <c r="AU34" s="248"/>
      <c r="AV34" s="5">
        <v>1</v>
      </c>
      <c r="AW34" s="255" t="s">
        <v>22</v>
      </c>
      <c r="AX34" s="256" t="s">
        <v>162</v>
      </c>
      <c r="AY34" s="84"/>
      <c r="AZ34" s="84"/>
      <c r="BA34" s="84"/>
      <c r="BB34" s="84"/>
      <c r="BC34" s="84"/>
      <c r="BD34" s="257"/>
      <c r="BE34" s="5">
        <v>1</v>
      </c>
      <c r="BF34" s="822"/>
      <c r="BG34" s="822"/>
      <c r="BH34" s="496">
        <v>1</v>
      </c>
      <c r="BI34" s="722"/>
      <c r="BJ34" s="722"/>
      <c r="BK34" s="496">
        <v>1</v>
      </c>
      <c r="BL34" s="724"/>
      <c r="BM34" s="724"/>
      <c r="BN34" s="496">
        <v>1</v>
      </c>
      <c r="BO34" s="700"/>
      <c r="BP34" s="700"/>
      <c r="BQ34" s="493">
        <v>1</v>
      </c>
      <c r="BR34" s="240" t="s">
        <v>153</v>
      </c>
      <c r="BS34" s="240">
        <v>1</v>
      </c>
      <c r="BT34" s="5">
        <v>1</v>
      </c>
      <c r="BU34" s="244">
        <v>1</v>
      </c>
    </row>
    <row r="35" spans="1:73" s="160" customFormat="1" ht="23.25" customHeight="1" thickBot="1">
      <c r="A35" s="5">
        <v>1</v>
      </c>
      <c r="B35" s="596"/>
      <c r="C35" s="632" t="s">
        <v>600</v>
      </c>
      <c r="D35" s="598"/>
      <c r="E35" s="636" t="str">
        <f t="shared" si="5"/>
        <v xml:space="preserve"> carottes non pelées, lavées et coupées en tronçons</v>
      </c>
      <c r="F35" s="640" t="s">
        <v>269</v>
      </c>
      <c r="G35" s="182" t="str">
        <f t="shared" si="8"/>
        <v>carottes</v>
      </c>
      <c r="H35" s="639" t="str">
        <f>IF(OR(ISBLANK(F35), ISTEXT(F35)), "", "0  "&amp;F24)</f>
        <v/>
      </c>
      <c r="I35" s="5">
        <v>1</v>
      </c>
      <c r="J35" s="180" t="str">
        <f t="shared" si="4"/>
        <v>A</v>
      </c>
      <c r="K35" s="163"/>
      <c r="L35" s="164"/>
      <c r="M35" s="165" t="str">
        <f t="shared" si="1"/>
        <v/>
      </c>
      <c r="N35" s="166">
        <v>225</v>
      </c>
      <c r="O35" s="32" t="s">
        <v>17</v>
      </c>
      <c r="P35" s="182" t="s">
        <v>396</v>
      </c>
      <c r="Q35" s="491">
        <v>1</v>
      </c>
      <c r="R35" s="169">
        <f>IFERROR(SUMIF(K78:P78, O35, K79:P79)*N35*IF(ISBLANK(K35),1,K35)+SUMIF(K80:P80, O35, K81:P81)*N35*IF(ISBLANK(K35),1,K35), 0)</f>
        <v>0.22500000000000001</v>
      </c>
      <c r="S35" s="170">
        <f>IF(ISBLANK(K15),0,(R35*Q35)/K15*V16)</f>
        <v>0.375</v>
      </c>
      <c r="T35" s="171">
        <f>IF(S51=0,0,(S35/S51)*U20*1000)</f>
        <v>68.534876637222041</v>
      </c>
      <c r="U35" s="193">
        <f>IF(R51=0, 0, (K35*Q35)/(R51*U20))</f>
        <v>0</v>
      </c>
      <c r="V35" s="173">
        <f>IF(OR(ISBLANK(K15), ISBLANK(K35), ISTEXT(K35)), 0, K35*Q35/K15*V16)</f>
        <v>0</v>
      </c>
      <c r="W35" s="174">
        <f t="shared" si="2"/>
        <v>0</v>
      </c>
      <c r="X35" s="175" t="str">
        <f t="shared" si="3"/>
        <v>375 g</v>
      </c>
      <c r="Y35" s="3">
        <v>1</v>
      </c>
      <c r="Z35" s="3">
        <v>1</v>
      </c>
      <c r="AA35" s="164"/>
      <c r="AB35" s="164"/>
      <c r="AC35" s="165" t="str">
        <f t="shared" si="7"/>
        <v/>
      </c>
      <c r="AD35" s="166"/>
      <c r="AE35" s="167"/>
      <c r="AF35" s="182"/>
      <c r="AG35" s="3">
        <v>1</v>
      </c>
      <c r="AH35" s="541"/>
      <c r="AI35" s="111"/>
      <c r="AJ35" s="3">
        <v>1</v>
      </c>
      <c r="AK35" s="66" t="s">
        <v>163</v>
      </c>
      <c r="AL35" s="67"/>
      <c r="AM35" s="3">
        <v>1</v>
      </c>
      <c r="AN35" s="259"/>
      <c r="AO35" s="164"/>
      <c r="AP35" s="181" t="str">
        <f t="shared" si="9"/>
        <v/>
      </c>
      <c r="AQ35" s="166">
        <v>200</v>
      </c>
      <c r="AR35" s="32" t="s">
        <v>17</v>
      </c>
      <c r="AS35" s="182" t="s">
        <v>164</v>
      </c>
      <c r="AT35" s="15"/>
      <c r="AU35" s="248"/>
      <c r="AV35" s="5">
        <v>1</v>
      </c>
      <c r="AW35" s="260" t="s">
        <v>21</v>
      </c>
      <c r="AX35" s="256" t="s">
        <v>165</v>
      </c>
      <c r="AY35" s="84"/>
      <c r="AZ35" s="84"/>
      <c r="BA35" s="84"/>
      <c r="BB35" s="84"/>
      <c r="BC35" s="84"/>
      <c r="BD35" s="257"/>
      <c r="BE35" s="5">
        <v>1</v>
      </c>
      <c r="BF35" s="495">
        <v>1</v>
      </c>
      <c r="BG35" s="495">
        <v>1</v>
      </c>
      <c r="BH35" s="5">
        <v>1</v>
      </c>
      <c r="BI35" s="495">
        <v>1</v>
      </c>
      <c r="BJ35" s="495">
        <v>1</v>
      </c>
      <c r="BK35" s="5">
        <v>1</v>
      </c>
      <c r="BL35" s="495">
        <v>1</v>
      </c>
      <c r="BM35" s="495">
        <v>1</v>
      </c>
      <c r="BN35" s="5">
        <v>1</v>
      </c>
      <c r="BO35" s="495">
        <v>1</v>
      </c>
      <c r="BP35" s="495">
        <v>1</v>
      </c>
      <c r="BQ35" s="493">
        <v>1</v>
      </c>
      <c r="BR35" s="5">
        <v>1</v>
      </c>
      <c r="BS35" s="5">
        <v>1</v>
      </c>
      <c r="BT35" s="5">
        <v>1</v>
      </c>
      <c r="BU35" s="244">
        <v>1</v>
      </c>
    </row>
    <row r="36" spans="1:73" s="160" customFormat="1" ht="23.25" customHeight="1">
      <c r="A36" s="5">
        <v>1</v>
      </c>
      <c r="B36" s="596"/>
      <c r="C36" s="632" t="s">
        <v>601</v>
      </c>
      <c r="D36" s="598"/>
      <c r="E36" s="636" t="str">
        <f t="shared" si="5"/>
        <v xml:space="preserve"> poireau, lavé et coupé en tronçons</v>
      </c>
      <c r="F36" s="640"/>
      <c r="G36" s="182" t="str">
        <f t="shared" si="8"/>
        <v xml:space="preserve"> poireau, lavé et coupé en tronçons</v>
      </c>
      <c r="H36" s="639" t="str">
        <f>IF(OR(ISBLANK(F36), ISTEXT(F36)), "", "0  "&amp;F24)</f>
        <v/>
      </c>
      <c r="I36" s="5">
        <v>1</v>
      </c>
      <c r="J36" s="180" t="str">
        <f t="shared" si="4"/>
        <v>A</v>
      </c>
      <c r="K36" s="163">
        <v>1</v>
      </c>
      <c r="L36" s="164" t="s">
        <v>407</v>
      </c>
      <c r="M36" s="165" t="str">
        <f t="shared" si="1"/>
        <v>de</v>
      </c>
      <c r="N36" s="166">
        <v>398</v>
      </c>
      <c r="O36" s="22" t="s">
        <v>5</v>
      </c>
      <c r="P36" s="182" t="s">
        <v>423</v>
      </c>
      <c r="Q36" s="491">
        <v>1</v>
      </c>
      <c r="R36" s="169">
        <f>IFERROR(SUMIF(K78:P78, O36, K79:P79)*N36*IF(ISBLANK(K36),1,K36)+SUMIF(K80:P80, O36, K81:P81)*N36*IF(ISBLANK(K36),1,K36), 0)</f>
        <v>0.39800000000000002</v>
      </c>
      <c r="S36" s="170">
        <f>IF(ISBLANK(K15),0,(R36*Q36)/K15*V16)</f>
        <v>0.66333333333333344</v>
      </c>
      <c r="T36" s="183">
        <f>IF(S51=0,0,(S36/S51)*U20*1000)</f>
        <v>121.2305817849528</v>
      </c>
      <c r="U36" s="184">
        <f>IF(R51=0, 0, (K36*Q36)/(R51*U20))</f>
        <v>0.30459945172098685</v>
      </c>
      <c r="V36" s="185">
        <f>IF(OR(ISBLANK(K15), ISBLANK(K36), ISTEXT(K36)), 0, K36*Q36/K15*V16)</f>
        <v>1.6666666666666665</v>
      </c>
      <c r="W36" s="186" t="str">
        <f t="shared" si="2"/>
        <v>boite(s)</v>
      </c>
      <c r="X36" s="187" t="str">
        <f t="shared" si="3"/>
        <v>663 g</v>
      </c>
      <c r="Y36" s="3">
        <v>1</v>
      </c>
      <c r="Z36" s="3">
        <v>1</v>
      </c>
      <c r="AA36" s="164"/>
      <c r="AB36" s="164"/>
      <c r="AC36" s="181" t="str">
        <f t="shared" si="7"/>
        <v/>
      </c>
      <c r="AD36" s="166"/>
      <c r="AE36" s="167"/>
      <c r="AF36" s="182"/>
      <c r="AG36" s="3">
        <v>1</v>
      </c>
      <c r="AH36" s="541"/>
      <c r="AI36" s="111"/>
      <c r="AJ36" s="3">
        <v>1</v>
      </c>
      <c r="AK36" s="261" t="s">
        <v>167</v>
      </c>
      <c r="AL36" s="67"/>
      <c r="AM36" s="3">
        <v>1</v>
      </c>
      <c r="AN36" s="262"/>
      <c r="AO36" s="192"/>
      <c r="AP36" s="165" t="str">
        <f t="shared" si="9"/>
        <v/>
      </c>
      <c r="AQ36" s="166">
        <v>2</v>
      </c>
      <c r="AR36" s="22" t="s">
        <v>10</v>
      </c>
      <c r="AS36" s="182" t="s">
        <v>168</v>
      </c>
      <c r="AT36" s="15"/>
      <c r="AU36" s="248"/>
      <c r="AV36" s="5">
        <v>1</v>
      </c>
      <c r="AW36" s="263"/>
      <c r="AX36" s="36"/>
      <c r="AY36" s="36"/>
      <c r="AZ36" s="36"/>
      <c r="BA36" s="36"/>
      <c r="BB36" s="36"/>
      <c r="BC36" s="36"/>
      <c r="BD36" s="69"/>
      <c r="BE36" s="5">
        <v>1</v>
      </c>
      <c r="BF36" s="826" t="s">
        <v>49</v>
      </c>
      <c r="BG36" s="826"/>
      <c r="BH36" s="496">
        <v>1</v>
      </c>
      <c r="BI36" s="721" t="s">
        <v>321</v>
      </c>
      <c r="BJ36" s="721"/>
      <c r="BK36" s="496">
        <v>1</v>
      </c>
      <c r="BL36" s="723" t="s">
        <v>322</v>
      </c>
      <c r="BM36" s="723"/>
      <c r="BN36" s="496">
        <v>1</v>
      </c>
      <c r="BO36" s="699" t="s">
        <v>323</v>
      </c>
      <c r="BP36" s="699"/>
      <c r="BQ36" s="493">
        <v>1</v>
      </c>
      <c r="BR36" s="5">
        <v>1</v>
      </c>
      <c r="BS36" s="5">
        <v>1</v>
      </c>
      <c r="BT36" s="5">
        <v>1</v>
      </c>
      <c r="BU36" s="244">
        <v>1</v>
      </c>
    </row>
    <row r="37" spans="1:73" s="160" customFormat="1" ht="23.25" customHeight="1">
      <c r="A37" s="5">
        <v>1</v>
      </c>
      <c r="B37" s="596"/>
      <c r="C37" s="632" t="s">
        <v>602</v>
      </c>
      <c r="D37" s="598"/>
      <c r="E37" s="636" t="str">
        <f t="shared" si="5"/>
        <v xml:space="preserve"> fenouil, les branches seulement (réserver le bulbe pour la paëlla)</v>
      </c>
      <c r="F37" s="640" t="s">
        <v>679</v>
      </c>
      <c r="G37" s="182" t="str">
        <f t="shared" si="8"/>
        <v>fenouil, les branches</v>
      </c>
      <c r="H37" s="639" t="str">
        <f>IF(OR(ISBLANK(F37), ISTEXT(F37)), "", "0  "&amp;F24)</f>
        <v/>
      </c>
      <c r="I37" s="5">
        <v>1</v>
      </c>
      <c r="J37" s="180" t="str">
        <f t="shared" si="4"/>
        <v>A</v>
      </c>
      <c r="K37" s="163">
        <v>1</v>
      </c>
      <c r="L37" s="164" t="s">
        <v>412</v>
      </c>
      <c r="M37" s="165" t="str">
        <f t="shared" si="1"/>
        <v>de</v>
      </c>
      <c r="N37" s="166">
        <v>5</v>
      </c>
      <c r="O37" s="22" t="s">
        <v>5</v>
      </c>
      <c r="P37" s="182" t="s">
        <v>397</v>
      </c>
      <c r="Q37" s="491">
        <v>1</v>
      </c>
      <c r="R37" s="169">
        <f>IFERROR(SUMIF(K78:P78, O37, K79:P79)*N37*IF(ISBLANK(K37),1,K37)+SUMIF(K80:P80, O37, K81:P81)*N37*IF(ISBLANK(K37),1,K37), 0)</f>
        <v>5.0000000000000001E-3</v>
      </c>
      <c r="S37" s="170">
        <f>IF(ISBLANK(K15),0,(R37*Q37)/K15*V16)</f>
        <v>8.3333333333333332E-3</v>
      </c>
      <c r="T37" s="171">
        <f>IF(S51=0,0,(S37/S51)*U20*1000)</f>
        <v>1.5229972586049345</v>
      </c>
      <c r="U37" s="193">
        <f>IF(R51=0, 0, (K37*Q37)/(R51*U20))</f>
        <v>0.30459945172098685</v>
      </c>
      <c r="V37" s="173">
        <f>IF(OR(ISBLANK(K15), ISBLANK(K37), ISTEXT(K37)), 0, K37*Q37/K15*V16)</f>
        <v>1.6666666666666665</v>
      </c>
      <c r="W37" s="174" t="str">
        <f t="shared" si="2"/>
        <v>c à thé</v>
      </c>
      <c r="X37" s="175" t="str">
        <f t="shared" si="3"/>
        <v>8 g</v>
      </c>
      <c r="Y37" s="3">
        <v>1</v>
      </c>
      <c r="Z37" s="3">
        <v>1</v>
      </c>
      <c r="AA37" s="164"/>
      <c r="AB37" s="164"/>
      <c r="AC37" s="181" t="str">
        <f t="shared" si="7"/>
        <v/>
      </c>
      <c r="AD37" s="166"/>
      <c r="AE37" s="167"/>
      <c r="AF37" s="182"/>
      <c r="AG37" s="3">
        <v>1</v>
      </c>
      <c r="AH37" s="542"/>
      <c r="AI37" s="111"/>
      <c r="AJ37" s="3">
        <v>1</v>
      </c>
      <c r="AK37" s="264" t="s">
        <v>170</v>
      </c>
      <c r="AL37" s="67"/>
      <c r="AM37" s="3">
        <v>1</v>
      </c>
      <c r="AN37" s="262">
        <v>3</v>
      </c>
      <c r="AO37" s="192" t="s">
        <v>171</v>
      </c>
      <c r="AP37" s="181" t="str">
        <f t="shared" si="9"/>
        <v/>
      </c>
      <c r="AQ37" s="166"/>
      <c r="AR37" s="265"/>
      <c r="AS37" s="182" t="s">
        <v>172</v>
      </c>
      <c r="AT37" s="15"/>
      <c r="AU37" s="248"/>
      <c r="AV37" s="5">
        <v>1</v>
      </c>
      <c r="AW37" s="266" t="s">
        <v>173</v>
      </c>
      <c r="AX37" s="267"/>
      <c r="AY37" s="267"/>
      <c r="AZ37" s="267"/>
      <c r="BA37" s="267"/>
      <c r="BB37" s="267"/>
      <c r="BC37" s="268"/>
      <c r="BD37" s="269"/>
      <c r="BE37" s="5">
        <v>1</v>
      </c>
      <c r="BF37" s="827"/>
      <c r="BG37" s="827"/>
      <c r="BH37" s="496">
        <v>1</v>
      </c>
      <c r="BI37" s="722"/>
      <c r="BJ37" s="722"/>
      <c r="BK37" s="496">
        <v>1</v>
      </c>
      <c r="BL37" s="724"/>
      <c r="BM37" s="724"/>
      <c r="BN37" s="496">
        <v>1</v>
      </c>
      <c r="BO37" s="700"/>
      <c r="BP37" s="700"/>
      <c r="BQ37" s="493">
        <v>1</v>
      </c>
      <c r="BR37" s="5">
        <v>1</v>
      </c>
      <c r="BS37" s="5">
        <v>1</v>
      </c>
      <c r="BT37" s="5">
        <v>1</v>
      </c>
      <c r="BU37" s="244">
        <v>1</v>
      </c>
    </row>
    <row r="38" spans="1:73" s="160" customFormat="1" ht="23.25" customHeight="1" thickBot="1">
      <c r="A38" s="5">
        <v>1</v>
      </c>
      <c r="B38" s="596"/>
      <c r="C38" s="632" t="s">
        <v>603</v>
      </c>
      <c r="D38" s="598"/>
      <c r="E38" s="636" t="str">
        <f t="shared" si="5"/>
        <v xml:space="preserve"> grains de poivre, concassés</v>
      </c>
      <c r="F38" s="640"/>
      <c r="G38" s="182" t="str">
        <f t="shared" si="8"/>
        <v xml:space="preserve"> grains de poivre, concassés</v>
      </c>
      <c r="H38" s="639" t="str">
        <f>IF(OR(ISBLANK(F38), ISTEXT(F38)), "", "0  "&amp;F24)</f>
        <v/>
      </c>
      <c r="I38" s="5">
        <v>1</v>
      </c>
      <c r="J38" s="180" t="str">
        <f t="shared" si="4"/>
        <v>A</v>
      </c>
      <c r="K38" s="547">
        <v>0.5</v>
      </c>
      <c r="L38" s="164" t="s">
        <v>412</v>
      </c>
      <c r="M38" s="165" t="str">
        <f t="shared" si="1"/>
        <v/>
      </c>
      <c r="N38" s="485"/>
      <c r="O38" s="167"/>
      <c r="P38" s="182" t="s">
        <v>398</v>
      </c>
      <c r="Q38" s="491">
        <v>1</v>
      </c>
      <c r="R38" s="169">
        <f>IFERROR(SUMIF(K78:P78, O38, K79:P79)*N38*IF(ISBLANK(K38),1,K38)+SUMIF(K80:P80, O38, K81:P81)*N38*IF(ISBLANK(K38),1,K38), 0)</f>
        <v>0</v>
      </c>
      <c r="S38" s="170">
        <f>IF(ISBLANK(K15),0,(R38*Q38)/K15*V16)</f>
        <v>0</v>
      </c>
      <c r="T38" s="183">
        <f>IF(S51=0,0,(S38/S51)*U20*1000)</f>
        <v>0</v>
      </c>
      <c r="U38" s="184">
        <f>IF(R51=0, 0, (K38*Q38)/(R51*U20))</f>
        <v>0.15229972586049342</v>
      </c>
      <c r="V38" s="185">
        <f>IF(OR(ISBLANK(K15), ISBLANK(K38), ISTEXT(K38)), 0, K38*Q38/K15*V16)</f>
        <v>0.83333333333333326</v>
      </c>
      <c r="W38" s="186" t="str">
        <f t="shared" si="2"/>
        <v>c à thé</v>
      </c>
      <c r="X38" s="187">
        <f t="shared" si="3"/>
        <v>0</v>
      </c>
      <c r="Y38" s="3">
        <v>1</v>
      </c>
      <c r="Z38" s="3">
        <v>1</v>
      </c>
      <c r="AA38" s="164"/>
      <c r="AB38" s="164"/>
      <c r="AC38" s="181" t="str">
        <f t="shared" si="7"/>
        <v/>
      </c>
      <c r="AD38" s="166"/>
      <c r="AE38" s="167"/>
      <c r="AF38" s="182"/>
      <c r="AG38" s="3">
        <v>1</v>
      </c>
      <c r="AH38" s="910" t="s">
        <v>166</v>
      </c>
      <c r="AI38" s="824"/>
      <c r="AJ38" s="3">
        <v>1</v>
      </c>
      <c r="AK38" s="270" t="s">
        <v>174</v>
      </c>
      <c r="AL38" s="67"/>
      <c r="AM38" s="3">
        <v>1</v>
      </c>
      <c r="AN38" s="262">
        <v>2</v>
      </c>
      <c r="AO38" s="192" t="s">
        <v>175</v>
      </c>
      <c r="AP38" s="165" t="str">
        <f t="shared" si="9"/>
        <v/>
      </c>
      <c r="AQ38" s="166"/>
      <c r="AR38" s="265"/>
      <c r="AS38" s="182" t="s">
        <v>175</v>
      </c>
      <c r="AT38" s="15"/>
      <c r="AU38" s="248"/>
      <c r="AV38" s="5">
        <v>1</v>
      </c>
      <c r="AW38" s="271"/>
      <c r="AX38" s="272" t="s">
        <v>176</v>
      </c>
      <c r="AY38" s="272"/>
      <c r="AZ38" s="272"/>
      <c r="BA38" s="272" t="s">
        <v>177</v>
      </c>
      <c r="BB38" s="272"/>
      <c r="BC38" s="272"/>
      <c r="BD38" s="273"/>
      <c r="BE38" s="5">
        <v>1</v>
      </c>
      <c r="BF38" s="495">
        <v>1</v>
      </c>
      <c r="BG38" s="495">
        <v>1</v>
      </c>
      <c r="BH38" s="5">
        <v>1</v>
      </c>
      <c r="BI38" s="495">
        <v>1</v>
      </c>
      <c r="BJ38" s="495">
        <v>1</v>
      </c>
      <c r="BK38" s="5">
        <v>1</v>
      </c>
      <c r="BL38" s="495">
        <v>1</v>
      </c>
      <c r="BM38" s="495">
        <v>1</v>
      </c>
      <c r="BN38" s="5">
        <v>1</v>
      </c>
      <c r="BO38" s="495">
        <v>1</v>
      </c>
      <c r="BP38" s="495">
        <v>1</v>
      </c>
      <c r="BQ38" s="493">
        <v>1</v>
      </c>
      <c r="BR38" s="5">
        <v>1</v>
      </c>
      <c r="BS38" s="5">
        <v>1</v>
      </c>
      <c r="BT38" s="5">
        <v>1</v>
      </c>
      <c r="BU38" s="244">
        <v>1</v>
      </c>
    </row>
    <row r="39" spans="1:73" s="160" customFormat="1" ht="23.25" customHeight="1" thickTop="1" thickBot="1">
      <c r="A39" s="5">
        <v>1</v>
      </c>
      <c r="B39" s="596"/>
      <c r="C39" s="632"/>
      <c r="D39" s="598"/>
      <c r="E39" s="636" t="str">
        <f t="shared" si="5"/>
        <v/>
      </c>
      <c r="F39" s="640"/>
      <c r="G39" s="182" t="str">
        <f t="shared" si="8"/>
        <v/>
      </c>
      <c r="H39" s="639" t="str">
        <f>IF(OR(ISBLANK(F39), ISTEXT(F39)), "", "0  "&amp;F24)</f>
        <v/>
      </c>
      <c r="I39" s="5">
        <v>1</v>
      </c>
      <c r="J39" s="180" t="str">
        <f t="shared" si="4"/>
        <v>A</v>
      </c>
      <c r="K39" s="163"/>
      <c r="L39" s="164"/>
      <c r="M39" s="165" t="str">
        <f t="shared" si="1"/>
        <v/>
      </c>
      <c r="N39" s="166">
        <v>180</v>
      </c>
      <c r="O39" s="22" t="s">
        <v>5</v>
      </c>
      <c r="P39" s="182" t="s">
        <v>399</v>
      </c>
      <c r="Q39" s="491">
        <v>1</v>
      </c>
      <c r="R39" s="169">
        <f>IFERROR(SUMIF(K78:P78, O39, K79:P79)*N39*IF(ISBLANK(K39),1,K39)+SUMIF(K80:P80, O39, K81:P81)*N39*IF(ISBLANK(K39),1,K39), 0)</f>
        <v>0.18</v>
      </c>
      <c r="S39" s="170">
        <f>IF(ISBLANK(K15),0,(R39*Q39)/K15*V16)</f>
        <v>0.3</v>
      </c>
      <c r="T39" s="171">
        <f>IF(S51=0,0,(S39/S51)*U20*1000)</f>
        <v>54.827901309777637</v>
      </c>
      <c r="U39" s="193">
        <f>IF(R51=0, 0, (K39*Q39)/(R51*U20))</f>
        <v>0</v>
      </c>
      <c r="V39" s="173">
        <f>IF(OR(ISBLANK(K15), ISBLANK(K39), ISTEXT(K39)), 0, K39*Q39/K15*V16)</f>
        <v>0</v>
      </c>
      <c r="W39" s="174">
        <f t="shared" si="2"/>
        <v>0</v>
      </c>
      <c r="X39" s="175" t="str">
        <f t="shared" si="3"/>
        <v>300 g</v>
      </c>
      <c r="Y39" s="3">
        <v>1</v>
      </c>
      <c r="Z39" s="3">
        <v>1</v>
      </c>
      <c r="AA39" s="164"/>
      <c r="AB39" s="164"/>
      <c r="AC39" s="181" t="str">
        <f t="shared" si="7"/>
        <v/>
      </c>
      <c r="AD39" s="166"/>
      <c r="AE39" s="167"/>
      <c r="AF39" s="182"/>
      <c r="AG39" s="3">
        <v>1</v>
      </c>
      <c r="AH39" s="910"/>
      <c r="AI39" s="824"/>
      <c r="AJ39" s="3">
        <v>1</v>
      </c>
      <c r="AK39" s="275"/>
      <c r="AL39" s="276"/>
      <c r="AM39" s="3">
        <v>1</v>
      </c>
      <c r="AN39" s="254">
        <v>3</v>
      </c>
      <c r="AO39" s="164" t="s">
        <v>133</v>
      </c>
      <c r="AP39" s="181" t="str">
        <f t="shared" si="9"/>
        <v>de</v>
      </c>
      <c r="AQ39" s="166">
        <v>20</v>
      </c>
      <c r="AR39" s="32" t="s">
        <v>17</v>
      </c>
      <c r="AS39" s="182" t="s">
        <v>134</v>
      </c>
      <c r="AT39" s="15"/>
      <c r="AU39" s="248"/>
      <c r="AV39" s="5">
        <v>1</v>
      </c>
      <c r="AW39" s="196" t="s">
        <v>70</v>
      </c>
      <c r="AX39" s="277" t="str">
        <f ca="1">_xlfn.FORMULATEXT(R21)</f>
        <v>=SIERREUR(SOMME.SI(K78:P78; O21; K79:P79)*N21*SI(ESTVIDE(K21);1;K21)+SOMME.SI(K80:P80; O21; K81:P81)*N21*SI(ESTVIDE(K21);1;K21); 0)</v>
      </c>
      <c r="AY39" s="15"/>
      <c r="AZ39" s="278"/>
      <c r="BA39" s="278"/>
      <c r="BB39" s="278"/>
      <c r="BC39" s="278"/>
      <c r="BD39" s="279"/>
      <c r="BE39" s="5"/>
      <c r="BF39" s="15"/>
      <c r="BG39" s="15"/>
      <c r="BH39" s="493">
        <v>1</v>
      </c>
      <c r="BI39" s="493">
        <v>1</v>
      </c>
      <c r="BJ39" s="493">
        <v>1</v>
      </c>
      <c r="BK39" s="493">
        <v>1</v>
      </c>
      <c r="BL39" s="493">
        <v>1</v>
      </c>
      <c r="BM39" s="493">
        <v>1</v>
      </c>
      <c r="BN39" s="493">
        <v>1</v>
      </c>
      <c r="BO39" s="493">
        <v>1</v>
      </c>
      <c r="BP39" s="493">
        <v>1</v>
      </c>
      <c r="BQ39" s="493">
        <v>1</v>
      </c>
      <c r="BR39" s="5">
        <v>1</v>
      </c>
      <c r="BS39" s="5">
        <v>1</v>
      </c>
      <c r="BT39" s="5">
        <v>1</v>
      </c>
      <c r="BU39" s="244">
        <v>1</v>
      </c>
    </row>
    <row r="40" spans="1:73" s="160" customFormat="1" ht="23.25" customHeight="1" thickTop="1" thickBot="1">
      <c r="A40" s="5">
        <v>1</v>
      </c>
      <c r="B40" s="596"/>
      <c r="C40" s="632" t="s">
        <v>393</v>
      </c>
      <c r="D40" s="598"/>
      <c r="E40" s="636" t="str">
        <f t="shared" si="5"/>
        <v>Paëlla</v>
      </c>
      <c r="F40" s="640"/>
      <c r="G40" s="182" t="str">
        <f t="shared" si="8"/>
        <v>Paëlla</v>
      </c>
      <c r="H40" s="639" t="str">
        <f>IF(OR(ISBLANK(F40), ISTEXT(F40)), "", "0  "&amp;F24)</f>
        <v/>
      </c>
      <c r="I40" s="5">
        <v>1</v>
      </c>
      <c r="J40" s="180" t="str">
        <f t="shared" si="4"/>
        <v>A</v>
      </c>
      <c r="K40" s="163"/>
      <c r="L40" s="164"/>
      <c r="M40" s="165" t="str">
        <f t="shared" si="1"/>
        <v/>
      </c>
      <c r="N40" s="166">
        <v>385</v>
      </c>
      <c r="O40" s="32" t="s">
        <v>17</v>
      </c>
      <c r="P40" s="286" t="s">
        <v>400</v>
      </c>
      <c r="Q40" s="491">
        <v>1</v>
      </c>
      <c r="R40" s="169">
        <f>IFERROR(SUMIF(K78:P78, O40, K79:P79)*N40*IF(ISBLANK(K40),1,K40)+SUMIF(K80:P80, O40, K81:P81)*N40*IF(ISBLANK(K40),1,K40), 0)</f>
        <v>0.38500000000000001</v>
      </c>
      <c r="S40" s="170">
        <f>IF(ISBLANK(K15),0,(R40*Q40)/K15*V16)</f>
        <v>0.64166666666666661</v>
      </c>
      <c r="T40" s="171">
        <f>IF(S51=0,0,(S40/S51)*U20*1000)</f>
        <v>117.27078891257995</v>
      </c>
      <c r="U40" s="193">
        <f>IF(R51=0, 0, (K40*Q40)/(R51*U20))</f>
        <v>0</v>
      </c>
      <c r="V40" s="173">
        <f>IF(OR(ISBLANK(K15), ISBLANK(K40), ISTEXT(K40)), 0, K40*Q40/K15*V16)</f>
        <v>0</v>
      </c>
      <c r="W40" s="174">
        <f t="shared" si="2"/>
        <v>0</v>
      </c>
      <c r="X40" s="175" t="str">
        <f t="shared" si="3"/>
        <v>641 g</v>
      </c>
      <c r="Y40" s="3">
        <v>1</v>
      </c>
      <c r="Z40" s="3">
        <v>1</v>
      </c>
      <c r="AA40" s="164"/>
      <c r="AB40" s="164"/>
      <c r="AC40" s="181" t="str">
        <f t="shared" si="7"/>
        <v/>
      </c>
      <c r="AD40" s="166"/>
      <c r="AE40" s="167"/>
      <c r="AF40" s="182"/>
      <c r="AG40" s="3">
        <v>1</v>
      </c>
      <c r="AH40" s="910"/>
      <c r="AI40" s="824"/>
      <c r="AJ40" s="3">
        <v>1</v>
      </c>
      <c r="AK40" s="287">
        <v>17</v>
      </c>
      <c r="AL40" s="287">
        <v>47</v>
      </c>
      <c r="AM40" s="3">
        <v>1</v>
      </c>
      <c r="AN40" s="259"/>
      <c r="AO40" s="164"/>
      <c r="AP40" s="165" t="str">
        <f t="shared" si="9"/>
        <v/>
      </c>
      <c r="AQ40" s="166">
        <v>1.5</v>
      </c>
      <c r="AR40" s="32" t="s">
        <v>11</v>
      </c>
      <c r="AS40" s="182" t="s">
        <v>179</v>
      </c>
      <c r="AT40" s="15"/>
      <c r="AU40" s="248"/>
      <c r="AV40" s="5">
        <v>1</v>
      </c>
      <c r="AW40" s="196" t="s">
        <v>71</v>
      </c>
      <c r="AX40" s="277" t="str">
        <f ca="1">_xlfn.FORMULATEXT(S21)</f>
        <v>=SI(ESTVIDE(K15);0;(R21*Q21)/K15*V16)</v>
      </c>
      <c r="AY40" s="278"/>
      <c r="AZ40" s="278"/>
      <c r="BA40" s="278"/>
      <c r="BB40" s="288"/>
      <c r="BC40" s="278"/>
      <c r="BD40" s="279"/>
      <c r="BE40" s="5">
        <v>1</v>
      </c>
      <c r="BF40" s="805" t="s">
        <v>318</v>
      </c>
      <c r="BG40" s="805"/>
      <c r="BH40" s="496">
        <v>1</v>
      </c>
      <c r="BI40" s="721" t="s">
        <v>324</v>
      </c>
      <c r="BJ40" s="721"/>
      <c r="BK40" s="496">
        <v>1</v>
      </c>
      <c r="BL40" s="723" t="s">
        <v>325</v>
      </c>
      <c r="BM40" s="723"/>
      <c r="BN40" s="496">
        <v>1</v>
      </c>
      <c r="BO40" s="699" t="s">
        <v>326</v>
      </c>
      <c r="BP40" s="699"/>
      <c r="BQ40" s="493">
        <v>1</v>
      </c>
      <c r="BR40" s="5">
        <v>1</v>
      </c>
      <c r="BS40" s="5">
        <v>1</v>
      </c>
      <c r="BT40" s="5">
        <v>1</v>
      </c>
      <c r="BU40" s="244">
        <v>1</v>
      </c>
    </row>
    <row r="41" spans="1:73" s="160" customFormat="1" ht="23.25" customHeight="1" thickTop="1">
      <c r="A41" s="5">
        <v>1</v>
      </c>
      <c r="B41" s="596"/>
      <c r="C41" s="632"/>
      <c r="D41" s="598"/>
      <c r="E41" s="636" t="str">
        <f t="shared" si="5"/>
        <v/>
      </c>
      <c r="F41" s="640"/>
      <c r="G41" s="182" t="str">
        <f t="shared" si="8"/>
        <v/>
      </c>
      <c r="H41" s="639" t="str">
        <f>IF(OR(ISBLANK(F41), ISTEXT(F41)), "", "0  "&amp;F24)</f>
        <v/>
      </c>
      <c r="I41" s="5">
        <v>1</v>
      </c>
      <c r="J41" s="180" t="str">
        <f t="shared" si="4"/>
        <v>A</v>
      </c>
      <c r="K41" s="163">
        <v>2</v>
      </c>
      <c r="L41" s="164" t="s">
        <v>413</v>
      </c>
      <c r="M41" s="165" t="str">
        <f t="shared" si="1"/>
        <v/>
      </c>
      <c r="N41" s="166"/>
      <c r="O41" s="167"/>
      <c r="P41" s="286" t="s">
        <v>414</v>
      </c>
      <c r="Q41" s="491">
        <v>1</v>
      </c>
      <c r="R41" s="169">
        <f>IFERROR(SUMIF(K78:P78, O41, K79:P79)*N41*IF(ISBLANK(K41),1,K41)+SUMIF(K80:P80, O41, K81:P81)*N41*IF(ISBLANK(K41),1,K41), 0)</f>
        <v>0</v>
      </c>
      <c r="S41" s="170">
        <f>IF(ISBLANK(K15),0,(R41*Q41)/K15*V16)</f>
        <v>0</v>
      </c>
      <c r="T41" s="171">
        <f>IF(S51=0,0,(S41/S51)*U20*1000)</f>
        <v>0</v>
      </c>
      <c r="U41" s="193">
        <f>IF(R51=0, 0, (K41*Q41)/(R51*U20))</f>
        <v>0.60919890344197369</v>
      </c>
      <c r="V41" s="173">
        <f>IF(OR(ISBLANK(K15), ISBLANK(K41), ISTEXT(K41)), 0, K41*Q41/K15*V16)</f>
        <v>3.333333333333333</v>
      </c>
      <c r="W41" s="174" t="str">
        <f t="shared" si="2"/>
        <v>gousses</v>
      </c>
      <c r="X41" s="175">
        <f t="shared" si="3"/>
        <v>0</v>
      </c>
      <c r="Y41" s="3">
        <v>1</v>
      </c>
      <c r="Z41" s="3">
        <v>1</v>
      </c>
      <c r="AA41" s="164"/>
      <c r="AB41" s="164"/>
      <c r="AC41" s="181" t="str">
        <f t="shared" si="7"/>
        <v/>
      </c>
      <c r="AD41" s="166"/>
      <c r="AE41" s="167"/>
      <c r="AF41" s="182"/>
      <c r="AG41" s="3">
        <v>1</v>
      </c>
      <c r="AH41" s="541"/>
      <c r="AI41" s="111"/>
      <c r="AJ41" s="3">
        <v>1</v>
      </c>
      <c r="AK41" s="297">
        <f ca="1">CELL("largeur",AK41)</f>
        <v>17</v>
      </c>
      <c r="AL41" s="297">
        <f ca="1">CELL("largeur",AL41)</f>
        <v>47</v>
      </c>
      <c r="AM41" s="3">
        <v>1</v>
      </c>
      <c r="AN41" s="230"/>
      <c r="AO41" s="84"/>
      <c r="AP41" s="298"/>
      <c r="AQ41" s="299"/>
      <c r="AR41" s="299"/>
      <c r="AS41" s="299"/>
      <c r="AT41" s="299"/>
      <c r="AU41" s="300"/>
      <c r="AV41" s="5">
        <v>1</v>
      </c>
      <c r="AW41" s="301"/>
      <c r="AX41" s="278"/>
      <c r="AY41" s="278"/>
      <c r="AZ41" s="278"/>
      <c r="BA41" s="278"/>
      <c r="BB41" s="278"/>
      <c r="BC41" s="278"/>
      <c r="BD41" s="279"/>
      <c r="BE41" s="5">
        <v>1</v>
      </c>
      <c r="BF41" s="806"/>
      <c r="BG41" s="806"/>
      <c r="BH41" s="496">
        <v>1</v>
      </c>
      <c r="BI41" s="722"/>
      <c r="BJ41" s="722"/>
      <c r="BK41" s="496">
        <v>1</v>
      </c>
      <c r="BL41" s="724"/>
      <c r="BM41" s="724"/>
      <c r="BN41" s="496">
        <v>1</v>
      </c>
      <c r="BO41" s="700"/>
      <c r="BP41" s="700"/>
      <c r="BQ41" s="493">
        <v>1</v>
      </c>
      <c r="BR41" s="5">
        <v>1</v>
      </c>
      <c r="BS41" s="5">
        <v>1</v>
      </c>
      <c r="BT41" s="5">
        <v>1</v>
      </c>
      <c r="BU41" s="244">
        <v>1</v>
      </c>
    </row>
    <row r="42" spans="1:73" s="160" customFormat="1" ht="23.25" customHeight="1" thickBot="1">
      <c r="A42" s="5">
        <v>1</v>
      </c>
      <c r="B42" s="596"/>
      <c r="C42" s="632"/>
      <c r="D42" s="598"/>
      <c r="E42" s="636" t="str">
        <f t="shared" si="5"/>
        <v/>
      </c>
      <c r="F42" s="640"/>
      <c r="G42" s="182" t="str">
        <f t="shared" si="8"/>
        <v/>
      </c>
      <c r="H42" s="639" t="str">
        <f>IF(OR(ISBLANK(F42), ISTEXT(F42)), "", "0  "&amp;F24)</f>
        <v/>
      </c>
      <c r="I42" s="5">
        <v>1</v>
      </c>
      <c r="J42" s="180" t="str">
        <f t="shared" si="4"/>
        <v>A</v>
      </c>
      <c r="K42" s="163">
        <v>1</v>
      </c>
      <c r="L42" s="164" t="s">
        <v>415</v>
      </c>
      <c r="M42" s="165" t="str">
        <f t="shared" si="1"/>
        <v/>
      </c>
      <c r="N42" s="166"/>
      <c r="O42" s="167"/>
      <c r="P42" s="286" t="s">
        <v>401</v>
      </c>
      <c r="Q42" s="491">
        <v>1</v>
      </c>
      <c r="R42" s="169">
        <f>IFERROR(SUMIF(K78:P78, O42, K79:P79)*N42*IF(ISBLANK(K42),1,K42)+SUMIF(K80:P80, O42, K81:P81)*N42*IF(ISBLANK(K42),1,K42), 0)</f>
        <v>0</v>
      </c>
      <c r="S42" s="170">
        <f>IF(ISBLANK(K15),0,(R42*Q42)/K15*V16)</f>
        <v>0</v>
      </c>
      <c r="T42" s="171">
        <f>IF(S51=0,0,(S42/S51)*U20*1000)</f>
        <v>0</v>
      </c>
      <c r="U42" s="193">
        <f>IF(R51=0, 0, (K42*Q42)/(R51*U20))</f>
        <v>0.30459945172098685</v>
      </c>
      <c r="V42" s="173">
        <f>IF(OR(ISBLANK(K15), ISBLANK(K42), ISTEXT(K42)), 0, K42*Q42/K15*V16)</f>
        <v>1.6666666666666665</v>
      </c>
      <c r="W42" s="174" t="str">
        <f t="shared" si="2"/>
        <v>branche(s)</v>
      </c>
      <c r="X42" s="175">
        <f t="shared" si="3"/>
        <v>0</v>
      </c>
      <c r="Y42" s="3">
        <v>1</v>
      </c>
      <c r="Z42" s="3">
        <v>1</v>
      </c>
      <c r="AA42" s="164"/>
      <c r="AB42" s="164"/>
      <c r="AC42" s="181" t="str">
        <f t="shared" si="7"/>
        <v/>
      </c>
      <c r="AD42" s="166"/>
      <c r="AE42" s="167"/>
      <c r="AF42" s="182"/>
      <c r="AG42" s="3">
        <v>1</v>
      </c>
      <c r="AH42" s="541"/>
      <c r="AI42" s="111"/>
      <c r="AJ42" s="3">
        <v>1</v>
      </c>
      <c r="AK42" s="3">
        <v>1</v>
      </c>
      <c r="AL42" s="3">
        <v>1</v>
      </c>
      <c r="AM42" s="3">
        <v>1</v>
      </c>
      <c r="AN42" s="306" t="s">
        <v>184</v>
      </c>
      <c r="AO42" s="307"/>
      <c r="AP42" s="308" t="s">
        <v>185</v>
      </c>
      <c r="AQ42" s="309"/>
      <c r="AR42" s="309"/>
      <c r="AS42" s="309"/>
      <c r="AT42" s="309"/>
      <c r="AU42" s="310"/>
      <c r="AV42" s="5">
        <v>1</v>
      </c>
      <c r="AW42" s="311" t="s">
        <v>186</v>
      </c>
      <c r="AX42" s="312"/>
      <c r="AY42" s="312"/>
      <c r="AZ42" s="312"/>
      <c r="BA42" s="312"/>
      <c r="BB42" s="312"/>
      <c r="BC42" s="312"/>
      <c r="BD42" s="313"/>
      <c r="BE42" s="5">
        <v>1</v>
      </c>
      <c r="BF42" s="495">
        <v>1</v>
      </c>
      <c r="BG42" s="495">
        <v>1</v>
      </c>
      <c r="BH42" s="5">
        <v>1</v>
      </c>
      <c r="BI42" s="495">
        <v>1</v>
      </c>
      <c r="BJ42" s="495">
        <v>1</v>
      </c>
      <c r="BK42" s="5">
        <v>1</v>
      </c>
      <c r="BL42" s="495">
        <v>1</v>
      </c>
      <c r="BM42" s="495">
        <v>1</v>
      </c>
      <c r="BN42" s="5">
        <v>1</v>
      </c>
      <c r="BO42" s="495">
        <v>1</v>
      </c>
      <c r="BP42" s="495">
        <v>1</v>
      </c>
      <c r="BQ42" s="493">
        <v>1</v>
      </c>
      <c r="BR42" s="5">
        <v>1</v>
      </c>
      <c r="BS42" s="5">
        <v>1</v>
      </c>
      <c r="BT42" s="5">
        <v>1</v>
      </c>
      <c r="BU42" s="244">
        <v>1</v>
      </c>
    </row>
    <row r="43" spans="1:73" s="160" customFormat="1" ht="23.25" customHeight="1">
      <c r="A43" s="5">
        <v>1</v>
      </c>
      <c r="B43" s="596"/>
      <c r="C43" s="632" t="s">
        <v>604</v>
      </c>
      <c r="D43" s="598"/>
      <c r="E43" s="636" t="str">
        <f t="shared" si="5"/>
        <v xml:space="preserve"> bulbe de fenouil, coupé en quartiers de  cm (/ po) d’épaisseur</v>
      </c>
      <c r="F43" s="640"/>
      <c r="G43" s="182" t="str">
        <f t="shared" si="8"/>
        <v xml:space="preserve"> bulbe de fenouil, coupé en quartiers de  cm (/ po) d’épaisseur</v>
      </c>
      <c r="H43" s="639" t="str">
        <f>IF(OR(ISBLANK(F43), ISTEXT(F43)), "", "0  "&amp;F24)</f>
        <v/>
      </c>
      <c r="I43" s="5">
        <v>1</v>
      </c>
      <c r="J43" s="180" t="str">
        <f t="shared" si="4"/>
        <v>A</v>
      </c>
      <c r="K43" s="163"/>
      <c r="L43" s="164" t="s">
        <v>277</v>
      </c>
      <c r="M43" s="165" t="str">
        <f t="shared" si="1"/>
        <v/>
      </c>
      <c r="N43" s="166"/>
      <c r="O43" s="167"/>
      <c r="P43" s="286" t="s">
        <v>402</v>
      </c>
      <c r="Q43" s="491">
        <v>1</v>
      </c>
      <c r="R43" s="169">
        <f>IFERROR(SUMIF(K78:P78, O43, K79:P79)*N43*IF(ISBLANK(K43),1,K43)+SUMIF(K80:P80, O43, K81:P81)*N43*IF(ISBLANK(K43),1,K43), 0)</f>
        <v>0</v>
      </c>
      <c r="S43" s="170">
        <f>IF(ISBLANK(K15),0,(R43*Q43)/K15*V16)</f>
        <v>0</v>
      </c>
      <c r="T43" s="171">
        <f>IF(S51=0,0,(S43/S51)*U20*1000)</f>
        <v>0</v>
      </c>
      <c r="U43" s="193">
        <f>IF(R51=0, 0, (K43*Q43)/(R51*U20))</f>
        <v>0</v>
      </c>
      <c r="V43" s="173">
        <f>IF(OR(ISBLANK(K15), ISBLANK(K43), ISTEXT(K43)), 0, K43*Q43/K15*V16)</f>
        <v>0</v>
      </c>
      <c r="W43" s="174" t="str">
        <f t="shared" si="2"/>
        <v>PM</v>
      </c>
      <c r="X43" s="175">
        <f t="shared" si="3"/>
        <v>0</v>
      </c>
      <c r="Y43" s="3">
        <v>1</v>
      </c>
      <c r="Z43" s="3">
        <v>1</v>
      </c>
      <c r="AA43" s="164"/>
      <c r="AB43" s="164"/>
      <c r="AC43" s="181" t="str">
        <f t="shared" si="7"/>
        <v/>
      </c>
      <c r="AD43" s="166"/>
      <c r="AE43" s="167"/>
      <c r="AF43" s="182"/>
      <c r="AG43" s="3">
        <v>1</v>
      </c>
      <c r="AH43" s="542"/>
      <c r="AI43" s="111"/>
      <c r="AJ43" s="3">
        <v>1</v>
      </c>
      <c r="AK43" s="3">
        <v>1</v>
      </c>
      <c r="AL43" s="3">
        <v>1</v>
      </c>
      <c r="AM43" s="3">
        <v>1</v>
      </c>
      <c r="AN43" s="319" t="s">
        <v>187</v>
      </c>
      <c r="AO43" s="309"/>
      <c r="AP43" s="309"/>
      <c r="AQ43" s="309"/>
      <c r="AR43" s="309"/>
      <c r="AS43" s="309"/>
      <c r="AT43" s="309"/>
      <c r="AU43" s="310"/>
      <c r="AV43" s="5">
        <v>1</v>
      </c>
      <c r="AW43" s="320" t="s">
        <v>4</v>
      </c>
      <c r="AX43" s="321" t="s">
        <v>10</v>
      </c>
      <c r="AY43" s="321" t="s">
        <v>16</v>
      </c>
      <c r="AZ43" s="321" t="s">
        <v>5</v>
      </c>
      <c r="BA43" s="321" t="s">
        <v>17</v>
      </c>
      <c r="BB43" s="322" t="s">
        <v>37</v>
      </c>
      <c r="BC43" s="312"/>
      <c r="BD43" s="313"/>
      <c r="BE43" s="5">
        <v>1</v>
      </c>
      <c r="BF43" s="870" t="s">
        <v>140</v>
      </c>
      <c r="BG43" s="870"/>
      <c r="BH43" s="496">
        <v>1</v>
      </c>
      <c r="BI43" s="721" t="s">
        <v>327</v>
      </c>
      <c r="BJ43" s="721"/>
      <c r="BK43" s="496">
        <v>1</v>
      </c>
      <c r="BL43" s="723" t="s">
        <v>328</v>
      </c>
      <c r="BM43" s="723"/>
      <c r="BN43" s="496">
        <v>1</v>
      </c>
      <c r="BO43" s="699" t="s">
        <v>329</v>
      </c>
      <c r="BP43" s="699"/>
      <c r="BQ43" s="493">
        <v>1</v>
      </c>
      <c r="BR43" s="5">
        <v>1</v>
      </c>
      <c r="BS43" s="5">
        <v>1</v>
      </c>
      <c r="BT43" s="5">
        <v>1</v>
      </c>
      <c r="BU43" s="244">
        <v>1</v>
      </c>
    </row>
    <row r="44" spans="1:73" s="160" customFormat="1" ht="23.25" customHeight="1">
      <c r="A44" s="5">
        <v>1</v>
      </c>
      <c r="B44" s="596"/>
      <c r="C44" s="632" t="s">
        <v>605</v>
      </c>
      <c r="D44" s="598"/>
      <c r="E44" s="636" t="str">
        <f t="shared" si="5"/>
        <v xml:space="preserve"> ml (/ tasse) d’huile d’olive</v>
      </c>
      <c r="F44" s="640"/>
      <c r="G44" s="182" t="str">
        <f t="shared" si="8"/>
        <v xml:space="preserve"> ml (/ tasse) d’huile d’olive</v>
      </c>
      <c r="H44" s="639" t="str">
        <f>IF(OR(ISBLANK(F44), ISTEXT(F44)), "", "0  "&amp;F24)</f>
        <v/>
      </c>
      <c r="I44" s="5">
        <v>1</v>
      </c>
      <c r="J44" s="180" t="str">
        <f t="shared" si="4"/>
        <v>►</v>
      </c>
      <c r="K44" s="163"/>
      <c r="L44" s="164"/>
      <c r="M44" s="165" t="str">
        <f t="shared" si="1"/>
        <v/>
      </c>
      <c r="N44" s="166"/>
      <c r="O44" s="167"/>
      <c r="P44" s="286"/>
      <c r="Q44" s="491">
        <v>1</v>
      </c>
      <c r="R44" s="169">
        <f>IFERROR(SUMIF(K78:P78, O44, K79:P79)*N44*IF(ISBLANK(K44),1,K44)+SUMIF(K80:P80, O44, K81:P81)*N44*IF(ISBLANK(K44),1,K44), 0)</f>
        <v>0</v>
      </c>
      <c r="S44" s="170">
        <f>IF(ISBLANK(K15),0,(R44*Q44)/K15*V16)</f>
        <v>0</v>
      </c>
      <c r="T44" s="171">
        <f>IF(S51=0,0,(S44/S51)*U20*1000)</f>
        <v>0</v>
      </c>
      <c r="U44" s="193">
        <f>IF(R51=0, 0, (K44*Q44)/(R51*U20))</f>
        <v>0</v>
      </c>
      <c r="V44" s="173">
        <f>IF(OR(ISBLANK(K15), ISBLANK(K44), ISTEXT(K44)), 0, K44*Q44/K15*V16)</f>
        <v>0</v>
      </c>
      <c r="W44" s="174">
        <f t="shared" si="2"/>
        <v>0</v>
      </c>
      <c r="X44" s="175">
        <f t="shared" si="3"/>
        <v>0</v>
      </c>
      <c r="Y44" s="3">
        <v>1</v>
      </c>
      <c r="Z44" s="3">
        <v>1</v>
      </c>
      <c r="AA44" s="164"/>
      <c r="AB44" s="164"/>
      <c r="AC44" s="181" t="str">
        <f t="shared" si="7"/>
        <v/>
      </c>
      <c r="AD44" s="166"/>
      <c r="AE44" s="167"/>
      <c r="AF44" s="182"/>
      <c r="AG44" s="3">
        <v>1</v>
      </c>
      <c r="AH44" s="911" t="s">
        <v>182</v>
      </c>
      <c r="AI44" s="698"/>
      <c r="AJ44" s="3">
        <v>1</v>
      </c>
      <c r="AK44" s="3">
        <v>1</v>
      </c>
      <c r="AL44" s="3">
        <v>1</v>
      </c>
      <c r="AM44" s="3">
        <v>1</v>
      </c>
      <c r="AN44" s="319" t="s">
        <v>189</v>
      </c>
      <c r="AO44" s="309"/>
      <c r="AP44" s="309"/>
      <c r="AQ44" s="309"/>
      <c r="AR44" s="309"/>
      <c r="AS44" s="309"/>
      <c r="AT44" s="309"/>
      <c r="AU44" s="310"/>
      <c r="AV44" s="5">
        <v>1</v>
      </c>
      <c r="AW44" s="325">
        <v>1</v>
      </c>
      <c r="AX44" s="326">
        <v>0.1</v>
      </c>
      <c r="AY44" s="326">
        <v>0.01</v>
      </c>
      <c r="AZ44" s="326">
        <v>1E-3</v>
      </c>
      <c r="BA44" s="326">
        <v>1E-3</v>
      </c>
      <c r="BB44" s="327">
        <v>1</v>
      </c>
      <c r="BC44" s="328"/>
      <c r="BD44" s="329"/>
      <c r="BE44" s="5">
        <v>1</v>
      </c>
      <c r="BF44" s="871"/>
      <c r="BG44" s="871"/>
      <c r="BH44" s="496">
        <v>1</v>
      </c>
      <c r="BI44" s="722"/>
      <c r="BJ44" s="722"/>
      <c r="BK44" s="496">
        <v>1</v>
      </c>
      <c r="BL44" s="724"/>
      <c r="BM44" s="724"/>
      <c r="BN44" s="496">
        <v>1</v>
      </c>
      <c r="BO44" s="700"/>
      <c r="BP44" s="700"/>
      <c r="BQ44" s="493">
        <v>1</v>
      </c>
      <c r="BR44" s="5">
        <v>1</v>
      </c>
      <c r="BS44" s="5">
        <v>1</v>
      </c>
      <c r="BT44" s="5">
        <v>1</v>
      </c>
      <c r="BU44" s="244">
        <v>1</v>
      </c>
    </row>
    <row r="45" spans="1:73" s="160" customFormat="1" ht="23.25" customHeight="1" thickBot="1">
      <c r="A45" s="5">
        <v>1</v>
      </c>
      <c r="B45" s="596"/>
      <c r="C45" s="632" t="s">
        <v>606</v>
      </c>
      <c r="D45" s="598"/>
      <c r="E45" s="636" t="str">
        <f t="shared" si="5"/>
        <v xml:space="preserve"> boîte de  ml ( oz) de coeurs d’artichauts entiers, égouttés, coupés en deux et épongés</v>
      </c>
      <c r="F45" s="640" t="s">
        <v>676</v>
      </c>
      <c r="G45" s="182" t="str">
        <f t="shared" si="8"/>
        <v>1 boite</v>
      </c>
      <c r="H45" s="639" t="str">
        <f>IF(OR(ISBLANK(F45), ISTEXT(F45)), "", "0  "&amp;F24)</f>
        <v/>
      </c>
      <c r="I45" s="5">
        <v>1</v>
      </c>
      <c r="J45" s="180" t="str">
        <f t="shared" si="4"/>
        <v>►</v>
      </c>
      <c r="K45" s="163"/>
      <c r="L45" s="164"/>
      <c r="M45" s="165" t="str">
        <f t="shared" si="1"/>
        <v/>
      </c>
      <c r="N45" s="166"/>
      <c r="O45" s="167"/>
      <c r="P45" s="286"/>
      <c r="Q45" s="491">
        <v>1</v>
      </c>
      <c r="R45" s="169">
        <f>IFERROR(SUMIF(K78:P78, O45, K79:P79)*N45*IF(ISBLANK(K45),1,K45)+SUMIF(K80:P80, O45, K81:P81)*N45*IF(ISBLANK(K45),1,K45), 0)</f>
        <v>0</v>
      </c>
      <c r="S45" s="170">
        <f>IF(ISBLANK(K15),0,(R45*Q45)/K15*V16)</f>
        <v>0</v>
      </c>
      <c r="T45" s="171">
        <f>IF(S51=0,0,(S45/S51)*U20*1000)</f>
        <v>0</v>
      </c>
      <c r="U45" s="193">
        <f>IF(R51=0, 0, (K45*Q45)/(R51*U20))</f>
        <v>0</v>
      </c>
      <c r="V45" s="173">
        <f>IF(OR(ISBLANK(K15), ISBLANK(K45), ISTEXT(K45)), 0, K45*Q45/K15*V16)</f>
        <v>0</v>
      </c>
      <c r="W45" s="174">
        <f t="shared" si="2"/>
        <v>0</v>
      </c>
      <c r="X45" s="175">
        <f t="shared" si="3"/>
        <v>0</v>
      </c>
      <c r="Y45" s="3">
        <v>1</v>
      </c>
      <c r="Z45" s="3">
        <v>1</v>
      </c>
      <c r="AA45" s="164"/>
      <c r="AB45" s="164"/>
      <c r="AC45" s="181" t="str">
        <f t="shared" si="7"/>
        <v/>
      </c>
      <c r="AD45" s="166"/>
      <c r="AE45" s="167"/>
      <c r="AF45" s="182"/>
      <c r="AG45" s="3">
        <v>1</v>
      </c>
      <c r="AH45" s="911"/>
      <c r="AI45" s="698"/>
      <c r="AJ45" s="3">
        <v>1</v>
      </c>
      <c r="AK45" s="3">
        <v>1</v>
      </c>
      <c r="AL45" s="3">
        <v>1</v>
      </c>
      <c r="AM45" s="3">
        <v>1</v>
      </c>
      <c r="AN45" s="319"/>
      <c r="AO45" s="309"/>
      <c r="AP45" s="309"/>
      <c r="AQ45" s="309"/>
      <c r="AR45" s="309"/>
      <c r="AS45" s="309"/>
      <c r="AT45" s="309"/>
      <c r="AU45" s="310"/>
      <c r="AV45" s="5">
        <v>1</v>
      </c>
      <c r="AW45" s="330" t="s">
        <v>6</v>
      </c>
      <c r="AX45" s="331" t="s">
        <v>12</v>
      </c>
      <c r="AY45" s="331" t="s">
        <v>18</v>
      </c>
      <c r="AZ45" s="332" t="s">
        <v>7</v>
      </c>
      <c r="BA45" s="331" t="s">
        <v>13</v>
      </c>
      <c r="BB45" s="333" t="s">
        <v>19</v>
      </c>
      <c r="BC45" s="328"/>
      <c r="BD45" s="329"/>
      <c r="BE45" s="5">
        <v>1</v>
      </c>
      <c r="BF45" s="495">
        <v>1</v>
      </c>
      <c r="BG45" s="495">
        <v>1</v>
      </c>
      <c r="BH45" s="5">
        <v>1</v>
      </c>
      <c r="BI45" s="495">
        <v>1</v>
      </c>
      <c r="BJ45" s="495">
        <v>1</v>
      </c>
      <c r="BK45" s="5">
        <v>1</v>
      </c>
      <c r="BL45" s="495">
        <v>1</v>
      </c>
      <c r="BM45" s="495">
        <v>1</v>
      </c>
      <c r="BN45" s="5">
        <v>1</v>
      </c>
      <c r="BO45" s="495">
        <v>1</v>
      </c>
      <c r="BP45" s="495">
        <v>1</v>
      </c>
      <c r="BQ45" s="493">
        <v>1</v>
      </c>
      <c r="BR45" s="5">
        <v>1</v>
      </c>
      <c r="BS45" s="5">
        <v>1</v>
      </c>
      <c r="BT45" s="5">
        <v>1</v>
      </c>
      <c r="BU45" s="244">
        <v>1</v>
      </c>
    </row>
    <row r="46" spans="1:73" s="160" customFormat="1" ht="23.25" customHeight="1">
      <c r="A46" s="5">
        <v>1</v>
      </c>
      <c r="B46" s="596"/>
      <c r="C46" s="632" t="s">
        <v>607</v>
      </c>
      <c r="D46" s="598"/>
      <c r="E46" s="636" t="str">
        <f t="shared" si="5"/>
        <v xml:space="preserve"> oignon, haché</v>
      </c>
      <c r="F46" s="640"/>
      <c r="G46" s="182" t="str">
        <f t="shared" si="8"/>
        <v xml:space="preserve"> oignon, haché</v>
      </c>
      <c r="H46" s="639" t="str">
        <f>IF(OR(ISBLANK(F46), ISTEXT(F46)), "", "0  "&amp;F24)</f>
        <v/>
      </c>
      <c r="I46" s="5">
        <v>1</v>
      </c>
      <c r="J46" s="180" t="str">
        <f t="shared" si="4"/>
        <v>►</v>
      </c>
      <c r="K46" s="163"/>
      <c r="L46" s="164"/>
      <c r="M46" s="165" t="str">
        <f t="shared" si="1"/>
        <v/>
      </c>
      <c r="N46" s="166"/>
      <c r="O46" s="167"/>
      <c r="P46" s="286"/>
      <c r="Q46" s="491">
        <v>1</v>
      </c>
      <c r="R46" s="169">
        <f>IFERROR(SUMIF(K78:P78, O46, K79:P79)*N46*IF(ISBLANK(K46),1,K46)+SUMIF(K80:P80, O46, K81:P81)*N46*IF(ISBLANK(K46),1,K46), 0)</f>
        <v>0</v>
      </c>
      <c r="S46" s="170">
        <f>IF(ISBLANK(K15),0,(R46*Q46)/K15*V16)</f>
        <v>0</v>
      </c>
      <c r="T46" s="171">
        <f>IF(S51=0,0,(S46/S51)*U20*1000)</f>
        <v>0</v>
      </c>
      <c r="U46" s="193">
        <f>IF(R51=0, 0, (K46*Q46)/(R51*U20))</f>
        <v>0</v>
      </c>
      <c r="V46" s="173">
        <f>IF(OR(ISBLANK(K15), ISBLANK(K46), ISTEXT(K46)), 0, K46*Q46/K15*V16)</f>
        <v>0</v>
      </c>
      <c r="W46" s="174">
        <f t="shared" si="2"/>
        <v>0</v>
      </c>
      <c r="X46" s="175">
        <f t="shared" si="3"/>
        <v>0</v>
      </c>
      <c r="Y46" s="3">
        <v>1</v>
      </c>
      <c r="Z46" s="3">
        <v>1</v>
      </c>
      <c r="AA46" s="164"/>
      <c r="AB46" s="164"/>
      <c r="AC46" s="181" t="str">
        <f t="shared" si="7"/>
        <v/>
      </c>
      <c r="AD46" s="166"/>
      <c r="AE46" s="167"/>
      <c r="AF46" s="182"/>
      <c r="AG46" s="3">
        <v>1</v>
      </c>
      <c r="AH46" s="911"/>
      <c r="AI46" s="698"/>
      <c r="AJ46" s="3">
        <v>1</v>
      </c>
      <c r="AK46" s="3">
        <v>1</v>
      </c>
      <c r="AL46" s="3">
        <v>1</v>
      </c>
      <c r="AM46" s="3">
        <v>1</v>
      </c>
      <c r="AN46" s="334" t="s">
        <v>190</v>
      </c>
      <c r="AO46" s="335"/>
      <c r="AP46" s="335"/>
      <c r="AQ46" s="335"/>
      <c r="AR46" s="335"/>
      <c r="AS46" s="335"/>
      <c r="AT46" s="335"/>
      <c r="AU46" s="336"/>
      <c r="AV46" s="5">
        <v>1</v>
      </c>
      <c r="AW46" s="337">
        <v>0.5</v>
      </c>
      <c r="AX46" s="338">
        <v>0.25</v>
      </c>
      <c r="AY46" s="338">
        <v>0.1</v>
      </c>
      <c r="AZ46" s="338">
        <v>0.01</v>
      </c>
      <c r="BA46" s="338">
        <v>0.22500000000000001</v>
      </c>
      <c r="BB46" s="339">
        <v>0.35</v>
      </c>
      <c r="BC46" s="340"/>
      <c r="BD46" s="341"/>
      <c r="BE46" s="5">
        <v>1</v>
      </c>
      <c r="BF46" s="853" t="s">
        <v>330</v>
      </c>
      <c r="BG46" s="853"/>
      <c r="BH46" s="496">
        <v>1</v>
      </c>
      <c r="BI46" s="721" t="s">
        <v>331</v>
      </c>
      <c r="BJ46" s="721"/>
      <c r="BK46" s="496">
        <v>1</v>
      </c>
      <c r="BL46" s="723" t="s">
        <v>332</v>
      </c>
      <c r="BM46" s="723"/>
      <c r="BN46" s="496">
        <v>1</v>
      </c>
      <c r="BO46" s="699" t="s">
        <v>333</v>
      </c>
      <c r="BP46" s="699"/>
      <c r="BQ46" s="493">
        <v>1</v>
      </c>
      <c r="BR46" s="5">
        <v>1</v>
      </c>
      <c r="BS46" s="5">
        <v>1</v>
      </c>
      <c r="BT46" s="5">
        <v>1</v>
      </c>
      <c r="BU46" s="244">
        <v>1</v>
      </c>
    </row>
    <row r="47" spans="1:73" s="160" customFormat="1" ht="23.25" customHeight="1">
      <c r="A47" s="5">
        <v>1</v>
      </c>
      <c r="B47" s="596"/>
      <c r="C47" s="632" t="s">
        <v>608</v>
      </c>
      <c r="D47" s="598"/>
      <c r="E47" s="636" t="str">
        <f t="shared" si="5"/>
        <v xml:space="preserve"> poivron rouge, épépiné et coupé en gros dés</v>
      </c>
      <c r="F47" s="640"/>
      <c r="G47" s="182" t="str">
        <f t="shared" si="8"/>
        <v xml:space="preserve"> poivron rouge, épépiné et coupé en gros dés</v>
      </c>
      <c r="H47" s="639" t="str">
        <f>IF(OR(ISBLANK(F47), ISTEXT(F47)), "", "0  "&amp;F24)</f>
        <v/>
      </c>
      <c r="I47" s="5">
        <v>1</v>
      </c>
      <c r="J47" s="180" t="str">
        <f t="shared" si="4"/>
        <v>►</v>
      </c>
      <c r="K47" s="163"/>
      <c r="L47" s="164"/>
      <c r="M47" s="165" t="str">
        <f t="shared" si="1"/>
        <v/>
      </c>
      <c r="N47" s="166"/>
      <c r="O47" s="167"/>
      <c r="P47" s="286"/>
      <c r="Q47" s="491">
        <v>1</v>
      </c>
      <c r="R47" s="169">
        <f>IFERROR(SUMIF(K78:P78, O47, K79:P79)*N47*IF(ISBLANK(K47),1,K47)+SUMIF(K80:P80, O47, K81:P81)*N47*IF(ISBLANK(K47),1,K47), 0)</f>
        <v>0</v>
      </c>
      <c r="S47" s="170">
        <f>IF(ISBLANK(K15),0,(R47*Q47)/K15*V16)</f>
        <v>0</v>
      </c>
      <c r="T47" s="171">
        <f>IF(S51=0,0,(S47/S51)*U20*1000)</f>
        <v>0</v>
      </c>
      <c r="U47" s="193">
        <f>IF(R51=0, 0, (K47*Q47)/(R51*U20))</f>
        <v>0</v>
      </c>
      <c r="V47" s="173">
        <f>IF(OR(ISBLANK(K15), ISBLANK(K47), ISTEXT(K47)), 0, K47*Q47/K15*V16)</f>
        <v>0</v>
      </c>
      <c r="W47" s="174">
        <f t="shared" si="2"/>
        <v>0</v>
      </c>
      <c r="X47" s="175">
        <f t="shared" si="3"/>
        <v>0</v>
      </c>
      <c r="Y47" s="3">
        <v>1</v>
      </c>
      <c r="Z47" s="3">
        <v>1</v>
      </c>
      <c r="AA47" s="164"/>
      <c r="AB47" s="164"/>
      <c r="AC47" s="181" t="str">
        <f t="shared" si="7"/>
        <v/>
      </c>
      <c r="AD47" s="166"/>
      <c r="AE47" s="167"/>
      <c r="AF47" s="182"/>
      <c r="AG47" s="3">
        <v>1</v>
      </c>
      <c r="AH47" s="540"/>
      <c r="AI47" s="111"/>
      <c r="AJ47" s="3">
        <v>1</v>
      </c>
      <c r="AK47" s="3">
        <v>1</v>
      </c>
      <c r="AL47" s="3">
        <v>1</v>
      </c>
      <c r="AM47" s="3">
        <v>1</v>
      </c>
      <c r="AN47" s="334" t="s">
        <v>191</v>
      </c>
      <c r="AO47" s="309"/>
      <c r="AP47" s="309"/>
      <c r="AQ47" s="309"/>
      <c r="AR47" s="309"/>
      <c r="AS47" s="309"/>
      <c r="AT47" s="309"/>
      <c r="AU47" s="310"/>
      <c r="AV47" s="5">
        <v>1</v>
      </c>
      <c r="AW47" s="838" t="s">
        <v>192</v>
      </c>
      <c r="AX47" s="839"/>
      <c r="AY47" s="840"/>
      <c r="AZ47" s="844" t="s">
        <v>193</v>
      </c>
      <c r="BA47" s="846" t="s">
        <v>194</v>
      </c>
      <c r="BB47" s="848" t="s">
        <v>195</v>
      </c>
      <c r="BC47" s="342" t="s">
        <v>196</v>
      </c>
      <c r="BD47" s="850" t="s">
        <v>197</v>
      </c>
      <c r="BE47" s="5">
        <v>1</v>
      </c>
      <c r="BF47" s="854"/>
      <c r="BG47" s="854"/>
      <c r="BH47" s="496">
        <v>1</v>
      </c>
      <c r="BI47" s="722"/>
      <c r="BJ47" s="722"/>
      <c r="BK47" s="496">
        <v>1</v>
      </c>
      <c r="BL47" s="724"/>
      <c r="BM47" s="724"/>
      <c r="BN47" s="496">
        <v>1</v>
      </c>
      <c r="BO47" s="700"/>
      <c r="BP47" s="700"/>
      <c r="BQ47" s="493">
        <v>1</v>
      </c>
      <c r="BR47" s="5">
        <v>1</v>
      </c>
      <c r="BS47" s="5">
        <v>1</v>
      </c>
      <c r="BT47" s="5">
        <v>1</v>
      </c>
      <c r="BU47" s="244">
        <v>1</v>
      </c>
    </row>
    <row r="48" spans="1:73" s="160" customFormat="1" ht="23.25" customHeight="1" thickBot="1">
      <c r="A48" s="5">
        <v>1</v>
      </c>
      <c r="B48" s="596"/>
      <c r="C48" s="632" t="s">
        <v>609</v>
      </c>
      <c r="D48" s="598"/>
      <c r="E48" s="636" t="str">
        <f t="shared" si="5"/>
        <v xml:space="preserve"> g (/ lb) de pois sucrés ou de pois mange-tout, parés</v>
      </c>
      <c r="F48" s="640"/>
      <c r="G48" s="182" t="str">
        <f t="shared" si="8"/>
        <v xml:space="preserve"> g (/ lb) de pois sucrés ou de pois mange-tout, parés</v>
      </c>
      <c r="H48" s="639" t="str">
        <f>IF(OR(ISBLANK(F48), ISTEXT(F48)), "", "0  "&amp;F24)</f>
        <v/>
      </c>
      <c r="I48" s="5">
        <v>1</v>
      </c>
      <c r="J48" s="180" t="str">
        <f t="shared" si="4"/>
        <v>►</v>
      </c>
      <c r="K48" s="163"/>
      <c r="L48" s="164"/>
      <c r="M48" s="165" t="str">
        <f t="shared" si="1"/>
        <v/>
      </c>
      <c r="N48" s="166"/>
      <c r="O48" s="167"/>
      <c r="P48" s="286"/>
      <c r="Q48" s="491">
        <v>1</v>
      </c>
      <c r="R48" s="169">
        <f>IFERROR(SUMIF(K78:P78, O48, K79:P79)*N48*IF(ISBLANK(K48),1,K48)+SUMIF(K80:P80, O48, K81:P81)*N48*IF(ISBLANK(K48),1,K48), 0)</f>
        <v>0</v>
      </c>
      <c r="S48" s="170">
        <f>IF(ISBLANK(K15),0,(R48*Q48)/K15*V16)</f>
        <v>0</v>
      </c>
      <c r="T48" s="171">
        <f>IF(S51=0,0,(S48/S51)*U20*1000)</f>
        <v>0</v>
      </c>
      <c r="U48" s="193">
        <f>IF(R51=0, 0, (K48*Q48)/(R51*U20))</f>
        <v>0</v>
      </c>
      <c r="V48" s="173">
        <f>IF(OR(ISBLANK(K15), ISBLANK(K48), ISTEXT(K48)), 0, K48*Q48/K15*V16)</f>
        <v>0</v>
      </c>
      <c r="W48" s="174">
        <f t="shared" si="2"/>
        <v>0</v>
      </c>
      <c r="X48" s="175">
        <f t="shared" si="3"/>
        <v>0</v>
      </c>
      <c r="Y48" s="3">
        <v>1</v>
      </c>
      <c r="Z48" s="3">
        <v>1</v>
      </c>
      <c r="AA48" s="164"/>
      <c r="AB48" s="164"/>
      <c r="AC48" s="181" t="str">
        <f t="shared" si="7"/>
        <v/>
      </c>
      <c r="AD48" s="166"/>
      <c r="AE48" s="167"/>
      <c r="AF48" s="182"/>
      <c r="AG48" s="3">
        <v>1</v>
      </c>
      <c r="AH48" s="543">
        <f>ROW()</f>
        <v>48</v>
      </c>
      <c r="AI48" s="402"/>
      <c r="AJ48" s="3">
        <v>1</v>
      </c>
      <c r="AK48" s="3">
        <v>1</v>
      </c>
      <c r="AL48" s="3">
        <v>1</v>
      </c>
      <c r="AM48" s="3">
        <v>1</v>
      </c>
      <c r="AN48" s="343" t="s">
        <v>199</v>
      </c>
      <c r="AO48" s="344"/>
      <c r="AP48" s="344"/>
      <c r="AQ48" s="344"/>
      <c r="AR48" s="344"/>
      <c r="AS48" s="344"/>
      <c r="AT48" s="344"/>
      <c r="AU48" s="345"/>
      <c r="AV48" s="5">
        <v>1</v>
      </c>
      <c r="AW48" s="841"/>
      <c r="AX48" s="842"/>
      <c r="AY48" s="843"/>
      <c r="AZ48" s="845"/>
      <c r="BA48" s="847"/>
      <c r="BB48" s="849"/>
      <c r="BC48" s="346" t="s">
        <v>200</v>
      </c>
      <c r="BD48" s="851"/>
      <c r="BE48" s="5">
        <v>1</v>
      </c>
      <c r="BF48" s="495"/>
      <c r="BG48" s="495"/>
      <c r="BH48" s="5"/>
      <c r="BI48" s="495">
        <v>1</v>
      </c>
      <c r="BJ48" s="495">
        <v>1</v>
      </c>
      <c r="BK48" s="5">
        <v>1</v>
      </c>
      <c r="BL48" s="495">
        <v>1</v>
      </c>
      <c r="BM48" s="495">
        <v>1</v>
      </c>
      <c r="BN48" s="5">
        <v>1</v>
      </c>
      <c r="BO48" s="495">
        <v>1</v>
      </c>
      <c r="BP48" s="495">
        <v>1</v>
      </c>
      <c r="BQ48" s="493">
        <v>1</v>
      </c>
      <c r="BR48" s="5">
        <v>1</v>
      </c>
      <c r="BS48" s="5">
        <v>1</v>
      </c>
      <c r="BT48" s="5">
        <v>1</v>
      </c>
      <c r="BU48" s="244">
        <v>1</v>
      </c>
    </row>
    <row r="49" spans="1:73" s="160" customFormat="1" ht="23.25" customHeight="1">
      <c r="A49" s="5">
        <v>1</v>
      </c>
      <c r="B49" s="596"/>
      <c r="C49" s="632" t="s">
        <v>610</v>
      </c>
      <c r="D49" s="598"/>
      <c r="E49" s="636" t="str">
        <f t="shared" si="5"/>
        <v xml:space="preserve"> boîte de  ml ( oz) de haricots de Lima, égouttés et rincés</v>
      </c>
      <c r="F49" s="640" t="s">
        <v>681</v>
      </c>
      <c r="G49" s="182" t="str">
        <f t="shared" si="8"/>
        <v>haricots de Lima</v>
      </c>
      <c r="H49" s="639" t="str">
        <f>IF(OR(ISBLANK(F49), ISTEXT(F49)), "", "0  "&amp;F24)</f>
        <v/>
      </c>
      <c r="I49" s="5">
        <v>1</v>
      </c>
      <c r="J49" s="180" t="str">
        <f t="shared" si="4"/>
        <v>►</v>
      </c>
      <c r="K49" s="163"/>
      <c r="L49" s="164"/>
      <c r="M49" s="165" t="str">
        <f t="shared" si="1"/>
        <v/>
      </c>
      <c r="N49" s="166"/>
      <c r="O49" s="167"/>
      <c r="P49" s="286"/>
      <c r="Q49" s="491">
        <v>1</v>
      </c>
      <c r="R49" s="169">
        <f>IFERROR(SUMIF(K78:P78, O49, K79:P79)*N49*IF(ISBLANK(K49),1,K49)+SUMIF(K80:P80, O49, K81:P81)*N49*IF(ISBLANK(K49),1,K49), 0)</f>
        <v>0</v>
      </c>
      <c r="S49" s="170">
        <f>IF(ISBLANK(K15),0,(R49*Q49)/K15*V16)</f>
        <v>0</v>
      </c>
      <c r="T49" s="171">
        <f>IF(S51=0,0,(S49/S51)*U20*1000)</f>
        <v>0</v>
      </c>
      <c r="U49" s="193">
        <f>IF(R51=0, 0, (K49*Q49)/(R51*U20))</f>
        <v>0</v>
      </c>
      <c r="V49" s="173">
        <f>IF(OR(ISBLANK(K15), ISBLANK(K49), ISTEXT(K49)), 0, K49*Q49/K15*V16)</f>
        <v>0</v>
      </c>
      <c r="W49" s="174">
        <f t="shared" si="2"/>
        <v>0</v>
      </c>
      <c r="X49" s="175">
        <f t="shared" si="3"/>
        <v>0</v>
      </c>
      <c r="Y49" s="3">
        <v>1</v>
      </c>
      <c r="Z49" s="3">
        <v>1</v>
      </c>
      <c r="AA49" s="164"/>
      <c r="AB49" s="164"/>
      <c r="AC49" s="181" t="str">
        <f t="shared" si="7"/>
        <v/>
      </c>
      <c r="AD49" s="166"/>
      <c r="AE49" s="167"/>
      <c r="AF49" s="182"/>
      <c r="AG49" s="3">
        <v>1</v>
      </c>
      <c r="AH49" s="3">
        <v>1</v>
      </c>
      <c r="AI49" s="3">
        <v>1</v>
      </c>
      <c r="AJ49" s="3">
        <v>1</v>
      </c>
      <c r="AK49" s="3">
        <v>1</v>
      </c>
      <c r="AL49" s="3">
        <v>1</v>
      </c>
      <c r="AM49" s="3">
        <v>1</v>
      </c>
      <c r="AN49" s="347"/>
      <c r="AO49" s="348"/>
      <c r="AP49" s="348"/>
      <c r="AQ49" s="348"/>
      <c r="AR49" s="348"/>
      <c r="AS49" s="348"/>
      <c r="AT49" s="348"/>
      <c r="AU49" s="349"/>
      <c r="AV49" s="5">
        <v>1</v>
      </c>
      <c r="AW49" s="350"/>
      <c r="AX49" s="351"/>
      <c r="AY49" s="352"/>
      <c r="AZ49" s="352"/>
      <c r="BA49" s="353" t="s">
        <v>201</v>
      </c>
      <c r="BB49" s="354" t="s">
        <v>202</v>
      </c>
      <c r="BC49" s="351"/>
      <c r="BD49" s="355"/>
      <c r="BE49" s="5">
        <v>1</v>
      </c>
      <c r="BF49" s="860" t="s">
        <v>334</v>
      </c>
      <c r="BG49" s="860"/>
      <c r="BH49" s="496">
        <v>1</v>
      </c>
      <c r="BI49" s="721" t="s">
        <v>335</v>
      </c>
      <c r="BJ49" s="721"/>
      <c r="BK49" s="496">
        <v>1</v>
      </c>
      <c r="BL49" s="723" t="s">
        <v>336</v>
      </c>
      <c r="BM49" s="723"/>
      <c r="BN49" s="496">
        <v>1</v>
      </c>
      <c r="BO49" s="699" t="s">
        <v>337</v>
      </c>
      <c r="BP49" s="699"/>
      <c r="BQ49" s="493">
        <v>1</v>
      </c>
      <c r="BR49" s="5">
        <v>1</v>
      </c>
      <c r="BS49" s="5">
        <v>1</v>
      </c>
      <c r="BT49" s="5">
        <v>1</v>
      </c>
      <c r="BU49" s="244">
        <v>1</v>
      </c>
    </row>
    <row r="50" spans="1:73" s="160" customFormat="1" ht="23.25" customHeight="1">
      <c r="A50" s="5">
        <v>1</v>
      </c>
      <c r="B50" s="596"/>
      <c r="C50" s="632" t="s">
        <v>611</v>
      </c>
      <c r="D50" s="598"/>
      <c r="E50" s="636" t="str">
        <f t="shared" si="5"/>
        <v xml:space="preserve"> ml ( c. à thé) de paprika doux fumé</v>
      </c>
      <c r="F50" s="640" t="s">
        <v>682</v>
      </c>
      <c r="G50" s="182" t="str">
        <f t="shared" si="8"/>
        <v>paprika fumé</v>
      </c>
      <c r="H50" s="639" t="str">
        <f>IF(OR(ISBLANK(F50), ISTEXT(F50)), "", "0  "&amp;F24)</f>
        <v/>
      </c>
      <c r="I50" s="5">
        <v>1</v>
      </c>
      <c r="J50" s="62" t="s">
        <v>21</v>
      </c>
      <c r="K50" s="163"/>
      <c r="L50" s="164"/>
      <c r="M50" s="181" t="str">
        <f t="shared" si="1"/>
        <v/>
      </c>
      <c r="N50" s="166"/>
      <c r="O50" s="167"/>
      <c r="P50" s="286"/>
      <c r="Q50" s="491">
        <v>1</v>
      </c>
      <c r="R50" s="169">
        <f>IFERROR(SUMIF(K78:P78, O50, K79:P79)*N50*IF(ISBLANK(K50),1,K50)+SUMIF(K80:P80, O50, K81:P81)*N50*IF(ISBLANK(K50),1,K50), 0)</f>
        <v>0</v>
      </c>
      <c r="S50" s="170">
        <f>IF(ISBLANK(K15),0,(R50*Q50)/K15*V16)</f>
        <v>0</v>
      </c>
      <c r="T50" s="183">
        <f>IF(S51=0,0,(S50/S51)*U20*1000)</f>
        <v>0</v>
      </c>
      <c r="U50" s="184">
        <f>IF(R51=0, 0, (K50*Q50)/(R51*U20))</f>
        <v>0</v>
      </c>
      <c r="V50" s="185">
        <f>IF(OR(ISBLANK(K15), ISBLANK(K50), ISTEXT(K50)), 0, K50*Q50/K15*V16)</f>
        <v>0</v>
      </c>
      <c r="W50" s="186">
        <f t="shared" si="2"/>
        <v>0</v>
      </c>
      <c r="X50" s="187">
        <f t="shared" si="3"/>
        <v>0</v>
      </c>
      <c r="Y50" s="3">
        <v>1</v>
      </c>
      <c r="Z50" s="3">
        <v>1</v>
      </c>
      <c r="AA50" s="164"/>
      <c r="AB50" s="164"/>
      <c r="AC50" s="181"/>
      <c r="AD50" s="166"/>
      <c r="AE50" s="167"/>
      <c r="AF50" s="182"/>
      <c r="AG50" s="3">
        <v>1</v>
      </c>
      <c r="AH50" s="3">
        <v>1</v>
      </c>
      <c r="AI50" s="3">
        <v>1</v>
      </c>
      <c r="AJ50" s="3">
        <v>1</v>
      </c>
      <c r="AK50" s="3">
        <v>1</v>
      </c>
      <c r="AL50" s="3">
        <v>1</v>
      </c>
      <c r="AM50" s="3">
        <v>1</v>
      </c>
      <c r="AN50" s="356" t="s">
        <v>203</v>
      </c>
      <c r="AO50" s="357"/>
      <c r="AP50" s="256" t="s">
        <v>204</v>
      </c>
      <c r="AQ50" s="256"/>
      <c r="AR50" s="256"/>
      <c r="AS50" s="256"/>
      <c r="AT50" s="299"/>
      <c r="AU50" s="300"/>
      <c r="AV50" s="5">
        <v>1</v>
      </c>
      <c r="AW50" s="350"/>
      <c r="AX50" s="351"/>
      <c r="AY50" s="352"/>
      <c r="AZ50" s="352"/>
      <c r="BA50" s="352"/>
      <c r="BB50" s="352"/>
      <c r="BC50" s="351"/>
      <c r="BD50" s="355"/>
      <c r="BE50" s="5">
        <v>1</v>
      </c>
      <c r="BF50" s="861"/>
      <c r="BG50" s="861"/>
      <c r="BH50" s="496">
        <v>1</v>
      </c>
      <c r="BI50" s="722"/>
      <c r="BJ50" s="722"/>
      <c r="BK50" s="496">
        <v>1</v>
      </c>
      <c r="BL50" s="724"/>
      <c r="BM50" s="724"/>
      <c r="BN50" s="496">
        <v>1</v>
      </c>
      <c r="BO50" s="700"/>
      <c r="BP50" s="700"/>
      <c r="BQ50" s="493">
        <v>1</v>
      </c>
      <c r="BR50" s="5">
        <v>1</v>
      </c>
      <c r="BS50" s="5">
        <v>1</v>
      </c>
      <c r="BT50" s="5">
        <v>1</v>
      </c>
      <c r="BU50" s="244">
        <v>1</v>
      </c>
    </row>
    <row r="51" spans="1:73" s="160" customFormat="1" ht="23.25" customHeight="1" thickBot="1">
      <c r="A51" s="5">
        <v>1</v>
      </c>
      <c r="B51" s="596"/>
      <c r="C51" s="632" t="s">
        <v>612</v>
      </c>
      <c r="D51" s="598"/>
      <c r="E51" s="636" t="str">
        <f t="shared" si="5"/>
        <v>, ml (/ c. à thé) de pistils de safran</v>
      </c>
      <c r="F51" s="640" t="s">
        <v>398</v>
      </c>
      <c r="G51" s="182" t="str">
        <f t="shared" si="8"/>
        <v>pistils de safran</v>
      </c>
      <c r="H51" s="639" t="str">
        <f>IF(OR(ISBLANK(F51), ISTEXT(F51)), "", "0  "&amp;F24)</f>
        <v/>
      </c>
      <c r="I51" s="5">
        <v>1</v>
      </c>
      <c r="J51" s="280" t="s">
        <v>21</v>
      </c>
      <c r="K51" s="291"/>
      <c r="L51" s="292"/>
      <c r="M51" s="292"/>
      <c r="N51" s="292"/>
      <c r="O51" s="292"/>
      <c r="P51" s="292"/>
      <c r="Q51" s="292"/>
      <c r="R51" s="293">
        <f>SUM(R21:R50)</f>
        <v>3.2830000000000004</v>
      </c>
      <c r="S51" s="170">
        <f>SUM(S21:S50)</f>
        <v>5.4716666666666667</v>
      </c>
      <c r="T51" s="294">
        <f>SUM(T21:T50)/1000</f>
        <v>1</v>
      </c>
      <c r="U51" s="295"/>
      <c r="V51" s="295"/>
      <c r="W51" s="295"/>
      <c r="X51" s="296"/>
      <c r="Y51" s="3">
        <v>1</v>
      </c>
      <c r="Z51" s="3">
        <v>1</v>
      </c>
      <c r="AA51" s="164"/>
      <c r="AB51" s="164"/>
      <c r="AC51" s="181"/>
      <c r="AD51" s="166"/>
      <c r="AE51" s="167"/>
      <c r="AF51" s="182"/>
      <c r="AG51" s="3">
        <v>1</v>
      </c>
      <c r="AH51" s="3">
        <v>1</v>
      </c>
      <c r="AI51" s="3">
        <v>1</v>
      </c>
      <c r="AJ51" s="3">
        <v>1</v>
      </c>
      <c r="AK51" s="3">
        <v>1</v>
      </c>
      <c r="AL51" s="3">
        <v>1</v>
      </c>
      <c r="AM51" s="3">
        <v>1</v>
      </c>
      <c r="AN51" s="356"/>
      <c r="AO51" s="357"/>
      <c r="AP51" s="256" t="s">
        <v>205</v>
      </c>
      <c r="AQ51" s="256"/>
      <c r="AR51" s="256"/>
      <c r="AS51" s="256"/>
      <c r="AT51" s="299"/>
      <c r="AU51" s="300"/>
      <c r="AV51" s="5">
        <v>1</v>
      </c>
      <c r="AW51" s="832" t="s">
        <v>206</v>
      </c>
      <c r="AX51" s="833"/>
      <c r="AY51" s="833"/>
      <c r="AZ51" s="833"/>
      <c r="BA51" s="833"/>
      <c r="BB51" s="833"/>
      <c r="BC51" s="833"/>
      <c r="BD51" s="834"/>
      <c r="BE51" s="5">
        <v>1</v>
      </c>
      <c r="BF51" s="495">
        <v>1</v>
      </c>
      <c r="BG51" s="495">
        <v>1</v>
      </c>
      <c r="BH51" s="5">
        <v>1</v>
      </c>
      <c r="BI51" s="495">
        <v>1</v>
      </c>
      <c r="BJ51" s="495">
        <v>1</v>
      </c>
      <c r="BK51" s="5">
        <v>1</v>
      </c>
      <c r="BL51" s="495">
        <v>1</v>
      </c>
      <c r="BM51" s="495">
        <v>1</v>
      </c>
      <c r="BN51" s="5">
        <v>1</v>
      </c>
      <c r="BO51" s="495">
        <v>1</v>
      </c>
      <c r="BP51" s="495">
        <v>1</v>
      </c>
      <c r="BQ51" s="493">
        <v>1</v>
      </c>
      <c r="BR51" s="5">
        <v>1</v>
      </c>
      <c r="BS51" s="5">
        <v>1</v>
      </c>
      <c r="BT51" s="5">
        <v>1</v>
      </c>
      <c r="BU51" s="244">
        <v>1</v>
      </c>
    </row>
    <row r="52" spans="1:73" s="160" customFormat="1" ht="23.25" customHeight="1">
      <c r="A52" s="5">
        <v>1</v>
      </c>
      <c r="B52" s="596"/>
      <c r="C52" s="632" t="s">
        <v>613</v>
      </c>
      <c r="D52" s="598"/>
      <c r="E52" s="636" t="str">
        <f t="shared" si="5"/>
        <v xml:space="preserve"> ml (/ tasse) de coulis de tomates</v>
      </c>
      <c r="F52" s="640" t="s">
        <v>399</v>
      </c>
      <c r="G52" s="182" t="str">
        <f t="shared" si="8"/>
        <v>coulis de tomates</v>
      </c>
      <c r="H52" s="639" t="str">
        <f>IF(OR(ISBLANK(F52), ISTEXT(F52)), "", "0  "&amp;F24)</f>
        <v/>
      </c>
      <c r="I52" s="5">
        <v>1</v>
      </c>
      <c r="J52" s="62" t="s">
        <v>21</v>
      </c>
      <c r="K52" s="302">
        <v>0</v>
      </c>
      <c r="L52" s="303" t="s">
        <v>181</v>
      </c>
      <c r="M52" s="303"/>
      <c r="N52" s="303"/>
      <c r="O52" s="303"/>
      <c r="P52" s="303"/>
      <c r="Q52" s="303"/>
      <c r="R52" s="304" t="s">
        <v>183</v>
      </c>
      <c r="S52" s="303"/>
      <c r="T52" s="303"/>
      <c r="U52" s="303"/>
      <c r="V52" s="303"/>
      <c r="W52" s="303"/>
      <c r="X52" s="305"/>
      <c r="Y52" s="3">
        <v>1</v>
      </c>
      <c r="Z52" s="3">
        <v>1</v>
      </c>
      <c r="AA52" s="164"/>
      <c r="AB52" s="164"/>
      <c r="AC52" s="181"/>
      <c r="AD52" s="166"/>
      <c r="AE52" s="167"/>
      <c r="AF52" s="182"/>
      <c r="AG52" s="3">
        <v>1</v>
      </c>
      <c r="AH52" s="3">
        <v>1</v>
      </c>
      <c r="AI52" s="3">
        <v>1</v>
      </c>
      <c r="AJ52" s="3">
        <v>1</v>
      </c>
      <c r="AK52" s="3">
        <v>1</v>
      </c>
      <c r="AL52" s="3">
        <v>1</v>
      </c>
      <c r="AM52" s="3">
        <v>1</v>
      </c>
      <c r="AN52" s="334"/>
      <c r="AO52" s="256"/>
      <c r="AP52" s="256"/>
      <c r="AQ52" s="256"/>
      <c r="AR52" s="256"/>
      <c r="AS52" s="256"/>
      <c r="AT52" s="299"/>
      <c r="AU52" s="300"/>
      <c r="AV52" s="5">
        <v>1</v>
      </c>
      <c r="AW52" s="832"/>
      <c r="AX52" s="833"/>
      <c r="AY52" s="833"/>
      <c r="AZ52" s="833"/>
      <c r="BA52" s="833"/>
      <c r="BB52" s="833"/>
      <c r="BC52" s="833"/>
      <c r="BD52" s="834"/>
      <c r="BE52" s="5">
        <v>1</v>
      </c>
      <c r="BF52" s="862" t="s">
        <v>338</v>
      </c>
      <c r="BG52" s="862"/>
      <c r="BH52" s="496">
        <v>1</v>
      </c>
      <c r="BI52" s="721" t="s">
        <v>339</v>
      </c>
      <c r="BJ52" s="721"/>
      <c r="BK52" s="496">
        <v>1</v>
      </c>
      <c r="BL52" s="723" t="s">
        <v>340</v>
      </c>
      <c r="BM52" s="723"/>
      <c r="BN52" s="496">
        <v>1</v>
      </c>
      <c r="BO52" s="699" t="s">
        <v>341</v>
      </c>
      <c r="BP52" s="699"/>
      <c r="BQ52" s="493">
        <v>1</v>
      </c>
      <c r="BR52" s="5">
        <v>1</v>
      </c>
      <c r="BS52" s="5">
        <v>1</v>
      </c>
      <c r="BT52" s="5">
        <v>1</v>
      </c>
      <c r="BU52" s="244">
        <v>1</v>
      </c>
    </row>
    <row r="53" spans="1:73" s="160" customFormat="1" ht="23.25" customHeight="1">
      <c r="A53" s="5">
        <v>1</v>
      </c>
      <c r="B53" s="596"/>
      <c r="C53" s="632" t="s">
        <v>614</v>
      </c>
      <c r="D53" s="598"/>
      <c r="E53" s="636" t="str">
        <f t="shared" si="5"/>
        <v xml:space="preserve"> g ( / tasse) de riz à paëlla (voir note)</v>
      </c>
      <c r="F53" s="640" t="s">
        <v>452</v>
      </c>
      <c r="G53" s="182" t="str">
        <f t="shared" si="8"/>
        <v>riz à paëlla</v>
      </c>
      <c r="H53" s="639" t="str">
        <f>IF(OR(ISBLANK(F53), ISTEXT(F53)), "", "0  "&amp;F24)</f>
        <v/>
      </c>
      <c r="I53" s="5">
        <v>1</v>
      </c>
      <c r="J53" s="314" t="str">
        <f t="shared" ref="J53:J75" si="10">IF(L53&lt;&gt;"","A",IF(M53&lt;&gt;"","A",IF(N53&lt;&gt;"","A",IF(O53&lt;&gt;"","A",IF(P53&lt;&gt;"","A","►")))))</f>
        <v>A</v>
      </c>
      <c r="K53" s="315">
        <f>IF(ISBLANK(L53),"",LARGE(K52:K52,1)+1)</f>
        <v>1</v>
      </c>
      <c r="L53" s="316" t="s">
        <v>424</v>
      </c>
      <c r="M53" s="317"/>
      <c r="N53" s="317"/>
      <c r="O53" s="317"/>
      <c r="P53" s="317"/>
      <c r="Q53" s="317"/>
      <c r="R53" s="317"/>
      <c r="S53" s="317"/>
      <c r="T53" s="317"/>
      <c r="U53" s="317"/>
      <c r="V53" s="317"/>
      <c r="W53" s="317"/>
      <c r="X53" s="318"/>
      <c r="Y53" s="3">
        <v>1</v>
      </c>
      <c r="Z53" s="3">
        <v>1</v>
      </c>
      <c r="AA53" s="164"/>
      <c r="AB53" s="164"/>
      <c r="AC53" s="181"/>
      <c r="AD53" s="166"/>
      <c r="AE53" s="167"/>
      <c r="AF53" s="182"/>
      <c r="AG53" s="3">
        <v>1</v>
      </c>
      <c r="AH53" s="3">
        <v>1</v>
      </c>
      <c r="AI53" s="3">
        <v>1</v>
      </c>
      <c r="AJ53" s="3">
        <v>1</v>
      </c>
      <c r="AK53" s="3">
        <v>1</v>
      </c>
      <c r="AL53" s="3">
        <v>1</v>
      </c>
      <c r="AM53" s="3">
        <v>1</v>
      </c>
      <c r="AN53" s="358" t="s">
        <v>91</v>
      </c>
      <c r="AO53" s="359"/>
      <c r="AP53" s="256" t="s">
        <v>208</v>
      </c>
      <c r="AQ53" s="256"/>
      <c r="AR53" s="256"/>
      <c r="AS53" s="256"/>
      <c r="AT53" s="299"/>
      <c r="AU53" s="300"/>
      <c r="AV53" s="5">
        <v>1</v>
      </c>
      <c r="AW53" s="360" t="s">
        <v>209</v>
      </c>
      <c r="AX53" s="267"/>
      <c r="AY53" s="267"/>
      <c r="AZ53" s="267"/>
      <c r="BA53" s="267"/>
      <c r="BB53" s="267"/>
      <c r="BC53" s="267"/>
      <c r="BD53" s="361"/>
      <c r="BE53" s="5">
        <v>1</v>
      </c>
      <c r="BF53" s="863"/>
      <c r="BG53" s="863"/>
      <c r="BH53" s="496">
        <v>1</v>
      </c>
      <c r="BI53" s="722"/>
      <c r="BJ53" s="722"/>
      <c r="BK53" s="496">
        <v>1</v>
      </c>
      <c r="BL53" s="724"/>
      <c r="BM53" s="724"/>
      <c r="BN53" s="496">
        <v>1</v>
      </c>
      <c r="BO53" s="700"/>
      <c r="BP53" s="700"/>
      <c r="BQ53" s="493">
        <v>1</v>
      </c>
      <c r="BR53" s="5">
        <v>1</v>
      </c>
      <c r="BS53" s="5">
        <v>1</v>
      </c>
      <c r="BT53" s="5">
        <v>1</v>
      </c>
      <c r="BU53" s="244">
        <v>1</v>
      </c>
    </row>
    <row r="54" spans="1:73" s="160" customFormat="1" ht="23.25" customHeight="1" thickBot="1">
      <c r="A54" s="5">
        <v>1</v>
      </c>
      <c r="B54" s="596"/>
      <c r="C54" s="632" t="s">
        <v>615</v>
      </c>
      <c r="D54" s="598"/>
      <c r="E54" s="636" t="str">
        <f t="shared" si="5"/>
        <v xml:space="preserve"> gousses d’ail, hachées finement</v>
      </c>
      <c r="F54" s="640"/>
      <c r="G54" s="182" t="str">
        <f t="shared" si="8"/>
        <v xml:space="preserve"> gousses d’ail, hachées finement</v>
      </c>
      <c r="H54" s="639" t="str">
        <f>IF(OR(ISBLANK(F54), ISTEXT(F54)), "", "0  "&amp;F24)</f>
        <v/>
      </c>
      <c r="I54" s="5">
        <v>1</v>
      </c>
      <c r="J54" s="314" t="str">
        <f t="shared" si="10"/>
        <v>A</v>
      </c>
      <c r="K54" s="315">
        <f>IF(ISBLANK(L54),"",LARGE(K52:K53,1)+1)</f>
        <v>2</v>
      </c>
      <c r="L54" s="316" t="s">
        <v>425</v>
      </c>
      <c r="M54" s="317"/>
      <c r="N54" s="317"/>
      <c r="O54" s="502"/>
      <c r="P54" s="502"/>
      <c r="Q54" s="502"/>
      <c r="R54" s="502"/>
      <c r="S54" s="502"/>
      <c r="T54" s="502"/>
      <c r="U54" s="502"/>
      <c r="V54" s="502"/>
      <c r="W54" s="502"/>
      <c r="X54" s="324"/>
      <c r="Y54" s="3">
        <v>1</v>
      </c>
      <c r="Z54" s="3">
        <v>1</v>
      </c>
      <c r="AA54" s="164"/>
      <c r="AB54" s="164"/>
      <c r="AC54" s="181"/>
      <c r="AD54" s="166"/>
      <c r="AE54" s="167"/>
      <c r="AF54" s="182"/>
      <c r="AG54" s="3">
        <v>1</v>
      </c>
      <c r="AH54" s="3">
        <v>1</v>
      </c>
      <c r="AI54" s="3">
        <v>1</v>
      </c>
      <c r="AJ54" s="3">
        <v>1</v>
      </c>
      <c r="AK54" s="3">
        <v>1</v>
      </c>
      <c r="AL54" s="3">
        <v>1</v>
      </c>
      <c r="AM54" s="3">
        <v>1</v>
      </c>
      <c r="AN54" s="334"/>
      <c r="AO54" s="256"/>
      <c r="AP54" s="256" t="s">
        <v>210</v>
      </c>
      <c r="AQ54" s="256"/>
      <c r="AR54" s="256"/>
      <c r="AS54" s="256"/>
      <c r="AT54" s="299"/>
      <c r="AU54" s="300"/>
      <c r="AV54" s="5">
        <v>1</v>
      </c>
      <c r="AW54" s="362"/>
      <c r="AX54" s="267"/>
      <c r="AY54" s="267"/>
      <c r="AZ54" s="267"/>
      <c r="BA54" s="267"/>
      <c r="BB54" s="267"/>
      <c r="BC54" s="267"/>
      <c r="BD54" s="361"/>
      <c r="BE54" s="5">
        <v>1</v>
      </c>
      <c r="BF54" s="495">
        <v>1</v>
      </c>
      <c r="BG54" s="495">
        <v>1</v>
      </c>
      <c r="BH54" s="5">
        <v>1</v>
      </c>
      <c r="BI54" s="495">
        <v>1</v>
      </c>
      <c r="BJ54" s="495">
        <v>1</v>
      </c>
      <c r="BK54" s="5">
        <v>1</v>
      </c>
      <c r="BL54" s="495">
        <v>1</v>
      </c>
      <c r="BM54" s="495">
        <v>1</v>
      </c>
      <c r="BN54" s="5">
        <v>1</v>
      </c>
      <c r="BO54" s="495">
        <v>1</v>
      </c>
      <c r="BP54" s="495">
        <v>1</v>
      </c>
      <c r="BQ54" s="493">
        <v>1</v>
      </c>
      <c r="BR54" s="5">
        <v>1</v>
      </c>
      <c r="BS54" s="5">
        <v>1</v>
      </c>
      <c r="BT54" s="5">
        <v>1</v>
      </c>
      <c r="BU54" s="244">
        <v>1</v>
      </c>
    </row>
    <row r="55" spans="1:73" s="160" customFormat="1" ht="23.25" customHeight="1" thickBot="1">
      <c r="A55" s="5">
        <v>1</v>
      </c>
      <c r="B55" s="596"/>
      <c r="C55" s="632" t="s">
        <v>616</v>
      </c>
      <c r="D55" s="598"/>
      <c r="E55" s="636" t="str">
        <f t="shared" si="5"/>
        <v xml:space="preserve"> branche de romarin frais</v>
      </c>
      <c r="F55" s="640"/>
      <c r="G55" s="182" t="str">
        <f t="shared" si="8"/>
        <v xml:space="preserve"> branche de romarin frais</v>
      </c>
      <c r="H55" s="639" t="str">
        <f>IF(OR(ISBLANK(F55), ISTEXT(F55)), "", "0  "&amp;F24)</f>
        <v/>
      </c>
      <c r="I55" s="5">
        <v>1</v>
      </c>
      <c r="J55" s="314" t="str">
        <f t="shared" si="10"/>
        <v>A</v>
      </c>
      <c r="K55" s="315" t="str">
        <f>IF(ISBLANK(L55),"",LARGE(K52:K54,1)+1)</f>
        <v/>
      </c>
      <c r="L55" s="316"/>
      <c r="M55" s="317" t="s">
        <v>426</v>
      </c>
      <c r="N55" s="317"/>
      <c r="O55" s="317"/>
      <c r="P55" s="317"/>
      <c r="Q55" s="317"/>
      <c r="R55" s="317"/>
      <c r="S55" s="317"/>
      <c r="T55" s="317"/>
      <c r="U55" s="317"/>
      <c r="V55" s="317"/>
      <c r="W55" s="317"/>
      <c r="X55" s="318"/>
      <c r="Y55" s="3">
        <v>1</v>
      </c>
      <c r="Z55" s="3">
        <v>1</v>
      </c>
      <c r="AA55" s="164"/>
      <c r="AB55" s="164"/>
      <c r="AC55" s="181"/>
      <c r="AD55" s="166"/>
      <c r="AE55" s="167"/>
      <c r="AF55" s="182"/>
      <c r="AG55" s="3">
        <v>1</v>
      </c>
      <c r="AH55" s="3">
        <v>1</v>
      </c>
      <c r="AI55" s="3">
        <v>1</v>
      </c>
      <c r="AJ55" s="3">
        <v>1</v>
      </c>
      <c r="AK55" s="3">
        <v>1</v>
      </c>
      <c r="AL55" s="3">
        <v>1</v>
      </c>
      <c r="AM55" s="3">
        <v>1</v>
      </c>
      <c r="AN55" s="230"/>
      <c r="AO55" s="84"/>
      <c r="AP55" s="84"/>
      <c r="AQ55" s="84"/>
      <c r="AR55" s="84"/>
      <c r="AS55" s="84"/>
      <c r="AT55" s="84"/>
      <c r="AU55" s="85"/>
      <c r="AV55" s="5">
        <v>1</v>
      </c>
      <c r="AW55" s="363">
        <v>13</v>
      </c>
      <c r="AX55" s="364">
        <v>13</v>
      </c>
      <c r="AY55" s="364">
        <v>13</v>
      </c>
      <c r="AZ55" s="364">
        <v>13</v>
      </c>
      <c r="BA55" s="364">
        <v>13</v>
      </c>
      <c r="BB55" s="365">
        <v>20</v>
      </c>
      <c r="BC55" s="364">
        <v>13</v>
      </c>
      <c r="BD55" s="366">
        <v>13</v>
      </c>
      <c r="BE55" s="5">
        <v>1</v>
      </c>
      <c r="BF55" s="719" t="s">
        <v>342</v>
      </c>
      <c r="BG55" s="719"/>
      <c r="BH55" s="496">
        <v>1</v>
      </c>
      <c r="BI55" s="721" t="s">
        <v>343</v>
      </c>
      <c r="BJ55" s="721"/>
      <c r="BK55" s="496">
        <v>1</v>
      </c>
      <c r="BL55" s="723" t="s">
        <v>344</v>
      </c>
      <c r="BM55" s="723"/>
      <c r="BN55" s="496">
        <v>1</v>
      </c>
      <c r="BO55" s="699" t="s">
        <v>345</v>
      </c>
      <c r="BP55" s="699"/>
      <c r="BQ55" s="493">
        <v>1</v>
      </c>
      <c r="BR55" s="5">
        <v>1</v>
      </c>
      <c r="BS55" s="5">
        <v>1</v>
      </c>
      <c r="BT55" s="5">
        <v>1</v>
      </c>
      <c r="BU55" s="244">
        <v>1</v>
      </c>
    </row>
    <row r="56" spans="1:73" s="160" customFormat="1" ht="23.25" customHeight="1" thickBot="1">
      <c r="A56" s="5">
        <v>1</v>
      </c>
      <c r="B56" s="596"/>
      <c r="C56" s="632" t="s">
        <v>617</v>
      </c>
      <c r="D56" s="598"/>
      <c r="E56" s="636" t="str">
        <f t="shared" si="5"/>
        <v>Quartiers de citron, pour le service</v>
      </c>
      <c r="F56" s="640"/>
      <c r="G56" s="182" t="str">
        <f t="shared" si="8"/>
        <v>Quartiers de citron, pour le service</v>
      </c>
      <c r="H56" s="639" t="str">
        <f>IF(OR(ISBLANK(F56), ISTEXT(F56)), "", "0  "&amp;F24)</f>
        <v/>
      </c>
      <c r="I56" s="5">
        <v>1</v>
      </c>
      <c r="J56" s="314" t="str">
        <f t="shared" si="10"/>
        <v>A</v>
      </c>
      <c r="K56" s="315" t="str">
        <f>IF(ISBLANK(L56),"",LARGE(K52:K55,1)+1)</f>
        <v/>
      </c>
      <c r="L56" s="316"/>
      <c r="M56" s="317" t="s">
        <v>427</v>
      </c>
      <c r="N56" s="317"/>
      <c r="O56" s="317"/>
      <c r="P56" s="317"/>
      <c r="Q56" s="317"/>
      <c r="R56" s="317"/>
      <c r="S56" s="317"/>
      <c r="T56" s="317"/>
      <c r="U56" s="317"/>
      <c r="V56" s="317"/>
      <c r="W56" s="317"/>
      <c r="X56" s="318"/>
      <c r="Y56" s="3">
        <v>1</v>
      </c>
      <c r="Z56" s="3">
        <v>1</v>
      </c>
      <c r="AA56" s="164"/>
      <c r="AB56" s="164"/>
      <c r="AC56" s="181"/>
      <c r="AD56" s="166"/>
      <c r="AE56" s="167"/>
      <c r="AF56" s="182"/>
      <c r="AG56" s="3">
        <v>1</v>
      </c>
      <c r="AH56" s="3">
        <v>1</v>
      </c>
      <c r="AI56" s="3">
        <v>1</v>
      </c>
      <c r="AJ56" s="3">
        <v>1</v>
      </c>
      <c r="AK56" s="3">
        <v>1</v>
      </c>
      <c r="AL56" s="3">
        <v>1</v>
      </c>
      <c r="AM56" s="3">
        <v>1</v>
      </c>
      <c r="AN56" s="176" t="s">
        <v>211</v>
      </c>
      <c r="AO56" s="367" t="s">
        <v>107</v>
      </c>
      <c r="AP56" s="368"/>
      <c r="AQ56" s="368"/>
      <c r="AR56" s="368"/>
      <c r="AS56" s="368"/>
      <c r="AT56" s="368"/>
      <c r="AU56" s="369"/>
      <c r="AV56" s="5">
        <v>1</v>
      </c>
      <c r="AW56" s="5">
        <v>1</v>
      </c>
      <c r="AX56" s="5">
        <v>1</v>
      </c>
      <c r="AY56" s="5">
        <v>1</v>
      </c>
      <c r="AZ56" s="5">
        <v>1</v>
      </c>
      <c r="BA56" s="5">
        <v>1</v>
      </c>
      <c r="BB56" s="5">
        <v>1</v>
      </c>
      <c r="BC56" s="5">
        <v>1</v>
      </c>
      <c r="BD56" s="5">
        <v>1</v>
      </c>
      <c r="BE56" s="5">
        <v>1</v>
      </c>
      <c r="BF56" s="720"/>
      <c r="BG56" s="720"/>
      <c r="BH56" s="496">
        <v>1</v>
      </c>
      <c r="BI56" s="722"/>
      <c r="BJ56" s="722"/>
      <c r="BK56" s="496">
        <v>1</v>
      </c>
      <c r="BL56" s="724"/>
      <c r="BM56" s="724"/>
      <c r="BN56" s="496">
        <v>1</v>
      </c>
      <c r="BO56" s="700"/>
      <c r="BP56" s="700"/>
      <c r="BQ56" s="493">
        <v>1</v>
      </c>
      <c r="BR56" s="5">
        <v>1</v>
      </c>
      <c r="BS56" s="5">
        <v>1</v>
      </c>
      <c r="BT56" s="5">
        <v>1</v>
      </c>
      <c r="BU56" s="244">
        <v>1</v>
      </c>
    </row>
    <row r="57" spans="1:73" s="160" customFormat="1" ht="23.25" customHeight="1" thickBot="1">
      <c r="A57" s="5">
        <v>1</v>
      </c>
      <c r="B57" s="596"/>
      <c r="C57" s="632"/>
      <c r="D57" s="598"/>
      <c r="E57" s="636" t="str">
        <f t="shared" si="5"/>
        <v/>
      </c>
      <c r="F57" s="640"/>
      <c r="G57" s="182" t="str">
        <f t="shared" si="8"/>
        <v/>
      </c>
      <c r="H57" s="639" t="str">
        <f>IF(OR(ISBLANK(F57), ISTEXT(F57)), "", "0  "&amp;F24)</f>
        <v/>
      </c>
      <c r="I57" s="5">
        <v>1</v>
      </c>
      <c r="J57" s="314" t="str">
        <f t="shared" si="10"/>
        <v>►</v>
      </c>
      <c r="K57" s="315" t="str">
        <f>IF(ISBLANK(L57),"",LARGE(K52:K56,1)+1)</f>
        <v/>
      </c>
      <c r="L57" s="316"/>
      <c r="M57" s="317"/>
      <c r="N57" s="317"/>
      <c r="O57" s="317"/>
      <c r="P57" s="317"/>
      <c r="Q57" s="317"/>
      <c r="R57" s="317"/>
      <c r="S57" s="317"/>
      <c r="T57" s="317"/>
      <c r="U57" s="317"/>
      <c r="V57" s="317"/>
      <c r="W57" s="317"/>
      <c r="X57" s="318"/>
      <c r="Y57" s="3">
        <v>1</v>
      </c>
      <c r="Z57" s="3">
        <v>1</v>
      </c>
      <c r="AA57" s="164"/>
      <c r="AB57" s="164"/>
      <c r="AC57" s="181"/>
      <c r="AD57" s="166"/>
      <c r="AE57" s="167"/>
      <c r="AF57" s="182"/>
      <c r="AG57" s="3">
        <v>1</v>
      </c>
      <c r="AH57" s="3">
        <v>1</v>
      </c>
      <c r="AI57" s="3">
        <v>1</v>
      </c>
      <c r="AJ57" s="3">
        <v>1</v>
      </c>
      <c r="AK57" s="3">
        <v>1</v>
      </c>
      <c r="AL57" s="3">
        <v>1</v>
      </c>
      <c r="AM57" s="3">
        <v>1</v>
      </c>
      <c r="AN57" s="188" t="s">
        <v>111</v>
      </c>
      <c r="AO57" s="367"/>
      <c r="AP57" s="368"/>
      <c r="AQ57" s="368"/>
      <c r="AR57" s="368"/>
      <c r="AS57" s="368"/>
      <c r="AT57" s="368"/>
      <c r="AU57" s="369"/>
      <c r="AV57" s="5">
        <v>1</v>
      </c>
      <c r="AW57" s="370" t="s">
        <v>26</v>
      </c>
      <c r="AX57" s="855" t="s">
        <v>212</v>
      </c>
      <c r="AY57" s="855"/>
      <c r="AZ57" s="855"/>
      <c r="BA57" s="855"/>
      <c r="BB57" s="371" t="s">
        <v>213</v>
      </c>
      <c r="BC57" s="5">
        <v>1</v>
      </c>
      <c r="BD57" s="5">
        <v>1</v>
      </c>
      <c r="BE57" s="5">
        <v>1</v>
      </c>
      <c r="BF57" s="495">
        <v>1</v>
      </c>
      <c r="BG57" s="495">
        <v>1</v>
      </c>
      <c r="BH57" s="5">
        <v>1</v>
      </c>
      <c r="BI57" s="495">
        <v>1</v>
      </c>
      <c r="BJ57" s="495">
        <v>1</v>
      </c>
      <c r="BK57" s="5">
        <v>1</v>
      </c>
      <c r="BL57" s="495">
        <v>1</v>
      </c>
      <c r="BM57" s="495">
        <v>1</v>
      </c>
      <c r="BN57" s="5">
        <v>1</v>
      </c>
      <c r="BO57" s="495">
        <v>1</v>
      </c>
      <c r="BP57" s="495">
        <v>1</v>
      </c>
      <c r="BQ57" s="493">
        <v>1</v>
      </c>
      <c r="BR57" s="5">
        <v>1</v>
      </c>
      <c r="BS57" s="5">
        <v>1</v>
      </c>
      <c r="BT57" s="5">
        <v>1</v>
      </c>
      <c r="BU57" s="244">
        <v>1</v>
      </c>
    </row>
    <row r="58" spans="1:73" s="160" customFormat="1" ht="23.25" customHeight="1">
      <c r="A58" s="5">
        <v>1</v>
      </c>
      <c r="B58" s="596"/>
      <c r="C58" s="632"/>
      <c r="D58" s="598"/>
      <c r="E58" s="636" t="str">
        <f t="shared" si="5"/>
        <v/>
      </c>
      <c r="F58" s="640"/>
      <c r="G58" s="182" t="str">
        <f t="shared" si="8"/>
        <v/>
      </c>
      <c r="H58" s="639" t="str">
        <f>IF(OR(ISBLANK(F58), ISTEXT(F58)), "", "0  "&amp;F24)</f>
        <v/>
      </c>
      <c r="I58" s="5">
        <v>1</v>
      </c>
      <c r="J58" s="314" t="str">
        <f t="shared" si="10"/>
        <v>►</v>
      </c>
      <c r="K58" s="315" t="str">
        <f>IF(ISBLANK(L58),"",LARGE(K52:K57,1)+1)</f>
        <v/>
      </c>
      <c r="L58" s="316"/>
      <c r="M58" s="317"/>
      <c r="N58" s="317"/>
      <c r="O58" s="317"/>
      <c r="P58" s="317"/>
      <c r="Q58" s="317"/>
      <c r="R58" s="317"/>
      <c r="S58" s="317"/>
      <c r="T58" s="317" t="s">
        <v>430</v>
      </c>
      <c r="U58" s="317"/>
      <c r="V58" s="317"/>
      <c r="W58" s="317"/>
      <c r="X58" s="318"/>
      <c r="Y58" s="3">
        <v>1</v>
      </c>
      <c r="Z58" s="3">
        <v>1</v>
      </c>
      <c r="AA58" s="164"/>
      <c r="AB58" s="164"/>
      <c r="AC58" s="181"/>
      <c r="AD58" s="166"/>
      <c r="AE58" s="167"/>
      <c r="AF58" s="182"/>
      <c r="AG58" s="3">
        <v>1</v>
      </c>
      <c r="AH58" s="3">
        <v>1</v>
      </c>
      <c r="AI58" s="3">
        <v>1</v>
      </c>
      <c r="AJ58" s="3">
        <v>1</v>
      </c>
      <c r="AK58" s="3">
        <v>1</v>
      </c>
      <c r="AL58" s="3">
        <v>1</v>
      </c>
      <c r="AM58" s="3">
        <v>1</v>
      </c>
      <c r="AN58" s="372" t="s">
        <v>215</v>
      </c>
      <c r="AO58" s="373"/>
      <c r="AP58" s="368"/>
      <c r="AQ58" s="368"/>
      <c r="AR58" s="368"/>
      <c r="AS58" s="368"/>
      <c r="AT58" s="368"/>
      <c r="AU58" s="369"/>
      <c r="AV58" s="5">
        <v>1</v>
      </c>
      <c r="AW58" s="856" t="str">
        <f>AX57</f>
        <v>Nombre de contenants</v>
      </c>
      <c r="AX58" s="374"/>
      <c r="AY58" s="375" t="s">
        <v>216</v>
      </c>
      <c r="AZ58" s="376">
        <v>125</v>
      </c>
      <c r="BA58" s="377" t="s">
        <v>217</v>
      </c>
      <c r="BB58" s="378" t="s">
        <v>218</v>
      </c>
      <c r="BC58" s="5">
        <v>1</v>
      </c>
      <c r="BD58" s="5">
        <v>1</v>
      </c>
      <c r="BE58" s="5">
        <v>1</v>
      </c>
      <c r="BF58" s="769" t="s">
        <v>158</v>
      </c>
      <c r="BG58" s="769"/>
      <c r="BH58" s="496">
        <v>1</v>
      </c>
      <c r="BI58" s="721" t="s">
        <v>346</v>
      </c>
      <c r="BJ58" s="721"/>
      <c r="BK58" s="496">
        <v>1</v>
      </c>
      <c r="BL58" s="723" t="s">
        <v>347</v>
      </c>
      <c r="BM58" s="723"/>
      <c r="BN58" s="496">
        <v>1</v>
      </c>
      <c r="BO58" s="699" t="s">
        <v>348</v>
      </c>
      <c r="BP58" s="699"/>
      <c r="BQ58" s="5">
        <v>1</v>
      </c>
      <c r="BR58" s="5">
        <v>1</v>
      </c>
      <c r="BS58" s="5">
        <v>1</v>
      </c>
      <c r="BT58" s="5">
        <v>1</v>
      </c>
      <c r="BU58" s="244">
        <v>1</v>
      </c>
    </row>
    <row r="59" spans="1:73" s="160" customFormat="1" ht="23.25" customHeight="1">
      <c r="A59" s="5">
        <v>1</v>
      </c>
      <c r="B59" s="596"/>
      <c r="C59" s="632"/>
      <c r="D59" s="598"/>
      <c r="E59" s="636" t="str">
        <f t="shared" si="5"/>
        <v/>
      </c>
      <c r="F59" s="640"/>
      <c r="G59" s="182" t="str">
        <f t="shared" si="8"/>
        <v/>
      </c>
      <c r="H59" s="639" t="str">
        <f>IF(OR(ISBLANK(F59), ISTEXT(F59)), "", "0  "&amp;F24)</f>
        <v/>
      </c>
      <c r="I59" s="5">
        <v>1</v>
      </c>
      <c r="J59" s="314" t="str">
        <f t="shared" si="10"/>
        <v>►</v>
      </c>
      <c r="K59" s="315" t="str">
        <f>IF(ISBLANK(L59),"",LARGE(K52:K58,1)+1)</f>
        <v/>
      </c>
      <c r="L59" s="316"/>
      <c r="M59" s="317"/>
      <c r="N59" s="317"/>
      <c r="O59" s="317"/>
      <c r="P59" s="317"/>
      <c r="Q59" s="317"/>
      <c r="R59" s="317"/>
      <c r="S59" s="317"/>
      <c r="T59" s="548" t="s">
        <v>431</v>
      </c>
      <c r="U59" s="317"/>
      <c r="V59" s="317"/>
      <c r="W59" s="317"/>
      <c r="X59" s="318"/>
      <c r="Y59" s="3">
        <v>1</v>
      </c>
      <c r="Z59" s="3">
        <v>1</v>
      </c>
      <c r="AA59" s="835" t="s">
        <v>207</v>
      </c>
      <c r="AB59" s="836"/>
      <c r="AC59" s="836"/>
      <c r="AD59" s="836"/>
      <c r="AE59" s="836"/>
      <c r="AF59" s="837"/>
      <c r="AG59" s="3">
        <v>1</v>
      </c>
      <c r="AH59" s="3">
        <v>1</v>
      </c>
      <c r="AI59" s="3">
        <v>1</v>
      </c>
      <c r="AJ59" s="3">
        <v>1</v>
      </c>
      <c r="AK59" s="3">
        <v>1</v>
      </c>
      <c r="AL59" s="3">
        <v>1</v>
      </c>
      <c r="AM59" s="3">
        <v>1</v>
      </c>
      <c r="AN59" s="379" t="s">
        <v>220</v>
      </c>
      <c r="AO59" s="373"/>
      <c r="AP59" s="368"/>
      <c r="AQ59" s="368"/>
      <c r="AR59" s="368"/>
      <c r="AS59" s="368"/>
      <c r="AT59" s="368"/>
      <c r="AU59" s="369"/>
      <c r="AV59" s="5">
        <v>1</v>
      </c>
      <c r="AW59" s="856"/>
      <c r="AX59" s="380"/>
      <c r="AY59" s="381" t="s">
        <v>221</v>
      </c>
      <c r="AZ59" s="382">
        <v>2.6</v>
      </c>
      <c r="BA59" s="383" t="str">
        <f>BA58</f>
        <v>cuisses</v>
      </c>
      <c r="BB59" s="384">
        <f>AZ61*AX61</f>
        <v>124.80000000000001</v>
      </c>
      <c r="BC59" s="5">
        <v>1</v>
      </c>
      <c r="BD59" s="5">
        <v>1</v>
      </c>
      <c r="BE59" s="5">
        <v>1</v>
      </c>
      <c r="BF59" s="770"/>
      <c r="BG59" s="770"/>
      <c r="BH59" s="496">
        <v>1</v>
      </c>
      <c r="BI59" s="722"/>
      <c r="BJ59" s="722"/>
      <c r="BK59" s="496">
        <v>1</v>
      </c>
      <c r="BL59" s="724"/>
      <c r="BM59" s="724"/>
      <c r="BN59" s="496">
        <v>1</v>
      </c>
      <c r="BO59" s="700"/>
      <c r="BP59" s="700"/>
      <c r="BQ59" s="5">
        <v>1</v>
      </c>
      <c r="BR59" s="5">
        <v>1</v>
      </c>
      <c r="BS59" s="5">
        <v>1</v>
      </c>
      <c r="BT59" s="5">
        <v>1</v>
      </c>
      <c r="BU59" s="244">
        <v>1</v>
      </c>
    </row>
    <row r="60" spans="1:73" s="160" customFormat="1" ht="23.25" customHeight="1" thickBot="1">
      <c r="A60" s="5">
        <v>1</v>
      </c>
      <c r="B60" s="596"/>
      <c r="C60" s="632"/>
      <c r="D60" s="598"/>
      <c r="E60" s="636" t="str">
        <f t="shared" si="5"/>
        <v/>
      </c>
      <c r="F60" s="640"/>
      <c r="G60" s="182" t="str">
        <f t="shared" si="8"/>
        <v/>
      </c>
      <c r="H60" s="639" t="str">
        <f>IF(OR(ISBLANK(F60), ISTEXT(F60)), "", "0  "&amp;F24)</f>
        <v/>
      </c>
      <c r="I60" s="5">
        <v>1</v>
      </c>
      <c r="J60" s="314" t="str">
        <f t="shared" si="10"/>
        <v>►</v>
      </c>
      <c r="K60" s="315" t="str">
        <f>IF(ISBLANK(L60),"",LARGE(K52:K59,1)+1)</f>
        <v/>
      </c>
      <c r="L60" s="316"/>
      <c r="M60" s="317"/>
      <c r="N60" s="317"/>
      <c r="O60" s="317"/>
      <c r="P60" s="317"/>
      <c r="Q60" s="317"/>
      <c r="R60" s="317"/>
      <c r="S60" s="317"/>
      <c r="T60" s="317"/>
      <c r="U60" s="317"/>
      <c r="V60" s="317"/>
      <c r="W60" s="317"/>
      <c r="X60" s="318"/>
      <c r="Y60" s="3">
        <v>1</v>
      </c>
      <c r="Z60" s="3">
        <v>1</v>
      </c>
      <c r="AA60" s="62" t="s">
        <v>21</v>
      </c>
      <c r="AB60" s="302">
        <v>0</v>
      </c>
      <c r="AC60" s="303" t="s">
        <v>181</v>
      </c>
      <c r="AD60" s="303"/>
      <c r="AE60" s="303"/>
      <c r="AF60" s="303"/>
      <c r="AG60" s="3">
        <v>1</v>
      </c>
      <c r="AH60" s="3">
        <v>1</v>
      </c>
      <c r="AI60" s="3">
        <v>1</v>
      </c>
      <c r="AJ60" s="3">
        <v>1</v>
      </c>
      <c r="AK60" s="3">
        <v>1</v>
      </c>
      <c r="AL60" s="3">
        <v>1</v>
      </c>
      <c r="AM60" s="3">
        <v>1</v>
      </c>
      <c r="AN60" s="372" t="s">
        <v>222</v>
      </c>
      <c r="AO60" s="373"/>
      <c r="AP60" s="368"/>
      <c r="AQ60" s="368"/>
      <c r="AR60" s="368"/>
      <c r="AS60" s="368"/>
      <c r="AT60" s="368"/>
      <c r="AU60" s="369"/>
      <c r="AV60" s="5">
        <v>1</v>
      </c>
      <c r="AW60" s="856"/>
      <c r="AX60" s="385">
        <f>IF(MOD(AZ58,AZ59)&gt;MOD(AZ58,AZ59)/2,INT(AZ58/AZ59)+1,INT(AZ58/AZ59))</f>
        <v>49</v>
      </c>
      <c r="AY60" s="386" t="s">
        <v>223</v>
      </c>
      <c r="AZ60" s="387"/>
      <c r="BA60" s="388"/>
      <c r="BB60" s="384">
        <f>IF(BB59=AZ58,"",BB59+AZ62)</f>
        <v>125</v>
      </c>
      <c r="BC60" s="5">
        <v>1</v>
      </c>
      <c r="BD60" s="5">
        <v>1</v>
      </c>
      <c r="BE60" s="5">
        <v>1</v>
      </c>
      <c r="BF60" s="495">
        <v>1</v>
      </c>
      <c r="BG60" s="495">
        <v>1</v>
      </c>
      <c r="BH60" s="5">
        <v>1</v>
      </c>
      <c r="BI60" s="495">
        <v>1</v>
      </c>
      <c r="BJ60" s="495">
        <v>1</v>
      </c>
      <c r="BK60" s="5">
        <v>1</v>
      </c>
      <c r="BL60" s="495">
        <v>1</v>
      </c>
      <c r="BM60" s="495">
        <v>1</v>
      </c>
      <c r="BN60" s="5">
        <v>1</v>
      </c>
      <c r="BO60" s="495">
        <v>1</v>
      </c>
      <c r="BP60" s="495">
        <v>1</v>
      </c>
      <c r="BQ60" s="5">
        <v>1</v>
      </c>
      <c r="BR60" s="5">
        <v>1</v>
      </c>
      <c r="BS60" s="5">
        <v>1</v>
      </c>
      <c r="BT60" s="5">
        <v>1</v>
      </c>
      <c r="BU60" s="244">
        <v>1</v>
      </c>
    </row>
    <row r="61" spans="1:73" s="160" customFormat="1" ht="23.25" customHeight="1">
      <c r="A61" s="5">
        <v>1</v>
      </c>
      <c r="B61" s="596"/>
      <c r="C61" s="632"/>
      <c r="D61" s="598"/>
      <c r="E61" s="636" t="str">
        <f t="shared" si="5"/>
        <v/>
      </c>
      <c r="F61" s="640"/>
      <c r="G61" s="182" t="str">
        <f t="shared" si="8"/>
        <v/>
      </c>
      <c r="H61" s="639" t="str">
        <f>IF(OR(ISBLANK(F61), ISTEXT(F61)), "", "0  "&amp;F24)</f>
        <v/>
      </c>
      <c r="I61" s="5">
        <v>1</v>
      </c>
      <c r="J61" s="314" t="str">
        <f t="shared" si="10"/>
        <v>►</v>
      </c>
      <c r="K61" s="315" t="str">
        <f>IF(ISBLANK(L61),"",LARGE(K52:K60,1)+1)</f>
        <v/>
      </c>
      <c r="L61" s="316"/>
      <c r="M61" s="317"/>
      <c r="N61" s="317"/>
      <c r="O61" s="317"/>
      <c r="P61" s="317"/>
      <c r="Q61" s="317"/>
      <c r="R61" s="317"/>
      <c r="S61" s="317"/>
      <c r="T61" s="317" t="s">
        <v>432</v>
      </c>
      <c r="U61" s="317"/>
      <c r="V61" s="317"/>
      <c r="W61" s="317"/>
      <c r="X61" s="318"/>
      <c r="Y61" s="3">
        <v>1</v>
      </c>
      <c r="Z61" s="3">
        <v>1</v>
      </c>
      <c r="AA61" s="314" t="str">
        <f t="shared" ref="AA61:AA83" si="11">IF(AC61&lt;&gt;"","A",IF(AD61&lt;&gt;"","A",IF(AE61&lt;&gt;"","A",IF(AF61&lt;&gt;"","A",IF(AG61&lt;&gt;"","A","►")))))</f>
        <v>A</v>
      </c>
      <c r="AB61" s="315" t="str">
        <f>IF(ISBLANK(AC61),"",LARGE(AB60:AB60,1)+1)</f>
        <v/>
      </c>
      <c r="AC61" s="316"/>
      <c r="AD61" s="317"/>
      <c r="AE61" s="317"/>
      <c r="AF61" s="317"/>
      <c r="AG61" s="3">
        <v>1</v>
      </c>
      <c r="AH61" s="3">
        <v>1</v>
      </c>
      <c r="AI61" s="3">
        <v>1</v>
      </c>
      <c r="AJ61" s="3">
        <v>1</v>
      </c>
      <c r="AK61" s="3">
        <v>1</v>
      </c>
      <c r="AL61" s="3">
        <v>1</v>
      </c>
      <c r="AM61" s="3">
        <v>1</v>
      </c>
      <c r="AN61" s="379" t="s">
        <v>147</v>
      </c>
      <c r="AO61" s="373"/>
      <c r="AP61" s="368"/>
      <c r="AQ61" s="368"/>
      <c r="AR61" s="368"/>
      <c r="AS61" s="368"/>
      <c r="AT61" s="368"/>
      <c r="AU61" s="369"/>
      <c r="AV61" s="5">
        <v>1</v>
      </c>
      <c r="AW61" s="856"/>
      <c r="AX61" s="385">
        <f>INT(AZ58/AZ59)</f>
        <v>48</v>
      </c>
      <c r="AY61" s="389" t="s">
        <v>84</v>
      </c>
      <c r="AZ61" s="390">
        <f>AZ59</f>
        <v>2.6</v>
      </c>
      <c r="BA61" s="383" t="str">
        <f>BA59</f>
        <v>cuisses</v>
      </c>
      <c r="BB61" s="391" t="str">
        <f>CONCATENATE(BB59," ",BA58)</f>
        <v>124.8 cuisses</v>
      </c>
      <c r="BC61" s="5">
        <v>1</v>
      </c>
      <c r="BD61" s="5">
        <v>1</v>
      </c>
      <c r="BE61" s="5">
        <v>1</v>
      </c>
      <c r="BF61" s="864" t="s">
        <v>169</v>
      </c>
      <c r="BG61" s="864"/>
      <c r="BH61" s="496">
        <v>1</v>
      </c>
      <c r="BI61" s="721" t="s">
        <v>356</v>
      </c>
      <c r="BJ61" s="721"/>
      <c r="BK61" s="496">
        <v>1</v>
      </c>
      <c r="BL61" s="723" t="s">
        <v>357</v>
      </c>
      <c r="BM61" s="723"/>
      <c r="BN61" s="496">
        <v>1</v>
      </c>
      <c r="BO61" s="699" t="s">
        <v>358</v>
      </c>
      <c r="BP61" s="699"/>
      <c r="BQ61" s="5">
        <v>1</v>
      </c>
      <c r="BR61" s="5">
        <v>1</v>
      </c>
      <c r="BS61" s="5">
        <v>1</v>
      </c>
      <c r="BT61" s="5">
        <v>1</v>
      </c>
      <c r="BU61" s="244">
        <v>1</v>
      </c>
    </row>
    <row r="62" spans="1:73" s="160" customFormat="1" ht="23.25" customHeight="1">
      <c r="A62" s="5">
        <v>1</v>
      </c>
      <c r="B62" s="596"/>
      <c r="C62" s="632"/>
      <c r="D62" s="598"/>
      <c r="E62" s="636" t="str">
        <f t="shared" si="5"/>
        <v/>
      </c>
      <c r="F62" s="640"/>
      <c r="G62" s="182" t="str">
        <f t="shared" si="8"/>
        <v/>
      </c>
      <c r="H62" s="639" t="str">
        <f>IF(OR(ISBLANK(F62), ISTEXT(F62)), "", "0  "&amp;F24)</f>
        <v/>
      </c>
      <c r="I62" s="5">
        <v>1</v>
      </c>
      <c r="J62" s="314" t="str">
        <f t="shared" si="10"/>
        <v>►</v>
      </c>
      <c r="K62" s="315" t="str">
        <f>IF(ISBLANK(L62),"",LARGE(K52:K61,1)+1)</f>
        <v/>
      </c>
      <c r="L62" s="316"/>
      <c r="M62" s="317"/>
      <c r="N62" s="317"/>
      <c r="O62" s="317"/>
      <c r="P62" s="317"/>
      <c r="Q62" s="317"/>
      <c r="R62" s="317"/>
      <c r="S62" s="317"/>
      <c r="T62" s="548" t="s">
        <v>433</v>
      </c>
      <c r="U62" s="317"/>
      <c r="V62" s="317"/>
      <c r="W62" s="317"/>
      <c r="X62" s="318"/>
      <c r="Y62" s="3">
        <v>1</v>
      </c>
      <c r="Z62" s="5">
        <v>1</v>
      </c>
      <c r="AA62" s="314" t="str">
        <f t="shared" si="11"/>
        <v>A</v>
      </c>
      <c r="AB62" s="315" t="str">
        <f>IF(ISBLANK(AC62),"",LARGE(AB60:AB61,1)+1)</f>
        <v/>
      </c>
      <c r="AC62" s="316"/>
      <c r="AD62" s="317"/>
      <c r="AE62" s="317"/>
      <c r="AF62" s="502"/>
      <c r="AG62" s="5">
        <v>1</v>
      </c>
      <c r="AH62" s="3">
        <v>1</v>
      </c>
      <c r="AI62" s="3">
        <v>1</v>
      </c>
      <c r="AJ62" s="3">
        <v>1</v>
      </c>
      <c r="AK62" s="5">
        <v>1</v>
      </c>
      <c r="AL62" s="5">
        <v>1</v>
      </c>
      <c r="AM62" s="5">
        <v>1</v>
      </c>
      <c r="AN62" s="392"/>
      <c r="AO62" s="368"/>
      <c r="AP62" s="368"/>
      <c r="AQ62" s="368"/>
      <c r="AR62" s="368"/>
      <c r="AS62" s="368"/>
      <c r="AT62" s="368"/>
      <c r="AU62" s="369"/>
      <c r="AV62" s="5">
        <v>1</v>
      </c>
      <c r="AW62" s="856"/>
      <c r="AX62" s="393"/>
      <c r="AY62" s="385" t="str">
        <f>IF(BB59=AZ58,"",IF(AZ62&gt;0,"Plus 1 de"))</f>
        <v>Plus 1 de</v>
      </c>
      <c r="AZ62" s="390">
        <f>IF(BB59=AZ58,"",MOD(AZ58,AZ59))</f>
        <v>0.19999999999999574</v>
      </c>
      <c r="BA62" s="383" t="str">
        <f>IF(BB59=AZ58,"",BA61)</f>
        <v>cuisses</v>
      </c>
      <c r="BB62" s="394" t="str">
        <f>CONCATENATE(BB60," ",BA58)</f>
        <v>125 cuisses</v>
      </c>
      <c r="BC62" s="5">
        <v>1</v>
      </c>
      <c r="BD62" s="5">
        <v>1</v>
      </c>
      <c r="BE62" s="5">
        <v>1</v>
      </c>
      <c r="BF62" s="865"/>
      <c r="BG62" s="865"/>
      <c r="BH62" s="496">
        <v>1</v>
      </c>
      <c r="BI62" s="722"/>
      <c r="BJ62" s="722"/>
      <c r="BK62" s="496">
        <v>1</v>
      </c>
      <c r="BL62" s="724"/>
      <c r="BM62" s="724"/>
      <c r="BN62" s="496">
        <v>1</v>
      </c>
      <c r="BO62" s="700"/>
      <c r="BP62" s="700"/>
      <c r="BQ62" s="5">
        <v>1</v>
      </c>
      <c r="BR62" s="5">
        <v>1</v>
      </c>
      <c r="BS62" s="5">
        <v>1</v>
      </c>
      <c r="BT62" s="5">
        <v>1</v>
      </c>
      <c r="BU62" s="244">
        <v>1</v>
      </c>
    </row>
    <row r="63" spans="1:73" s="160" customFormat="1" ht="23.25" customHeight="1" thickBot="1">
      <c r="A63" s="5">
        <v>1</v>
      </c>
      <c r="B63" s="596"/>
      <c r="C63" s="632"/>
      <c r="D63" s="598"/>
      <c r="E63" s="636" t="str">
        <f t="shared" si="5"/>
        <v/>
      </c>
      <c r="F63" s="640"/>
      <c r="G63" s="182" t="str">
        <f t="shared" si="8"/>
        <v/>
      </c>
      <c r="H63" s="639" t="str">
        <f>IF(OR(ISBLANK(F63), ISTEXT(F63)), "", "0  "&amp;F24)</f>
        <v/>
      </c>
      <c r="I63" s="5">
        <v>1</v>
      </c>
      <c r="J63" s="314" t="str">
        <f t="shared" si="10"/>
        <v>►</v>
      </c>
      <c r="K63" s="315" t="str">
        <f>IF(ISBLANK(L63),"",LARGE(K52:K62,1)+1)</f>
        <v/>
      </c>
      <c r="L63" s="316"/>
      <c r="M63" s="317"/>
      <c r="N63" s="317"/>
      <c r="O63" s="317"/>
      <c r="P63" s="317"/>
      <c r="Q63" s="317"/>
      <c r="R63" s="317"/>
      <c r="S63" s="317"/>
      <c r="T63" s="317"/>
      <c r="U63" s="317"/>
      <c r="V63" s="317"/>
      <c r="W63" s="317"/>
      <c r="X63" s="318"/>
      <c r="Y63" s="3">
        <v>1</v>
      </c>
      <c r="Z63" s="5">
        <v>1</v>
      </c>
      <c r="AA63" s="314" t="str">
        <f t="shared" si="11"/>
        <v>A</v>
      </c>
      <c r="AB63" s="315" t="str">
        <f>IF(ISBLANK(AC63),"",LARGE(AB60:AB62,1)+1)</f>
        <v/>
      </c>
      <c r="AC63" s="316"/>
      <c r="AD63" s="317"/>
      <c r="AE63" s="317"/>
      <c r="AF63" s="317"/>
      <c r="AG63" s="5">
        <v>1</v>
      </c>
      <c r="AH63" s="3">
        <v>1</v>
      </c>
      <c r="AI63" s="3">
        <v>1</v>
      </c>
      <c r="AJ63" s="3">
        <v>1</v>
      </c>
      <c r="AK63" s="5">
        <v>1</v>
      </c>
      <c r="AL63" s="3">
        <v>1</v>
      </c>
      <c r="AM63" s="5">
        <v>1</v>
      </c>
      <c r="AN63" s="395"/>
      <c r="AO63" s="199"/>
      <c r="AP63" s="396" t="s">
        <v>53</v>
      </c>
      <c r="AQ63" s="397">
        <v>8</v>
      </c>
      <c r="AR63" s="398" t="s">
        <v>43</v>
      </c>
      <c r="AS63" s="106"/>
      <c r="AT63" s="106"/>
      <c r="AU63" s="257"/>
      <c r="AV63" s="5">
        <v>1</v>
      </c>
      <c r="AW63" s="856"/>
      <c r="AX63" s="852" t="s">
        <v>224</v>
      </c>
      <c r="AY63" s="852"/>
      <c r="AZ63" s="852"/>
      <c r="BA63" s="852"/>
      <c r="BB63" s="809"/>
      <c r="BC63" s="5">
        <v>1</v>
      </c>
      <c r="BD63" s="5">
        <v>1</v>
      </c>
      <c r="BE63" s="5">
        <v>1</v>
      </c>
      <c r="BF63" s="495">
        <v>1</v>
      </c>
      <c r="BG63" s="495">
        <v>1</v>
      </c>
      <c r="BH63" s="5">
        <v>1</v>
      </c>
      <c r="BI63" s="495">
        <v>1</v>
      </c>
      <c r="BJ63" s="495">
        <v>1</v>
      </c>
      <c r="BK63" s="5">
        <v>1</v>
      </c>
      <c r="BL63" s="495">
        <v>1</v>
      </c>
      <c r="BM63" s="495">
        <v>1</v>
      </c>
      <c r="BN63" s="5">
        <v>1</v>
      </c>
      <c r="BO63" s="495">
        <v>1</v>
      </c>
      <c r="BP63" s="495">
        <v>1</v>
      </c>
      <c r="BQ63" s="5">
        <v>1</v>
      </c>
      <c r="BR63" s="5">
        <v>1</v>
      </c>
      <c r="BS63" s="5">
        <v>1</v>
      </c>
      <c r="BT63" s="5">
        <v>1</v>
      </c>
      <c r="BU63" s="244">
        <v>1</v>
      </c>
    </row>
    <row r="64" spans="1:73" s="160" customFormat="1" ht="23.25" customHeight="1">
      <c r="A64" s="5">
        <v>1</v>
      </c>
      <c r="B64" s="596"/>
      <c r="C64" s="632"/>
      <c r="D64" s="598"/>
      <c r="E64" s="636" t="str">
        <f t="shared" si="5"/>
        <v/>
      </c>
      <c r="F64" s="640"/>
      <c r="G64" s="182" t="str">
        <f t="shared" si="8"/>
        <v/>
      </c>
      <c r="H64" s="639" t="str">
        <f>IF(OR(ISBLANK(F64), ISTEXT(F64)), "", "0  "&amp;F24)</f>
        <v/>
      </c>
      <c r="I64" s="5">
        <v>1</v>
      </c>
      <c r="J64" s="314" t="str">
        <f t="shared" si="10"/>
        <v>►</v>
      </c>
      <c r="K64" s="315" t="str">
        <f>IF(ISBLANK(L64),"",LARGE(K52:K63,1)+1)</f>
        <v/>
      </c>
      <c r="L64" s="316"/>
      <c r="M64" s="317"/>
      <c r="N64" s="317"/>
      <c r="O64" s="317"/>
      <c r="P64" s="317"/>
      <c r="Q64" s="317"/>
      <c r="R64" s="317"/>
      <c r="S64" s="317"/>
      <c r="T64" s="317" t="s">
        <v>434</v>
      </c>
      <c r="U64" s="317"/>
      <c r="V64" s="317"/>
      <c r="W64" s="317"/>
      <c r="X64" s="318"/>
      <c r="Y64" s="3">
        <v>1</v>
      </c>
      <c r="Z64" s="5">
        <v>1</v>
      </c>
      <c r="AA64" s="314" t="str">
        <f t="shared" si="11"/>
        <v>A</v>
      </c>
      <c r="AB64" s="315" t="str">
        <f>IF(ISBLANK(AC64),"",LARGE(AB60:AB63,1)+1)</f>
        <v/>
      </c>
      <c r="AC64" s="316"/>
      <c r="AD64" s="317"/>
      <c r="AE64" s="317"/>
      <c r="AF64" s="317"/>
      <c r="AG64" s="5">
        <v>1</v>
      </c>
      <c r="AH64" s="3">
        <v>1</v>
      </c>
      <c r="AI64" s="3">
        <v>1</v>
      </c>
      <c r="AJ64" s="3">
        <v>1</v>
      </c>
      <c r="AK64" s="5">
        <v>1</v>
      </c>
      <c r="AL64" s="3">
        <v>1</v>
      </c>
      <c r="AM64" s="5">
        <v>1</v>
      </c>
      <c r="AN64" s="197"/>
      <c r="AO64" s="106"/>
      <c r="AP64" s="106"/>
      <c r="AQ64" s="397">
        <v>3</v>
      </c>
      <c r="AR64" s="398" t="s">
        <v>225</v>
      </c>
      <c r="AS64" s="106"/>
      <c r="AT64" s="106"/>
      <c r="AU64" s="85"/>
      <c r="AV64" s="5">
        <v>1</v>
      </c>
      <c r="AW64" s="856"/>
      <c r="AX64" s="852"/>
      <c r="AY64" s="852"/>
      <c r="AZ64" s="852"/>
      <c r="BA64" s="852"/>
      <c r="BB64" s="809"/>
      <c r="BC64" s="5">
        <v>1</v>
      </c>
      <c r="BD64" s="5">
        <v>1</v>
      </c>
      <c r="BE64" s="5">
        <v>1</v>
      </c>
      <c r="BF64" s="701" t="s">
        <v>180</v>
      </c>
      <c r="BG64" s="701"/>
      <c r="BH64" s="496">
        <v>1</v>
      </c>
      <c r="BI64" s="721" t="s">
        <v>349</v>
      </c>
      <c r="BJ64" s="721"/>
      <c r="BK64" s="496">
        <v>1</v>
      </c>
      <c r="BL64" s="723" t="s">
        <v>350</v>
      </c>
      <c r="BM64" s="723"/>
      <c r="BN64" s="496">
        <v>1</v>
      </c>
      <c r="BO64" s="699" t="s">
        <v>351</v>
      </c>
      <c r="BP64" s="699"/>
      <c r="BQ64" s="5">
        <v>1</v>
      </c>
      <c r="BR64" s="5">
        <v>1</v>
      </c>
      <c r="BS64" s="5">
        <v>1</v>
      </c>
      <c r="BT64" s="5">
        <v>1</v>
      </c>
      <c r="BU64" s="244">
        <v>1</v>
      </c>
    </row>
    <row r="65" spans="1:73" s="160" customFormat="1" ht="23.25" customHeight="1" thickBot="1">
      <c r="A65" s="5">
        <v>1</v>
      </c>
      <c r="B65" s="596"/>
      <c r="C65" s="632"/>
      <c r="D65" s="598"/>
      <c r="E65" s="636" t="str">
        <f t="shared" si="5"/>
        <v/>
      </c>
      <c r="F65" s="640"/>
      <c r="G65" s="182" t="str">
        <f t="shared" si="8"/>
        <v/>
      </c>
      <c r="H65" s="639" t="str">
        <f>IF(OR(ISBLANK(F65), ISTEXT(F65)), "", "0  "&amp;F24)</f>
        <v/>
      </c>
      <c r="I65" s="5">
        <v>1</v>
      </c>
      <c r="J65" s="314" t="str">
        <f t="shared" si="10"/>
        <v>►</v>
      </c>
      <c r="K65" s="315" t="str">
        <f>IF(ISBLANK(L65),"",LARGE(K52:K64,1)+1)</f>
        <v/>
      </c>
      <c r="L65" s="316"/>
      <c r="M65" s="317"/>
      <c r="N65" s="317"/>
      <c r="O65" s="317"/>
      <c r="P65" s="317"/>
      <c r="Q65" s="317"/>
      <c r="R65" s="317"/>
      <c r="S65" s="317"/>
      <c r="T65" s="548" t="s">
        <v>435</v>
      </c>
      <c r="U65" s="317"/>
      <c r="V65" s="317"/>
      <c r="W65" s="317"/>
      <c r="X65" s="318"/>
      <c r="Y65" s="3">
        <v>1</v>
      </c>
      <c r="Z65" s="5">
        <v>1</v>
      </c>
      <c r="AA65" s="314" t="str">
        <f t="shared" si="11"/>
        <v>A</v>
      </c>
      <c r="AB65" s="315" t="str">
        <f>IF(ISBLANK(AC65),"",LARGE(AB60:AB64,1)+1)</f>
        <v/>
      </c>
      <c r="AC65" s="316"/>
      <c r="AD65" s="317"/>
      <c r="AE65" s="317"/>
      <c r="AF65" s="317"/>
      <c r="AG65" s="5">
        <v>1</v>
      </c>
      <c r="AH65" s="3">
        <v>1</v>
      </c>
      <c r="AI65" s="3">
        <v>1</v>
      </c>
      <c r="AJ65" s="3">
        <v>1</v>
      </c>
      <c r="AK65" s="5">
        <v>1</v>
      </c>
      <c r="AL65" s="3">
        <v>1</v>
      </c>
      <c r="AM65" s="5">
        <v>1</v>
      </c>
      <c r="AN65" s="334" t="s">
        <v>226</v>
      </c>
      <c r="AO65" s="256"/>
      <c r="AP65" s="256"/>
      <c r="AQ65" s="256"/>
      <c r="AR65" s="256"/>
      <c r="AS65" s="256"/>
      <c r="AT65" s="256"/>
      <c r="AU65" s="300"/>
      <c r="AV65" s="5">
        <v>1</v>
      </c>
      <c r="AW65" s="857"/>
      <c r="AX65" s="403" t="s">
        <v>227</v>
      </c>
      <c r="AY65" s="403"/>
      <c r="AZ65" s="403"/>
      <c r="BA65" s="403"/>
      <c r="BB65" s="404"/>
      <c r="BC65" s="5">
        <v>1</v>
      </c>
      <c r="BD65" s="5">
        <v>1</v>
      </c>
      <c r="BE65" s="5">
        <v>1</v>
      </c>
      <c r="BF65" s="702"/>
      <c r="BG65" s="702"/>
      <c r="BH65" s="496">
        <v>1</v>
      </c>
      <c r="BI65" s="722"/>
      <c r="BJ65" s="722"/>
      <c r="BK65" s="496">
        <v>1</v>
      </c>
      <c r="BL65" s="724"/>
      <c r="BM65" s="724"/>
      <c r="BN65" s="496">
        <v>1</v>
      </c>
      <c r="BO65" s="700"/>
      <c r="BP65" s="700"/>
      <c r="BQ65" s="5">
        <v>1</v>
      </c>
      <c r="BR65" s="5">
        <v>1</v>
      </c>
      <c r="BS65" s="5">
        <v>1</v>
      </c>
      <c r="BT65" s="5">
        <v>1</v>
      </c>
      <c r="BU65" s="244">
        <v>1</v>
      </c>
    </row>
    <row r="66" spans="1:73" s="160" customFormat="1" ht="23.25" customHeight="1" thickBot="1">
      <c r="A66" s="5">
        <v>1</v>
      </c>
      <c r="B66" s="596"/>
      <c r="C66" s="632"/>
      <c r="D66" s="598"/>
      <c r="E66" s="636" t="str">
        <f t="shared" si="5"/>
        <v/>
      </c>
      <c r="F66" s="640"/>
      <c r="G66" s="182" t="str">
        <f t="shared" si="8"/>
        <v/>
      </c>
      <c r="H66" s="639" t="str">
        <f>IF(OR(ISBLANK(F66), ISTEXT(F66)), "", "0  "&amp;F24)</f>
        <v/>
      </c>
      <c r="I66" s="5">
        <v>1</v>
      </c>
      <c r="J66" s="314" t="str">
        <f t="shared" si="10"/>
        <v>►</v>
      </c>
      <c r="K66" s="315" t="str">
        <f>IF(ISBLANK(L66),"",LARGE(K52:K65,1)+1)</f>
        <v/>
      </c>
      <c r="L66" s="316"/>
      <c r="M66" s="317"/>
      <c r="N66" s="317"/>
      <c r="O66" s="317"/>
      <c r="P66" s="317"/>
      <c r="Q66" s="317"/>
      <c r="R66" s="317"/>
      <c r="S66" s="317"/>
      <c r="T66" s="317"/>
      <c r="U66" s="317"/>
      <c r="V66" s="317"/>
      <c r="W66" s="317"/>
      <c r="X66" s="318"/>
      <c r="Y66" s="3">
        <v>1</v>
      </c>
      <c r="Z66" s="5">
        <v>1</v>
      </c>
      <c r="AA66" s="314" t="str">
        <f t="shared" si="11"/>
        <v>A</v>
      </c>
      <c r="AB66" s="315" t="str">
        <f>IF(ISBLANK(AC66),"",LARGE(AB60:AB65,1)+1)</f>
        <v/>
      </c>
      <c r="AC66" s="316"/>
      <c r="AD66" s="317"/>
      <c r="AE66" s="317"/>
      <c r="AF66" s="317"/>
      <c r="AG66" s="5">
        <v>1</v>
      </c>
      <c r="AH66" s="3">
        <v>1</v>
      </c>
      <c r="AI66" s="3">
        <v>1</v>
      </c>
      <c r="AJ66" s="3">
        <v>1</v>
      </c>
      <c r="AK66" s="5">
        <v>1</v>
      </c>
      <c r="AL66" s="3">
        <v>1</v>
      </c>
      <c r="AM66" s="5">
        <v>1</v>
      </c>
      <c r="AN66" s="334"/>
      <c r="AO66" s="256"/>
      <c r="AP66" s="256"/>
      <c r="AQ66" s="256"/>
      <c r="AR66" s="256"/>
      <c r="AS66" s="256"/>
      <c r="AT66" s="256"/>
      <c r="AU66" s="300"/>
      <c r="AV66" s="5">
        <v>1</v>
      </c>
      <c r="AW66" s="5">
        <v>1</v>
      </c>
      <c r="AX66" s="5">
        <v>1</v>
      </c>
      <c r="AY66" s="5">
        <v>1</v>
      </c>
      <c r="AZ66" s="5">
        <v>1</v>
      </c>
      <c r="BA66" s="5">
        <v>1</v>
      </c>
      <c r="BB66" s="5">
        <v>1</v>
      </c>
      <c r="BC66" s="5">
        <v>1</v>
      </c>
      <c r="BD66" s="5">
        <v>1</v>
      </c>
      <c r="BE66" s="5">
        <v>1</v>
      </c>
      <c r="BF66" s="495">
        <v>1</v>
      </c>
      <c r="BG66" s="495">
        <v>1</v>
      </c>
      <c r="BH66" s="5">
        <v>1</v>
      </c>
      <c r="BI66" s="495">
        <v>1</v>
      </c>
      <c r="BJ66" s="495">
        <v>1</v>
      </c>
      <c r="BK66" s="5">
        <v>1</v>
      </c>
      <c r="BL66" s="495">
        <v>1</v>
      </c>
      <c r="BM66" s="495">
        <v>1</v>
      </c>
      <c r="BN66" s="5">
        <v>1</v>
      </c>
      <c r="BO66" s="495">
        <v>1</v>
      </c>
      <c r="BP66" s="495">
        <v>1</v>
      </c>
      <c r="BQ66" s="5">
        <v>1</v>
      </c>
      <c r="BR66" s="5">
        <v>1</v>
      </c>
      <c r="BS66" s="5">
        <v>1</v>
      </c>
      <c r="BT66" s="5">
        <v>1</v>
      </c>
      <c r="BU66" s="244">
        <v>1</v>
      </c>
    </row>
    <row r="67" spans="1:73" s="160" customFormat="1" ht="23.25" customHeight="1">
      <c r="A67" s="605"/>
      <c r="B67" s="596"/>
      <c r="C67" s="632"/>
      <c r="D67" s="598"/>
      <c r="E67" s="636" t="str">
        <f t="shared" si="5"/>
        <v/>
      </c>
      <c r="F67" s="640"/>
      <c r="G67" s="182" t="str">
        <f t="shared" si="8"/>
        <v/>
      </c>
      <c r="H67" s="639" t="str">
        <f>IF(OR(ISBLANK(F67), ISTEXT(F67)), "", "0  "&amp;F24)</f>
        <v/>
      </c>
      <c r="I67" s="5">
        <v>1</v>
      </c>
      <c r="J67" s="314" t="str">
        <f t="shared" si="10"/>
        <v>►</v>
      </c>
      <c r="K67" s="315" t="str">
        <f>IF(ISBLANK(L67),"",LARGE(K52:K66,1)+1)</f>
        <v/>
      </c>
      <c r="L67" s="316"/>
      <c r="M67" s="317"/>
      <c r="N67" s="317"/>
      <c r="O67" s="317"/>
      <c r="P67" s="317"/>
      <c r="Q67" s="317"/>
      <c r="R67" s="317"/>
      <c r="S67" s="317"/>
      <c r="T67" s="317" t="s">
        <v>436</v>
      </c>
      <c r="U67" s="317"/>
      <c r="V67" s="317"/>
      <c r="W67" s="317"/>
      <c r="X67" s="318"/>
      <c r="Y67" s="3">
        <v>1</v>
      </c>
      <c r="Z67" s="5">
        <v>1</v>
      </c>
      <c r="AA67" s="314" t="str">
        <f t="shared" si="11"/>
        <v>A</v>
      </c>
      <c r="AB67" s="315" t="str">
        <f>IF(ISBLANK(AC67),"",LARGE(AB60:AB66,1)+1)</f>
        <v/>
      </c>
      <c r="AC67" s="316"/>
      <c r="AD67" s="317"/>
      <c r="AE67" s="317"/>
      <c r="AF67" s="317"/>
      <c r="AG67" s="5">
        <v>1</v>
      </c>
      <c r="AH67" s="3">
        <v>1</v>
      </c>
      <c r="AI67" s="3">
        <v>1</v>
      </c>
      <c r="AJ67" s="3">
        <v>1</v>
      </c>
      <c r="AK67" s="5">
        <v>1</v>
      </c>
      <c r="AL67" s="3">
        <v>1</v>
      </c>
      <c r="AM67" s="5">
        <v>1</v>
      </c>
      <c r="AN67" s="334" t="s">
        <v>228</v>
      </c>
      <c r="AO67" s="256"/>
      <c r="AP67" s="256"/>
      <c r="AQ67" s="256"/>
      <c r="AR67" s="256"/>
      <c r="AS67" s="256"/>
      <c r="AT67" s="256"/>
      <c r="AU67" s="300"/>
      <c r="AV67" s="5">
        <v>1</v>
      </c>
      <c r="AW67" s="370" t="s">
        <v>26</v>
      </c>
      <c r="AX67" s="855" t="s">
        <v>212</v>
      </c>
      <c r="AY67" s="855"/>
      <c r="AZ67" s="855"/>
      <c r="BA67" s="855"/>
      <c r="BB67" s="371" t="s">
        <v>87</v>
      </c>
      <c r="BC67" s="5">
        <v>1</v>
      </c>
      <c r="BD67" s="5">
        <v>1</v>
      </c>
      <c r="BE67" s="5">
        <v>1</v>
      </c>
      <c r="BF67" s="858" t="s">
        <v>152</v>
      </c>
      <c r="BG67" s="858"/>
      <c r="BH67" s="496">
        <v>1</v>
      </c>
      <c r="BI67" s="721" t="s">
        <v>359</v>
      </c>
      <c r="BJ67" s="721"/>
      <c r="BK67" s="496">
        <v>1</v>
      </c>
      <c r="BL67" s="723" t="s">
        <v>360</v>
      </c>
      <c r="BM67" s="723"/>
      <c r="BN67" s="496">
        <v>1</v>
      </c>
      <c r="BO67" s="699" t="s">
        <v>361</v>
      </c>
      <c r="BP67" s="699"/>
      <c r="BQ67" s="5">
        <v>1</v>
      </c>
      <c r="BR67" s="5">
        <v>1</v>
      </c>
      <c r="BS67" s="5">
        <v>1</v>
      </c>
      <c r="BT67" s="5">
        <v>1</v>
      </c>
      <c r="BU67" s="244">
        <v>1</v>
      </c>
    </row>
    <row r="68" spans="1:73" s="160" customFormat="1" ht="23.25" customHeight="1">
      <c r="A68" s="5">
        <v>1</v>
      </c>
      <c r="B68" s="596"/>
      <c r="C68" s="632"/>
      <c r="D68" s="598"/>
      <c r="E68" s="636" t="str">
        <f t="shared" si="5"/>
        <v/>
      </c>
      <c r="F68" s="640"/>
      <c r="G68" s="182" t="str">
        <f t="shared" si="8"/>
        <v/>
      </c>
      <c r="H68" s="639" t="str">
        <f>IF(OR(ISBLANK(F68), ISTEXT(F68)), "", "0  "&amp;F24)</f>
        <v/>
      </c>
      <c r="I68" s="5">
        <v>1</v>
      </c>
      <c r="J68" s="314" t="str">
        <f t="shared" si="10"/>
        <v>►</v>
      </c>
      <c r="K68" s="315" t="str">
        <f>IF(ISBLANK(L68),"",LARGE(K52:K67,1)+1)</f>
        <v/>
      </c>
      <c r="L68" s="316"/>
      <c r="M68" s="317"/>
      <c r="N68" s="317"/>
      <c r="O68" s="317"/>
      <c r="P68" s="317"/>
      <c r="Q68" s="317"/>
      <c r="R68" s="317"/>
      <c r="S68" s="317"/>
      <c r="T68" s="548" t="s">
        <v>437</v>
      </c>
      <c r="U68" s="317"/>
      <c r="V68" s="317"/>
      <c r="W68" s="317"/>
      <c r="X68" s="318"/>
      <c r="Y68" s="3">
        <v>1</v>
      </c>
      <c r="Z68" s="5">
        <v>1</v>
      </c>
      <c r="AA68" s="314" t="str">
        <f t="shared" si="11"/>
        <v>A</v>
      </c>
      <c r="AB68" s="315" t="str">
        <f>IF(ISBLANK(AC68),"",LARGE(AB60:AB67,1)+1)</f>
        <v/>
      </c>
      <c r="AC68" s="316"/>
      <c r="AD68" s="317"/>
      <c r="AE68" s="317"/>
      <c r="AF68" s="317"/>
      <c r="AG68" s="5">
        <v>1</v>
      </c>
      <c r="AH68" s="5">
        <v>1</v>
      </c>
      <c r="AI68" s="5">
        <v>1</v>
      </c>
      <c r="AJ68" s="5">
        <v>1</v>
      </c>
      <c r="AK68" s="5">
        <v>1</v>
      </c>
      <c r="AL68" s="3">
        <v>1</v>
      </c>
      <c r="AM68" s="5">
        <v>1</v>
      </c>
      <c r="AN68" s="334"/>
      <c r="AO68" s="256"/>
      <c r="AP68" s="414" t="s">
        <v>44</v>
      </c>
      <c r="AQ68" s="415">
        <v>10</v>
      </c>
      <c r="AR68" s="416" t="s">
        <v>43</v>
      </c>
      <c r="AS68" s="256"/>
      <c r="AT68" s="256"/>
      <c r="AU68" s="300"/>
      <c r="AV68" s="5">
        <v>1</v>
      </c>
      <c r="AW68" s="856" t="str">
        <f>AX67</f>
        <v>Nombre de contenants</v>
      </c>
      <c r="AX68" s="374"/>
      <c r="AY68" s="375" t="s">
        <v>216</v>
      </c>
      <c r="AZ68" s="376">
        <v>17</v>
      </c>
      <c r="BA68" s="377" t="s">
        <v>11</v>
      </c>
      <c r="BB68" s="378" t="s">
        <v>218</v>
      </c>
      <c r="BC68" s="5">
        <v>1</v>
      </c>
      <c r="BD68" s="5">
        <v>1</v>
      </c>
      <c r="BE68" s="5">
        <v>1</v>
      </c>
      <c r="BF68" s="859"/>
      <c r="BG68" s="859"/>
      <c r="BH68" s="496">
        <v>1</v>
      </c>
      <c r="BI68" s="722"/>
      <c r="BJ68" s="722"/>
      <c r="BK68" s="496">
        <v>1</v>
      </c>
      <c r="BL68" s="724"/>
      <c r="BM68" s="724"/>
      <c r="BN68" s="496">
        <v>1</v>
      </c>
      <c r="BO68" s="700"/>
      <c r="BP68" s="700"/>
      <c r="BQ68" s="5">
        <v>1</v>
      </c>
      <c r="BR68" s="5">
        <v>1</v>
      </c>
      <c r="BS68" s="5">
        <v>1</v>
      </c>
      <c r="BT68" s="5">
        <v>1</v>
      </c>
      <c r="BU68" s="244">
        <v>1</v>
      </c>
    </row>
    <row r="69" spans="1:73" s="160" customFormat="1" ht="23.25" customHeight="1" thickBot="1">
      <c r="A69" s="5">
        <v>1</v>
      </c>
      <c r="B69" s="596"/>
      <c r="C69" s="632"/>
      <c r="D69" s="598"/>
      <c r="E69" s="636" t="str">
        <f t="shared" si="5"/>
        <v/>
      </c>
      <c r="F69" s="640"/>
      <c r="G69" s="182" t="str">
        <f t="shared" si="8"/>
        <v/>
      </c>
      <c r="H69" s="639" t="str">
        <f>IF(OR(ISBLANK(F69), ISTEXT(F69)), "", "0  "&amp;F24)</f>
        <v/>
      </c>
      <c r="I69" s="5">
        <v>1</v>
      </c>
      <c r="J69" s="314" t="str">
        <f t="shared" si="10"/>
        <v>►</v>
      </c>
      <c r="K69" s="315" t="str">
        <f>IF(ISBLANK(L69),"",LARGE(K52:K68,1)+1)</f>
        <v/>
      </c>
      <c r="L69" s="316"/>
      <c r="M69" s="317"/>
      <c r="N69" s="317"/>
      <c r="O69" s="317"/>
      <c r="P69" s="317"/>
      <c r="Q69" s="317"/>
      <c r="R69" s="317"/>
      <c r="S69" s="317"/>
      <c r="T69" s="317"/>
      <c r="U69" s="317"/>
      <c r="V69" s="317"/>
      <c r="W69" s="317"/>
      <c r="X69" s="318"/>
      <c r="Y69" s="3">
        <v>1</v>
      </c>
      <c r="Z69" s="5">
        <v>1</v>
      </c>
      <c r="AA69" s="314" t="str">
        <f t="shared" si="11"/>
        <v>A</v>
      </c>
      <c r="AB69" s="315" t="str">
        <f>IF(ISBLANK(AC69),"",LARGE(AB60:AB68,1)+1)</f>
        <v/>
      </c>
      <c r="AC69" s="316"/>
      <c r="AD69" s="317"/>
      <c r="AE69" s="317"/>
      <c r="AF69" s="317"/>
      <c r="AG69" s="5">
        <v>1</v>
      </c>
      <c r="AH69" s="5">
        <v>1</v>
      </c>
      <c r="AI69" s="5">
        <v>1</v>
      </c>
      <c r="AJ69" s="5">
        <v>1</v>
      </c>
      <c r="AK69" s="5">
        <v>1</v>
      </c>
      <c r="AL69" s="3">
        <v>1</v>
      </c>
      <c r="AM69" s="5">
        <v>1</v>
      </c>
      <c r="AN69" s="334"/>
      <c r="AO69" s="256"/>
      <c r="AP69" s="256"/>
      <c r="AQ69" s="256"/>
      <c r="AR69" s="256"/>
      <c r="AS69" s="256"/>
      <c r="AT69" s="256"/>
      <c r="AU69" s="300"/>
      <c r="AV69" s="5">
        <v>1</v>
      </c>
      <c r="AW69" s="856"/>
      <c r="AX69" s="380"/>
      <c r="AY69" s="381" t="s">
        <v>221</v>
      </c>
      <c r="AZ69" s="382">
        <v>2.6</v>
      </c>
      <c r="BA69" s="383" t="str">
        <f>BA68</f>
        <v>Kg</v>
      </c>
      <c r="BB69" s="384">
        <f>AZ71*AX71</f>
        <v>15.600000000000001</v>
      </c>
      <c r="BC69" s="5">
        <v>1</v>
      </c>
      <c r="BD69" s="5">
        <v>1</v>
      </c>
      <c r="BE69" s="5">
        <v>1</v>
      </c>
      <c r="BF69" s="495">
        <v>1</v>
      </c>
      <c r="BG69" s="495">
        <v>1</v>
      </c>
      <c r="BH69" s="5">
        <v>1</v>
      </c>
      <c r="BI69" s="495">
        <v>1</v>
      </c>
      <c r="BJ69" s="495">
        <v>1</v>
      </c>
      <c r="BK69" s="5">
        <v>1</v>
      </c>
      <c r="BL69" s="495">
        <v>1</v>
      </c>
      <c r="BM69" s="495">
        <v>1</v>
      </c>
      <c r="BN69" s="5">
        <v>1</v>
      </c>
      <c r="BO69" s="5">
        <v>1</v>
      </c>
      <c r="BP69" s="5">
        <v>1</v>
      </c>
      <c r="BQ69" s="5">
        <v>1</v>
      </c>
      <c r="BR69" s="5">
        <v>1</v>
      </c>
      <c r="BS69" s="5">
        <v>1</v>
      </c>
      <c r="BT69" s="5">
        <v>1</v>
      </c>
      <c r="BU69" s="244">
        <v>1</v>
      </c>
    </row>
    <row r="70" spans="1:73" s="160" customFormat="1" ht="23.25" customHeight="1">
      <c r="A70" s="5">
        <v>1</v>
      </c>
      <c r="B70" s="596"/>
      <c r="C70" s="632"/>
      <c r="D70" s="598"/>
      <c r="E70" s="636" t="str">
        <f t="shared" si="5"/>
        <v/>
      </c>
      <c r="F70" s="640"/>
      <c r="G70" s="182" t="str">
        <f t="shared" si="8"/>
        <v/>
      </c>
      <c r="H70" s="639" t="str">
        <f>IF(OR(ISBLANK(F70), ISTEXT(F70)), "", "0  "&amp;F24)</f>
        <v/>
      </c>
      <c r="I70" s="5">
        <v>1</v>
      </c>
      <c r="J70" s="314" t="str">
        <f t="shared" si="10"/>
        <v>►</v>
      </c>
      <c r="K70" s="315" t="str">
        <f>IF(ISBLANK(L70),"",LARGE(K52:K69,1)+1)</f>
        <v/>
      </c>
      <c r="L70" s="316"/>
      <c r="M70" s="317"/>
      <c r="N70" s="317"/>
      <c r="O70" s="317"/>
      <c r="P70" s="317"/>
      <c r="Q70" s="317"/>
      <c r="R70" s="317"/>
      <c r="S70" s="317"/>
      <c r="T70" s="317" t="s">
        <v>438</v>
      </c>
      <c r="U70" s="317"/>
      <c r="V70" s="317"/>
      <c r="W70" s="317"/>
      <c r="X70" s="318"/>
      <c r="Y70" s="3">
        <v>1</v>
      </c>
      <c r="Z70" s="5">
        <v>1</v>
      </c>
      <c r="AA70" s="314" t="str">
        <f t="shared" si="11"/>
        <v>A</v>
      </c>
      <c r="AB70" s="315" t="str">
        <f>IF(ISBLANK(AC70),"",LARGE(AB60:AB69,1)+1)</f>
        <v/>
      </c>
      <c r="AC70" s="316"/>
      <c r="AD70" s="317"/>
      <c r="AE70" s="317"/>
      <c r="AF70" s="317"/>
      <c r="AG70" s="5">
        <v>1</v>
      </c>
      <c r="AH70" s="5">
        <v>1</v>
      </c>
      <c r="AI70" s="5">
        <v>1</v>
      </c>
      <c r="AJ70" s="5">
        <v>1</v>
      </c>
      <c r="AK70" s="5">
        <v>1</v>
      </c>
      <c r="AL70" s="3">
        <v>1</v>
      </c>
      <c r="AM70" s="5">
        <v>1</v>
      </c>
      <c r="AN70" s="334" t="s">
        <v>236</v>
      </c>
      <c r="AO70" s="256"/>
      <c r="AP70" s="256"/>
      <c r="AQ70" s="256"/>
      <c r="AR70" s="256"/>
      <c r="AS70" s="256"/>
      <c r="AT70" s="256"/>
      <c r="AU70" s="425"/>
      <c r="AV70" s="5">
        <v>1</v>
      </c>
      <c r="AW70" s="856"/>
      <c r="AX70" s="385">
        <f>IF(MOD(AZ68,AZ69)&gt;MOD(AZ68,AZ69)/2,INT(AZ68/AZ69)+1,INT(AZ68/AZ69))</f>
        <v>7</v>
      </c>
      <c r="AY70" s="386" t="s">
        <v>223</v>
      </c>
      <c r="AZ70" s="388"/>
      <c r="BA70" s="388"/>
      <c r="BB70" s="384">
        <f>IF(BB69=AZ68,"",BB69+AZ72)</f>
        <v>17</v>
      </c>
      <c r="BC70" s="5">
        <v>1</v>
      </c>
      <c r="BD70" s="5">
        <v>1</v>
      </c>
      <c r="BE70" s="5">
        <v>1</v>
      </c>
      <c r="BF70" s="866" t="s">
        <v>352</v>
      </c>
      <c r="BG70" s="866"/>
      <c r="BH70" s="496">
        <v>1</v>
      </c>
      <c r="BI70" s="721" t="s">
        <v>353</v>
      </c>
      <c r="BJ70" s="721"/>
      <c r="BK70" s="496">
        <v>1</v>
      </c>
      <c r="BL70" s="723" t="s">
        <v>354</v>
      </c>
      <c r="BM70" s="723"/>
      <c r="BN70" s="5">
        <v>1</v>
      </c>
      <c r="BO70" s="5">
        <v>1</v>
      </c>
      <c r="BP70" s="5">
        <v>1</v>
      </c>
      <c r="BQ70" s="5">
        <v>1</v>
      </c>
      <c r="BR70" s="5">
        <v>1</v>
      </c>
      <c r="BS70" s="5">
        <v>1</v>
      </c>
      <c r="BT70" s="5">
        <v>1</v>
      </c>
      <c r="BU70" s="244">
        <v>1</v>
      </c>
    </row>
    <row r="71" spans="1:73" s="160" customFormat="1" ht="23.25" customHeight="1">
      <c r="A71" s="5">
        <v>1</v>
      </c>
      <c r="B71" s="596"/>
      <c r="C71" s="632"/>
      <c r="D71" s="598"/>
      <c r="E71" s="636" t="str">
        <f t="shared" si="5"/>
        <v/>
      </c>
      <c r="F71" s="640"/>
      <c r="G71" s="182" t="str">
        <f t="shared" si="8"/>
        <v/>
      </c>
      <c r="H71" s="639" t="str">
        <f>IF(OR(ISBLANK(F71), ISTEXT(F71)), "", "0  "&amp;F24)</f>
        <v/>
      </c>
      <c r="I71" s="5">
        <v>1</v>
      </c>
      <c r="J71" s="314" t="str">
        <f t="shared" si="10"/>
        <v>►</v>
      </c>
      <c r="K71" s="315" t="str">
        <f>IF(ISBLANK(L71),"",LARGE(K52:K70,1)+1)</f>
        <v/>
      </c>
      <c r="L71" s="316"/>
      <c r="M71" s="317"/>
      <c r="N71" s="317"/>
      <c r="O71" s="317"/>
      <c r="P71" s="317"/>
      <c r="Q71" s="317"/>
      <c r="R71" s="317"/>
      <c r="S71" s="317"/>
      <c r="T71" s="548" t="s">
        <v>439</v>
      </c>
      <c r="U71" s="317"/>
      <c r="V71" s="317"/>
      <c r="W71" s="317"/>
      <c r="X71" s="318"/>
      <c r="Y71" s="3">
        <v>1</v>
      </c>
      <c r="Z71" s="5">
        <v>1</v>
      </c>
      <c r="AA71" s="314" t="str">
        <f t="shared" si="11"/>
        <v>A</v>
      </c>
      <c r="AB71" s="315" t="str">
        <f>IF(ISBLANK(AC71),"",LARGE(AB60:AB70,1)+1)</f>
        <v/>
      </c>
      <c r="AC71" s="316"/>
      <c r="AD71" s="317"/>
      <c r="AE71" s="317"/>
      <c r="AF71" s="317"/>
      <c r="AG71" s="5">
        <v>1</v>
      </c>
      <c r="AH71" s="5">
        <v>1</v>
      </c>
      <c r="AI71" s="5">
        <v>1</v>
      </c>
      <c r="AJ71" s="5">
        <v>1</v>
      </c>
      <c r="AK71" s="5">
        <v>1</v>
      </c>
      <c r="AL71" s="3">
        <v>1</v>
      </c>
      <c r="AM71" s="5">
        <v>1</v>
      </c>
      <c r="AN71" s="197"/>
      <c r="AO71" s="106"/>
      <c r="AP71" s="106"/>
      <c r="AQ71" s="415">
        <v>5</v>
      </c>
      <c r="AR71" s="416" t="s">
        <v>160</v>
      </c>
      <c r="AS71" s="106"/>
      <c r="AT71" s="106"/>
      <c r="AU71" s="85"/>
      <c r="AV71" s="5">
        <v>1</v>
      </c>
      <c r="AW71" s="856"/>
      <c r="AX71" s="385">
        <f>INT(AZ68/AZ69)</f>
        <v>6</v>
      </c>
      <c r="AY71" s="389" t="s">
        <v>84</v>
      </c>
      <c r="AZ71" s="390">
        <f>AZ69</f>
        <v>2.6</v>
      </c>
      <c r="BA71" s="383" t="str">
        <f>BA69</f>
        <v>Kg</v>
      </c>
      <c r="BB71" s="391" t="str">
        <f>CONCATENATE(BB69," ",BA68)</f>
        <v>15.6 Kg</v>
      </c>
      <c r="BC71" s="5">
        <v>1</v>
      </c>
      <c r="BD71" s="5">
        <v>1</v>
      </c>
      <c r="BE71" s="5">
        <v>1</v>
      </c>
      <c r="BF71" s="867"/>
      <c r="BG71" s="867"/>
      <c r="BH71" s="496">
        <v>1</v>
      </c>
      <c r="BI71" s="722"/>
      <c r="BJ71" s="722"/>
      <c r="BK71" s="496">
        <v>1</v>
      </c>
      <c r="BL71" s="724"/>
      <c r="BM71" s="724"/>
      <c r="BN71" s="5">
        <v>1</v>
      </c>
      <c r="BO71" s="5">
        <v>1</v>
      </c>
      <c r="BP71" s="5">
        <v>1</v>
      </c>
      <c r="BQ71" s="5">
        <v>1</v>
      </c>
      <c r="BR71" s="5">
        <v>1</v>
      </c>
      <c r="BS71" s="5">
        <v>1</v>
      </c>
      <c r="BT71" s="5">
        <v>1</v>
      </c>
      <c r="BU71" s="244">
        <v>1</v>
      </c>
    </row>
    <row r="72" spans="1:73" s="160" customFormat="1" ht="23.25" customHeight="1" thickBot="1">
      <c r="A72" s="5">
        <v>1</v>
      </c>
      <c r="B72" s="596"/>
      <c r="C72" s="632"/>
      <c r="D72" s="598"/>
      <c r="E72" s="636" t="str">
        <f t="shared" si="5"/>
        <v/>
      </c>
      <c r="F72" s="640"/>
      <c r="G72" s="182" t="str">
        <f t="shared" si="8"/>
        <v/>
      </c>
      <c r="H72" s="639" t="str">
        <f>IF(OR(ISBLANK(F72), ISTEXT(F72)), "", "0  "&amp;F24)</f>
        <v/>
      </c>
      <c r="I72" s="5">
        <v>1</v>
      </c>
      <c r="J72" s="314" t="str">
        <f t="shared" si="10"/>
        <v>►</v>
      </c>
      <c r="K72" s="315" t="str">
        <f>IF(ISBLANK(L72),"",LARGE(K52:K71,1)+1)</f>
        <v/>
      </c>
      <c r="L72" s="316"/>
      <c r="M72" s="317"/>
      <c r="N72" s="317"/>
      <c r="O72" s="317"/>
      <c r="P72" s="317"/>
      <c r="Q72" s="317"/>
      <c r="R72" s="317"/>
      <c r="S72" s="317"/>
      <c r="T72" s="548" t="s">
        <v>440</v>
      </c>
      <c r="U72" s="317"/>
      <c r="V72" s="317"/>
      <c r="W72" s="317"/>
      <c r="X72" s="318"/>
      <c r="Y72" s="5">
        <v>1</v>
      </c>
      <c r="Z72" s="5">
        <v>1</v>
      </c>
      <c r="AA72" s="314" t="str">
        <f t="shared" si="11"/>
        <v>A</v>
      </c>
      <c r="AB72" s="315" t="str">
        <f>IF(ISBLANK(AC72),"",LARGE(AB60:AB71,1)+1)</f>
        <v/>
      </c>
      <c r="AC72" s="316"/>
      <c r="AD72" s="317"/>
      <c r="AE72" s="317"/>
      <c r="AF72" s="317"/>
      <c r="AG72" s="5">
        <v>1</v>
      </c>
      <c r="AH72" s="5">
        <v>1</v>
      </c>
      <c r="AI72" s="5">
        <v>1</v>
      </c>
      <c r="AJ72" s="5">
        <v>1</v>
      </c>
      <c r="AK72" s="5">
        <v>1</v>
      </c>
      <c r="AL72" s="5">
        <v>1</v>
      </c>
      <c r="AM72" s="5">
        <v>1</v>
      </c>
      <c r="AN72" s="334"/>
      <c r="AO72" s="256"/>
      <c r="AP72" s="256"/>
      <c r="AQ72" s="256"/>
      <c r="AR72" s="256"/>
      <c r="AS72" s="256"/>
      <c r="AT72" s="256"/>
      <c r="AU72" s="300"/>
      <c r="AV72" s="5">
        <v>1</v>
      </c>
      <c r="AW72" s="856"/>
      <c r="AX72" s="393"/>
      <c r="AY72" s="385" t="str">
        <f>IF(BB69=AZ68,"",IF(AZ72&gt;0,"Plus 1 de"))</f>
        <v>Plus 1 de</v>
      </c>
      <c r="AZ72" s="390">
        <f>IF(BB69=AZ68,"",MOD(AZ68,AZ69))</f>
        <v>1.3999999999999995</v>
      </c>
      <c r="BA72" s="383" t="str">
        <f>IF(BB69=AZ68,"",BA71)</f>
        <v>Kg</v>
      </c>
      <c r="BB72" s="394" t="str">
        <f>CONCATENATE(BB70," ",BA68)</f>
        <v>17 Kg</v>
      </c>
      <c r="BC72" s="5">
        <v>1</v>
      </c>
      <c r="BD72" s="5">
        <v>1</v>
      </c>
      <c r="BE72" s="5">
        <v>1</v>
      </c>
      <c r="BF72" s="495">
        <v>1</v>
      </c>
      <c r="BG72" s="495">
        <v>1</v>
      </c>
      <c r="BH72" s="5">
        <v>1</v>
      </c>
      <c r="BI72" s="495">
        <v>1</v>
      </c>
      <c r="BJ72" s="495">
        <v>1</v>
      </c>
      <c r="BK72" s="5">
        <v>1</v>
      </c>
      <c r="BL72" s="5">
        <v>1</v>
      </c>
      <c r="BM72" s="5">
        <v>1</v>
      </c>
      <c r="BN72" s="5">
        <v>1</v>
      </c>
      <c r="BO72" s="5">
        <v>1</v>
      </c>
      <c r="BP72" s="5">
        <v>1</v>
      </c>
      <c r="BQ72" s="5">
        <v>1</v>
      </c>
      <c r="BR72" s="5">
        <v>1</v>
      </c>
      <c r="BS72" s="5">
        <v>1</v>
      </c>
      <c r="BT72" s="5">
        <v>1</v>
      </c>
      <c r="BU72" s="244">
        <v>1</v>
      </c>
    </row>
    <row r="73" spans="1:73" s="160" customFormat="1" ht="23.25" customHeight="1">
      <c r="A73" s="5">
        <v>1</v>
      </c>
      <c r="B73" s="596"/>
      <c r="C73" s="632"/>
      <c r="D73" s="598"/>
      <c r="E73" s="636" t="str">
        <f t="shared" si="5"/>
        <v/>
      </c>
      <c r="F73" s="640"/>
      <c r="G73" s="182" t="str">
        <f t="shared" si="8"/>
        <v/>
      </c>
      <c r="H73" s="639" t="str">
        <f>IF(OR(ISBLANK(F73), ISTEXT(F73)), "", "0  "&amp;F24)</f>
        <v/>
      </c>
      <c r="I73" s="5">
        <v>1</v>
      </c>
      <c r="J73" s="314" t="str">
        <f t="shared" si="10"/>
        <v>►</v>
      </c>
      <c r="K73" s="315" t="str">
        <f>IF(ISBLANK(L73),"",LARGE(K52:K72,1)+1)</f>
        <v/>
      </c>
      <c r="L73" s="316"/>
      <c r="M73" s="317"/>
      <c r="N73" s="317"/>
      <c r="O73" s="317"/>
      <c r="P73" s="317"/>
      <c r="Q73" s="317"/>
      <c r="R73" s="317"/>
      <c r="S73" s="317"/>
      <c r="T73" s="317"/>
      <c r="U73" s="317"/>
      <c r="V73" s="317"/>
      <c r="W73" s="317"/>
      <c r="X73" s="318"/>
      <c r="Y73" s="5">
        <v>1</v>
      </c>
      <c r="Z73" s="5">
        <v>1</v>
      </c>
      <c r="AA73" s="314" t="str">
        <f t="shared" si="11"/>
        <v>A</v>
      </c>
      <c r="AB73" s="315" t="str">
        <f>IF(ISBLANK(AC73),"",LARGE(AB60:AB72,1)+1)</f>
        <v/>
      </c>
      <c r="AC73" s="316"/>
      <c r="AD73" s="317"/>
      <c r="AE73" s="317"/>
      <c r="AF73" s="317"/>
      <c r="AG73" s="5">
        <v>1</v>
      </c>
      <c r="AH73" s="5">
        <v>1</v>
      </c>
      <c r="AI73" s="5">
        <v>1</v>
      </c>
      <c r="AJ73" s="5">
        <v>1</v>
      </c>
      <c r="AK73" s="5">
        <v>1</v>
      </c>
      <c r="AL73" s="5">
        <v>1</v>
      </c>
      <c r="AM73" s="5">
        <v>1</v>
      </c>
      <c r="AN73" s="454" t="s">
        <v>246</v>
      </c>
      <c r="AO73" s="256"/>
      <c r="AP73" s="256"/>
      <c r="AQ73" s="256"/>
      <c r="AR73" s="256"/>
      <c r="AS73" s="256"/>
      <c r="AT73" s="256"/>
      <c r="AU73" s="300"/>
      <c r="AV73" s="5">
        <v>1</v>
      </c>
      <c r="AW73" s="856"/>
      <c r="AX73" s="852" t="s">
        <v>224</v>
      </c>
      <c r="AY73" s="852"/>
      <c r="AZ73" s="852"/>
      <c r="BA73" s="852"/>
      <c r="BB73" s="809"/>
      <c r="BC73" s="5">
        <v>1</v>
      </c>
      <c r="BD73" s="5">
        <v>1</v>
      </c>
      <c r="BE73" s="5">
        <v>1</v>
      </c>
      <c r="BF73" s="868" t="s">
        <v>188</v>
      </c>
      <c r="BG73" s="868"/>
      <c r="BH73" s="496">
        <v>1</v>
      </c>
      <c r="BI73" s="721" t="s">
        <v>355</v>
      </c>
      <c r="BJ73" s="721"/>
      <c r="BK73" s="5">
        <v>1</v>
      </c>
      <c r="BL73" s="5">
        <v>1</v>
      </c>
      <c r="BM73" s="5">
        <v>1</v>
      </c>
      <c r="BN73" s="5">
        <v>1</v>
      </c>
      <c r="BO73" s="5">
        <v>1</v>
      </c>
      <c r="BP73" s="5">
        <v>1</v>
      </c>
      <c r="BQ73" s="5">
        <v>1</v>
      </c>
      <c r="BR73" s="5">
        <v>1</v>
      </c>
      <c r="BS73" s="5">
        <v>1</v>
      </c>
      <c r="BT73" s="5">
        <v>1</v>
      </c>
      <c r="BU73" s="244">
        <v>1</v>
      </c>
    </row>
    <row r="74" spans="1:73" s="160" customFormat="1" ht="23.25" customHeight="1">
      <c r="A74" s="5">
        <v>1</v>
      </c>
      <c r="B74" s="596"/>
      <c r="C74" s="632"/>
      <c r="D74" s="598"/>
      <c r="E74" s="636" t="str">
        <f t="shared" si="5"/>
        <v/>
      </c>
      <c r="F74" s="640"/>
      <c r="G74" s="182" t="str">
        <f t="shared" si="8"/>
        <v/>
      </c>
      <c r="H74" s="639" t="str">
        <f>IF(OR(ISBLANK(F74), ISTEXT(F74)), "", "0  "&amp;F24)</f>
        <v/>
      </c>
      <c r="I74" s="5">
        <v>1</v>
      </c>
      <c r="J74" s="314" t="str">
        <f t="shared" si="10"/>
        <v>►</v>
      </c>
      <c r="K74" s="315" t="str">
        <f>IF(ISBLANK(L74),"",LARGE(K52:K73,1)+1)</f>
        <v/>
      </c>
      <c r="L74" s="316"/>
      <c r="M74" s="317"/>
      <c r="N74" s="317"/>
      <c r="O74" s="317"/>
      <c r="P74" s="317"/>
      <c r="Q74" s="317"/>
      <c r="R74" s="317"/>
      <c r="S74" s="317"/>
      <c r="T74" s="317"/>
      <c r="U74" s="317"/>
      <c r="V74" s="317"/>
      <c r="W74" s="317"/>
      <c r="X74" s="318"/>
      <c r="Y74" s="5">
        <v>1</v>
      </c>
      <c r="Z74" s="5">
        <v>1</v>
      </c>
      <c r="AA74" s="314" t="str">
        <f t="shared" si="11"/>
        <v>A</v>
      </c>
      <c r="AB74" s="315" t="str">
        <f>IF(ISBLANK(AC74),"",LARGE(AB60:AB73,1)+1)</f>
        <v/>
      </c>
      <c r="AC74" s="316"/>
      <c r="AD74" s="317"/>
      <c r="AE74" s="317"/>
      <c r="AF74" s="317"/>
      <c r="AG74" s="5">
        <v>1</v>
      </c>
      <c r="AH74" s="5">
        <v>1</v>
      </c>
      <c r="AI74" s="5">
        <v>1</v>
      </c>
      <c r="AJ74" s="5">
        <v>1</v>
      </c>
      <c r="AK74" s="5">
        <v>1</v>
      </c>
      <c r="AL74" s="5">
        <v>1</v>
      </c>
      <c r="AM74" s="5">
        <v>1</v>
      </c>
      <c r="AN74" s="251"/>
      <c r="AO74" s="252"/>
      <c r="AP74" s="252"/>
      <c r="AQ74" s="252"/>
      <c r="AR74" s="252"/>
      <c r="AS74" s="256"/>
      <c r="AT74" s="256"/>
      <c r="AU74" s="300"/>
      <c r="AV74" s="5">
        <v>1</v>
      </c>
      <c r="AW74" s="856"/>
      <c r="AX74" s="852"/>
      <c r="AY74" s="852"/>
      <c r="AZ74" s="852"/>
      <c r="BA74" s="852"/>
      <c r="BB74" s="809"/>
      <c r="BC74" s="5">
        <v>1</v>
      </c>
      <c r="BD74" s="5">
        <v>1</v>
      </c>
      <c r="BE74" s="5">
        <v>1</v>
      </c>
      <c r="BF74" s="869"/>
      <c r="BG74" s="869"/>
      <c r="BH74" s="496">
        <v>1</v>
      </c>
      <c r="BI74" s="722"/>
      <c r="BJ74" s="722"/>
      <c r="BK74" s="5">
        <v>1</v>
      </c>
      <c r="BL74" s="5">
        <v>1</v>
      </c>
      <c r="BM74" s="5">
        <v>1</v>
      </c>
      <c r="BN74" s="5">
        <v>1</v>
      </c>
      <c r="BO74" s="5">
        <v>1</v>
      </c>
      <c r="BP74" s="5">
        <v>1</v>
      </c>
      <c r="BQ74" s="5">
        <v>1</v>
      </c>
      <c r="BR74" s="5">
        <v>1</v>
      </c>
      <c r="BS74" s="5">
        <v>1</v>
      </c>
      <c r="BT74" s="5">
        <v>1</v>
      </c>
      <c r="BU74" s="244">
        <v>1</v>
      </c>
    </row>
    <row r="75" spans="1:73" s="160" customFormat="1" ht="18" customHeight="1" thickBot="1">
      <c r="A75" s="5">
        <v>1</v>
      </c>
      <c r="B75" s="596"/>
      <c r="C75" s="632"/>
      <c r="D75" s="598"/>
      <c r="E75" s="636" t="str">
        <f t="shared" si="5"/>
        <v/>
      </c>
      <c r="F75" s="640"/>
      <c r="G75" s="182" t="str">
        <f t="shared" si="8"/>
        <v/>
      </c>
      <c r="H75" s="639" t="str">
        <f>IF(OR(ISBLANK(F75), ISTEXT(F75)), "", "0  "&amp;F24)</f>
        <v/>
      </c>
      <c r="I75" s="5">
        <v>1</v>
      </c>
      <c r="J75" s="314" t="str">
        <f t="shared" si="10"/>
        <v>►</v>
      </c>
      <c r="K75" s="315" t="str">
        <f>IF(ISBLANK(L75),"",LARGE(K52:K74,1)+1)</f>
        <v/>
      </c>
      <c r="L75" s="316"/>
      <c r="M75" s="317"/>
      <c r="N75" s="317"/>
      <c r="O75" s="317"/>
      <c r="P75" s="317"/>
      <c r="Q75" s="317"/>
      <c r="R75" s="317"/>
      <c r="S75" s="317"/>
      <c r="T75" s="317"/>
      <c r="U75" s="317"/>
      <c r="V75" s="317"/>
      <c r="W75" s="317"/>
      <c r="X75" s="318"/>
      <c r="Y75" s="5">
        <v>1</v>
      </c>
      <c r="Z75" s="5">
        <v>1</v>
      </c>
      <c r="AA75" s="314" t="str">
        <f t="shared" si="11"/>
        <v>A</v>
      </c>
      <c r="AB75" s="315" t="str">
        <f>IF(ISBLANK(AC75),"",LARGE(AB60:AB74,1)+1)</f>
        <v/>
      </c>
      <c r="AC75" s="316"/>
      <c r="AD75" s="317"/>
      <c r="AE75" s="317"/>
      <c r="AF75" s="317"/>
      <c r="AG75" s="5">
        <v>1</v>
      </c>
      <c r="AH75" s="5">
        <v>1</v>
      </c>
      <c r="AI75" s="5">
        <v>1</v>
      </c>
      <c r="AJ75" s="5">
        <v>1</v>
      </c>
      <c r="AK75" s="5">
        <v>1</v>
      </c>
      <c r="AL75" s="5">
        <v>1</v>
      </c>
      <c r="AM75" s="5">
        <v>1</v>
      </c>
      <c r="AN75" s="462" t="s">
        <v>254</v>
      </c>
      <c r="AO75" s="256"/>
      <c r="AP75" s="256"/>
      <c r="AQ75" s="256"/>
      <c r="AR75" s="256"/>
      <c r="AS75" s="106"/>
      <c r="AT75" s="106"/>
      <c r="AU75" s="85"/>
      <c r="AV75" s="5">
        <v>1</v>
      </c>
      <c r="AW75" s="857"/>
      <c r="AX75" s="403" t="s">
        <v>227</v>
      </c>
      <c r="AY75" s="403"/>
      <c r="AZ75" s="403"/>
      <c r="BA75" s="403"/>
      <c r="BB75" s="404"/>
      <c r="BC75" s="5">
        <v>1</v>
      </c>
      <c r="BD75" s="5">
        <v>1</v>
      </c>
      <c r="BE75" s="5">
        <v>1</v>
      </c>
      <c r="BF75" s="5">
        <v>1</v>
      </c>
      <c r="BG75" s="5">
        <v>1</v>
      </c>
      <c r="BH75" s="5">
        <v>1</v>
      </c>
      <c r="BI75" s="5">
        <v>1</v>
      </c>
      <c r="BJ75" s="5">
        <v>1</v>
      </c>
      <c r="BK75" s="5">
        <v>1</v>
      </c>
      <c r="BL75" s="5">
        <v>1</v>
      </c>
      <c r="BM75" s="5">
        <v>1</v>
      </c>
      <c r="BN75" s="5">
        <v>1</v>
      </c>
      <c r="BO75" s="5">
        <v>1</v>
      </c>
      <c r="BP75" s="5">
        <v>1</v>
      </c>
      <c r="BQ75" s="5">
        <v>1</v>
      </c>
      <c r="BR75" s="5">
        <v>1</v>
      </c>
      <c r="BS75" s="5">
        <v>1</v>
      </c>
      <c r="BT75" s="5">
        <v>1</v>
      </c>
      <c r="BU75" s="244">
        <v>1</v>
      </c>
    </row>
    <row r="76" spans="1:73" s="160" customFormat="1" ht="18" customHeight="1" thickBot="1">
      <c r="A76" s="5">
        <v>1</v>
      </c>
      <c r="B76" s="596"/>
      <c r="C76" s="632"/>
      <c r="D76" s="598"/>
      <c r="E76" s="636" t="str">
        <f t="shared" si="5"/>
        <v/>
      </c>
      <c r="F76" s="640"/>
      <c r="G76" s="182" t="str">
        <f t="shared" si="8"/>
        <v/>
      </c>
      <c r="H76" s="639" t="str">
        <f>IF(OR(ISBLANK(F76), ISTEXT(F76)), "", "0  "&amp;F24)</f>
        <v/>
      </c>
      <c r="I76" s="5">
        <v>1</v>
      </c>
      <c r="J76" s="60" t="s">
        <v>21</v>
      </c>
      <c r="K76" s="315" t="str">
        <f>IF(ISBLANK(L76),"",LARGE(K52:K75,1)+1)</f>
        <v/>
      </c>
      <c r="L76" s="316"/>
      <c r="M76" s="317"/>
      <c r="N76" s="317"/>
      <c r="O76" s="317"/>
      <c r="P76" s="317"/>
      <c r="Q76" s="317"/>
      <c r="R76" s="317"/>
      <c r="S76" s="317"/>
      <c r="T76" s="317"/>
      <c r="U76" s="317"/>
      <c r="V76" s="317"/>
      <c r="W76" s="317"/>
      <c r="X76" s="318"/>
      <c r="Y76" s="5">
        <v>1</v>
      </c>
      <c r="Z76" s="3">
        <v>1</v>
      </c>
      <c r="AA76" s="314" t="str">
        <f t="shared" si="11"/>
        <v>A</v>
      </c>
      <c r="AB76" s="315" t="str">
        <f>IF(ISBLANK(AC76),"",LARGE(AB60:AB75,1)+1)</f>
        <v/>
      </c>
      <c r="AC76" s="316"/>
      <c r="AD76" s="317"/>
      <c r="AE76" s="317"/>
      <c r="AF76" s="317"/>
      <c r="AG76" s="5">
        <v>1</v>
      </c>
      <c r="AH76" s="5">
        <v>1</v>
      </c>
      <c r="AI76" s="5">
        <v>1</v>
      </c>
      <c r="AJ76" s="5">
        <v>1</v>
      </c>
      <c r="AK76" s="5">
        <v>1</v>
      </c>
      <c r="AL76" s="3">
        <v>1</v>
      </c>
      <c r="AM76" s="3">
        <v>1</v>
      </c>
      <c r="AN76" s="251"/>
      <c r="AO76" s="252"/>
      <c r="AP76" s="252"/>
      <c r="AQ76" s="252"/>
      <c r="AR76" s="252"/>
      <c r="AS76" s="106"/>
      <c r="AT76" s="106"/>
      <c r="AU76" s="85"/>
      <c r="AV76" s="5">
        <v>1</v>
      </c>
      <c r="AW76" s="5">
        <v>1</v>
      </c>
      <c r="AX76" s="5">
        <v>1</v>
      </c>
      <c r="AY76" s="5">
        <v>1</v>
      </c>
      <c r="AZ76" s="5">
        <v>1</v>
      </c>
      <c r="BA76" s="5">
        <v>1</v>
      </c>
      <c r="BB76" s="5">
        <v>1</v>
      </c>
      <c r="BC76" s="5">
        <v>1</v>
      </c>
      <c r="BD76" s="5">
        <v>1</v>
      </c>
      <c r="BE76" s="5">
        <v>1</v>
      </c>
      <c r="BF76" s="5">
        <v>1</v>
      </c>
      <c r="BG76" s="5">
        <v>1</v>
      </c>
      <c r="BH76" s="5">
        <v>1</v>
      </c>
      <c r="BI76" s="5">
        <v>1</v>
      </c>
      <c r="BJ76" s="5">
        <v>1</v>
      </c>
      <c r="BK76" s="5">
        <v>1</v>
      </c>
      <c r="BL76" s="5">
        <v>1</v>
      </c>
      <c r="BM76" s="5">
        <v>1</v>
      </c>
      <c r="BN76" s="5">
        <v>1</v>
      </c>
      <c r="BO76" s="5">
        <v>1</v>
      </c>
      <c r="BP76" s="5">
        <v>1</v>
      </c>
      <c r="BQ76" s="5">
        <v>1</v>
      </c>
      <c r="BR76" s="5">
        <v>1</v>
      </c>
      <c r="BS76" s="5">
        <v>1</v>
      </c>
      <c r="BT76" s="5">
        <v>1</v>
      </c>
      <c r="BU76" s="244">
        <v>1</v>
      </c>
    </row>
    <row r="77" spans="1:73" s="160" customFormat="1" ht="18" customHeight="1">
      <c r="A77" s="5">
        <v>1</v>
      </c>
      <c r="B77" s="596"/>
      <c r="C77" s="632"/>
      <c r="D77" s="598"/>
      <c r="E77" s="636" t="str">
        <f t="shared" si="5"/>
        <v/>
      </c>
      <c r="F77" s="640"/>
      <c r="G77" s="182" t="str">
        <f t="shared" si="8"/>
        <v/>
      </c>
      <c r="H77" s="639" t="str">
        <f>IF(OR(ISBLANK(F77), ISTEXT(F77)), "", "0  "&amp;F24)</f>
        <v/>
      </c>
      <c r="I77" s="5">
        <v>1</v>
      </c>
      <c r="J77" s="60" t="s">
        <v>21</v>
      </c>
      <c r="K77" s="406"/>
      <c r="L77" s="406"/>
      <c r="M77" s="406"/>
      <c r="N77" s="406"/>
      <c r="O77" s="406"/>
      <c r="P77" s="406"/>
      <c r="Q77" s="406"/>
      <c r="R77" s="406"/>
      <c r="S77" s="406"/>
      <c r="T77" s="406"/>
      <c r="U77" s="406"/>
      <c r="V77" s="890">
        <f>COUNTIF(J17:J89,X77)</f>
        <v>29</v>
      </c>
      <c r="W77" s="890"/>
      <c r="X77" s="407" t="s">
        <v>22</v>
      </c>
      <c r="Y77" s="5">
        <v>1</v>
      </c>
      <c r="Z77" s="3">
        <v>1</v>
      </c>
      <c r="AA77" s="314" t="str">
        <f t="shared" si="11"/>
        <v>A</v>
      </c>
      <c r="AB77" s="315" t="str">
        <f>IF(ISBLANK(AC77),"",LARGE(AB60:AB76,1)+1)</f>
        <v/>
      </c>
      <c r="AC77" s="316"/>
      <c r="AD77" s="317"/>
      <c r="AE77" s="317"/>
      <c r="AF77" s="317"/>
      <c r="AG77" s="5">
        <v>1</v>
      </c>
      <c r="AH77" s="5">
        <v>1</v>
      </c>
      <c r="AI77" s="5">
        <v>1</v>
      </c>
      <c r="AJ77" s="5">
        <v>1</v>
      </c>
      <c r="AK77" s="5">
        <v>1</v>
      </c>
      <c r="AL77" s="3">
        <v>1</v>
      </c>
      <c r="AM77" s="3">
        <v>1</v>
      </c>
      <c r="AN77" s="197"/>
      <c r="AO77" s="106"/>
      <c r="AP77" s="466" t="s">
        <v>261</v>
      </c>
      <c r="AQ77" s="467">
        <v>40</v>
      </c>
      <c r="AR77" s="468" t="str">
        <f>AR68</f>
        <v>couverts</v>
      </c>
      <c r="AS77" s="252"/>
      <c r="AT77" s="252"/>
      <c r="AU77" s="69"/>
      <c r="AV77" s="3">
        <v>1</v>
      </c>
      <c r="AW77" s="370" t="s">
        <v>26</v>
      </c>
      <c r="AX77" s="855" t="s">
        <v>212</v>
      </c>
      <c r="AY77" s="855"/>
      <c r="AZ77" s="855"/>
      <c r="BA77" s="855"/>
      <c r="BB77" s="371" t="s">
        <v>214</v>
      </c>
      <c r="BC77" s="5">
        <v>1</v>
      </c>
      <c r="BD77" s="5">
        <v>1</v>
      </c>
      <c r="BE77" s="5">
        <v>1</v>
      </c>
      <c r="BF77" s="5">
        <v>1</v>
      </c>
      <c r="BG77" s="5">
        <v>1</v>
      </c>
      <c r="BH77" s="5">
        <v>1</v>
      </c>
      <c r="BI77" s="5">
        <v>1</v>
      </c>
      <c r="BJ77" s="5">
        <v>1</v>
      </c>
      <c r="BK77" s="5">
        <v>1</v>
      </c>
      <c r="BL77" s="5">
        <v>1</v>
      </c>
      <c r="BM77" s="5">
        <v>1</v>
      </c>
      <c r="BN77" s="5">
        <v>1</v>
      </c>
      <c r="BO77" s="5">
        <v>1</v>
      </c>
      <c r="BP77" s="5">
        <v>1</v>
      </c>
      <c r="BQ77" s="5">
        <v>1</v>
      </c>
      <c r="BR77" s="5">
        <v>1</v>
      </c>
      <c r="BS77" s="5">
        <v>1</v>
      </c>
      <c r="BT77" s="5">
        <v>1</v>
      </c>
      <c r="BU77" s="244">
        <v>1</v>
      </c>
    </row>
    <row r="78" spans="1:73" s="160" customFormat="1" ht="18" customHeight="1">
      <c r="A78" s="5">
        <v>1</v>
      </c>
      <c r="B78" s="596"/>
      <c r="C78" s="632"/>
      <c r="D78" s="598"/>
      <c r="E78" s="636" t="str">
        <f t="shared" si="5"/>
        <v/>
      </c>
      <c r="F78" s="640"/>
      <c r="G78" s="182" t="str">
        <f t="shared" si="8"/>
        <v/>
      </c>
      <c r="H78" s="639" t="str">
        <f>IF(OR(ISBLANK(F78), ISTEXT(F78)), "", "0  "&amp;F24)</f>
        <v/>
      </c>
      <c r="I78" s="5">
        <v>1</v>
      </c>
      <c r="J78" s="408" t="s">
        <v>22</v>
      </c>
      <c r="K78" s="409" t="s">
        <v>4</v>
      </c>
      <c r="L78" s="332" t="s">
        <v>10</v>
      </c>
      <c r="M78" s="332" t="s">
        <v>16</v>
      </c>
      <c r="N78" s="332" t="s">
        <v>5</v>
      </c>
      <c r="O78" s="332" t="s">
        <v>17</v>
      </c>
      <c r="P78" s="410" t="s">
        <v>37</v>
      </c>
      <c r="Q78" s="411" t="s">
        <v>230</v>
      </c>
      <c r="R78" s="412"/>
      <c r="S78" s="412"/>
      <c r="T78" s="412"/>
      <c r="U78" s="412"/>
      <c r="V78" s="412"/>
      <c r="W78" s="412"/>
      <c r="X78" s="413"/>
      <c r="Y78" s="5">
        <v>1</v>
      </c>
      <c r="Z78" s="5">
        <v>1</v>
      </c>
      <c r="AA78" s="314" t="str">
        <f t="shared" si="11"/>
        <v>A</v>
      </c>
      <c r="AB78" s="315" t="str">
        <f>IF(ISBLANK(AC78),"",LARGE(AB60:AB77,1)+1)</f>
        <v/>
      </c>
      <c r="AC78" s="316"/>
      <c r="AD78" s="317"/>
      <c r="AE78" s="317"/>
      <c r="AF78" s="317"/>
      <c r="AG78" s="5">
        <v>1</v>
      </c>
      <c r="AH78" s="5">
        <v>1</v>
      </c>
      <c r="AI78" s="5">
        <v>1</v>
      </c>
      <c r="AJ78" s="5">
        <v>1</v>
      </c>
      <c r="AK78" s="5">
        <v>1</v>
      </c>
      <c r="AL78" s="5">
        <v>1</v>
      </c>
      <c r="AM78" s="5">
        <v>1</v>
      </c>
      <c r="AN78" s="197"/>
      <c r="AO78" s="106"/>
      <c r="AP78" s="466"/>
      <c r="AQ78" s="475"/>
      <c r="AR78" s="475"/>
      <c r="AS78" s="252"/>
      <c r="AT78" s="252"/>
      <c r="AU78" s="69"/>
      <c r="AV78" s="3">
        <v>1</v>
      </c>
      <c r="AW78" s="856" t="str">
        <f>AX77</f>
        <v>Nombre de contenants</v>
      </c>
      <c r="AX78" s="374"/>
      <c r="AY78" s="375" t="s">
        <v>216</v>
      </c>
      <c r="AZ78" s="376">
        <v>275</v>
      </c>
      <c r="BA78" s="377" t="s">
        <v>219</v>
      </c>
      <c r="BB78" s="378" t="s">
        <v>218</v>
      </c>
      <c r="BC78" s="5">
        <v>1</v>
      </c>
      <c r="BD78" s="5">
        <v>1</v>
      </c>
      <c r="BE78" s="5">
        <v>1</v>
      </c>
      <c r="BF78" s="5">
        <v>1</v>
      </c>
      <c r="BG78" s="5">
        <v>1</v>
      </c>
      <c r="BH78" s="5">
        <v>1</v>
      </c>
      <c r="BI78" s="5">
        <v>1</v>
      </c>
      <c r="BJ78" s="5">
        <v>1</v>
      </c>
      <c r="BK78" s="5">
        <v>1</v>
      </c>
      <c r="BL78" s="5">
        <v>1</v>
      </c>
      <c r="BM78" s="5">
        <v>1</v>
      </c>
      <c r="BN78" s="5">
        <v>1</v>
      </c>
      <c r="BO78" s="5">
        <v>1</v>
      </c>
      <c r="BP78" s="5">
        <v>1</v>
      </c>
      <c r="BQ78" s="5">
        <v>1</v>
      </c>
      <c r="BR78" s="5">
        <v>1</v>
      </c>
      <c r="BS78" s="5">
        <v>1</v>
      </c>
      <c r="BT78" s="5">
        <v>1</v>
      </c>
      <c r="BU78" s="244">
        <v>1</v>
      </c>
    </row>
    <row r="79" spans="1:73" s="160" customFormat="1" ht="18" customHeight="1">
      <c r="A79" s="5">
        <v>1</v>
      </c>
      <c r="B79" s="596"/>
      <c r="C79" s="632"/>
      <c r="D79" s="598"/>
      <c r="E79" s="636" t="str">
        <f t="shared" si="5"/>
        <v/>
      </c>
      <c r="F79" s="640"/>
      <c r="G79" s="182" t="str">
        <f t="shared" si="8"/>
        <v/>
      </c>
      <c r="H79" s="639" t="str">
        <f>IF(OR(ISBLANK(F79), ISTEXT(F79)), "", "0  "&amp;F24)</f>
        <v/>
      </c>
      <c r="I79" s="5">
        <v>1</v>
      </c>
      <c r="J79" s="408" t="s">
        <v>22</v>
      </c>
      <c r="K79" s="417">
        <v>1</v>
      </c>
      <c r="L79" s="326">
        <v>0.1</v>
      </c>
      <c r="M79" s="418">
        <v>0.01</v>
      </c>
      <c r="N79" s="326">
        <v>1E-3</v>
      </c>
      <c r="O79" s="326">
        <v>1E-3</v>
      </c>
      <c r="P79" s="327">
        <v>1</v>
      </c>
      <c r="Q79" s="419" t="s">
        <v>232</v>
      </c>
      <c r="R79" s="420"/>
      <c r="S79" s="420"/>
      <c r="T79" s="420"/>
      <c r="U79" s="420"/>
      <c r="V79" s="420"/>
      <c r="W79" s="420"/>
      <c r="X79" s="421"/>
      <c r="Y79" s="5">
        <v>1</v>
      </c>
      <c r="Z79" s="5">
        <v>1</v>
      </c>
      <c r="AA79" s="314" t="str">
        <f t="shared" si="11"/>
        <v>A</v>
      </c>
      <c r="AB79" s="315" t="str">
        <f>IF(ISBLANK(AC79),"",LARGE(AB60:AB78,1)+1)</f>
        <v/>
      </c>
      <c r="AC79" s="316"/>
      <c r="AD79" s="317"/>
      <c r="AE79" s="317"/>
      <c r="AF79" s="317"/>
      <c r="AG79" s="5">
        <v>1</v>
      </c>
      <c r="AH79" s="5">
        <v>1</v>
      </c>
      <c r="AI79" s="5">
        <v>1</v>
      </c>
      <c r="AJ79" s="5">
        <v>1</v>
      </c>
      <c r="AK79" s="5">
        <v>1</v>
      </c>
      <c r="AL79" s="5">
        <v>1</v>
      </c>
      <c r="AM79" s="5">
        <v>1</v>
      </c>
      <c r="AN79" s="251"/>
      <c r="AO79" s="252"/>
      <c r="AP79" s="252"/>
      <c r="AQ79" s="467">
        <v>16</v>
      </c>
      <c r="AR79" s="468" t="str">
        <f>AR71</f>
        <v>poulets</v>
      </c>
      <c r="AS79" s="252"/>
      <c r="AT79" s="252"/>
      <c r="AU79" s="69"/>
      <c r="AV79" s="3">
        <v>1</v>
      </c>
      <c r="AW79" s="856"/>
      <c r="AX79" s="380"/>
      <c r="AY79" s="381" t="s">
        <v>221</v>
      </c>
      <c r="AZ79" s="382">
        <v>18</v>
      </c>
      <c r="BA79" s="383" t="str">
        <f>BA78</f>
        <v>Morceaux</v>
      </c>
      <c r="BB79" s="384">
        <f>AZ81*AX81</f>
        <v>270</v>
      </c>
      <c r="BC79" s="5">
        <v>1</v>
      </c>
      <c r="BD79" s="5">
        <v>1</v>
      </c>
      <c r="BE79" s="5">
        <v>1</v>
      </c>
      <c r="BF79" s="5">
        <v>1</v>
      </c>
      <c r="BG79" s="5">
        <v>1</v>
      </c>
      <c r="BH79" s="5">
        <v>1</v>
      </c>
      <c r="BI79" s="5">
        <v>1</v>
      </c>
      <c r="BJ79" s="5">
        <v>1</v>
      </c>
      <c r="BK79" s="5">
        <v>1</v>
      </c>
      <c r="BL79" s="5">
        <v>1</v>
      </c>
      <c r="BM79" s="5">
        <v>1</v>
      </c>
      <c r="BN79" s="5">
        <v>1</v>
      </c>
      <c r="BO79" s="5">
        <v>1</v>
      </c>
      <c r="BP79" s="5">
        <v>1</v>
      </c>
      <c r="BQ79" s="5">
        <v>1</v>
      </c>
      <c r="BR79" s="5">
        <v>1</v>
      </c>
      <c r="BS79" s="5">
        <v>1</v>
      </c>
      <c r="BT79" s="5">
        <v>1</v>
      </c>
      <c r="BU79" s="244">
        <v>1</v>
      </c>
    </row>
    <row r="80" spans="1:73" s="160" customFormat="1" ht="18" customHeight="1">
      <c r="A80" s="5">
        <v>1</v>
      </c>
      <c r="B80" s="596"/>
      <c r="C80" s="632"/>
      <c r="D80" s="598"/>
      <c r="E80" s="636" t="str">
        <f t="shared" si="5"/>
        <v/>
      </c>
      <c r="F80" s="640"/>
      <c r="G80" s="182" t="str">
        <f t="shared" si="8"/>
        <v/>
      </c>
      <c r="H80" s="639" t="str">
        <f>IF(OR(ISBLANK(F80), ISTEXT(F80)), "", "0  "&amp;F24)</f>
        <v/>
      </c>
      <c r="I80" s="5">
        <v>1</v>
      </c>
      <c r="J80" s="408" t="s">
        <v>22</v>
      </c>
      <c r="K80" s="422" t="s">
        <v>6</v>
      </c>
      <c r="L80" s="331" t="s">
        <v>12</v>
      </c>
      <c r="M80" s="331" t="s">
        <v>18</v>
      </c>
      <c r="N80" s="332" t="s">
        <v>7</v>
      </c>
      <c r="O80" s="331" t="s">
        <v>13</v>
      </c>
      <c r="P80" s="333" t="s">
        <v>19</v>
      </c>
      <c r="Q80" s="419" t="s">
        <v>233</v>
      </c>
      <c r="R80" s="420"/>
      <c r="S80" s="420"/>
      <c r="T80" s="420"/>
      <c r="U80" s="420"/>
      <c r="V80" s="420"/>
      <c r="W80" s="423" t="s">
        <v>234</v>
      </c>
      <c r="X80" s="424" t="s">
        <v>235</v>
      </c>
      <c r="Y80" s="5">
        <v>1</v>
      </c>
      <c r="Z80" s="5">
        <v>1</v>
      </c>
      <c r="AA80" s="314" t="str">
        <f t="shared" si="11"/>
        <v>A</v>
      </c>
      <c r="AB80" s="315" t="str">
        <f>IF(ISBLANK(AC80),"",LARGE(AB60:AB79,1)+1)</f>
        <v/>
      </c>
      <c r="AC80" s="316"/>
      <c r="AD80" s="317"/>
      <c r="AE80" s="317"/>
      <c r="AF80" s="317"/>
      <c r="AG80" s="5">
        <v>1</v>
      </c>
      <c r="AH80" s="5">
        <v>1</v>
      </c>
      <c r="AI80" s="5">
        <v>1</v>
      </c>
      <c r="AJ80" s="5">
        <v>1</v>
      </c>
      <c r="AK80" s="5">
        <v>1</v>
      </c>
      <c r="AL80" s="5">
        <v>1</v>
      </c>
      <c r="AM80" s="5">
        <v>1</v>
      </c>
      <c r="AN80" s="68"/>
      <c r="AO80" s="36"/>
      <c r="AP80" s="36"/>
      <c r="AQ80" s="36"/>
      <c r="AR80" s="36"/>
      <c r="AS80" s="36"/>
      <c r="AT80" s="36"/>
      <c r="AU80" s="69"/>
      <c r="AV80" s="3">
        <v>1</v>
      </c>
      <c r="AW80" s="856"/>
      <c r="AX80" s="385">
        <f>IF(MOD(AZ78,AZ79)&gt;MOD(AZ78,AZ79)/2,INT(AZ78/AZ79)+1,INT(AZ78/AZ79))</f>
        <v>16</v>
      </c>
      <c r="AY80" s="386" t="s">
        <v>223</v>
      </c>
      <c r="AZ80" s="388"/>
      <c r="BA80" s="388"/>
      <c r="BB80" s="384">
        <f>IF(BB79=AZ78,"",BB79+AZ82)</f>
        <v>275</v>
      </c>
      <c r="BC80" s="5">
        <v>1</v>
      </c>
      <c r="BD80" s="5">
        <v>1</v>
      </c>
      <c r="BE80" s="5">
        <v>1</v>
      </c>
      <c r="BF80" s="5">
        <v>1</v>
      </c>
      <c r="BG80" s="5">
        <v>1</v>
      </c>
      <c r="BH80" s="5">
        <v>1</v>
      </c>
      <c r="BI80" s="5">
        <v>1</v>
      </c>
      <c r="BJ80" s="5">
        <v>1</v>
      </c>
      <c r="BK80" s="5">
        <v>1</v>
      </c>
      <c r="BL80" s="5">
        <v>1</v>
      </c>
      <c r="BM80" s="5">
        <v>1</v>
      </c>
      <c r="BN80" s="5">
        <v>1</v>
      </c>
      <c r="BO80" s="5">
        <v>1</v>
      </c>
      <c r="BP80" s="5">
        <v>1</v>
      </c>
      <c r="BQ80" s="5">
        <v>1</v>
      </c>
      <c r="BR80" s="5">
        <v>1</v>
      </c>
      <c r="BS80" s="5">
        <v>1</v>
      </c>
      <c r="BT80" s="5">
        <v>1</v>
      </c>
      <c r="BU80" s="244">
        <v>1</v>
      </c>
    </row>
    <row r="81" spans="1:73" s="160" customFormat="1" ht="18" customHeight="1">
      <c r="A81" s="5">
        <v>1</v>
      </c>
      <c r="B81" s="596"/>
      <c r="C81" s="632"/>
      <c r="D81" s="598"/>
      <c r="E81" s="636" t="str">
        <f t="shared" si="5"/>
        <v/>
      </c>
      <c r="F81" s="640"/>
      <c r="G81" s="182" t="str">
        <f t="shared" si="8"/>
        <v/>
      </c>
      <c r="H81" s="639" t="str">
        <f>IF(OR(ISBLANK(F81), ISTEXT(F81)), "", "0  "&amp;F24)</f>
        <v/>
      </c>
      <c r="I81" s="5">
        <v>1</v>
      </c>
      <c r="J81" s="408" t="s">
        <v>22</v>
      </c>
      <c r="K81" s="429">
        <v>0.5</v>
      </c>
      <c r="L81" s="338">
        <v>0.25</v>
      </c>
      <c r="M81" s="338">
        <v>0.1</v>
      </c>
      <c r="N81" s="338">
        <v>0.01</v>
      </c>
      <c r="O81" s="338">
        <v>0.22500000000000001</v>
      </c>
      <c r="P81" s="339">
        <v>0.35</v>
      </c>
      <c r="Q81" s="419" t="s">
        <v>238</v>
      </c>
      <c r="R81" s="420"/>
      <c r="S81" s="420"/>
      <c r="T81" s="420"/>
      <c r="U81" s="420"/>
      <c r="V81" s="420"/>
      <c r="W81" s="430" t="s">
        <v>239</v>
      </c>
      <c r="X81" s="431" t="s">
        <v>235</v>
      </c>
      <c r="Y81" s="5">
        <v>1</v>
      </c>
      <c r="Z81" s="5">
        <v>1</v>
      </c>
      <c r="AA81" s="314" t="str">
        <f t="shared" si="11"/>
        <v>A</v>
      </c>
      <c r="AB81" s="315" t="str">
        <f>IF(ISBLANK(AC81),"",LARGE(AB60:AB80,1)+1)</f>
        <v/>
      </c>
      <c r="AC81" s="316"/>
      <c r="AD81" s="317"/>
      <c r="AE81" s="317"/>
      <c r="AF81" s="317"/>
      <c r="AG81" s="5">
        <v>1</v>
      </c>
      <c r="AH81" s="5">
        <v>1</v>
      </c>
      <c r="AI81" s="5">
        <v>1</v>
      </c>
      <c r="AJ81" s="5">
        <v>1</v>
      </c>
      <c r="AK81" s="5">
        <v>1</v>
      </c>
      <c r="AL81" s="5">
        <v>1</v>
      </c>
      <c r="AM81" s="5">
        <v>1</v>
      </c>
      <c r="AN81" s="68"/>
      <c r="AO81" s="36"/>
      <c r="AP81" s="36"/>
      <c r="AQ81" s="36"/>
      <c r="AR81" s="36"/>
      <c r="AS81" s="36"/>
      <c r="AT81" s="36"/>
      <c r="AU81" s="69"/>
      <c r="AV81" s="3">
        <v>1</v>
      </c>
      <c r="AW81" s="856"/>
      <c r="AX81" s="385">
        <f>INT(AZ78/AZ79)</f>
        <v>15</v>
      </c>
      <c r="AY81" s="389" t="s">
        <v>84</v>
      </c>
      <c r="AZ81" s="390">
        <f>AZ79</f>
        <v>18</v>
      </c>
      <c r="BA81" s="383" t="str">
        <f>BA79</f>
        <v>Morceaux</v>
      </c>
      <c r="BB81" s="391" t="str">
        <f>CONCATENATE(BB79," ",BA78)</f>
        <v>270 Morceaux</v>
      </c>
      <c r="BC81" s="5">
        <v>1</v>
      </c>
      <c r="BD81" s="5">
        <v>1</v>
      </c>
      <c r="BE81" s="5">
        <v>1</v>
      </c>
      <c r="BF81" s="5">
        <v>1</v>
      </c>
      <c r="BG81" s="5">
        <v>1</v>
      </c>
      <c r="BH81" s="5">
        <v>1</v>
      </c>
      <c r="BI81" s="5">
        <v>1</v>
      </c>
      <c r="BJ81" s="5">
        <v>1</v>
      </c>
      <c r="BK81" s="5">
        <v>1</v>
      </c>
      <c r="BL81" s="5">
        <v>1</v>
      </c>
      <c r="BM81" s="5">
        <v>1</v>
      </c>
      <c r="BN81" s="5">
        <v>1</v>
      </c>
      <c r="BO81" s="5">
        <v>1</v>
      </c>
      <c r="BP81" s="5">
        <v>1</v>
      </c>
      <c r="BQ81" s="5">
        <v>1</v>
      </c>
      <c r="BR81" s="5">
        <v>1</v>
      </c>
      <c r="BS81" s="5">
        <v>1</v>
      </c>
      <c r="BT81" s="5">
        <v>1</v>
      </c>
      <c r="BU81" s="244">
        <v>1</v>
      </c>
    </row>
    <row r="82" spans="1:73" s="160" customFormat="1" ht="18" customHeight="1" thickBot="1">
      <c r="A82" s="5">
        <v>1</v>
      </c>
      <c r="B82" s="596"/>
      <c r="C82" s="632"/>
      <c r="D82" s="598"/>
      <c r="E82" s="636" t="str">
        <f t="shared" si="5"/>
        <v/>
      </c>
      <c r="F82" s="640"/>
      <c r="G82" s="182" t="str">
        <f t="shared" si="8"/>
        <v/>
      </c>
      <c r="H82" s="639" t="str">
        <f>IF(OR(ISBLANK(F82), ISTEXT(F82)), "", "0  "&amp;F24)</f>
        <v/>
      </c>
      <c r="I82" s="5">
        <v>1</v>
      </c>
      <c r="J82" s="60" t="s">
        <v>21</v>
      </c>
      <c r="K82" s="435" t="s">
        <v>155</v>
      </c>
      <c r="L82" s="436"/>
      <c r="M82" s="436"/>
      <c r="N82" s="436"/>
      <c r="O82" s="436"/>
      <c r="P82" s="437"/>
      <c r="Q82" s="438"/>
      <c r="R82" s="437" t="s">
        <v>240</v>
      </c>
      <c r="S82" s="439"/>
      <c r="T82" s="440">
        <v>3.472222222222222E-3</v>
      </c>
      <c r="U82" s="439"/>
      <c r="V82" s="441"/>
      <c r="W82" s="437" t="s">
        <v>241</v>
      </c>
      <c r="X82" s="442">
        <v>2.0833333333333332E-2</v>
      </c>
      <c r="Y82" s="5">
        <v>1</v>
      </c>
      <c r="Z82" s="5">
        <v>1</v>
      </c>
      <c r="AA82" s="314" t="str">
        <f t="shared" si="11"/>
        <v>A</v>
      </c>
      <c r="AB82" s="315" t="str">
        <f>IF(ISBLANK(AC82),"",LARGE(AB60:AB81,1)+1)</f>
        <v/>
      </c>
      <c r="AC82" s="316"/>
      <c r="AD82" s="317"/>
      <c r="AE82" s="317"/>
      <c r="AF82" s="317"/>
      <c r="AG82" s="5">
        <v>1</v>
      </c>
      <c r="AH82" s="5">
        <v>1</v>
      </c>
      <c r="AI82" s="5">
        <v>1</v>
      </c>
      <c r="AJ82" s="5">
        <v>1</v>
      </c>
      <c r="AK82" s="5">
        <v>1</v>
      </c>
      <c r="AL82" s="5">
        <v>1</v>
      </c>
      <c r="AM82" s="5">
        <v>1</v>
      </c>
      <c r="AN82" s="479">
        <v>13</v>
      </c>
      <c r="AO82" s="480">
        <v>13</v>
      </c>
      <c r="AP82" s="480">
        <v>13</v>
      </c>
      <c r="AQ82" s="480">
        <v>13</v>
      </c>
      <c r="AR82" s="480">
        <v>13</v>
      </c>
      <c r="AS82" s="481">
        <v>20</v>
      </c>
      <c r="AT82" s="480">
        <v>13</v>
      </c>
      <c r="AU82" s="482">
        <v>13</v>
      </c>
      <c r="AV82" s="3">
        <v>1</v>
      </c>
      <c r="AW82" s="856"/>
      <c r="AX82" s="393"/>
      <c r="AY82" s="385" t="str">
        <f>IF(BB79=AZ78,"",IF(AZ82&gt;0,"Plus 1 de"))</f>
        <v>Plus 1 de</v>
      </c>
      <c r="AZ82" s="390">
        <f>IF(BB79=AZ78,"",MOD(AZ78,AZ79))</f>
        <v>5</v>
      </c>
      <c r="BA82" s="383" t="str">
        <f>IF(BB79=AZ78,"",BA81)</f>
        <v>Morceaux</v>
      </c>
      <c r="BB82" s="394" t="str">
        <f>CONCATENATE(BB80," ",BA78)</f>
        <v>275 Morceaux</v>
      </c>
      <c r="BC82" s="5">
        <v>1</v>
      </c>
      <c r="BD82" s="5">
        <v>1</v>
      </c>
      <c r="BE82" s="5">
        <v>1</v>
      </c>
      <c r="BF82" s="5">
        <v>1</v>
      </c>
      <c r="BG82" s="5">
        <v>1</v>
      </c>
      <c r="BH82" s="5">
        <v>1</v>
      </c>
      <c r="BI82" s="5">
        <v>1</v>
      </c>
      <c r="BJ82" s="5">
        <v>1</v>
      </c>
      <c r="BK82" s="5">
        <v>1</v>
      </c>
      <c r="BL82" s="5">
        <v>1</v>
      </c>
      <c r="BM82" s="5">
        <v>1</v>
      </c>
      <c r="BN82" s="5">
        <v>1</v>
      </c>
      <c r="BO82" s="5">
        <v>1</v>
      </c>
      <c r="BP82" s="5">
        <v>1</v>
      </c>
      <c r="BQ82" s="5">
        <v>1</v>
      </c>
      <c r="BR82" s="5">
        <v>1</v>
      </c>
      <c r="BS82" s="5">
        <v>1</v>
      </c>
      <c r="BT82" s="5">
        <v>1</v>
      </c>
      <c r="BU82" s="244">
        <v>1</v>
      </c>
    </row>
    <row r="83" spans="1:73" s="160" customFormat="1" ht="18" customHeight="1">
      <c r="A83" s="5">
        <v>1</v>
      </c>
      <c r="B83" s="596"/>
      <c r="C83" s="632"/>
      <c r="D83" s="598"/>
      <c r="E83" s="636" t="str">
        <f t="shared" si="5"/>
        <v/>
      </c>
      <c r="F83" s="640"/>
      <c r="G83" s="182" t="str">
        <f t="shared" si="8"/>
        <v/>
      </c>
      <c r="H83" s="639" t="str">
        <f>IF(OR(ISBLANK(F83), ISTEXT(F83)), "", "0  "&amp;F24)</f>
        <v/>
      </c>
      <c r="I83" s="5">
        <v>1</v>
      </c>
      <c r="J83" s="60" t="s">
        <v>21</v>
      </c>
      <c r="K83" s="447" t="s">
        <v>156</v>
      </c>
      <c r="L83" s="436"/>
      <c r="M83" s="436"/>
      <c r="N83" s="436"/>
      <c r="O83" s="436"/>
      <c r="P83" s="448"/>
      <c r="Q83" s="449"/>
      <c r="R83" s="448" t="s">
        <v>244</v>
      </c>
      <c r="S83" s="36"/>
      <c r="T83" s="450">
        <v>1.0416666666666666E-2</v>
      </c>
      <c r="U83" s="36"/>
      <c r="V83" s="451"/>
      <c r="W83" s="452" t="s">
        <v>245</v>
      </c>
      <c r="X83" s="453">
        <f>T82+T83+X82</f>
        <v>3.4722222222222224E-2</v>
      </c>
      <c r="Y83" s="5">
        <v>1</v>
      </c>
      <c r="Z83" s="5">
        <v>1</v>
      </c>
      <c r="AA83" s="314" t="str">
        <f t="shared" si="11"/>
        <v>A</v>
      </c>
      <c r="AB83" s="315" t="str">
        <f>IF(ISBLANK(AC83),"",LARGE(AB60:AB82,1)+1)</f>
        <v/>
      </c>
      <c r="AC83" s="316"/>
      <c r="AD83" s="317"/>
      <c r="AE83" s="317"/>
      <c r="AF83" s="317"/>
      <c r="AG83" s="5">
        <v>1</v>
      </c>
      <c r="AH83" s="5">
        <v>1</v>
      </c>
      <c r="AI83" s="5">
        <v>1</v>
      </c>
      <c r="AJ83" s="5">
        <v>1</v>
      </c>
      <c r="AK83" s="5">
        <v>1</v>
      </c>
      <c r="AL83" s="5">
        <v>1</v>
      </c>
      <c r="AM83" s="5">
        <v>1</v>
      </c>
      <c r="AN83" s="5">
        <v>1</v>
      </c>
      <c r="AO83" s="5">
        <v>1</v>
      </c>
      <c r="AP83" s="5">
        <v>1</v>
      </c>
      <c r="AQ83" s="5">
        <v>1</v>
      </c>
      <c r="AR83" s="5">
        <v>1</v>
      </c>
      <c r="AS83" s="5">
        <v>1</v>
      </c>
      <c r="AT83" s="5">
        <v>1</v>
      </c>
      <c r="AU83" s="5">
        <v>1</v>
      </c>
      <c r="AV83" s="5">
        <v>1</v>
      </c>
      <c r="AW83" s="856"/>
      <c r="AX83" s="852" t="s">
        <v>224</v>
      </c>
      <c r="AY83" s="852"/>
      <c r="AZ83" s="852"/>
      <c r="BA83" s="852"/>
      <c r="BB83" s="809"/>
      <c r="BC83" s="5">
        <v>1</v>
      </c>
      <c r="BD83" s="5">
        <v>1</v>
      </c>
      <c r="BE83" s="5">
        <v>1</v>
      </c>
      <c r="BF83" s="5">
        <v>1</v>
      </c>
      <c r="BG83" s="5">
        <v>1</v>
      </c>
      <c r="BH83" s="5">
        <v>1</v>
      </c>
      <c r="BI83" s="5">
        <v>1</v>
      </c>
      <c r="BJ83" s="5">
        <v>1</v>
      </c>
      <c r="BK83" s="5">
        <v>1</v>
      </c>
      <c r="BL83" s="5">
        <v>1</v>
      </c>
      <c r="BM83" s="5">
        <v>1</v>
      </c>
      <c r="BN83" s="5">
        <v>1</v>
      </c>
      <c r="BO83" s="5">
        <v>1</v>
      </c>
      <c r="BP83" s="5">
        <v>1</v>
      </c>
      <c r="BQ83" s="5">
        <v>1</v>
      </c>
      <c r="BR83" s="5">
        <v>1</v>
      </c>
      <c r="BS83" s="5">
        <v>1</v>
      </c>
      <c r="BT83" s="5">
        <v>1</v>
      </c>
      <c r="BU83" s="244">
        <v>1</v>
      </c>
    </row>
    <row r="84" spans="1:73" s="160" customFormat="1" ht="18" customHeight="1">
      <c r="A84" s="5">
        <v>1</v>
      </c>
      <c r="B84" s="596"/>
      <c r="C84" s="632"/>
      <c r="D84" s="598"/>
      <c r="E84" s="636" t="str">
        <f t="shared" si="5"/>
        <v/>
      </c>
      <c r="F84" s="640"/>
      <c r="G84" s="182" t="str">
        <f t="shared" si="8"/>
        <v/>
      </c>
      <c r="H84" s="639" t="str">
        <f>IF(OR(ISBLANK(F84), ISTEXT(F84)), "", "0  "&amp;F24)</f>
        <v/>
      </c>
      <c r="I84" s="5">
        <v>1</v>
      </c>
      <c r="J84" s="60" t="s">
        <v>21</v>
      </c>
      <c r="K84" s="456"/>
      <c r="L84" s="456" t="s">
        <v>249</v>
      </c>
      <c r="M84" s="457" t="s">
        <v>428</v>
      </c>
      <c r="N84" s="456"/>
      <c r="O84" s="456"/>
      <c r="P84" s="458"/>
      <c r="Q84" s="458"/>
      <c r="R84" s="458"/>
      <c r="S84" s="458"/>
      <c r="T84" s="458"/>
      <c r="U84" s="458"/>
      <c r="V84" s="458"/>
      <c r="W84" s="458"/>
      <c r="X84" s="459"/>
      <c r="Y84" s="5">
        <v>1</v>
      </c>
      <c r="Z84" s="5">
        <v>1</v>
      </c>
      <c r="AA84" s="60" t="s">
        <v>21</v>
      </c>
      <c r="AB84" s="315" t="str">
        <f>IF(ISBLANK(AC84),"",LARGE(AB60:AB83,1)+1)</f>
        <v/>
      </c>
      <c r="AC84" s="316"/>
      <c r="AD84" s="317"/>
      <c r="AE84" s="317"/>
      <c r="AF84" s="317"/>
      <c r="AG84" s="5">
        <v>1</v>
      </c>
      <c r="AH84" s="5">
        <v>1</v>
      </c>
      <c r="AI84" s="5">
        <v>1</v>
      </c>
      <c r="AJ84" s="5">
        <v>1</v>
      </c>
      <c r="AK84" s="5">
        <v>1</v>
      </c>
      <c r="AL84" s="5">
        <v>1</v>
      </c>
      <c r="AM84" s="5">
        <v>1</v>
      </c>
      <c r="AN84" s="5">
        <v>1</v>
      </c>
      <c r="AO84" s="5">
        <v>1</v>
      </c>
      <c r="AP84" s="5">
        <v>1</v>
      </c>
      <c r="AQ84" s="5">
        <v>1</v>
      </c>
      <c r="AR84" s="5">
        <v>1</v>
      </c>
      <c r="AS84" s="5">
        <v>1</v>
      </c>
      <c r="AT84" s="5">
        <v>1</v>
      </c>
      <c r="AU84" s="5">
        <v>1</v>
      </c>
      <c r="AV84" s="5">
        <v>1</v>
      </c>
      <c r="AW84" s="856"/>
      <c r="AX84" s="852"/>
      <c r="AY84" s="852"/>
      <c r="AZ84" s="852"/>
      <c r="BA84" s="852"/>
      <c r="BB84" s="809"/>
      <c r="BC84" s="5">
        <v>1</v>
      </c>
      <c r="BD84" s="5">
        <v>1</v>
      </c>
      <c r="BE84" s="5">
        <v>1</v>
      </c>
      <c r="BF84" s="5">
        <v>1</v>
      </c>
      <c r="BG84" s="5">
        <v>1</v>
      </c>
      <c r="BH84" s="5">
        <v>1</v>
      </c>
      <c r="BI84" s="5">
        <v>1</v>
      </c>
      <c r="BJ84" s="5">
        <v>1</v>
      </c>
      <c r="BK84" s="5">
        <v>1</v>
      </c>
      <c r="BL84" s="5">
        <v>1</v>
      </c>
      <c r="BM84" s="5">
        <v>1</v>
      </c>
      <c r="BN84" s="5">
        <v>1</v>
      </c>
      <c r="BO84" s="5">
        <v>1</v>
      </c>
      <c r="BP84" s="5">
        <v>1</v>
      </c>
      <c r="BQ84" s="5">
        <v>1</v>
      </c>
      <c r="BR84" s="5">
        <v>1</v>
      </c>
      <c r="BS84" s="5">
        <v>1</v>
      </c>
      <c r="BT84" s="5">
        <v>1</v>
      </c>
      <c r="BU84" s="244">
        <v>1</v>
      </c>
    </row>
    <row r="85" spans="1:73" s="160" customFormat="1" ht="18" customHeight="1" thickBot="1">
      <c r="A85" s="5">
        <v>1</v>
      </c>
      <c r="B85" s="596"/>
      <c r="C85" s="632"/>
      <c r="D85" s="598"/>
      <c r="E85" s="636" t="str">
        <f t="shared" si="5"/>
        <v/>
      </c>
      <c r="F85" s="640"/>
      <c r="G85" s="182" t="str">
        <f t="shared" si="8"/>
        <v/>
      </c>
      <c r="H85" s="639" t="str">
        <f>IF(OR(ISBLANK(F85), ISTEXT(F85)), "", "0  "&amp;F24)</f>
        <v/>
      </c>
      <c r="I85" s="5">
        <v>1</v>
      </c>
      <c r="J85" s="60" t="s">
        <v>21</v>
      </c>
      <c r="K85" s="460" t="s">
        <v>253</v>
      </c>
      <c r="L85" s="460" t="str">
        <f ca="1">CELL("nomfichier")</f>
        <v>D:\Données\1.UPRT\0-UPRT.fait\1-UPRT.FR-SITE-WEB\ff-fiches-fabrications\ff.fiches.fabrication.2023\UPRT.23.aout\[P_Paella.Vegetarienne.version.2.xlsx]Paella.Végétarienne.de.Sand</v>
      </c>
      <c r="M85" s="460"/>
      <c r="N85" s="460"/>
      <c r="O85" s="460"/>
      <c r="P85" s="460"/>
      <c r="Q85" s="460"/>
      <c r="R85" s="460"/>
      <c r="S85" s="460"/>
      <c r="T85" s="460"/>
      <c r="U85" s="460"/>
      <c r="V85" s="460"/>
      <c r="W85" s="460"/>
      <c r="X85" s="461"/>
      <c r="Y85" s="5">
        <v>1</v>
      </c>
      <c r="Z85" s="5">
        <v>1</v>
      </c>
      <c r="AA85" s="60" t="s">
        <v>21</v>
      </c>
      <c r="AB85" s="406"/>
      <c r="AC85" s="406"/>
      <c r="AD85" s="406"/>
      <c r="AE85" s="406"/>
      <c r="AF85" s="406"/>
      <c r="AG85" s="5">
        <v>1</v>
      </c>
      <c r="AH85" s="5">
        <v>1</v>
      </c>
      <c r="AI85" s="5">
        <v>1</v>
      </c>
      <c r="AJ85" s="5">
        <v>1</v>
      </c>
      <c r="AK85" s="5">
        <v>1</v>
      </c>
      <c r="AL85" s="5">
        <v>1</v>
      </c>
      <c r="AM85" s="5">
        <v>1</v>
      </c>
      <c r="AN85" s="5">
        <v>1</v>
      </c>
      <c r="AO85" s="5">
        <v>1</v>
      </c>
      <c r="AP85" s="5">
        <v>1</v>
      </c>
      <c r="AQ85" s="5">
        <v>1</v>
      </c>
      <c r="AR85" s="5">
        <v>1</v>
      </c>
      <c r="AS85" s="5">
        <v>1</v>
      </c>
      <c r="AT85" s="5">
        <v>1</v>
      </c>
      <c r="AU85" s="5">
        <v>1</v>
      </c>
      <c r="AV85" s="5">
        <v>1</v>
      </c>
      <c r="AW85" s="857"/>
      <c r="AX85" s="403" t="s">
        <v>227</v>
      </c>
      <c r="AY85" s="403"/>
      <c r="AZ85" s="403"/>
      <c r="BA85" s="403"/>
      <c r="BB85" s="404"/>
      <c r="BC85" s="5">
        <v>1</v>
      </c>
      <c r="BD85" s="5">
        <v>1</v>
      </c>
      <c r="BE85" s="5">
        <v>1</v>
      </c>
      <c r="BF85" s="5">
        <v>1</v>
      </c>
      <c r="BG85" s="5">
        <v>1</v>
      </c>
      <c r="BH85" s="5">
        <v>1</v>
      </c>
      <c r="BI85" s="5">
        <v>1</v>
      </c>
      <c r="BJ85" s="5">
        <v>1</v>
      </c>
      <c r="BK85" s="5">
        <v>1</v>
      </c>
      <c r="BL85" s="5">
        <v>1</v>
      </c>
      <c r="BM85" s="5">
        <v>1</v>
      </c>
      <c r="BN85" s="5">
        <v>1</v>
      </c>
      <c r="BO85" s="5">
        <v>1</v>
      </c>
      <c r="BP85" s="5">
        <v>1</v>
      </c>
      <c r="BQ85" s="5">
        <v>1</v>
      </c>
      <c r="BR85" s="5">
        <v>1</v>
      </c>
      <c r="BS85" s="5">
        <v>1</v>
      </c>
      <c r="BT85" s="5">
        <v>1</v>
      </c>
      <c r="BU85" s="244">
        <v>1</v>
      </c>
    </row>
    <row r="86" spans="1:73" s="160" customFormat="1" ht="19.5" thickBot="1">
      <c r="A86" s="5">
        <v>1</v>
      </c>
      <c r="B86" s="596"/>
      <c r="C86" s="632"/>
      <c r="D86" s="598"/>
      <c r="E86" s="636" t="str">
        <f t="shared" si="5"/>
        <v/>
      </c>
      <c r="F86" s="640"/>
      <c r="G86" s="182" t="str">
        <f t="shared" si="8"/>
        <v/>
      </c>
      <c r="H86" s="639" t="str">
        <f>IF(OR(ISBLANK(F86), ISTEXT(F86)), "", "0  "&amp;F24)</f>
        <v/>
      </c>
      <c r="I86" s="5">
        <v>1</v>
      </c>
      <c r="J86" s="60" t="s">
        <v>21</v>
      </c>
      <c r="K86" s="463"/>
      <c r="L86" s="460" t="s">
        <v>257</v>
      </c>
      <c r="M86" s="463"/>
      <c r="N86" s="463"/>
      <c r="O86" s="463"/>
      <c r="P86" s="460"/>
      <c r="Q86" s="460"/>
      <c r="R86" s="460"/>
      <c r="S86" s="460"/>
      <c r="T86" s="460"/>
      <c r="U86" s="460"/>
      <c r="V86" s="460"/>
      <c r="W86" s="460"/>
      <c r="X86" s="461"/>
      <c r="Y86" s="3">
        <v>1</v>
      </c>
      <c r="Z86" s="5">
        <v>1</v>
      </c>
      <c r="AA86" s="5">
        <v>1</v>
      </c>
      <c r="AB86" s="5">
        <v>1</v>
      </c>
      <c r="AC86" s="5">
        <v>1</v>
      </c>
      <c r="AD86" s="5">
        <v>1</v>
      </c>
      <c r="AE86" s="5">
        <v>1</v>
      </c>
      <c r="AF86" s="5">
        <v>1</v>
      </c>
      <c r="AG86" s="5">
        <v>1</v>
      </c>
      <c r="AH86" s="5">
        <v>1</v>
      </c>
      <c r="AI86" s="5">
        <v>1</v>
      </c>
      <c r="AJ86" s="5">
        <v>1</v>
      </c>
      <c r="AK86" s="5">
        <v>1</v>
      </c>
      <c r="AL86" s="5">
        <v>1</v>
      </c>
      <c r="AM86" s="5">
        <v>1</v>
      </c>
      <c r="AN86" s="5">
        <v>1</v>
      </c>
      <c r="AO86" s="5">
        <v>1</v>
      </c>
      <c r="AP86" s="5">
        <v>1</v>
      </c>
      <c r="AQ86" s="5">
        <v>1</v>
      </c>
      <c r="AR86" s="5">
        <v>1</v>
      </c>
      <c r="AS86" s="5">
        <v>1</v>
      </c>
      <c r="AT86" s="5">
        <v>1</v>
      </c>
      <c r="AU86" s="5">
        <v>1</v>
      </c>
      <c r="AV86" s="5">
        <v>1</v>
      </c>
      <c r="AW86" s="5">
        <v>1</v>
      </c>
      <c r="AX86" s="5">
        <v>1</v>
      </c>
      <c r="AY86" s="5">
        <v>1</v>
      </c>
      <c r="AZ86" s="5">
        <v>1</v>
      </c>
      <c r="BA86" s="5">
        <v>1</v>
      </c>
      <c r="BB86" s="5">
        <v>1</v>
      </c>
      <c r="BC86" s="5">
        <v>1</v>
      </c>
      <c r="BD86" s="5">
        <v>1</v>
      </c>
      <c r="BE86" s="5">
        <v>1</v>
      </c>
      <c r="BF86" s="5">
        <v>1</v>
      </c>
      <c r="BG86" s="5">
        <v>1</v>
      </c>
      <c r="BH86" s="5">
        <v>1</v>
      </c>
      <c r="BI86" s="5">
        <v>1</v>
      </c>
      <c r="BJ86" s="5">
        <v>1</v>
      </c>
      <c r="BK86" s="5">
        <v>1</v>
      </c>
      <c r="BL86" s="5">
        <v>1</v>
      </c>
      <c r="BM86" s="5">
        <v>1</v>
      </c>
      <c r="BN86" s="5">
        <v>1</v>
      </c>
      <c r="BO86" s="5">
        <v>1</v>
      </c>
      <c r="BP86" s="5">
        <v>1</v>
      </c>
      <c r="BQ86" s="5">
        <v>1</v>
      </c>
      <c r="BR86" s="5">
        <v>1</v>
      </c>
      <c r="BS86" s="5">
        <v>1</v>
      </c>
      <c r="BT86" s="5">
        <v>1</v>
      </c>
      <c r="BU86" s="244">
        <v>1</v>
      </c>
    </row>
    <row r="87" spans="1:73" s="160" customFormat="1" ht="18.75">
      <c r="A87" s="5">
        <v>1</v>
      </c>
      <c r="B87" s="596"/>
      <c r="C87" s="633"/>
      <c r="D87" s="598"/>
      <c r="E87" s="636" t="str">
        <f t="shared" si="5"/>
        <v/>
      </c>
      <c r="F87" s="642"/>
      <c r="G87" s="182" t="str">
        <f t="shared" si="8"/>
        <v/>
      </c>
      <c r="H87" s="639" t="str">
        <f>IF(OR(ISBLANK(F87), ISTEXT(F87)), "", "0  "&amp;F24)</f>
        <v/>
      </c>
      <c r="I87" s="5">
        <v>1</v>
      </c>
      <c r="J87" s="60" t="s">
        <v>21</v>
      </c>
      <c r="K87" s="464" t="s">
        <v>260</v>
      </c>
      <c r="L87" s="464"/>
      <c r="M87" s="464"/>
      <c r="N87" s="464"/>
      <c r="O87" s="464"/>
      <c r="P87" s="464"/>
      <c r="Q87" s="464"/>
      <c r="R87" s="464"/>
      <c r="S87" s="464"/>
      <c r="T87" s="464"/>
      <c r="U87" s="464"/>
      <c r="V87" s="464"/>
      <c r="W87" s="464"/>
      <c r="X87" s="465"/>
      <c r="Y87" s="3">
        <v>1</v>
      </c>
      <c r="Z87" s="5">
        <v>1</v>
      </c>
      <c r="AA87" s="5">
        <v>1</v>
      </c>
      <c r="AB87" s="5">
        <v>1</v>
      </c>
      <c r="AC87" s="5">
        <v>1</v>
      </c>
      <c r="AD87" s="5">
        <v>1</v>
      </c>
      <c r="AE87" s="5">
        <v>1</v>
      </c>
      <c r="AF87" s="5">
        <v>1</v>
      </c>
      <c r="AG87" s="5">
        <v>1</v>
      </c>
      <c r="AH87" s="5">
        <v>1</v>
      </c>
      <c r="AI87" s="5">
        <v>1</v>
      </c>
      <c r="AJ87" s="5">
        <v>1</v>
      </c>
      <c r="AK87" s="5">
        <v>1</v>
      </c>
      <c r="AL87" s="5">
        <v>1</v>
      </c>
      <c r="AM87" s="5">
        <v>1</v>
      </c>
      <c r="AN87" s="5">
        <v>1</v>
      </c>
      <c r="AO87" s="5">
        <v>1</v>
      </c>
      <c r="AP87" s="5">
        <v>1</v>
      </c>
      <c r="AQ87" s="5">
        <v>1</v>
      </c>
      <c r="AR87" s="5">
        <v>1</v>
      </c>
      <c r="AS87" s="5">
        <v>1</v>
      </c>
      <c r="AT87" s="5">
        <v>1</v>
      </c>
      <c r="AU87" s="5">
        <v>1</v>
      </c>
      <c r="AV87" s="5">
        <v>1</v>
      </c>
      <c r="AW87" s="370" t="s">
        <v>26</v>
      </c>
      <c r="AX87" s="855" t="s">
        <v>212</v>
      </c>
      <c r="AY87" s="855"/>
      <c r="AZ87" s="855"/>
      <c r="BA87" s="855"/>
      <c r="BB87" s="371" t="s">
        <v>229</v>
      </c>
      <c r="BC87" s="5">
        <v>1</v>
      </c>
      <c r="BD87" s="5">
        <v>1</v>
      </c>
      <c r="BE87" s="5">
        <v>1</v>
      </c>
      <c r="BF87" s="5">
        <v>1</v>
      </c>
      <c r="BG87" s="5">
        <v>1</v>
      </c>
      <c r="BH87" s="5">
        <v>1</v>
      </c>
      <c r="BI87" s="5">
        <v>1</v>
      </c>
      <c r="BJ87" s="5">
        <v>1</v>
      </c>
      <c r="BK87" s="5">
        <v>1</v>
      </c>
      <c r="BL87" s="5">
        <v>1</v>
      </c>
      <c r="BM87" s="5">
        <v>1</v>
      </c>
      <c r="BN87" s="5">
        <v>1</v>
      </c>
      <c r="BO87" s="5">
        <v>1</v>
      </c>
      <c r="BP87" s="5">
        <v>1</v>
      </c>
      <c r="BQ87" s="5">
        <v>1</v>
      </c>
      <c r="BR87" s="5">
        <v>1</v>
      </c>
      <c r="BS87" s="5">
        <v>1</v>
      </c>
      <c r="BT87" s="5">
        <v>1</v>
      </c>
      <c r="BU87" s="244">
        <v>1</v>
      </c>
    </row>
    <row r="88" spans="1:73" s="160" customFormat="1" ht="19.5" customHeight="1" thickBot="1">
      <c r="A88" s="5">
        <v>1</v>
      </c>
      <c r="B88" s="602">
        <v>5</v>
      </c>
      <c r="C88" s="603">
        <v>70</v>
      </c>
      <c r="D88" s="604">
        <v>5</v>
      </c>
      <c r="E88" s="602">
        <v>76</v>
      </c>
      <c r="F88" s="603">
        <v>35</v>
      </c>
      <c r="G88" s="623">
        <v>40</v>
      </c>
      <c r="H88" s="628">
        <v>14</v>
      </c>
      <c r="I88" s="5">
        <v>1</v>
      </c>
      <c r="J88" s="473" t="s">
        <v>21</v>
      </c>
      <c r="K88" s="399">
        <v>9</v>
      </c>
      <c r="L88" s="399">
        <v>12</v>
      </c>
      <c r="M88" s="399">
        <v>4</v>
      </c>
      <c r="N88" s="399">
        <v>11</v>
      </c>
      <c r="O88" s="399">
        <v>10</v>
      </c>
      <c r="P88" s="399">
        <v>40</v>
      </c>
      <c r="Q88" s="399">
        <v>12</v>
      </c>
      <c r="R88" s="399">
        <v>10</v>
      </c>
      <c r="S88" s="399">
        <v>0.2</v>
      </c>
      <c r="T88" s="399">
        <v>12</v>
      </c>
      <c r="U88" s="399">
        <v>9</v>
      </c>
      <c r="V88" s="399">
        <v>10</v>
      </c>
      <c r="W88" s="399">
        <v>16</v>
      </c>
      <c r="X88" s="474">
        <v>16</v>
      </c>
      <c r="Y88" s="5">
        <v>1</v>
      </c>
      <c r="Z88" s="5">
        <v>1</v>
      </c>
      <c r="AA88" s="399">
        <v>9</v>
      </c>
      <c r="AB88" s="399">
        <v>9</v>
      </c>
      <c r="AC88" s="399">
        <v>8</v>
      </c>
      <c r="AD88" s="399">
        <v>11</v>
      </c>
      <c r="AE88" s="399">
        <v>9</v>
      </c>
      <c r="AF88" s="399">
        <v>40</v>
      </c>
      <c r="AG88" s="5">
        <v>1</v>
      </c>
      <c r="AH88" s="5">
        <v>1</v>
      </c>
      <c r="AI88" s="5">
        <v>1</v>
      </c>
      <c r="AJ88" s="5">
        <v>1</v>
      </c>
      <c r="AK88" s="5">
        <v>1</v>
      </c>
      <c r="AL88" s="5">
        <v>1</v>
      </c>
      <c r="AM88" s="5">
        <v>1</v>
      </c>
      <c r="AN88" s="5">
        <v>1</v>
      </c>
      <c r="AO88" s="5">
        <v>1</v>
      </c>
      <c r="AP88" s="5">
        <v>1</v>
      </c>
      <c r="AQ88" s="5">
        <v>1</v>
      </c>
      <c r="AR88" s="5">
        <v>1</v>
      </c>
      <c r="AS88" s="5">
        <v>1</v>
      </c>
      <c r="AT88" s="5">
        <v>1</v>
      </c>
      <c r="AU88" s="5">
        <v>1</v>
      </c>
      <c r="AV88" s="5">
        <v>1</v>
      </c>
      <c r="AW88" s="856" t="str">
        <f>AX87</f>
        <v>Nombre de contenants</v>
      </c>
      <c r="AX88" s="374"/>
      <c r="AY88" s="375" t="s">
        <v>216</v>
      </c>
      <c r="AZ88" s="376">
        <v>12.5</v>
      </c>
      <c r="BA88" s="377" t="s">
        <v>231</v>
      </c>
      <c r="BB88" s="378" t="s">
        <v>218</v>
      </c>
      <c r="BC88" s="5">
        <v>1</v>
      </c>
      <c r="BD88" s="5">
        <v>1</v>
      </c>
      <c r="BE88" s="5">
        <v>1</v>
      </c>
      <c r="BF88" s="5">
        <v>1</v>
      </c>
      <c r="BG88" s="5">
        <v>1</v>
      </c>
      <c r="BH88" s="5">
        <v>1</v>
      </c>
      <c r="BI88" s="5">
        <v>1</v>
      </c>
      <c r="BJ88" s="5">
        <v>1</v>
      </c>
      <c r="BK88" s="5">
        <v>1</v>
      </c>
      <c r="BL88" s="5">
        <v>1</v>
      </c>
      <c r="BM88" s="5">
        <v>1</v>
      </c>
      <c r="BN88" s="5">
        <v>1</v>
      </c>
      <c r="BO88" s="5">
        <v>1</v>
      </c>
      <c r="BP88" s="5">
        <v>1</v>
      </c>
      <c r="BQ88" s="5">
        <v>1</v>
      </c>
      <c r="BR88" s="5">
        <v>1</v>
      </c>
      <c r="BS88" s="5">
        <v>1</v>
      </c>
      <c r="BT88" s="5">
        <v>1</v>
      </c>
      <c r="BU88" s="244">
        <v>1</v>
      </c>
    </row>
    <row r="89" spans="1:73" s="160" customFormat="1" ht="23.25" customHeight="1" thickBot="1">
      <c r="A89" s="5">
        <v>1</v>
      </c>
      <c r="B89" s="611">
        <f t="shared" ref="B89:H89" ca="1" si="12">CELL("largeur",B89)</f>
        <v>5</v>
      </c>
      <c r="C89" s="611">
        <f t="shared" ca="1" si="12"/>
        <v>70</v>
      </c>
      <c r="D89" s="611">
        <f t="shared" ca="1" si="12"/>
        <v>12</v>
      </c>
      <c r="E89" s="611">
        <f t="shared" ca="1" si="12"/>
        <v>76</v>
      </c>
      <c r="F89" s="611">
        <f t="shared" ca="1" si="12"/>
        <v>35</v>
      </c>
      <c r="G89" s="611">
        <f t="shared" ca="1" si="12"/>
        <v>55</v>
      </c>
      <c r="H89" s="611">
        <f t="shared" ca="1" si="12"/>
        <v>14</v>
      </c>
      <c r="I89" s="5">
        <v>1</v>
      </c>
      <c r="J89" s="287" t="s">
        <v>21</v>
      </c>
      <c r="K89" s="287">
        <f t="shared" ref="K89:AF89" ca="1" si="13">CELL("largeur",K89)</f>
        <v>9</v>
      </c>
      <c r="L89" s="287">
        <f t="shared" ca="1" si="13"/>
        <v>12</v>
      </c>
      <c r="M89" s="287">
        <f t="shared" ca="1" si="13"/>
        <v>4</v>
      </c>
      <c r="N89" s="287">
        <f t="shared" ca="1" si="13"/>
        <v>11</v>
      </c>
      <c r="O89" s="287">
        <f t="shared" ca="1" si="13"/>
        <v>10</v>
      </c>
      <c r="P89" s="287">
        <f t="shared" ca="1" si="13"/>
        <v>40</v>
      </c>
      <c r="Q89" s="287">
        <f t="shared" ca="1" si="13"/>
        <v>12</v>
      </c>
      <c r="R89" s="287">
        <f t="shared" ca="1" si="13"/>
        <v>12</v>
      </c>
      <c r="S89" s="287">
        <f t="shared" ca="1" si="13"/>
        <v>0</v>
      </c>
      <c r="T89" s="287">
        <f t="shared" ca="1" si="13"/>
        <v>12</v>
      </c>
      <c r="U89" s="287">
        <f t="shared" ca="1" si="13"/>
        <v>9</v>
      </c>
      <c r="V89" s="287">
        <f t="shared" ca="1" si="13"/>
        <v>10</v>
      </c>
      <c r="W89" s="287">
        <f t="shared" ca="1" si="13"/>
        <v>16</v>
      </c>
      <c r="X89" s="287">
        <f t="shared" ca="1" si="13"/>
        <v>16</v>
      </c>
      <c r="Y89" s="5">
        <v>1</v>
      </c>
      <c r="Z89" s="5">
        <v>1</v>
      </c>
      <c r="AA89" s="287">
        <f t="shared" ca="1" si="13"/>
        <v>9</v>
      </c>
      <c r="AB89" s="287">
        <f t="shared" ca="1" si="13"/>
        <v>9</v>
      </c>
      <c r="AC89" s="287">
        <f t="shared" ca="1" si="13"/>
        <v>8</v>
      </c>
      <c r="AD89" s="287">
        <f t="shared" ca="1" si="13"/>
        <v>11</v>
      </c>
      <c r="AE89" s="287">
        <f t="shared" ca="1" si="13"/>
        <v>9</v>
      </c>
      <c r="AF89" s="287">
        <f t="shared" ca="1" si="13"/>
        <v>40</v>
      </c>
      <c r="AG89" s="5">
        <v>1</v>
      </c>
      <c r="AH89" s="5">
        <v>1</v>
      </c>
      <c r="AI89" s="5">
        <v>1</v>
      </c>
      <c r="AJ89" s="5">
        <v>1</v>
      </c>
      <c r="AK89" s="5">
        <v>1</v>
      </c>
      <c r="AL89" s="5">
        <v>1</v>
      </c>
      <c r="AM89" s="5">
        <v>1</v>
      </c>
      <c r="AN89" s="5">
        <v>1</v>
      </c>
      <c r="AO89" s="5">
        <v>1</v>
      </c>
      <c r="AP89" s="5">
        <v>1</v>
      </c>
      <c r="AQ89" s="5">
        <v>1</v>
      </c>
      <c r="AR89" s="5">
        <v>1</v>
      </c>
      <c r="AS89" s="5">
        <v>1</v>
      </c>
      <c r="AT89" s="5">
        <v>1</v>
      </c>
      <c r="AU89" s="5">
        <v>1</v>
      </c>
      <c r="AV89" s="5">
        <v>1</v>
      </c>
      <c r="AW89" s="856"/>
      <c r="AX89" s="380"/>
      <c r="AY89" s="381" t="s">
        <v>221</v>
      </c>
      <c r="AZ89" s="382">
        <v>0.75</v>
      </c>
      <c r="BA89" s="383" t="str">
        <f>BA88</f>
        <v>Litres</v>
      </c>
      <c r="BB89" s="384">
        <f>AZ91*AX91</f>
        <v>12</v>
      </c>
      <c r="BC89" s="5">
        <v>1</v>
      </c>
      <c r="BD89" s="5">
        <v>1</v>
      </c>
      <c r="BE89" s="5">
        <v>1</v>
      </c>
      <c r="BF89" s="5">
        <v>1</v>
      </c>
      <c r="BG89" s="5">
        <v>1</v>
      </c>
      <c r="BH89" s="5">
        <v>1</v>
      </c>
      <c r="BI89" s="5">
        <v>1</v>
      </c>
      <c r="BJ89" s="5">
        <v>1</v>
      </c>
      <c r="BK89" s="5">
        <v>1</v>
      </c>
      <c r="BL89" s="5">
        <v>1</v>
      </c>
      <c r="BM89" s="5">
        <v>1</v>
      </c>
      <c r="BN89" s="5">
        <v>1</v>
      </c>
      <c r="BO89" s="5">
        <v>1</v>
      </c>
      <c r="BP89" s="5">
        <v>1</v>
      </c>
      <c r="BQ89" s="5">
        <v>1</v>
      </c>
      <c r="BR89" s="5">
        <v>1</v>
      </c>
      <c r="BS89" s="5">
        <v>1</v>
      </c>
      <c r="BT89" s="5">
        <v>1</v>
      </c>
      <c r="BU89" s="244">
        <v>1</v>
      </c>
    </row>
    <row r="90" spans="1:73" ht="23.25" customHeight="1">
      <c r="A90" s="5">
        <v>1</v>
      </c>
      <c r="B90" s="942" t="s">
        <v>46</v>
      </c>
      <c r="C90" s="943"/>
      <c r="D90" s="944"/>
      <c r="E90" s="872" t="s">
        <v>680</v>
      </c>
      <c r="F90" s="873"/>
      <c r="G90" s="873"/>
      <c r="H90" s="874"/>
      <c r="I90" s="5">
        <v>1</v>
      </c>
      <c r="J90" s="54" t="s">
        <v>21</v>
      </c>
      <c r="K90" s="765" t="s">
        <v>29</v>
      </c>
      <c r="L90" s="767" t="s">
        <v>463</v>
      </c>
      <c r="M90" s="767"/>
      <c r="N90" s="767"/>
      <c r="O90" s="767"/>
      <c r="P90" s="767"/>
      <c r="Q90" s="767"/>
      <c r="R90" s="767"/>
      <c r="S90" s="767"/>
      <c r="T90" s="767"/>
      <c r="U90" s="767"/>
      <c r="V90" s="769" t="s">
        <v>158</v>
      </c>
      <c r="W90" s="769"/>
      <c r="X90" s="771" t="str">
        <f>LEFT(L90,1)</f>
        <v>P</v>
      </c>
      <c r="Y90" s="5">
        <v>1</v>
      </c>
      <c r="Z90" s="5">
        <v>1</v>
      </c>
      <c r="AA90" s="780" t="s">
        <v>46</v>
      </c>
      <c r="AB90" s="781"/>
      <c r="AC90" s="781"/>
      <c r="AD90" s="781"/>
      <c r="AE90" s="781"/>
      <c r="AF90" s="782"/>
      <c r="AG90" s="5">
        <v>1</v>
      </c>
      <c r="AH90" s="5">
        <v>1</v>
      </c>
      <c r="AI90" s="5">
        <v>1</v>
      </c>
      <c r="AJ90" s="5">
        <v>1</v>
      </c>
      <c r="AK90" s="5">
        <v>1</v>
      </c>
      <c r="AL90" s="5">
        <v>1</v>
      </c>
      <c r="AM90" s="5">
        <v>1</v>
      </c>
      <c r="AN90" s="5">
        <v>1</v>
      </c>
      <c r="AO90" s="5">
        <v>1</v>
      </c>
      <c r="AP90" s="5">
        <v>1</v>
      </c>
      <c r="AQ90" s="5">
        <v>1</v>
      </c>
      <c r="AR90" s="5">
        <v>1</v>
      </c>
      <c r="AS90" s="5">
        <v>1</v>
      </c>
      <c r="AT90" s="5">
        <v>1</v>
      </c>
      <c r="AU90" s="5">
        <v>1</v>
      </c>
      <c r="AV90" s="5">
        <v>1</v>
      </c>
      <c r="AW90" s="856"/>
      <c r="AX90" s="385">
        <f>IF(MOD(AZ88,AZ89)&gt;MOD(AZ88,AZ89)/2,INT(AZ88/AZ89)+1,INT(AZ88/AZ89))</f>
        <v>17</v>
      </c>
      <c r="AY90" s="386" t="s">
        <v>223</v>
      </c>
      <c r="AZ90" s="388"/>
      <c r="BA90" s="388"/>
      <c r="BB90" s="384">
        <f>IF(BB89=AZ88,"",BB89+AZ92)</f>
        <v>12.5</v>
      </c>
      <c r="BC90" s="5">
        <v>1</v>
      </c>
      <c r="BD90" s="5">
        <v>1</v>
      </c>
      <c r="BE90" s="5">
        <v>1</v>
      </c>
      <c r="BF90" s="5">
        <v>1</v>
      </c>
      <c r="BG90" s="5">
        <v>1</v>
      </c>
      <c r="BH90" s="5">
        <v>1</v>
      </c>
      <c r="BI90" s="5">
        <v>1</v>
      </c>
      <c r="BJ90" s="5">
        <v>1</v>
      </c>
      <c r="BK90" s="5">
        <v>1</v>
      </c>
      <c r="BL90" s="5">
        <v>1</v>
      </c>
      <c r="BM90" s="5">
        <v>1</v>
      </c>
      <c r="BN90" s="5">
        <v>1</v>
      </c>
      <c r="BO90" s="5">
        <v>1</v>
      </c>
      <c r="BP90" s="5">
        <v>1</v>
      </c>
      <c r="BQ90" s="5">
        <v>1</v>
      </c>
      <c r="BR90" s="5">
        <v>1</v>
      </c>
      <c r="BS90" s="5">
        <v>1</v>
      </c>
      <c r="BT90" s="5">
        <v>1</v>
      </c>
      <c r="BU90" s="244">
        <v>1</v>
      </c>
    </row>
    <row r="91" spans="1:73" ht="23.25" customHeight="1">
      <c r="A91" s="5">
        <v>1</v>
      </c>
      <c r="B91" s="715" t="s">
        <v>54</v>
      </c>
      <c r="C91" s="677"/>
      <c r="D91" s="716"/>
      <c r="E91" s="875"/>
      <c r="F91" s="876"/>
      <c r="G91" s="876"/>
      <c r="H91" s="877"/>
      <c r="I91" s="5">
        <v>1</v>
      </c>
      <c r="J91" s="56" t="s">
        <v>21</v>
      </c>
      <c r="K91" s="766"/>
      <c r="L91" s="768"/>
      <c r="M91" s="768"/>
      <c r="N91" s="768"/>
      <c r="O91" s="768"/>
      <c r="P91" s="768"/>
      <c r="Q91" s="768"/>
      <c r="R91" s="768"/>
      <c r="S91" s="768"/>
      <c r="T91" s="768"/>
      <c r="U91" s="768"/>
      <c r="V91" s="770"/>
      <c r="W91" s="770"/>
      <c r="X91" s="772"/>
      <c r="Y91" s="5">
        <v>1</v>
      </c>
      <c r="Z91" s="5">
        <v>1</v>
      </c>
      <c r="AA91" s="676" t="s">
        <v>54</v>
      </c>
      <c r="AB91" s="677"/>
      <c r="AC91" s="677"/>
      <c r="AD91" s="677"/>
      <c r="AE91" s="677"/>
      <c r="AF91" s="678"/>
      <c r="AG91" s="5">
        <v>1</v>
      </c>
      <c r="AH91" s="5">
        <v>1</v>
      </c>
      <c r="AI91" s="5">
        <v>1</v>
      </c>
      <c r="AJ91" s="5">
        <v>1</v>
      </c>
      <c r="AK91" s="5">
        <v>1</v>
      </c>
      <c r="AL91" s="5">
        <v>1</v>
      </c>
      <c r="AM91" s="5">
        <v>1</v>
      </c>
      <c r="AN91" s="5">
        <v>1</v>
      </c>
      <c r="AO91" s="5">
        <v>1</v>
      </c>
      <c r="AP91" s="5">
        <v>1</v>
      </c>
      <c r="AQ91" s="5">
        <v>1</v>
      </c>
      <c r="AR91" s="5">
        <v>1</v>
      </c>
      <c r="AS91" s="5">
        <v>1</v>
      </c>
      <c r="AT91" s="5">
        <v>1</v>
      </c>
      <c r="AU91" s="5">
        <v>1</v>
      </c>
      <c r="AV91" s="5">
        <v>1</v>
      </c>
      <c r="AW91" s="856"/>
      <c r="AX91" s="385">
        <f>INT(AZ88/AZ89)</f>
        <v>16</v>
      </c>
      <c r="AY91" s="389" t="s">
        <v>84</v>
      </c>
      <c r="AZ91" s="390">
        <f>AZ89</f>
        <v>0.75</v>
      </c>
      <c r="BA91" s="383" t="str">
        <f>BA89</f>
        <v>Litres</v>
      </c>
      <c r="BB91" s="391" t="str">
        <f>CONCATENATE(BB89," ",BA88)</f>
        <v>12 Litres</v>
      </c>
      <c r="BC91" s="5">
        <v>1</v>
      </c>
      <c r="BD91" s="5">
        <v>1</v>
      </c>
      <c r="BE91" s="5">
        <v>1</v>
      </c>
      <c r="BF91" s="5">
        <v>1</v>
      </c>
      <c r="BG91" s="5">
        <v>1</v>
      </c>
      <c r="BH91" s="5">
        <v>1</v>
      </c>
      <c r="BI91" s="5">
        <v>1</v>
      </c>
      <c r="BJ91" s="5">
        <v>1</v>
      </c>
      <c r="BK91" s="5">
        <v>1</v>
      </c>
      <c r="BL91" s="5">
        <v>1</v>
      </c>
      <c r="BM91" s="5">
        <v>1</v>
      </c>
      <c r="BN91" s="5">
        <v>1</v>
      </c>
      <c r="BO91" s="5">
        <v>1</v>
      </c>
      <c r="BP91" s="5">
        <v>1</v>
      </c>
      <c r="BQ91" s="5">
        <v>1</v>
      </c>
      <c r="BR91" s="5">
        <v>1</v>
      </c>
      <c r="BS91" s="5">
        <v>1</v>
      </c>
      <c r="BT91" s="5">
        <v>1</v>
      </c>
      <c r="BU91" s="244">
        <v>1</v>
      </c>
    </row>
    <row r="92" spans="1:73" ht="21">
      <c r="A92" s="5">
        <v>1</v>
      </c>
      <c r="B92" s="599"/>
      <c r="C92" s="1"/>
      <c r="D92" s="600"/>
      <c r="E92" s="884" t="s">
        <v>702</v>
      </c>
      <c r="F92" s="885"/>
      <c r="G92" s="885"/>
      <c r="H92" s="886"/>
      <c r="I92" s="5">
        <v>1</v>
      </c>
      <c r="J92" s="62" t="s">
        <v>21</v>
      </c>
      <c r="K92" s="63"/>
      <c r="L92" s="63" t="s">
        <v>40</v>
      </c>
      <c r="M92" s="64" t="s">
        <v>444</v>
      </c>
      <c r="N92" s="64"/>
      <c r="O92" s="64"/>
      <c r="P92" s="64"/>
      <c r="Q92" s="64"/>
      <c r="R92" s="64"/>
      <c r="S92" s="64"/>
      <c r="T92" s="64"/>
      <c r="U92" s="64"/>
      <c r="V92" s="64"/>
      <c r="W92" s="64"/>
      <c r="X92" s="65"/>
      <c r="Y92" s="5">
        <v>1</v>
      </c>
      <c r="Z92" s="5">
        <v>1</v>
      </c>
      <c r="AA92" s="100"/>
      <c r="AB92" s="1"/>
      <c r="AC92" s="1"/>
      <c r="AD92" s="1"/>
      <c r="AE92" s="1"/>
      <c r="AF92" s="101"/>
      <c r="AG92" s="5">
        <v>1</v>
      </c>
      <c r="AH92" s="5">
        <v>1</v>
      </c>
      <c r="AI92" s="5">
        <v>1</v>
      </c>
      <c r="AJ92" s="5">
        <v>1</v>
      </c>
      <c r="AK92" s="5">
        <v>1</v>
      </c>
      <c r="AL92" s="5">
        <v>1</v>
      </c>
      <c r="AM92" s="5">
        <v>1</v>
      </c>
      <c r="AN92" s="5">
        <v>1</v>
      </c>
      <c r="AO92" s="5">
        <v>1</v>
      </c>
      <c r="AP92" s="5">
        <v>1</v>
      </c>
      <c r="AQ92" s="5">
        <v>1</v>
      </c>
      <c r="AR92" s="5">
        <v>1</v>
      </c>
      <c r="AS92" s="5">
        <v>1</v>
      </c>
      <c r="AT92" s="5">
        <v>1</v>
      </c>
      <c r="AU92" s="5">
        <v>1</v>
      </c>
      <c r="AV92" s="5">
        <v>1</v>
      </c>
      <c r="AW92" s="856"/>
      <c r="AX92" s="393"/>
      <c r="AY92" s="385" t="str">
        <f>IF(BB89=AZ88,"",IF(AZ92&gt;0,"Plus 1 de"))</f>
        <v>Plus 1 de</v>
      </c>
      <c r="AZ92" s="390">
        <f>IF(BB89=AZ88,"",MOD(AZ88,AZ89))</f>
        <v>0.5</v>
      </c>
      <c r="BA92" s="383" t="str">
        <f>IF(BB89=AZ88,"",BA91)</f>
        <v>Litres</v>
      </c>
      <c r="BB92" s="394" t="str">
        <f>CONCATENATE(BB90," ",BA88)</f>
        <v>12.5 Litres</v>
      </c>
      <c r="BC92" s="5">
        <v>1</v>
      </c>
      <c r="BD92" s="5">
        <v>1</v>
      </c>
      <c r="BE92" s="5">
        <v>1</v>
      </c>
      <c r="BF92" s="5">
        <v>1</v>
      </c>
      <c r="BG92" s="5">
        <v>1</v>
      </c>
      <c r="BH92" s="5">
        <v>1</v>
      </c>
      <c r="BI92" s="5">
        <v>1</v>
      </c>
      <c r="BJ92" s="5">
        <v>1</v>
      </c>
      <c r="BK92" s="5">
        <v>1</v>
      </c>
      <c r="BL92" s="5">
        <v>1</v>
      </c>
      <c r="BM92" s="5">
        <v>1</v>
      </c>
      <c r="BN92" s="5">
        <v>1</v>
      </c>
      <c r="BO92" s="5">
        <v>1</v>
      </c>
      <c r="BP92" s="5">
        <v>1</v>
      </c>
      <c r="BQ92" s="5">
        <v>1</v>
      </c>
      <c r="BR92" s="5">
        <v>1</v>
      </c>
      <c r="BS92" s="5">
        <v>1</v>
      </c>
      <c r="BT92" s="5">
        <v>1</v>
      </c>
      <c r="BU92" s="244">
        <v>1</v>
      </c>
    </row>
    <row r="93" spans="1:73" ht="18.75" customHeight="1">
      <c r="A93" s="5">
        <v>1</v>
      </c>
      <c r="B93" s="599"/>
      <c r="C93" s="1"/>
      <c r="D93" s="600"/>
      <c r="E93" s="907" t="s">
        <v>703</v>
      </c>
      <c r="F93" s="908"/>
      <c r="G93" s="908"/>
      <c r="H93" s="909"/>
      <c r="I93" s="5">
        <v>1</v>
      </c>
      <c r="J93" s="62" t="s">
        <v>21</v>
      </c>
      <c r="K93" s="71">
        <v>5</v>
      </c>
      <c r="L93" s="72" t="s">
        <v>43</v>
      </c>
      <c r="M93" s="73" t="s">
        <v>44</v>
      </c>
      <c r="N93" s="74"/>
      <c r="O93" s="74"/>
      <c r="P93" s="75"/>
      <c r="Q93" s="76"/>
      <c r="R93" s="75"/>
      <c r="S93" s="75"/>
      <c r="T93" s="75"/>
      <c r="U93" s="75"/>
      <c r="V93" s="77" t="s">
        <v>45</v>
      </c>
      <c r="W93" s="78"/>
      <c r="X93" s="79"/>
      <c r="Y93" s="5">
        <v>1</v>
      </c>
      <c r="Z93" s="5">
        <v>1</v>
      </c>
      <c r="AA93" s="100"/>
      <c r="AB93" s="1"/>
      <c r="AC93" s="1"/>
      <c r="AD93" s="1"/>
      <c r="AE93" s="1"/>
      <c r="AF93" s="101"/>
      <c r="AG93" s="5">
        <v>1</v>
      </c>
      <c r="AH93" s="5">
        <v>1</v>
      </c>
      <c r="AI93" s="5">
        <v>1</v>
      </c>
      <c r="AJ93" s="5">
        <v>1</v>
      </c>
      <c r="AK93" s="5">
        <v>1</v>
      </c>
      <c r="AL93" s="5">
        <v>1</v>
      </c>
      <c r="AM93" s="5">
        <v>1</v>
      </c>
      <c r="AN93" s="5">
        <v>1</v>
      </c>
      <c r="AO93" s="5">
        <v>1</v>
      </c>
      <c r="AP93" s="5">
        <v>1</v>
      </c>
      <c r="AQ93" s="5">
        <v>1</v>
      </c>
      <c r="AR93" s="5">
        <v>1</v>
      </c>
      <c r="AS93" s="5">
        <v>1</v>
      </c>
      <c r="AT93" s="5">
        <v>1</v>
      </c>
      <c r="AU93" s="5">
        <v>1</v>
      </c>
      <c r="AV93" s="5">
        <v>1</v>
      </c>
      <c r="AW93" s="856"/>
      <c r="AX93" s="852" t="s">
        <v>224</v>
      </c>
      <c r="AY93" s="852"/>
      <c r="AZ93" s="852"/>
      <c r="BA93" s="852"/>
      <c r="BB93" s="809"/>
      <c r="BC93" s="5">
        <v>1</v>
      </c>
      <c r="BD93" s="5">
        <v>1</v>
      </c>
      <c r="BE93" s="5">
        <v>1</v>
      </c>
      <c r="BF93" s="5">
        <v>1</v>
      </c>
      <c r="BG93" s="5">
        <v>1</v>
      </c>
      <c r="BH93" s="5">
        <v>1</v>
      </c>
      <c r="BI93" s="5">
        <v>1</v>
      </c>
      <c r="BJ93" s="5">
        <v>1</v>
      </c>
      <c r="BK93" s="5">
        <v>1</v>
      </c>
      <c r="BL93" s="5">
        <v>1</v>
      </c>
      <c r="BM93" s="5">
        <v>1</v>
      </c>
      <c r="BN93" s="5">
        <v>1</v>
      </c>
      <c r="BO93" s="5">
        <v>1</v>
      </c>
      <c r="BP93" s="5">
        <v>1</v>
      </c>
      <c r="BQ93" s="5">
        <v>1</v>
      </c>
      <c r="BR93" s="5">
        <v>1</v>
      </c>
      <c r="BS93" s="5">
        <v>1</v>
      </c>
      <c r="BT93" s="5">
        <v>1</v>
      </c>
      <c r="BU93" s="244">
        <v>1</v>
      </c>
    </row>
    <row r="94" spans="1:73" ht="15.75" customHeight="1">
      <c r="A94" s="5">
        <v>1</v>
      </c>
      <c r="B94" s="599"/>
      <c r="C94" s="1"/>
      <c r="D94" s="600"/>
      <c r="E94" s="907"/>
      <c r="F94" s="908"/>
      <c r="G94" s="908"/>
      <c r="H94" s="909"/>
      <c r="I94" s="5">
        <v>1</v>
      </c>
      <c r="J94" s="62" t="s">
        <v>21</v>
      </c>
      <c r="K94" s="89">
        <v>5</v>
      </c>
      <c r="L94" s="90" t="s">
        <v>52</v>
      </c>
      <c r="M94" s="91" t="s">
        <v>53</v>
      </c>
      <c r="N94" s="92"/>
      <c r="P94" s="76"/>
      <c r="Q94" s="76"/>
      <c r="R94" s="76"/>
      <c r="S94" s="76"/>
      <c r="T94" s="76"/>
      <c r="U94" s="76"/>
      <c r="V94" s="753">
        <v>20</v>
      </c>
      <c r="W94" s="754" t="str">
        <f>L93</f>
        <v>couverts</v>
      </c>
      <c r="X94" s="755"/>
      <c r="Y94" s="5">
        <v>1</v>
      </c>
      <c r="Z94" s="5">
        <v>1</v>
      </c>
      <c r="AA94" s="100"/>
      <c r="AB94" s="1"/>
      <c r="AC94" s="1"/>
      <c r="AD94" s="1"/>
      <c r="AE94" s="1"/>
      <c r="AF94" s="101"/>
      <c r="AG94" s="5">
        <v>1</v>
      </c>
      <c r="AH94" s="5">
        <v>1</v>
      </c>
      <c r="AI94" s="5">
        <v>1</v>
      </c>
      <c r="AJ94" s="5">
        <v>1</v>
      </c>
      <c r="AK94" s="5">
        <v>1</v>
      </c>
      <c r="AL94" s="5">
        <v>1</v>
      </c>
      <c r="AM94" s="5">
        <v>1</v>
      </c>
      <c r="AN94" s="5">
        <v>1</v>
      </c>
      <c r="AO94" s="5">
        <v>1</v>
      </c>
      <c r="AP94" s="5">
        <v>1</v>
      </c>
      <c r="AQ94" s="5">
        <v>1</v>
      </c>
      <c r="AR94" s="5">
        <v>1</v>
      </c>
      <c r="AS94" s="5">
        <v>1</v>
      </c>
      <c r="AT94" s="5">
        <v>1</v>
      </c>
      <c r="AU94" s="5">
        <v>1</v>
      </c>
      <c r="AV94" s="5">
        <v>1</v>
      </c>
      <c r="AW94" s="856"/>
      <c r="AX94" s="852"/>
      <c r="AY94" s="852"/>
      <c r="AZ94" s="852"/>
      <c r="BA94" s="852"/>
      <c r="BB94" s="809"/>
      <c r="BC94" s="5">
        <v>1</v>
      </c>
      <c r="BD94" s="5">
        <v>1</v>
      </c>
      <c r="BE94" s="5">
        <v>1</v>
      </c>
      <c r="BF94" s="5">
        <v>1</v>
      </c>
      <c r="BG94" s="5">
        <v>1</v>
      </c>
      <c r="BH94" s="5">
        <v>1</v>
      </c>
      <c r="BI94" s="5">
        <v>1</v>
      </c>
      <c r="BJ94" s="5">
        <v>1</v>
      </c>
      <c r="BK94" s="5">
        <v>1</v>
      </c>
      <c r="BL94" s="5">
        <v>1</v>
      </c>
      <c r="BM94" s="5">
        <v>1</v>
      </c>
      <c r="BN94" s="5">
        <v>1</v>
      </c>
      <c r="BO94" s="5">
        <v>1</v>
      </c>
      <c r="BP94" s="5">
        <v>1</v>
      </c>
      <c r="BQ94" s="5">
        <v>1</v>
      </c>
      <c r="BR94" s="5">
        <v>1</v>
      </c>
      <c r="BS94" s="5">
        <v>1</v>
      </c>
      <c r="BT94" s="5">
        <v>1</v>
      </c>
      <c r="BU94" s="244">
        <v>1</v>
      </c>
    </row>
    <row r="95" spans="1:73" ht="16.5" customHeight="1" thickBot="1">
      <c r="A95" s="5">
        <v>1</v>
      </c>
      <c r="B95" s="599"/>
      <c r="C95" s="1"/>
      <c r="D95" s="600"/>
      <c r="E95" s="907"/>
      <c r="F95" s="908"/>
      <c r="G95" s="908"/>
      <c r="H95" s="909"/>
      <c r="I95" s="5">
        <v>1</v>
      </c>
      <c r="J95" s="62" t="s">
        <v>21</v>
      </c>
      <c r="K95" s="98" t="s">
        <v>59</v>
      </c>
      <c r="O95" s="92"/>
      <c r="P95" s="36"/>
      <c r="Q95" s="36"/>
      <c r="R95" s="76"/>
      <c r="S95" s="76"/>
      <c r="T95" s="76"/>
      <c r="U95" s="99" t="str">
        <f>M92</f>
        <v>le CREUSET</v>
      </c>
      <c r="V95" s="753"/>
      <c r="W95" s="754"/>
      <c r="X95" s="755"/>
      <c r="Y95" s="5">
        <v>1</v>
      </c>
      <c r="Z95" s="5">
        <v>1</v>
      </c>
      <c r="AA95" s="100"/>
      <c r="AB95" s="1"/>
      <c r="AC95" s="1"/>
      <c r="AD95" s="1"/>
      <c r="AE95" s="1"/>
      <c r="AF95" s="101"/>
      <c r="AG95" s="5">
        <v>1</v>
      </c>
      <c r="AH95" s="5">
        <v>1</v>
      </c>
      <c r="AI95" s="5">
        <v>1</v>
      </c>
      <c r="AJ95" s="5">
        <v>1</v>
      </c>
      <c r="AK95" s="5">
        <v>1</v>
      </c>
      <c r="AL95" s="5">
        <v>1</v>
      </c>
      <c r="AM95" s="5">
        <v>1</v>
      </c>
      <c r="AN95" s="5">
        <v>1</v>
      </c>
      <c r="AO95" s="5">
        <v>1</v>
      </c>
      <c r="AP95" s="5">
        <v>1</v>
      </c>
      <c r="AQ95" s="5">
        <v>1</v>
      </c>
      <c r="AR95" s="5">
        <v>1</v>
      </c>
      <c r="AS95" s="5">
        <v>1</v>
      </c>
      <c r="AT95" s="5">
        <v>1</v>
      </c>
      <c r="AU95" s="5">
        <v>1</v>
      </c>
      <c r="AV95" s="5">
        <v>1</v>
      </c>
      <c r="AW95" s="857"/>
      <c r="AX95" s="403" t="s">
        <v>227</v>
      </c>
      <c r="AY95" s="403"/>
      <c r="AZ95" s="403"/>
      <c r="BA95" s="403"/>
      <c r="BB95" s="404"/>
      <c r="BC95" s="5">
        <v>1</v>
      </c>
      <c r="BD95" s="5">
        <v>1</v>
      </c>
      <c r="BE95" s="5">
        <v>1</v>
      </c>
      <c r="BF95" s="5">
        <v>1</v>
      </c>
      <c r="BG95" s="5">
        <v>1</v>
      </c>
      <c r="BH95" s="5">
        <v>1</v>
      </c>
      <c r="BI95" s="5">
        <v>1</v>
      </c>
      <c r="BJ95" s="5">
        <v>1</v>
      </c>
      <c r="BK95" s="5">
        <v>1</v>
      </c>
      <c r="BL95" s="5">
        <v>1</v>
      </c>
      <c r="BM95" s="5">
        <v>1</v>
      </c>
      <c r="BN95" s="5">
        <v>1</v>
      </c>
      <c r="BO95" s="5">
        <v>1</v>
      </c>
      <c r="BP95" s="5">
        <v>1</v>
      </c>
      <c r="BQ95" s="5">
        <v>1</v>
      </c>
      <c r="BR95" s="5">
        <v>1</v>
      </c>
      <c r="BS95" s="5">
        <v>1</v>
      </c>
      <c r="BT95" s="5">
        <v>1</v>
      </c>
      <c r="BU95" s="244">
        <v>1</v>
      </c>
    </row>
    <row r="96" spans="1:73" ht="17.25" customHeight="1" thickTop="1" thickBot="1">
      <c r="A96" s="5">
        <v>1</v>
      </c>
      <c r="B96" s="599"/>
      <c r="C96" s="1"/>
      <c r="D96" s="600"/>
      <c r="E96" s="903" t="s">
        <v>688</v>
      </c>
      <c r="F96" s="904"/>
      <c r="G96" s="904"/>
      <c r="H96" s="905"/>
      <c r="I96" s="5">
        <v>1</v>
      </c>
      <c r="J96" s="62" t="s">
        <v>21</v>
      </c>
      <c r="K96" s="112" t="s">
        <v>63</v>
      </c>
      <c r="L96" s="113" t="s">
        <v>64</v>
      </c>
      <c r="M96" s="112" t="s">
        <v>65</v>
      </c>
      <c r="N96" s="113" t="s">
        <v>66</v>
      </c>
      <c r="O96" s="112" t="s">
        <v>67</v>
      </c>
      <c r="P96" s="113" t="s">
        <v>68</v>
      </c>
      <c r="Q96" s="112" t="s">
        <v>69</v>
      </c>
      <c r="R96" s="113" t="s">
        <v>70</v>
      </c>
      <c r="S96" s="112" t="s">
        <v>71</v>
      </c>
      <c r="T96" s="113" t="s">
        <v>72</v>
      </c>
      <c r="U96" s="112" t="s">
        <v>73</v>
      </c>
      <c r="V96" s="113" t="s">
        <v>74</v>
      </c>
      <c r="W96" s="112" t="s">
        <v>75</v>
      </c>
      <c r="X96" s="114" t="s">
        <v>76</v>
      </c>
      <c r="Y96" s="5">
        <v>1</v>
      </c>
      <c r="Z96" s="5">
        <v>1</v>
      </c>
      <c r="AA96" s="100"/>
      <c r="AB96" s="1"/>
      <c r="AC96" s="1"/>
      <c r="AD96" s="1"/>
      <c r="AE96" s="1"/>
      <c r="AF96" s="101"/>
      <c r="AG96" s="5">
        <v>1</v>
      </c>
      <c r="AH96" s="5">
        <v>1</v>
      </c>
      <c r="AI96" s="5">
        <v>1</v>
      </c>
      <c r="AJ96" s="5">
        <v>1</v>
      </c>
      <c r="AK96" s="5">
        <v>1</v>
      </c>
      <c r="AL96" s="5">
        <v>1</v>
      </c>
      <c r="AM96" s="5">
        <v>1</v>
      </c>
      <c r="AN96" s="5">
        <v>1</v>
      </c>
      <c r="AO96" s="5">
        <v>1</v>
      </c>
      <c r="AP96" s="5">
        <v>1</v>
      </c>
      <c r="AQ96" s="5">
        <v>1</v>
      </c>
      <c r="AR96" s="5">
        <v>1</v>
      </c>
      <c r="AS96" s="5">
        <v>1</v>
      </c>
      <c r="AT96" s="5">
        <v>1</v>
      </c>
      <c r="AU96" s="5">
        <v>1</v>
      </c>
      <c r="AV96" s="5">
        <v>1</v>
      </c>
      <c r="AW96" s="5">
        <v>1</v>
      </c>
      <c r="AX96" s="5">
        <v>1</v>
      </c>
      <c r="AY96" s="5">
        <v>1</v>
      </c>
      <c r="AZ96" s="5">
        <v>1</v>
      </c>
      <c r="BA96" s="5">
        <v>1</v>
      </c>
      <c r="BB96" s="5">
        <v>1</v>
      </c>
      <c r="BC96" s="5">
        <v>1</v>
      </c>
      <c r="BD96" s="5">
        <v>1</v>
      </c>
      <c r="BE96" s="5">
        <v>1</v>
      </c>
      <c r="BF96" s="5">
        <v>1</v>
      </c>
      <c r="BG96" s="5">
        <v>1</v>
      </c>
      <c r="BH96" s="5">
        <v>1</v>
      </c>
      <c r="BI96" s="5">
        <v>1</v>
      </c>
      <c r="BJ96" s="5">
        <v>1</v>
      </c>
      <c r="BK96" s="5">
        <v>1</v>
      </c>
      <c r="BL96" s="5">
        <v>1</v>
      </c>
      <c r="BM96" s="5">
        <v>1</v>
      </c>
      <c r="BN96" s="5">
        <v>1</v>
      </c>
      <c r="BO96" s="5">
        <v>1</v>
      </c>
      <c r="BP96" s="5">
        <v>1</v>
      </c>
      <c r="BQ96" s="5">
        <v>1</v>
      </c>
      <c r="BR96" s="5">
        <v>1</v>
      </c>
      <c r="BS96" s="5">
        <v>1</v>
      </c>
      <c r="BT96" s="5">
        <v>1</v>
      </c>
      <c r="BU96" s="244">
        <v>1</v>
      </c>
    </row>
    <row r="97" spans="1:73" ht="16.5" customHeight="1" thickTop="1">
      <c r="A97" s="5">
        <v>1</v>
      </c>
      <c r="B97" s="599"/>
      <c r="C97" s="1"/>
      <c r="D97" s="600"/>
      <c r="E97" s="903"/>
      <c r="F97" s="904"/>
      <c r="G97" s="904"/>
      <c r="H97" s="905"/>
      <c r="I97" s="5">
        <v>1</v>
      </c>
      <c r="J97" s="62" t="s">
        <v>21</v>
      </c>
      <c r="K97" s="125" t="s">
        <v>88</v>
      </c>
      <c r="L97" s="126" t="s">
        <v>89</v>
      </c>
      <c r="M97" s="127"/>
      <c r="N97" s="685" t="s">
        <v>90</v>
      </c>
      <c r="O97" s="687" t="s">
        <v>91</v>
      </c>
      <c r="P97" s="128" t="s">
        <v>92</v>
      </c>
      <c r="Q97" s="689" t="s">
        <v>93</v>
      </c>
      <c r="R97" s="691" t="s">
        <v>94</v>
      </c>
      <c r="S97" s="693" t="s">
        <v>95</v>
      </c>
      <c r="T97" s="129" t="s">
        <v>87</v>
      </c>
      <c r="U97" s="130" t="s">
        <v>82</v>
      </c>
      <c r="V97" s="131" t="s">
        <v>96</v>
      </c>
      <c r="W97" s="132">
        <f>V94</f>
        <v>20</v>
      </c>
      <c r="X97" s="133" t="str">
        <f>W94</f>
        <v>couverts</v>
      </c>
      <c r="Y97" s="5">
        <v>1</v>
      </c>
      <c r="Z97" s="5">
        <v>1</v>
      </c>
      <c r="AA97" s="100"/>
      <c r="AB97" s="1"/>
      <c r="AC97" s="1"/>
      <c r="AD97" s="1"/>
      <c r="AE97" s="1"/>
      <c r="AF97" s="101"/>
      <c r="AG97" s="5">
        <v>1</v>
      </c>
      <c r="AH97" s="5">
        <v>1</v>
      </c>
      <c r="AI97" s="5">
        <v>1</v>
      </c>
      <c r="AJ97" s="5">
        <v>1</v>
      </c>
      <c r="AK97" s="5">
        <v>1</v>
      </c>
      <c r="AL97" s="5">
        <v>1</v>
      </c>
      <c r="AM97" s="5">
        <v>1</v>
      </c>
      <c r="AN97" s="5">
        <v>1</v>
      </c>
      <c r="AO97" s="5">
        <v>1</v>
      </c>
      <c r="AP97" s="5">
        <v>1</v>
      </c>
      <c r="AQ97" s="5">
        <v>1</v>
      </c>
      <c r="AR97" s="5">
        <v>1</v>
      </c>
      <c r="AS97" s="5">
        <v>1</v>
      </c>
      <c r="AT97" s="5">
        <v>1</v>
      </c>
      <c r="AU97" s="5">
        <v>1</v>
      </c>
      <c r="AV97" s="5">
        <v>1</v>
      </c>
      <c r="AW97" s="5">
        <v>1</v>
      </c>
      <c r="AX97" s="5">
        <v>1</v>
      </c>
      <c r="AY97" s="5">
        <v>1</v>
      </c>
      <c r="AZ97" s="5">
        <v>1</v>
      </c>
      <c r="BA97" s="5">
        <v>1</v>
      </c>
      <c r="BB97" s="5">
        <v>1</v>
      </c>
      <c r="BC97" s="5">
        <v>1</v>
      </c>
      <c r="BD97" s="5">
        <v>1</v>
      </c>
      <c r="BE97" s="5">
        <v>1</v>
      </c>
      <c r="BF97" s="5">
        <v>1</v>
      </c>
      <c r="BG97" s="5">
        <v>1</v>
      </c>
      <c r="BH97" s="5">
        <v>1</v>
      </c>
      <c r="BI97" s="5">
        <v>1</v>
      </c>
      <c r="BJ97" s="5">
        <v>1</v>
      </c>
      <c r="BK97" s="5">
        <v>1</v>
      </c>
      <c r="BL97" s="5">
        <v>1</v>
      </c>
      <c r="BM97" s="5">
        <v>1</v>
      </c>
      <c r="BN97" s="5">
        <v>1</v>
      </c>
      <c r="BO97" s="5">
        <v>1</v>
      </c>
      <c r="BP97" s="5">
        <v>1</v>
      </c>
      <c r="BQ97" s="5">
        <v>1</v>
      </c>
      <c r="BR97" s="5">
        <v>1</v>
      </c>
      <c r="BS97" s="5">
        <v>1</v>
      </c>
      <c r="BT97" s="5">
        <v>1</v>
      </c>
      <c r="BU97" s="244">
        <v>1</v>
      </c>
    </row>
    <row r="98" spans="1:73" ht="21" customHeight="1">
      <c r="A98" s="5">
        <v>1</v>
      </c>
      <c r="B98" s="599"/>
      <c r="C98" s="1"/>
      <c r="D98" s="600"/>
      <c r="E98" s="807" t="s">
        <v>678</v>
      </c>
      <c r="F98" s="675" t="s">
        <v>677</v>
      </c>
      <c r="G98" s="634" t="s">
        <v>517</v>
      </c>
      <c r="H98" s="809" t="s">
        <v>686</v>
      </c>
      <c r="I98" s="5">
        <v>1</v>
      </c>
      <c r="J98" s="60" t="s">
        <v>21</v>
      </c>
      <c r="K98" s="144" t="s">
        <v>82</v>
      </c>
      <c r="L98" s="145" t="s">
        <v>83</v>
      </c>
      <c r="M98" s="146" t="s">
        <v>84</v>
      </c>
      <c r="N98" s="686"/>
      <c r="O98" s="688"/>
      <c r="P98" s="147" t="s">
        <v>81</v>
      </c>
      <c r="Q98" s="690"/>
      <c r="R98" s="692"/>
      <c r="S98" s="694"/>
      <c r="T98" s="148" t="s">
        <v>102</v>
      </c>
      <c r="U98" s="149">
        <v>1</v>
      </c>
      <c r="V98" s="150" t="s">
        <v>82</v>
      </c>
      <c r="W98" s="151" t="s">
        <v>83</v>
      </c>
      <c r="X98" s="152" t="s">
        <v>87</v>
      </c>
      <c r="Y98" s="5">
        <v>1</v>
      </c>
      <c r="Z98" s="5">
        <v>1</v>
      </c>
      <c r="AA98" s="100"/>
      <c r="AB98" s="1"/>
      <c r="AC98" s="1"/>
      <c r="AD98" s="1"/>
      <c r="AE98" s="1"/>
      <c r="AF98" s="101"/>
      <c r="AG98" s="5">
        <v>1</v>
      </c>
      <c r="AH98" s="5">
        <v>1</v>
      </c>
      <c r="AI98" s="5">
        <v>1</v>
      </c>
      <c r="AJ98" s="5">
        <v>1</v>
      </c>
      <c r="AK98" s="5">
        <v>1</v>
      </c>
      <c r="AL98" s="5">
        <v>1</v>
      </c>
      <c r="AM98" s="5">
        <v>1</v>
      </c>
      <c r="AN98" s="5">
        <v>1</v>
      </c>
      <c r="AO98" s="5">
        <v>1</v>
      </c>
      <c r="AP98" s="5">
        <v>1</v>
      </c>
      <c r="AQ98" s="5">
        <v>1</v>
      </c>
      <c r="AR98" s="5">
        <v>1</v>
      </c>
      <c r="AS98" s="5">
        <v>1</v>
      </c>
      <c r="AT98" s="5">
        <v>1</v>
      </c>
      <c r="AU98" s="5">
        <v>1</v>
      </c>
      <c r="AV98" s="5">
        <v>1</v>
      </c>
      <c r="AW98" s="5">
        <v>1</v>
      </c>
      <c r="AX98" s="5">
        <v>1</v>
      </c>
      <c r="AY98" s="5">
        <v>1</v>
      </c>
      <c r="AZ98" s="5">
        <v>1</v>
      </c>
      <c r="BA98" s="5">
        <v>1</v>
      </c>
      <c r="BB98" s="5">
        <v>1</v>
      </c>
      <c r="BC98" s="5">
        <v>1</v>
      </c>
      <c r="BD98" s="5">
        <v>1</v>
      </c>
      <c r="BE98" s="5">
        <v>1</v>
      </c>
      <c r="BF98" s="5">
        <v>1</v>
      </c>
      <c r="BG98" s="5">
        <v>1</v>
      </c>
      <c r="BH98" s="5">
        <v>1</v>
      </c>
      <c r="BI98" s="5">
        <v>1</v>
      </c>
      <c r="BJ98" s="5">
        <v>1</v>
      </c>
      <c r="BK98" s="5">
        <v>1</v>
      </c>
      <c r="BL98" s="5">
        <v>1</v>
      </c>
      <c r="BM98" s="5">
        <v>1</v>
      </c>
      <c r="BN98" s="5">
        <v>1</v>
      </c>
      <c r="BO98" s="5">
        <v>1</v>
      </c>
      <c r="BP98" s="5">
        <v>1</v>
      </c>
      <c r="BQ98" s="5">
        <v>1</v>
      </c>
      <c r="BR98" s="5">
        <v>1</v>
      </c>
      <c r="BS98" s="5">
        <v>1</v>
      </c>
      <c r="BT98" s="5">
        <v>1</v>
      </c>
      <c r="BU98" s="244">
        <v>1</v>
      </c>
    </row>
    <row r="99" spans="1:73" ht="18.75" customHeight="1">
      <c r="A99" s="5">
        <v>1</v>
      </c>
      <c r="B99" s="599"/>
      <c r="C99" s="1"/>
      <c r="D99" s="600"/>
      <c r="E99" s="807"/>
      <c r="F99" s="675"/>
      <c r="G99" s="810" t="s">
        <v>519</v>
      </c>
      <c r="H99" s="809"/>
      <c r="I99" s="5">
        <v>1</v>
      </c>
      <c r="J99" s="62" t="s">
        <v>21</v>
      </c>
      <c r="K99" s="163"/>
      <c r="L99" s="164"/>
      <c r="M99" s="165" t="str">
        <f t="shared" ref="M99:M127" si="14">IF(AND(K99&gt;0,N99&gt;0),"de","")</f>
        <v/>
      </c>
      <c r="N99" s="485"/>
      <c r="O99" s="167"/>
      <c r="P99" s="168"/>
      <c r="Q99" s="491">
        <v>1</v>
      </c>
      <c r="R99" s="169">
        <f>IFERROR(SUMIF(K156:P156, O99, K157:P157)*N99*IF(ISBLANK(K99),1,K99)+SUMIF(K158:P158, O99, K159:P159)*N99*IF(ISBLANK(K99),1,K99), 0)</f>
        <v>0</v>
      </c>
      <c r="S99" s="170">
        <f>IF(ISBLANK(K93),0,(R99*Q99)/K93*V94)</f>
        <v>0</v>
      </c>
      <c r="T99" s="171">
        <f>IF(S129=0,0,(S99/S129)*U98*1000)</f>
        <v>0</v>
      </c>
      <c r="U99" s="172">
        <f>IF(R129=0, 0, (K99*Q99)/(R129*U98))</f>
        <v>0</v>
      </c>
      <c r="V99" s="173">
        <f>IF(OR(ISBLANK(K93), ISBLANK(K99), ISTEXT(K99)), 0, K99*Q99/K93*V94)</f>
        <v>0</v>
      </c>
      <c r="W99" s="174">
        <f t="shared" ref="W99:W128" si="15">L99</f>
        <v>0</v>
      </c>
      <c r="X99" s="175">
        <f t="shared" ref="X99:X128" si="16">IF(S99=0,0,IF(S99&gt;=1,ROUND(S99,3)&amp;" Kg",INT(S99*1000)&amp;" g"))</f>
        <v>0</v>
      </c>
      <c r="Y99" s="5">
        <v>1</v>
      </c>
      <c r="Z99" s="5">
        <v>1</v>
      </c>
      <c r="AA99" s="796" t="s">
        <v>119</v>
      </c>
      <c r="AB99" s="201" t="s">
        <v>120</v>
      </c>
      <c r="AC99" s="1"/>
      <c r="AD99" s="1"/>
      <c r="AE99" s="1"/>
      <c r="AF99" s="101"/>
      <c r="AG99" s="5">
        <v>1</v>
      </c>
      <c r="AH99" s="5">
        <v>1</v>
      </c>
      <c r="AI99" s="5">
        <v>1</v>
      </c>
      <c r="AJ99" s="5">
        <v>1</v>
      </c>
      <c r="AK99" s="5">
        <v>1</v>
      </c>
      <c r="AL99" s="5">
        <v>1</v>
      </c>
      <c r="AM99" s="5">
        <v>1</v>
      </c>
      <c r="AN99" s="5">
        <v>1</v>
      </c>
      <c r="AO99" s="5">
        <v>1</v>
      </c>
      <c r="AP99" s="5">
        <v>1</v>
      </c>
      <c r="AQ99" s="5">
        <v>1</v>
      </c>
      <c r="AR99" s="5">
        <v>1</v>
      </c>
      <c r="AS99" s="5">
        <v>1</v>
      </c>
      <c r="AT99" s="5">
        <v>1</v>
      </c>
      <c r="AU99" s="5">
        <v>1</v>
      </c>
      <c r="AV99" s="5">
        <v>1</v>
      </c>
      <c r="AW99" s="5">
        <v>1</v>
      </c>
      <c r="AX99" s="5">
        <v>1</v>
      </c>
      <c r="AY99" s="5">
        <v>1</v>
      </c>
      <c r="AZ99" s="5">
        <v>1</v>
      </c>
      <c r="BA99" s="5">
        <v>1</v>
      </c>
      <c r="BB99" s="5">
        <v>1</v>
      </c>
      <c r="BC99" s="5">
        <v>1</v>
      </c>
      <c r="BD99" s="5">
        <v>1</v>
      </c>
      <c r="BE99" s="5">
        <v>1</v>
      </c>
      <c r="BF99" s="5">
        <v>1</v>
      </c>
      <c r="BG99" s="5">
        <v>1</v>
      </c>
      <c r="BH99" s="5">
        <v>1</v>
      </c>
      <c r="BI99" s="5">
        <v>1</v>
      </c>
      <c r="BJ99" s="5">
        <v>1</v>
      </c>
      <c r="BK99" s="5">
        <v>1</v>
      </c>
      <c r="BL99" s="5">
        <v>1</v>
      </c>
      <c r="BM99" s="5">
        <v>1</v>
      </c>
      <c r="BN99" s="5">
        <v>1</v>
      </c>
      <c r="BO99" s="5">
        <v>1</v>
      </c>
      <c r="BP99" s="5">
        <v>1</v>
      </c>
      <c r="BQ99" s="5">
        <v>1</v>
      </c>
      <c r="BR99" s="5">
        <v>1</v>
      </c>
      <c r="BS99" s="5">
        <v>1</v>
      </c>
      <c r="BT99" s="5">
        <v>1</v>
      </c>
      <c r="BU99" s="244">
        <v>1</v>
      </c>
    </row>
    <row r="100" spans="1:73" ht="18.75" customHeight="1">
      <c r="A100" s="5">
        <v>1</v>
      </c>
      <c r="B100" s="717" t="s">
        <v>119</v>
      </c>
      <c r="C100" s="201" t="s">
        <v>462</v>
      </c>
      <c r="D100" s="600"/>
      <c r="E100" s="807"/>
      <c r="F100" s="675"/>
      <c r="G100" s="810"/>
      <c r="H100" s="809"/>
      <c r="I100" s="5">
        <v>1</v>
      </c>
      <c r="J100" s="180" t="str">
        <f t="shared" ref="J100:J127" si="17">IF(P100&lt;&gt;"","A","►")</f>
        <v>A</v>
      </c>
      <c r="K100" s="164">
        <v>1</v>
      </c>
      <c r="L100" s="164" t="s">
        <v>7</v>
      </c>
      <c r="M100" s="181" t="str">
        <f t="shared" si="14"/>
        <v/>
      </c>
      <c r="N100" s="166"/>
      <c r="O100" s="167"/>
      <c r="P100" s="182" t="s">
        <v>391</v>
      </c>
      <c r="Q100" s="491">
        <v>1</v>
      </c>
      <c r="R100" s="169">
        <f>IFERROR(SUMIF(K156:P156, O100, K157:P157)*N100*IF(ISBLANK(K100),1,K100)+SUMIF(K158:P158, O100, K159:P159)*N100*IF(ISBLANK(K100),1,K100), 0)</f>
        <v>0</v>
      </c>
      <c r="S100" s="170">
        <f>IF(ISBLANK(K93),0,(R100*Q100)/K93*V94)</f>
        <v>0</v>
      </c>
      <c r="T100" s="183">
        <f>IF(S129=0,0,(S100/S129)*U98*1000)</f>
        <v>0</v>
      </c>
      <c r="U100" s="184">
        <f>IF(R129=0, 0, (K100*Q100)/(R129*U98))</f>
        <v>0.51546391752577314</v>
      </c>
      <c r="V100" s="185">
        <f>IF(OR(ISBLANK(K93), ISBLANK(K100), ISTEXT(K100)), 0, K100*Q100/K93*V94)</f>
        <v>4</v>
      </c>
      <c r="W100" s="186" t="str">
        <f t="shared" si="15"/>
        <v>cuil.Soupe</v>
      </c>
      <c r="X100" s="187">
        <f t="shared" si="16"/>
        <v>0</v>
      </c>
      <c r="Y100" s="22" t="s">
        <v>4</v>
      </c>
      <c r="Z100" s="5">
        <v>1</v>
      </c>
      <c r="AA100" s="797"/>
      <c r="AB100" s="210" t="s">
        <v>128</v>
      </c>
      <c r="AC100" s="211"/>
      <c r="AD100" s="211"/>
      <c r="AE100" s="211"/>
      <c r="AF100" s="212"/>
      <c r="AG100" s="5">
        <v>1</v>
      </c>
      <c r="AH100" s="5">
        <v>1</v>
      </c>
      <c r="AI100" s="5">
        <v>1</v>
      </c>
      <c r="AJ100" s="5">
        <v>1</v>
      </c>
      <c r="AK100" s="5">
        <v>1</v>
      </c>
      <c r="AL100" s="5">
        <v>1</v>
      </c>
      <c r="AM100" s="5">
        <v>1</v>
      </c>
      <c r="AN100" s="5">
        <v>1</v>
      </c>
      <c r="AO100" s="5">
        <v>1</v>
      </c>
      <c r="AP100" s="5">
        <v>1</v>
      </c>
      <c r="AQ100" s="5">
        <v>1</v>
      </c>
      <c r="AR100" s="5">
        <v>1</v>
      </c>
      <c r="AS100" s="5">
        <v>1</v>
      </c>
      <c r="AT100" s="5">
        <v>1</v>
      </c>
      <c r="AU100" s="5">
        <v>1</v>
      </c>
      <c r="AV100" s="5">
        <v>1</v>
      </c>
      <c r="AW100" s="5">
        <v>1</v>
      </c>
      <c r="AX100" s="5">
        <v>1</v>
      </c>
      <c r="AY100" s="5">
        <v>1</v>
      </c>
      <c r="AZ100" s="5">
        <v>1</v>
      </c>
      <c r="BA100" s="5">
        <v>1</v>
      </c>
      <c r="BB100" s="5">
        <v>1</v>
      </c>
      <c r="BC100" s="5">
        <v>1</v>
      </c>
      <c r="BD100" s="5">
        <v>1</v>
      </c>
      <c r="BE100" s="5">
        <v>1</v>
      </c>
      <c r="BF100" s="5">
        <v>1</v>
      </c>
      <c r="BG100" s="5">
        <v>1</v>
      </c>
      <c r="BH100" s="5">
        <v>1</v>
      </c>
      <c r="BI100" s="5">
        <v>1</v>
      </c>
      <c r="BJ100" s="5">
        <v>1</v>
      </c>
      <c r="BK100" s="5">
        <v>1</v>
      </c>
      <c r="BL100" s="5">
        <v>1</v>
      </c>
      <c r="BM100" s="5">
        <v>1</v>
      </c>
      <c r="BN100" s="5">
        <v>1</v>
      </c>
      <c r="BO100" s="5">
        <v>1</v>
      </c>
      <c r="BP100" s="5">
        <v>1</v>
      </c>
      <c r="BQ100" s="5">
        <v>1</v>
      </c>
      <c r="BR100" s="5">
        <v>1</v>
      </c>
      <c r="BS100" s="5">
        <v>1</v>
      </c>
      <c r="BT100" s="5">
        <v>1</v>
      </c>
      <c r="BU100" s="244">
        <v>1</v>
      </c>
    </row>
    <row r="101" spans="1:73" ht="18.75" customHeight="1">
      <c r="A101" s="5">
        <v>1</v>
      </c>
      <c r="B101" s="718"/>
      <c r="C101" s="210" t="s">
        <v>465</v>
      </c>
      <c r="D101" s="601"/>
      <c r="E101" s="808"/>
      <c r="F101" s="945"/>
      <c r="G101" s="811"/>
      <c r="H101" s="906"/>
      <c r="I101" s="5">
        <v>1</v>
      </c>
      <c r="J101" s="180" t="str">
        <f t="shared" si="17"/>
        <v>A</v>
      </c>
      <c r="K101" s="192">
        <v>1</v>
      </c>
      <c r="L101" s="192" t="s">
        <v>409</v>
      </c>
      <c r="M101" s="165" t="str">
        <f t="shared" si="14"/>
        <v/>
      </c>
      <c r="N101" s="166"/>
      <c r="O101" s="167"/>
      <c r="P101" s="182" t="s">
        <v>445</v>
      </c>
      <c r="Q101" s="491">
        <v>1</v>
      </c>
      <c r="R101" s="169">
        <f>IFERROR(SUMIF(K156:P156, O101, K157:P157)*N101*IF(ISBLANK(K101),1,K101)+SUMIF(K158:P158, O101, K159:P159)*N101*IF(ISBLANK(K101),1,K101), 0)</f>
        <v>0</v>
      </c>
      <c r="S101" s="170">
        <f>IF(ISBLANK(K93),0,(R101*Q101)/K93*V94)</f>
        <v>0</v>
      </c>
      <c r="T101" s="171">
        <f>IF(S129=0,0,(S101/S129)*U98*1000)</f>
        <v>0</v>
      </c>
      <c r="U101" s="193">
        <f>IF(R129=0, 0, (K101*Q101)/(R129*U98))</f>
        <v>0.51546391752577314</v>
      </c>
      <c r="V101" s="173">
        <f>IF(OR(ISBLANK(K93), ISBLANK(K101), ISTEXT(K101)), 0, K101*Q101/K93*V94)</f>
        <v>4</v>
      </c>
      <c r="W101" s="174" t="str">
        <f t="shared" si="15"/>
        <v>oignon(s)</v>
      </c>
      <c r="X101" s="175">
        <f t="shared" si="16"/>
        <v>0</v>
      </c>
      <c r="Y101" s="22" t="s">
        <v>10</v>
      </c>
      <c r="Z101" s="5">
        <v>1</v>
      </c>
      <c r="AA101" s="216"/>
      <c r="AB101" s="216"/>
      <c r="AC101" s="216"/>
      <c r="AD101" s="216"/>
      <c r="AE101" s="216"/>
      <c r="AF101" s="216"/>
      <c r="AG101" s="5">
        <v>1</v>
      </c>
      <c r="AH101" s="5">
        <v>1</v>
      </c>
      <c r="AI101" s="5">
        <v>1</v>
      </c>
      <c r="AJ101" s="5">
        <v>1</v>
      </c>
      <c r="AK101" s="5">
        <v>1</v>
      </c>
      <c r="AL101" s="5">
        <v>1</v>
      </c>
      <c r="AM101" s="5">
        <v>1</v>
      </c>
      <c r="AN101" s="5">
        <v>1</v>
      </c>
      <c r="AO101" s="5">
        <v>1</v>
      </c>
      <c r="AP101" s="5">
        <v>1</v>
      </c>
      <c r="AQ101" s="5">
        <v>1</v>
      </c>
      <c r="AR101" s="5">
        <v>1</v>
      </c>
      <c r="AS101" s="5">
        <v>1</v>
      </c>
      <c r="AT101" s="5">
        <v>1</v>
      </c>
      <c r="AU101" s="5">
        <v>1</v>
      </c>
      <c r="AV101" s="5">
        <v>1</v>
      </c>
      <c r="AW101" s="5">
        <v>1</v>
      </c>
      <c r="AX101" s="5">
        <v>1</v>
      </c>
      <c r="AY101" s="5">
        <v>1</v>
      </c>
      <c r="AZ101" s="5">
        <v>1</v>
      </c>
      <c r="BA101" s="5">
        <v>1</v>
      </c>
      <c r="BB101" s="5">
        <v>1</v>
      </c>
      <c r="BC101" s="5">
        <v>1</v>
      </c>
      <c r="BD101" s="5">
        <v>1</v>
      </c>
      <c r="BE101" s="5">
        <v>1</v>
      </c>
      <c r="BF101" s="5">
        <v>1</v>
      </c>
      <c r="BG101" s="5">
        <v>1</v>
      </c>
      <c r="BH101" s="5">
        <v>1</v>
      </c>
      <c r="BI101" s="5">
        <v>1</v>
      </c>
      <c r="BJ101" s="5">
        <v>1</v>
      </c>
      <c r="BK101" s="5">
        <v>1</v>
      </c>
      <c r="BL101" s="5">
        <v>1</v>
      </c>
      <c r="BM101" s="5">
        <v>1</v>
      </c>
      <c r="BN101" s="5">
        <v>1</v>
      </c>
      <c r="BO101" s="5">
        <v>1</v>
      </c>
      <c r="BP101" s="5">
        <v>1</v>
      </c>
      <c r="BQ101" s="5">
        <v>1</v>
      </c>
      <c r="BR101" s="5">
        <v>1</v>
      </c>
      <c r="BS101" s="5">
        <v>1</v>
      </c>
      <c r="BT101" s="5">
        <v>1</v>
      </c>
      <c r="BU101" s="244">
        <v>1</v>
      </c>
    </row>
    <row r="102" spans="1:73" ht="18.75">
      <c r="A102" s="5">
        <v>1</v>
      </c>
      <c r="B102" s="596"/>
      <c r="C102" s="613" t="str">
        <f>"colonne."&amp;LEFT(ADDRESS(1,COLUMN(),4),1)</f>
        <v>colonne.C</v>
      </c>
      <c r="D102" s="598"/>
      <c r="E102" s="613" t="str">
        <f>"colonne."&amp;LEFT(ADDRESS(1,COLUMN(),4),1)</f>
        <v>colonne.E</v>
      </c>
      <c r="F102" s="613" t="str">
        <f>"colonne."&amp;LEFT(ADDRESS(1,COLUMN(),4),1)</f>
        <v>colonne.F</v>
      </c>
      <c r="G102" s="626" t="s">
        <v>684</v>
      </c>
      <c r="H102" s="638" t="str">
        <f>"colonne."&amp;LEFT(ADDRESS(1,COLUMN(),4),1)</f>
        <v>colonne.H</v>
      </c>
      <c r="I102" s="5">
        <v>1</v>
      </c>
      <c r="J102" s="180" t="str">
        <f t="shared" si="17"/>
        <v>A</v>
      </c>
      <c r="K102" s="192">
        <v>2</v>
      </c>
      <c r="L102" s="192" t="s">
        <v>413</v>
      </c>
      <c r="M102" s="181" t="str">
        <f t="shared" si="14"/>
        <v/>
      </c>
      <c r="N102" s="486"/>
      <c r="O102" s="167"/>
      <c r="P102" s="182" t="s">
        <v>446</v>
      </c>
      <c r="Q102" s="491">
        <v>1</v>
      </c>
      <c r="R102" s="169">
        <f>IFERROR(SUMIF(K156:P156, O102, K157:P157)*N102*IF(ISBLANK(K102),1,K102)+SUMIF(K158:P158, O102, K159:P159)*N102*IF(ISBLANK(K102),1,K102), 0)</f>
        <v>0</v>
      </c>
      <c r="S102" s="170">
        <f>IF(ISBLANK(K93),0,(R102*Q102)/K93*V94)</f>
        <v>0</v>
      </c>
      <c r="T102" s="183">
        <f>IF(S129=0,0,(S102/S129)*U98*1000)</f>
        <v>0</v>
      </c>
      <c r="U102" s="184">
        <f>IF(R129=0, 0, (K102*Q102)/(R129*U98))</f>
        <v>1.0309278350515463</v>
      </c>
      <c r="V102" s="185">
        <f>IF(OR(ISBLANK(K93), ISBLANK(K102), ISTEXT(K102)), 0, K102*Q102/K93*V94)</f>
        <v>8</v>
      </c>
      <c r="W102" s="186" t="str">
        <f t="shared" si="15"/>
        <v>gousses</v>
      </c>
      <c r="X102" s="187">
        <f t="shared" si="16"/>
        <v>0</v>
      </c>
      <c r="Y102" s="22" t="s">
        <v>16</v>
      </c>
      <c r="Z102" s="5">
        <v>1</v>
      </c>
      <c r="AA102" s="798" t="s">
        <v>138</v>
      </c>
      <c r="AB102" s="798"/>
      <c r="AC102" s="219"/>
      <c r="AD102" s="219"/>
      <c r="AE102" s="219"/>
      <c r="AF102" s="219"/>
      <c r="AG102" s="5">
        <v>1</v>
      </c>
      <c r="AH102" s="5">
        <v>1</v>
      </c>
      <c r="AI102" s="5">
        <v>1</v>
      </c>
      <c r="AJ102" s="5">
        <v>1</v>
      </c>
      <c r="AK102" s="5">
        <v>1</v>
      </c>
      <c r="AL102" s="5">
        <v>1</v>
      </c>
      <c r="AM102" s="5">
        <v>1</v>
      </c>
      <c r="AN102" s="5">
        <v>1</v>
      </c>
      <c r="AO102" s="5">
        <v>1</v>
      </c>
      <c r="AP102" s="5">
        <v>1</v>
      </c>
      <c r="AQ102" s="5">
        <v>1</v>
      </c>
      <c r="AR102" s="5">
        <v>1</v>
      </c>
      <c r="AS102" s="5">
        <v>1</v>
      </c>
      <c r="AT102" s="5">
        <v>1</v>
      </c>
      <c r="AU102" s="5">
        <v>1</v>
      </c>
      <c r="AV102" s="5">
        <v>1</v>
      </c>
      <c r="AW102" s="5">
        <v>1</v>
      </c>
      <c r="AX102" s="5">
        <v>1</v>
      </c>
      <c r="AY102" s="5">
        <v>1</v>
      </c>
      <c r="AZ102" s="5">
        <v>1</v>
      </c>
      <c r="BA102" s="5">
        <v>1</v>
      </c>
      <c r="BB102" s="5">
        <v>1</v>
      </c>
      <c r="BC102" s="5">
        <v>1</v>
      </c>
      <c r="BD102" s="5">
        <v>1</v>
      </c>
      <c r="BE102" s="5">
        <v>1</v>
      </c>
      <c r="BF102" s="5">
        <v>1</v>
      </c>
      <c r="BG102" s="5">
        <v>1</v>
      </c>
      <c r="BH102" s="5">
        <v>1</v>
      </c>
      <c r="BI102" s="5">
        <v>1</v>
      </c>
      <c r="BJ102" s="5">
        <v>1</v>
      </c>
      <c r="BK102" s="5">
        <v>1</v>
      </c>
      <c r="BL102" s="5">
        <v>1</v>
      </c>
      <c r="BM102" s="5">
        <v>1</v>
      </c>
      <c r="BN102" s="5">
        <v>1</v>
      </c>
      <c r="BO102" s="5">
        <v>1</v>
      </c>
      <c r="BP102" s="5">
        <v>1</v>
      </c>
      <c r="BQ102" s="5">
        <v>1</v>
      </c>
      <c r="BR102" s="5">
        <v>1</v>
      </c>
      <c r="BS102" s="5">
        <v>1</v>
      </c>
      <c r="BT102" s="5">
        <v>1</v>
      </c>
      <c r="BU102" s="244">
        <v>1</v>
      </c>
    </row>
    <row r="103" spans="1:73" ht="19.5" thickBot="1">
      <c r="A103" s="5">
        <v>1</v>
      </c>
      <c r="B103" s="596"/>
      <c r="C103" s="631" t="s">
        <v>633</v>
      </c>
      <c r="D103" s="598"/>
      <c r="E103" s="630" t="str">
        <f t="shared" ref="E103:E165" si="18">SUBSTITUTE(SUBSTITUTE(SUBSTITUTE(SUBSTITUTE(SUBSTITUTE(SUBSTITUTE(SUBSTITUTE(SUBSTITUTE(SUBSTITUTE(SUBSTITUTE(C103,"0",""),"1",""),"2",""),"3",""),"4",""),"5",""),"6",""),"7",""),"8",""),"9","")</f>
        <v>Paëlla végétarienne</v>
      </c>
      <c r="F103" s="641"/>
      <c r="G103" s="627" t="str">
        <f t="shared" ref="G103:G109" si="19">IF(ISBLANK(F103),E103,F103)</f>
        <v>Paëlla végétarienne</v>
      </c>
      <c r="H103" s="639" t="str">
        <f>IF(OR(ISBLANK(F103), ISTEXT(F103)), "", "0  "&amp;F102)</f>
        <v/>
      </c>
      <c r="I103" s="5">
        <v>1</v>
      </c>
      <c r="J103" s="180" t="str">
        <f t="shared" si="17"/>
        <v>A</v>
      </c>
      <c r="K103" s="192">
        <v>1</v>
      </c>
      <c r="L103" s="192" t="s">
        <v>460</v>
      </c>
      <c r="M103" s="165" t="str">
        <f t="shared" si="14"/>
        <v/>
      </c>
      <c r="N103" s="166"/>
      <c r="O103" s="167"/>
      <c r="P103" s="182" t="s">
        <v>447</v>
      </c>
      <c r="Q103" s="491">
        <v>1</v>
      </c>
      <c r="R103" s="169">
        <f>IFERROR(SUMIF(K156:P156, O103, K157:P157)*N103*IF(ISBLANK(K103),1,K103)+SUMIF(K158:P158, O103, K159:P159)*N103*IF(ISBLANK(K103),1,K103), 0)</f>
        <v>0</v>
      </c>
      <c r="S103" s="170">
        <f>IF(ISBLANK(K93),0,(R103*Q103)/K93*V94)</f>
        <v>0</v>
      </c>
      <c r="T103" s="171">
        <f>IF(S129=0,0,(S103/S129)*U98*1000)</f>
        <v>0</v>
      </c>
      <c r="U103" s="193">
        <f>IF(R129=0, 0, (K103*Q103)/(R129*U98))</f>
        <v>0.51546391752577314</v>
      </c>
      <c r="V103" s="173">
        <f>IF(OR(ISBLANK(K93), ISBLANK(K103), ISTEXT(K103)), 0, K103*Q103/K93*V94)</f>
        <v>4</v>
      </c>
      <c r="W103" s="174" t="str">
        <f t="shared" si="15"/>
        <v>petit(s)</v>
      </c>
      <c r="X103" s="175">
        <f t="shared" si="16"/>
        <v>0</v>
      </c>
      <c r="Y103" s="22" t="s">
        <v>5</v>
      </c>
      <c r="Z103" s="5">
        <v>1</v>
      </c>
      <c r="AA103" s="897" t="s">
        <v>143</v>
      </c>
      <c r="AB103" s="897"/>
      <c r="AC103" s="224"/>
      <c r="AD103" s="224"/>
      <c r="AE103" s="224"/>
      <c r="AF103" s="224"/>
      <c r="AG103" s="5">
        <v>1</v>
      </c>
      <c r="AH103" s="5">
        <v>1</v>
      </c>
      <c r="AI103" s="5">
        <v>1</v>
      </c>
      <c r="AJ103" s="5">
        <v>1</v>
      </c>
      <c r="AK103" s="5">
        <v>1</v>
      </c>
      <c r="AL103" s="5">
        <v>1</v>
      </c>
      <c r="AM103" s="5">
        <v>1</v>
      </c>
      <c r="AN103" s="5">
        <v>1</v>
      </c>
      <c r="AO103" s="5">
        <v>1</v>
      </c>
      <c r="AP103" s="5">
        <v>1</v>
      </c>
      <c r="AQ103" s="5">
        <v>1</v>
      </c>
      <c r="AR103" s="5">
        <v>1</v>
      </c>
      <c r="AS103" s="5">
        <v>1</v>
      </c>
      <c r="AT103" s="5">
        <v>1</v>
      </c>
      <c r="AU103" s="5">
        <v>1</v>
      </c>
      <c r="AV103" s="5">
        <v>1</v>
      </c>
      <c r="AW103" s="5">
        <v>1</v>
      </c>
      <c r="AX103" s="5">
        <v>1</v>
      </c>
      <c r="AY103" s="5">
        <v>1</v>
      </c>
      <c r="AZ103" s="5">
        <v>1</v>
      </c>
      <c r="BA103" s="5">
        <v>1</v>
      </c>
      <c r="BB103" s="5">
        <v>1</v>
      </c>
      <c r="BC103" s="5">
        <v>1</v>
      </c>
      <c r="BD103" s="5">
        <v>1</v>
      </c>
      <c r="BE103" s="5">
        <v>1</v>
      </c>
      <c r="BF103" s="5">
        <v>1</v>
      </c>
      <c r="BG103" s="5">
        <v>1</v>
      </c>
      <c r="BH103" s="5">
        <v>1</v>
      </c>
      <c r="BI103" s="5">
        <v>1</v>
      </c>
      <c r="BJ103" s="5">
        <v>1</v>
      </c>
      <c r="BK103" s="5">
        <v>1</v>
      </c>
      <c r="BL103" s="5">
        <v>1</v>
      </c>
      <c r="BM103" s="5">
        <v>1</v>
      </c>
      <c r="BN103" s="5">
        <v>1</v>
      </c>
      <c r="BO103" s="5">
        <v>1</v>
      </c>
      <c r="BP103" s="5">
        <v>1</v>
      </c>
      <c r="BQ103" s="5">
        <v>1</v>
      </c>
      <c r="BR103" s="5">
        <v>1</v>
      </c>
      <c r="BS103" s="5">
        <v>1</v>
      </c>
      <c r="BT103" s="5">
        <v>1</v>
      </c>
      <c r="BU103" s="244">
        <v>1</v>
      </c>
    </row>
    <row r="104" spans="1:73" ht="20.25" thickTop="1" thickBot="1">
      <c r="A104" s="5">
        <v>1</v>
      </c>
      <c r="B104" s="596"/>
      <c r="C104" s="632" t="s">
        <v>634</v>
      </c>
      <c r="D104" s="598"/>
      <c r="E104" s="630" t="str">
        <f t="shared" si="18"/>
        <v>PORTIONS</v>
      </c>
      <c r="F104" s="640">
        <v>0</v>
      </c>
      <c r="G104" s="627">
        <f t="shared" si="19"/>
        <v>0</v>
      </c>
      <c r="H104" s="639" t="str">
        <f>IF(OR(ISBLANK(F104), ISTEXT(F104)), "", "0  "&amp;F102)</f>
        <v>0  colonne.F</v>
      </c>
      <c r="I104" s="5">
        <v>1</v>
      </c>
      <c r="J104" s="180" t="str">
        <f t="shared" si="17"/>
        <v>A</v>
      </c>
      <c r="K104" s="192">
        <v>1</v>
      </c>
      <c r="L104" s="192" t="s">
        <v>460</v>
      </c>
      <c r="M104" s="181" t="str">
        <f t="shared" si="14"/>
        <v/>
      </c>
      <c r="N104" s="166"/>
      <c r="O104" s="167"/>
      <c r="P104" s="182" t="s">
        <v>448</v>
      </c>
      <c r="Q104" s="491">
        <v>1</v>
      </c>
      <c r="R104" s="169">
        <f>IFERROR(SUMIF(K156:P156, O104, K157:P157)*N104*IF(ISBLANK(K104),1,K104)+SUMIF(K158:P158, O104, K159:P159)*N104*IF(ISBLANK(K104),1,K104), 0)</f>
        <v>0</v>
      </c>
      <c r="S104" s="170">
        <f>IF(ISBLANK(K93),0,(R104*Q104)/K93*V94)</f>
        <v>0</v>
      </c>
      <c r="T104" s="183">
        <f>IF(S129=0,0,(S104/S129)*U98*1000)</f>
        <v>0</v>
      </c>
      <c r="U104" s="184">
        <f>IF(R129=0, 0, (K104*Q104)/(R129*U98))</f>
        <v>0.51546391752577314</v>
      </c>
      <c r="V104" s="185">
        <f>IF(OR(ISBLANK(K93), ISBLANK(K104), ISTEXT(K104)), 0, K104*Q104/K93*V94)</f>
        <v>4</v>
      </c>
      <c r="W104" s="186" t="str">
        <f t="shared" si="15"/>
        <v>petit(s)</v>
      </c>
      <c r="X104" s="187">
        <f t="shared" si="16"/>
        <v>0</v>
      </c>
      <c r="Y104" s="32" t="s">
        <v>11</v>
      </c>
      <c r="Z104" s="5">
        <v>1</v>
      </c>
      <c r="AA104" s="113" t="s">
        <v>63</v>
      </c>
      <c r="AB104" s="113" t="s">
        <v>64</v>
      </c>
      <c r="AC104" s="113" t="s">
        <v>65</v>
      </c>
      <c r="AD104" s="113" t="s">
        <v>66</v>
      </c>
      <c r="AE104" s="113" t="s">
        <v>67</v>
      </c>
      <c r="AF104" s="113" t="s">
        <v>68</v>
      </c>
      <c r="AG104" s="5">
        <v>1</v>
      </c>
      <c r="AH104" s="5">
        <v>1</v>
      </c>
      <c r="AI104" s="5">
        <v>1</v>
      </c>
      <c r="AJ104" s="5">
        <v>1</v>
      </c>
      <c r="AK104" s="5">
        <v>1</v>
      </c>
      <c r="AL104" s="5">
        <v>1</v>
      </c>
      <c r="AM104" s="5">
        <v>1</v>
      </c>
      <c r="AN104" s="5">
        <v>1</v>
      </c>
      <c r="AO104" s="5">
        <v>1</v>
      </c>
      <c r="AP104" s="5">
        <v>1</v>
      </c>
      <c r="AQ104" s="5">
        <v>1</v>
      </c>
      <c r="AR104" s="5">
        <v>1</v>
      </c>
      <c r="AS104" s="5">
        <v>1</v>
      </c>
      <c r="AT104" s="5">
        <v>1</v>
      </c>
      <c r="AU104" s="5">
        <v>1</v>
      </c>
      <c r="AV104" s="5">
        <v>1</v>
      </c>
      <c r="AW104" s="5">
        <v>1</v>
      </c>
      <c r="AX104" s="5">
        <v>1</v>
      </c>
      <c r="AY104" s="5">
        <v>1</v>
      </c>
      <c r="AZ104" s="5">
        <v>1</v>
      </c>
      <c r="BA104" s="5">
        <v>1</v>
      </c>
      <c r="BB104" s="5">
        <v>1</v>
      </c>
      <c r="BC104" s="5">
        <v>1</v>
      </c>
      <c r="BD104" s="5">
        <v>1</v>
      </c>
      <c r="BE104" s="5">
        <v>1</v>
      </c>
      <c r="BF104" s="5">
        <v>1</v>
      </c>
      <c r="BG104" s="5">
        <v>1</v>
      </c>
      <c r="BH104" s="5">
        <v>1</v>
      </c>
      <c r="BI104" s="5">
        <v>1</v>
      </c>
      <c r="BJ104" s="5">
        <v>1</v>
      </c>
      <c r="BK104" s="5">
        <v>1</v>
      </c>
      <c r="BL104" s="5">
        <v>1</v>
      </c>
      <c r="BM104" s="5">
        <v>1</v>
      </c>
      <c r="BN104" s="5">
        <v>1</v>
      </c>
      <c r="BO104" s="5">
        <v>1</v>
      </c>
      <c r="BP104" s="5">
        <v>1</v>
      </c>
      <c r="BQ104" s="5">
        <v>1</v>
      </c>
      <c r="BR104" s="5">
        <v>1</v>
      </c>
      <c r="BS104" s="5">
        <v>1</v>
      </c>
      <c r="BT104" s="5">
        <v>1</v>
      </c>
      <c r="BU104" s="244">
        <v>1</v>
      </c>
    </row>
    <row r="105" spans="1:73" ht="19.5" thickTop="1">
      <c r="A105" s="5">
        <v>1</v>
      </c>
      <c r="B105" s="596"/>
      <c r="C105" s="632" t="s">
        <v>635</v>
      </c>
      <c r="D105" s="598"/>
      <c r="E105" s="630" t="str">
        <f t="shared" si="18"/>
        <v xml:space="preserve"> à </v>
      </c>
      <c r="F105" s="640">
        <v>0</v>
      </c>
      <c r="G105" s="627">
        <f t="shared" si="19"/>
        <v>0</v>
      </c>
      <c r="H105" s="639" t="str">
        <f>IF(OR(ISBLANK(F105), ISTEXT(F105)), "", "0  "&amp;F102)</f>
        <v>0  colonne.F</v>
      </c>
      <c r="I105" s="5">
        <v>1</v>
      </c>
      <c r="J105" s="180" t="str">
        <f t="shared" si="17"/>
        <v>A</v>
      </c>
      <c r="K105" s="164">
        <v>1</v>
      </c>
      <c r="L105" s="164" t="s">
        <v>7</v>
      </c>
      <c r="M105" s="165" t="str">
        <f t="shared" si="14"/>
        <v/>
      </c>
      <c r="N105" s="486"/>
      <c r="O105" s="167"/>
      <c r="P105" s="182" t="s">
        <v>449</v>
      </c>
      <c r="Q105" s="491">
        <v>1</v>
      </c>
      <c r="R105" s="169">
        <f>IFERROR(SUMIF(K156:P156, O105, K157:P157)*N105*IF(ISBLANK(K105),1,K105)+SUMIF(K158:P158, O105, K159:P159)*N105*IF(ISBLANK(K105),1,K105), 0)</f>
        <v>0</v>
      </c>
      <c r="S105" s="170">
        <f>IF(ISBLANK(K93),0,(R105*Q105)/K93*V94)</f>
        <v>0</v>
      </c>
      <c r="T105" s="171">
        <f>IF(S129=0,0,(S105/S129)*U98*1000)</f>
        <v>0</v>
      </c>
      <c r="U105" s="193">
        <f>IF(R129=0, 0, (K105*Q105)/(R129*U98))</f>
        <v>0.51546391752577314</v>
      </c>
      <c r="V105" s="173">
        <f>IF(OR(ISBLANK(K93), ISBLANK(K105), ISTEXT(K105)), 0, K105*Q105/K93*V94)</f>
        <v>4</v>
      </c>
      <c r="W105" s="174" t="str">
        <f t="shared" si="15"/>
        <v>cuil.Soupe</v>
      </c>
      <c r="X105" s="175">
        <f t="shared" si="16"/>
        <v>0</v>
      </c>
      <c r="Y105" s="32" t="s">
        <v>17</v>
      </c>
      <c r="Z105" s="5">
        <v>1</v>
      </c>
      <c r="AA105" s="812" t="s">
        <v>122</v>
      </c>
      <c r="AB105" s="814" t="s">
        <v>123</v>
      </c>
      <c r="AC105" s="816" t="s">
        <v>84</v>
      </c>
      <c r="AD105" s="814" t="s">
        <v>90</v>
      </c>
      <c r="AE105" s="818" t="s">
        <v>124</v>
      </c>
      <c r="AF105" s="128" t="s">
        <v>92</v>
      </c>
      <c r="AG105" s="5">
        <v>1</v>
      </c>
      <c r="AH105" s="5">
        <v>1</v>
      </c>
      <c r="AI105" s="5">
        <v>1</v>
      </c>
      <c r="AJ105" s="5">
        <v>1</v>
      </c>
      <c r="AK105" s="5">
        <v>1</v>
      </c>
      <c r="AL105" s="5">
        <v>1</v>
      </c>
      <c r="AM105" s="5">
        <v>1</v>
      </c>
      <c r="AN105" s="5">
        <v>1</v>
      </c>
      <c r="AO105" s="5">
        <v>1</v>
      </c>
      <c r="AP105" s="5">
        <v>1</v>
      </c>
      <c r="AQ105" s="5">
        <v>1</v>
      </c>
      <c r="AR105" s="5">
        <v>1</v>
      </c>
      <c r="AS105" s="5">
        <v>1</v>
      </c>
      <c r="AT105" s="5">
        <v>1</v>
      </c>
      <c r="AU105" s="5">
        <v>1</v>
      </c>
      <c r="AV105" s="5">
        <v>1</v>
      </c>
      <c r="AW105" s="5">
        <v>1</v>
      </c>
      <c r="AX105" s="5">
        <v>1</v>
      </c>
      <c r="AY105" s="5">
        <v>1</v>
      </c>
      <c r="AZ105" s="5">
        <v>1</v>
      </c>
      <c r="BA105" s="5">
        <v>1</v>
      </c>
      <c r="BB105" s="5">
        <v>1</v>
      </c>
      <c r="BC105" s="5">
        <v>1</v>
      </c>
      <c r="BD105" s="5">
        <v>1</v>
      </c>
      <c r="BE105" s="5">
        <v>1</v>
      </c>
      <c r="BF105" s="5">
        <v>1</v>
      </c>
      <c r="BG105" s="5">
        <v>1</v>
      </c>
      <c r="BH105" s="5">
        <v>1</v>
      </c>
      <c r="BI105" s="5">
        <v>1</v>
      </c>
      <c r="BJ105" s="5">
        <v>1</v>
      </c>
      <c r="BK105" s="5">
        <v>1</v>
      </c>
      <c r="BL105" s="5">
        <v>1</v>
      </c>
      <c r="BM105" s="5">
        <v>1</v>
      </c>
      <c r="BN105" s="5">
        <v>1</v>
      </c>
      <c r="BO105" s="5">
        <v>1</v>
      </c>
      <c r="BP105" s="5">
        <v>1</v>
      </c>
      <c r="BQ105" s="5">
        <v>1</v>
      </c>
      <c r="BR105" s="5">
        <v>1</v>
      </c>
      <c r="BS105" s="5">
        <v>1</v>
      </c>
      <c r="BT105" s="5">
        <v>1</v>
      </c>
      <c r="BU105" s="244">
        <v>1</v>
      </c>
    </row>
    <row r="106" spans="1:73" ht="18.75">
      <c r="A106" s="5">
        <v>1</v>
      </c>
      <c r="B106" s="596"/>
      <c r="C106" s="632" t="s">
        <v>595</v>
      </c>
      <c r="D106" s="598"/>
      <c r="E106" s="630" t="str">
        <f t="shared" si="18"/>
        <v>Ingrédients</v>
      </c>
      <c r="F106" s="640">
        <v>0</v>
      </c>
      <c r="G106" s="627">
        <f t="shared" si="19"/>
        <v>0</v>
      </c>
      <c r="H106" s="639" t="str">
        <f>IF(OR(ISBLANK(F106), ISTEXT(F106)), "", "0  "&amp;F102)</f>
        <v>0  colonne.F</v>
      </c>
      <c r="I106" s="5">
        <v>1</v>
      </c>
      <c r="J106" s="180" t="str">
        <f t="shared" si="17"/>
        <v>A</v>
      </c>
      <c r="K106" s="164">
        <v>1</v>
      </c>
      <c r="L106" s="164" t="s">
        <v>7</v>
      </c>
      <c r="M106" s="181" t="str">
        <f t="shared" si="14"/>
        <v/>
      </c>
      <c r="N106" s="486"/>
      <c r="O106" s="167"/>
      <c r="P106" s="182" t="s">
        <v>450</v>
      </c>
      <c r="Q106" s="491">
        <v>1</v>
      </c>
      <c r="R106" s="169">
        <f>IFERROR(SUMIF(K156:P156, O106, K157:P157)*N106*IF(ISBLANK(K106),1,K106)+SUMIF(K158:P158, O106, K159:P159)*N106*IF(ISBLANK(K106),1,K106), 0)</f>
        <v>0</v>
      </c>
      <c r="S106" s="170">
        <f>IF(ISBLANK(K93),0,(R106*Q106)/K93*V94)</f>
        <v>0</v>
      </c>
      <c r="T106" s="183">
        <f>IF(S129=0,0,(S106/S129)*U98*1000)</f>
        <v>0</v>
      </c>
      <c r="U106" s="184">
        <f>IF(R129=0, 0, (K106*Q106)/(R129*U98))</f>
        <v>0.51546391752577314</v>
      </c>
      <c r="V106" s="185">
        <f>IF(OR(ISBLANK(K93), ISBLANK(K106), ISTEXT(K106)), 0, K106*Q106/K93*V94)</f>
        <v>4</v>
      </c>
      <c r="W106" s="186" t="str">
        <f t="shared" si="15"/>
        <v>cuil.Soupe</v>
      </c>
      <c r="X106" s="187">
        <f t="shared" si="16"/>
        <v>0</v>
      </c>
      <c r="Y106" s="23" t="s">
        <v>6</v>
      </c>
      <c r="Z106" s="5">
        <v>1</v>
      </c>
      <c r="AA106" s="813"/>
      <c r="AB106" s="815"/>
      <c r="AC106" s="817"/>
      <c r="AD106" s="815"/>
      <c r="AE106" s="819"/>
      <c r="AF106" s="147" t="s">
        <v>81</v>
      </c>
      <c r="AG106" s="5">
        <v>1</v>
      </c>
      <c r="AH106" s="5">
        <v>1</v>
      </c>
      <c r="AI106" s="5">
        <v>1</v>
      </c>
      <c r="AJ106" s="5">
        <v>1</v>
      </c>
      <c r="AK106" s="5">
        <v>1</v>
      </c>
      <c r="AL106" s="5">
        <v>1</v>
      </c>
      <c r="AM106" s="5">
        <v>1</v>
      </c>
      <c r="AN106" s="5">
        <v>1</v>
      </c>
      <c r="AO106" s="5">
        <v>1</v>
      </c>
      <c r="AP106" s="5">
        <v>1</v>
      </c>
      <c r="AQ106" s="5">
        <v>1</v>
      </c>
      <c r="AR106" s="5">
        <v>1</v>
      </c>
      <c r="AS106" s="5">
        <v>1</v>
      </c>
      <c r="AT106" s="5">
        <v>1</v>
      </c>
      <c r="AU106" s="5">
        <v>1</v>
      </c>
      <c r="AV106" s="5">
        <v>1</v>
      </c>
      <c r="AW106" s="5">
        <v>1</v>
      </c>
      <c r="AX106" s="5">
        <v>1</v>
      </c>
      <c r="AY106" s="5">
        <v>1</v>
      </c>
      <c r="AZ106" s="5">
        <v>1</v>
      </c>
      <c r="BA106" s="5">
        <v>1</v>
      </c>
      <c r="BB106" s="5">
        <v>1</v>
      </c>
      <c r="BC106" s="5">
        <v>1</v>
      </c>
      <c r="BD106" s="5">
        <v>1</v>
      </c>
      <c r="BE106" s="5">
        <v>1</v>
      </c>
      <c r="BF106" s="5">
        <v>1</v>
      </c>
      <c r="BG106" s="5">
        <v>1</v>
      </c>
      <c r="BH106" s="5">
        <v>1</v>
      </c>
      <c r="BI106" s="5">
        <v>1</v>
      </c>
      <c r="BJ106" s="5">
        <v>1</v>
      </c>
      <c r="BK106" s="5">
        <v>1</v>
      </c>
      <c r="BL106" s="5">
        <v>1</v>
      </c>
      <c r="BM106" s="5">
        <v>1</v>
      </c>
      <c r="BN106" s="5">
        <v>1</v>
      </c>
      <c r="BO106" s="5">
        <v>1</v>
      </c>
      <c r="BP106" s="5">
        <v>1</v>
      </c>
      <c r="BQ106" s="5">
        <v>1</v>
      </c>
      <c r="BR106" s="5">
        <v>1</v>
      </c>
      <c r="BS106" s="5">
        <v>1</v>
      </c>
      <c r="BT106" s="5">
        <v>1</v>
      </c>
      <c r="BU106" s="244">
        <v>1</v>
      </c>
    </row>
    <row r="107" spans="1:73" ht="18.75">
      <c r="A107" s="5">
        <v>1</v>
      </c>
      <c r="B107" s="596"/>
      <c r="C107" s="632"/>
      <c r="D107" s="598"/>
      <c r="E107" s="630" t="str">
        <f t="shared" si="18"/>
        <v/>
      </c>
      <c r="F107" s="640"/>
      <c r="G107" s="627" t="str">
        <f t="shared" si="19"/>
        <v/>
      </c>
      <c r="H107" s="639" t="str">
        <f>IF(OR(ISBLANK(F107), ISTEXT(F107)), "", "0  "&amp;F102)</f>
        <v/>
      </c>
      <c r="I107" s="5">
        <v>1</v>
      </c>
      <c r="J107" s="180" t="str">
        <f t="shared" si="17"/>
        <v>A</v>
      </c>
      <c r="K107" s="164">
        <v>1</v>
      </c>
      <c r="L107" s="164" t="s">
        <v>7</v>
      </c>
      <c r="M107" s="165" t="str">
        <f t="shared" si="14"/>
        <v/>
      </c>
      <c r="N107" s="166"/>
      <c r="O107" s="167"/>
      <c r="P107" s="182" t="s">
        <v>451</v>
      </c>
      <c r="Q107" s="491">
        <v>1</v>
      </c>
      <c r="R107" s="169">
        <f>IFERROR(SUMIF(K156:P156, O107, K157:P157)*N107*IF(ISBLANK(K107),1,K107)+SUMIF(K158:P158, O107, K159:P159)*N107*IF(ISBLANK(K107),1,K107), 0)</f>
        <v>0</v>
      </c>
      <c r="S107" s="170">
        <f>IF(ISBLANK(K93),0,(R107*Q107)/K93*V94)</f>
        <v>0</v>
      </c>
      <c r="T107" s="171">
        <f>IF(S129=0,0,(S107/S129)*U98*1000)</f>
        <v>0</v>
      </c>
      <c r="U107" s="193">
        <f>IF(R129=0, 0, (K107*Q107)/(R129*U98))</f>
        <v>0.51546391752577314</v>
      </c>
      <c r="V107" s="173">
        <f>IF(OR(ISBLANK(K93), ISBLANK(K107), ISTEXT(K107)), 0, K107*Q107/K93*V94)</f>
        <v>4</v>
      </c>
      <c r="W107" s="174" t="str">
        <f t="shared" si="15"/>
        <v>cuil.Soupe</v>
      </c>
      <c r="X107" s="175">
        <f t="shared" si="16"/>
        <v>0</v>
      </c>
      <c r="Y107" s="23" t="s">
        <v>12</v>
      </c>
      <c r="Z107" s="5">
        <v>1</v>
      </c>
      <c r="AA107" s="163"/>
      <c r="AB107" s="164"/>
      <c r="AC107" s="165" t="str">
        <f t="shared" ref="AC107:AC127" si="20">IF(AND(AA107&gt;0,AD107&gt;0),"de","")</f>
        <v/>
      </c>
      <c r="AD107" s="166"/>
      <c r="AE107" s="167"/>
      <c r="AF107" s="168"/>
      <c r="AG107" s="5">
        <v>1</v>
      </c>
      <c r="AH107" s="5">
        <v>1</v>
      </c>
      <c r="AI107" s="5">
        <v>1</v>
      </c>
      <c r="AJ107" s="5">
        <v>1</v>
      </c>
      <c r="AK107" s="5">
        <v>1</v>
      </c>
      <c r="AL107" s="5">
        <v>1</v>
      </c>
      <c r="AM107" s="5">
        <v>1</v>
      </c>
      <c r="AN107" s="5">
        <v>1</v>
      </c>
      <c r="AO107" s="5">
        <v>1</v>
      </c>
      <c r="AP107" s="5">
        <v>1</v>
      </c>
      <c r="AQ107" s="5">
        <v>1</v>
      </c>
      <c r="AR107" s="5">
        <v>1</v>
      </c>
      <c r="AS107" s="5">
        <v>1</v>
      </c>
      <c r="AT107" s="5">
        <v>1</v>
      </c>
      <c r="AU107" s="5">
        <v>1</v>
      </c>
      <c r="AV107" s="5">
        <v>1</v>
      </c>
      <c r="AW107" s="5">
        <v>1</v>
      </c>
      <c r="AX107" s="5">
        <v>1</v>
      </c>
      <c r="AY107" s="5">
        <v>1</v>
      </c>
      <c r="AZ107" s="5">
        <v>1</v>
      </c>
      <c r="BA107" s="5">
        <v>1</v>
      </c>
      <c r="BB107" s="5">
        <v>1</v>
      </c>
      <c r="BC107" s="5">
        <v>1</v>
      </c>
      <c r="BD107" s="5">
        <v>1</v>
      </c>
      <c r="BE107" s="5">
        <v>1</v>
      </c>
      <c r="BF107" s="5">
        <v>1</v>
      </c>
      <c r="BG107" s="5">
        <v>1</v>
      </c>
      <c r="BH107" s="5">
        <v>1</v>
      </c>
      <c r="BI107" s="5">
        <v>1</v>
      </c>
      <c r="BJ107" s="5">
        <v>1</v>
      </c>
      <c r="BK107" s="5">
        <v>1</v>
      </c>
      <c r="BL107" s="5">
        <v>1</v>
      </c>
      <c r="BM107" s="5">
        <v>1</v>
      </c>
      <c r="BN107" s="5">
        <v>1</v>
      </c>
      <c r="BO107" s="5">
        <v>1</v>
      </c>
      <c r="BP107" s="5">
        <v>1</v>
      </c>
      <c r="BQ107" s="5">
        <v>1</v>
      </c>
      <c r="BR107" s="5">
        <v>1</v>
      </c>
      <c r="BS107" s="5">
        <v>1</v>
      </c>
      <c r="BT107" s="5">
        <v>1</v>
      </c>
      <c r="BU107" s="244">
        <v>1</v>
      </c>
    </row>
    <row r="108" spans="1:73" ht="19.5" customHeight="1">
      <c r="A108" s="5">
        <v>1</v>
      </c>
      <c r="B108" s="596"/>
      <c r="C108" s="632" t="s">
        <v>618</v>
      </c>
      <c r="D108" s="598"/>
      <c r="E108" s="630" t="str">
        <f t="shared" si="18"/>
        <v xml:space="preserve"> cuillère huile d'olive</v>
      </c>
      <c r="F108" s="640" t="s">
        <v>394</v>
      </c>
      <c r="G108" s="627" t="str">
        <f t="shared" si="19"/>
        <v>huile d'olive</v>
      </c>
      <c r="H108" s="639" t="str">
        <f>IF(OR(ISBLANK(F108), ISTEXT(F108)), "", "0  "&amp;F102)</f>
        <v/>
      </c>
      <c r="I108" s="5">
        <v>1</v>
      </c>
      <c r="J108" s="180" t="str">
        <f t="shared" si="17"/>
        <v>A</v>
      </c>
      <c r="K108" s="163"/>
      <c r="L108" s="164"/>
      <c r="M108" s="181" t="str">
        <f t="shared" si="14"/>
        <v/>
      </c>
      <c r="N108" s="166">
        <v>300</v>
      </c>
      <c r="O108" s="32" t="s">
        <v>17</v>
      </c>
      <c r="P108" s="182" t="s">
        <v>452</v>
      </c>
      <c r="Q108" s="491">
        <v>1</v>
      </c>
      <c r="R108" s="169">
        <f>IFERROR(SUMIF(K156:P156, O108, K157:P157)*N108*IF(ISBLANK(K108),1,K108)+SUMIF(K158:P158, O108, K159:P159)*N108*IF(ISBLANK(K108),1,K108), 0)</f>
        <v>0.3</v>
      </c>
      <c r="S108" s="170">
        <f>IF(ISBLANK(K93),0,(R108*Q108)/K93*V94)</f>
        <v>1.2</v>
      </c>
      <c r="T108" s="183">
        <f>IF(S129=0,0,(S108/S129)*U98*1000)</f>
        <v>154.63917525773192</v>
      </c>
      <c r="U108" s="184">
        <f>IF(R129=0, 0, (K108*Q108)/(R129*U98))</f>
        <v>0</v>
      </c>
      <c r="V108" s="185">
        <f>IF(OR(ISBLANK(K93), ISBLANK(K108), ISTEXT(K108)), 0, K108*Q108/K93*V94)</f>
        <v>0</v>
      </c>
      <c r="W108" s="186">
        <f t="shared" si="15"/>
        <v>0</v>
      </c>
      <c r="X108" s="187" t="str">
        <f t="shared" si="16"/>
        <v>1.2 Kg</v>
      </c>
      <c r="Y108" s="41" t="s">
        <v>18</v>
      </c>
      <c r="Z108" s="5">
        <v>1</v>
      </c>
      <c r="AA108" s="164"/>
      <c r="AB108" s="164"/>
      <c r="AC108" s="181" t="str">
        <f t="shared" si="20"/>
        <v/>
      </c>
      <c r="AD108" s="166"/>
      <c r="AE108" s="167"/>
      <c r="AF108" s="182"/>
      <c r="AG108" s="5">
        <v>1</v>
      </c>
      <c r="AH108" s="5">
        <v>1</v>
      </c>
      <c r="AI108" s="5">
        <v>1</v>
      </c>
      <c r="AJ108" s="5">
        <v>1</v>
      </c>
      <c r="AK108" s="5">
        <v>1</v>
      </c>
      <c r="AL108" s="5">
        <v>1</v>
      </c>
      <c r="AM108" s="5">
        <v>1</v>
      </c>
      <c r="AN108" s="5">
        <v>1</v>
      </c>
      <c r="AO108" s="5">
        <v>1</v>
      </c>
      <c r="AP108" s="5">
        <v>1</v>
      </c>
      <c r="AQ108" s="5">
        <v>1</v>
      </c>
      <c r="AR108" s="5">
        <v>1</v>
      </c>
      <c r="AS108" s="5">
        <v>1</v>
      </c>
      <c r="AT108" s="5">
        <v>1</v>
      </c>
      <c r="AU108" s="5">
        <v>1</v>
      </c>
      <c r="AV108" s="5">
        <v>1</v>
      </c>
      <c r="AW108" s="5">
        <v>1</v>
      </c>
      <c r="AX108" s="5">
        <v>1</v>
      </c>
      <c r="AY108" s="5">
        <v>1</v>
      </c>
      <c r="AZ108" s="5">
        <v>1</v>
      </c>
      <c r="BA108" s="5">
        <v>1</v>
      </c>
      <c r="BB108" s="5">
        <v>1</v>
      </c>
      <c r="BC108" s="5">
        <v>1</v>
      </c>
      <c r="BD108" s="5">
        <v>1</v>
      </c>
      <c r="BE108" s="5">
        <v>1</v>
      </c>
      <c r="BF108" s="5">
        <v>1</v>
      </c>
      <c r="BG108" s="5">
        <v>1</v>
      </c>
      <c r="BH108" s="5">
        <v>1</v>
      </c>
      <c r="BI108" s="5">
        <v>1</v>
      </c>
      <c r="BJ108" s="5">
        <v>1</v>
      </c>
      <c r="BK108" s="5">
        <v>1</v>
      </c>
      <c r="BL108" s="5">
        <v>1</v>
      </c>
      <c r="BM108" s="5">
        <v>1</v>
      </c>
      <c r="BN108" s="5">
        <v>1</v>
      </c>
      <c r="BO108" s="5">
        <v>1</v>
      </c>
      <c r="BP108" s="5">
        <v>1</v>
      </c>
      <c r="BQ108" s="5">
        <v>1</v>
      </c>
      <c r="BR108" s="5">
        <v>1</v>
      </c>
      <c r="BS108" s="5">
        <v>1</v>
      </c>
      <c r="BT108" s="5">
        <v>1</v>
      </c>
      <c r="BU108" s="244">
        <v>1</v>
      </c>
    </row>
    <row r="109" spans="1:73" ht="18.75">
      <c r="A109" s="5">
        <v>1</v>
      </c>
      <c r="B109" s="596"/>
      <c r="C109" s="632" t="s">
        <v>619</v>
      </c>
      <c r="D109" s="598"/>
      <c r="E109" s="630" t="str">
        <f t="shared" si="18"/>
        <v xml:space="preserve"> oignon blanc, coupé en dés</v>
      </c>
      <c r="F109" s="640" t="s">
        <v>690</v>
      </c>
      <c r="G109" s="627" t="str">
        <f t="shared" si="19"/>
        <v>oignons blancs</v>
      </c>
      <c r="H109" s="639" t="str">
        <f>IF(OR(ISBLANK(F109), ISTEXT(F109)), "", "0  "&amp;F102)</f>
        <v/>
      </c>
      <c r="I109" s="5">
        <v>1</v>
      </c>
      <c r="J109" s="180" t="str">
        <f t="shared" si="17"/>
        <v>A</v>
      </c>
      <c r="K109" s="163"/>
      <c r="L109" s="164"/>
      <c r="M109" s="165" t="str">
        <f t="shared" si="14"/>
        <v/>
      </c>
      <c r="N109" s="166">
        <v>1</v>
      </c>
      <c r="O109" s="22" t="s">
        <v>4</v>
      </c>
      <c r="P109" s="182" t="s">
        <v>453</v>
      </c>
      <c r="Q109" s="491">
        <v>1</v>
      </c>
      <c r="R109" s="169">
        <f>IFERROR(SUMIF(K156:P156, O109, K157:P157)*N109*IF(ISBLANK(K109),1,K109)+SUMIF(K158:P158, O109, K159:P159)*N109*IF(ISBLANK(K109),1,K109), 0)</f>
        <v>1</v>
      </c>
      <c r="S109" s="170">
        <f>IF(ISBLANK(K93),0,(R109*Q109)/K93*V94)</f>
        <v>4</v>
      </c>
      <c r="T109" s="171">
        <f>IF(S129=0,0,(S109/S129)*U98*1000)</f>
        <v>515.46391752577313</v>
      </c>
      <c r="U109" s="193">
        <f>IF(R129=0, 0, (K109*Q109)/(R129*U98))</f>
        <v>0</v>
      </c>
      <c r="V109" s="173">
        <f>IF(OR(ISBLANK(K93), ISBLANK(K109), ISTEXT(K109)), 0, K109*Q109/K93*V94)</f>
        <v>0</v>
      </c>
      <c r="W109" s="174">
        <f t="shared" si="15"/>
        <v>0</v>
      </c>
      <c r="X109" s="175" t="str">
        <f t="shared" si="16"/>
        <v>4 Kg</v>
      </c>
      <c r="Y109" s="24" t="s">
        <v>7</v>
      </c>
      <c r="Z109" s="5">
        <v>1</v>
      </c>
      <c r="AA109" s="192"/>
      <c r="AB109" s="192"/>
      <c r="AC109" s="165" t="str">
        <f t="shared" si="20"/>
        <v/>
      </c>
      <c r="AD109" s="166"/>
      <c r="AE109" s="167"/>
      <c r="AF109" s="182"/>
      <c r="AG109" s="5">
        <v>1</v>
      </c>
      <c r="AH109" s="5">
        <v>1</v>
      </c>
      <c r="AI109" s="5">
        <v>1</v>
      </c>
      <c r="AJ109" s="5">
        <v>1</v>
      </c>
      <c r="AK109" s="5">
        <v>1</v>
      </c>
      <c r="AL109" s="5">
        <v>1</v>
      </c>
      <c r="AM109" s="5">
        <v>1</v>
      </c>
      <c r="AN109" s="5">
        <v>1</v>
      </c>
      <c r="AO109" s="5">
        <v>1</v>
      </c>
      <c r="AP109" s="5">
        <v>1</v>
      </c>
      <c r="AQ109" s="5">
        <v>1</v>
      </c>
      <c r="AR109" s="5">
        <v>1</v>
      </c>
      <c r="AS109" s="5">
        <v>1</v>
      </c>
      <c r="AT109" s="5">
        <v>1</v>
      </c>
      <c r="AU109" s="5">
        <v>1</v>
      </c>
      <c r="AV109" s="5">
        <v>1</v>
      </c>
      <c r="AW109" s="5">
        <v>1</v>
      </c>
      <c r="AX109" s="5">
        <v>1</v>
      </c>
      <c r="AY109" s="5">
        <v>1</v>
      </c>
      <c r="AZ109" s="5">
        <v>1</v>
      </c>
      <c r="BA109" s="5">
        <v>1</v>
      </c>
      <c r="BB109" s="5">
        <v>1</v>
      </c>
      <c r="BC109" s="5">
        <v>1</v>
      </c>
      <c r="BD109" s="5">
        <v>1</v>
      </c>
      <c r="BE109" s="5">
        <v>1</v>
      </c>
      <c r="BF109" s="5">
        <v>1</v>
      </c>
      <c r="BG109" s="5">
        <v>1</v>
      </c>
      <c r="BH109" s="5">
        <v>1</v>
      </c>
      <c r="BI109" s="5">
        <v>1</v>
      </c>
      <c r="BJ109" s="5">
        <v>1</v>
      </c>
      <c r="BK109" s="5">
        <v>1</v>
      </c>
      <c r="BL109" s="5">
        <v>1</v>
      </c>
      <c r="BM109" s="5">
        <v>1</v>
      </c>
      <c r="BN109" s="5">
        <v>1</v>
      </c>
      <c r="BO109" s="5">
        <v>1</v>
      </c>
      <c r="BP109" s="5">
        <v>1</v>
      </c>
      <c r="BQ109" s="5">
        <v>1</v>
      </c>
      <c r="BR109" s="5">
        <v>1</v>
      </c>
      <c r="BS109" s="5">
        <v>1</v>
      </c>
      <c r="BT109" s="5">
        <v>1</v>
      </c>
      <c r="BU109" s="244">
        <v>1</v>
      </c>
    </row>
    <row r="110" spans="1:73" ht="18.75">
      <c r="A110" s="5">
        <v>1</v>
      </c>
      <c r="B110" s="596"/>
      <c r="C110" s="632" t="s">
        <v>620</v>
      </c>
      <c r="D110" s="598"/>
      <c r="E110" s="630" t="str">
        <f t="shared" si="18"/>
        <v xml:space="preserve"> gousses d'ail, hachées</v>
      </c>
      <c r="F110" s="640"/>
      <c r="G110" s="627" t="str">
        <f>IF(ISBLANK(F110),E110,F110)</f>
        <v xml:space="preserve"> gousses d'ail, hachées</v>
      </c>
      <c r="H110" s="639" t="str">
        <f>IF(OR(ISBLANK(F110), ISTEXT(F110)), "", "0  "&amp;F102)</f>
        <v/>
      </c>
      <c r="I110" s="5">
        <v>1</v>
      </c>
      <c r="J110" s="180" t="str">
        <f t="shared" si="17"/>
        <v>A</v>
      </c>
      <c r="K110" s="163">
        <v>1</v>
      </c>
      <c r="L110" s="164" t="s">
        <v>461</v>
      </c>
      <c r="M110" s="181" t="str">
        <f t="shared" si="14"/>
        <v/>
      </c>
      <c r="N110" s="166"/>
      <c r="O110" s="167"/>
      <c r="P110" s="182" t="s">
        <v>454</v>
      </c>
      <c r="Q110" s="491">
        <v>1</v>
      </c>
      <c r="R110" s="169">
        <f>IFERROR(SUMIF(K156:P156, O110, K157:P157)*N110*IF(ISBLANK(K110),1,K110)+SUMIF(K158:P158, O110, K159:P159)*N110*IF(ISBLANK(K110),1,K110), 0)</f>
        <v>0</v>
      </c>
      <c r="S110" s="170">
        <f>IF(ISBLANK(K93),0,(R110*Q110)/K93*V94)</f>
        <v>0</v>
      </c>
      <c r="T110" s="183">
        <f>IF(S129=0,0,(S110/S129)*U98*1000)</f>
        <v>0</v>
      </c>
      <c r="U110" s="184">
        <f>IF(R129=0, 0, (K110*Q110)/(R129*U98))</f>
        <v>0.51546391752577314</v>
      </c>
      <c r="V110" s="185">
        <f>IF(OR(ISBLANK(K93), ISBLANK(K110), ISTEXT(K110)), 0, K110*Q110/K93*V94)</f>
        <v>4</v>
      </c>
      <c r="W110" s="186" t="str">
        <f t="shared" si="15"/>
        <v>pincée(s)</v>
      </c>
      <c r="X110" s="187">
        <f t="shared" si="16"/>
        <v>0</v>
      </c>
      <c r="Y110" s="24" t="s">
        <v>13</v>
      </c>
      <c r="Z110" s="5">
        <v>1</v>
      </c>
      <c r="AA110" s="192"/>
      <c r="AB110" s="192"/>
      <c r="AC110" s="181" t="str">
        <f t="shared" si="20"/>
        <v/>
      </c>
      <c r="AD110" s="166"/>
      <c r="AE110" s="167"/>
      <c r="AF110" s="182"/>
      <c r="AG110" s="5">
        <v>1</v>
      </c>
      <c r="AH110" s="5">
        <v>1</v>
      </c>
      <c r="AI110" s="5">
        <v>1</v>
      </c>
      <c r="AJ110" s="5">
        <v>1</v>
      </c>
      <c r="AK110" s="5">
        <v>1</v>
      </c>
      <c r="AL110" s="5">
        <v>1</v>
      </c>
      <c r="AM110" s="5">
        <v>1</v>
      </c>
      <c r="AN110" s="5">
        <v>1</v>
      </c>
      <c r="AO110" s="5">
        <v>1</v>
      </c>
      <c r="AP110" s="5">
        <v>1</v>
      </c>
      <c r="AQ110" s="5">
        <v>1</v>
      </c>
      <c r="AR110" s="5">
        <v>1</v>
      </c>
      <c r="AS110" s="5">
        <v>1</v>
      </c>
      <c r="AT110" s="5">
        <v>1</v>
      </c>
      <c r="AU110" s="5">
        <v>1</v>
      </c>
      <c r="AV110" s="5">
        <v>1</v>
      </c>
      <c r="AW110" s="5">
        <v>1</v>
      </c>
      <c r="AX110" s="5">
        <v>1</v>
      </c>
      <c r="AY110" s="5">
        <v>1</v>
      </c>
      <c r="AZ110" s="5">
        <v>1</v>
      </c>
      <c r="BA110" s="5">
        <v>1</v>
      </c>
      <c r="BB110" s="5">
        <v>1</v>
      </c>
      <c r="BC110" s="5">
        <v>1</v>
      </c>
      <c r="BD110" s="5">
        <v>1</v>
      </c>
      <c r="BE110" s="5">
        <v>1</v>
      </c>
      <c r="BF110" s="5">
        <v>1</v>
      </c>
      <c r="BG110" s="5">
        <v>1</v>
      </c>
      <c r="BH110" s="5">
        <v>1</v>
      </c>
      <c r="BI110" s="5">
        <v>1</v>
      </c>
      <c r="BJ110" s="5">
        <v>1</v>
      </c>
      <c r="BK110" s="5">
        <v>1</v>
      </c>
      <c r="BL110" s="5">
        <v>1</v>
      </c>
      <c r="BM110" s="5">
        <v>1</v>
      </c>
      <c r="BN110" s="5">
        <v>1</v>
      </c>
      <c r="BO110" s="5">
        <v>1</v>
      </c>
      <c r="BP110" s="5">
        <v>1</v>
      </c>
      <c r="BQ110" s="5">
        <v>1</v>
      </c>
      <c r="BR110" s="5">
        <v>1</v>
      </c>
      <c r="BS110" s="5">
        <v>1</v>
      </c>
      <c r="BT110" s="5">
        <v>1</v>
      </c>
      <c r="BU110" s="244">
        <v>1</v>
      </c>
    </row>
    <row r="111" spans="1:73" ht="18.75">
      <c r="A111" s="5">
        <v>1</v>
      </c>
      <c r="B111" s="596"/>
      <c r="C111" s="632" t="s">
        <v>621</v>
      </c>
      <c r="D111" s="598"/>
      <c r="E111" s="630" t="str">
        <f t="shared" si="18"/>
        <v xml:space="preserve"> petit poivron vert, coupé en dés</v>
      </c>
      <c r="F111" s="640"/>
      <c r="G111" s="627" t="str">
        <f t="shared" ref="G111:G165" si="21">IF(ISBLANK(F111),E111,F111)</f>
        <v xml:space="preserve"> petit poivron vert, coupé en dés</v>
      </c>
      <c r="H111" s="639" t="str">
        <f>IF(OR(ISBLANK(F111), ISTEXT(F111)), "", "0  "&amp;F102)</f>
        <v/>
      </c>
      <c r="I111" s="5">
        <v>1</v>
      </c>
      <c r="J111" s="180" t="str">
        <f t="shared" si="17"/>
        <v>A</v>
      </c>
      <c r="K111" s="163">
        <v>1</v>
      </c>
      <c r="L111" s="164" t="s">
        <v>407</v>
      </c>
      <c r="M111" s="165" t="str">
        <f t="shared" si="14"/>
        <v>de</v>
      </c>
      <c r="N111" s="166">
        <v>400</v>
      </c>
      <c r="O111" s="32" t="s">
        <v>17</v>
      </c>
      <c r="P111" s="182" t="s">
        <v>455</v>
      </c>
      <c r="Q111" s="491">
        <v>1</v>
      </c>
      <c r="R111" s="169">
        <f>IFERROR(SUMIF(K156:P156, O111, K157:P157)*N111*IF(ISBLANK(K111),1,K111)+SUMIF(K158:P158, O111, K159:P159)*N111*IF(ISBLANK(K111),1,K111), 0)</f>
        <v>0.4</v>
      </c>
      <c r="S111" s="170">
        <f>IF(ISBLANK(K93),0,(R111*Q111)/K93*V94)</f>
        <v>1.6</v>
      </c>
      <c r="T111" s="171">
        <f>IF(S129=0,0,(S111/S129)*U98*1000)</f>
        <v>206.18556701030923</v>
      </c>
      <c r="U111" s="193">
        <f>IF(R129=0, 0, (K111*Q111)/(R129*U98))</f>
        <v>0.51546391752577314</v>
      </c>
      <c r="V111" s="173">
        <f>IF(OR(ISBLANK(K93), ISBLANK(K111), ISTEXT(K111)), 0, K111*Q111/K93*V94)</f>
        <v>4</v>
      </c>
      <c r="W111" s="174" t="str">
        <f t="shared" si="15"/>
        <v>boite(s)</v>
      </c>
      <c r="X111" s="175" t="str">
        <f t="shared" si="16"/>
        <v>1.6 Kg</v>
      </c>
      <c r="Y111" s="24" t="s">
        <v>19</v>
      </c>
      <c r="Z111" s="5">
        <v>1</v>
      </c>
      <c r="AA111" s="192"/>
      <c r="AB111" s="192"/>
      <c r="AC111" s="165" t="str">
        <f t="shared" si="20"/>
        <v/>
      </c>
      <c r="AD111" s="166"/>
      <c r="AE111" s="167"/>
      <c r="AF111" s="182"/>
      <c r="AG111" s="5">
        <v>1</v>
      </c>
      <c r="AH111" s="5">
        <v>1</v>
      </c>
      <c r="AI111" s="5">
        <v>1</v>
      </c>
      <c r="AJ111" s="5">
        <v>1</v>
      </c>
      <c r="AK111" s="5">
        <v>1</v>
      </c>
      <c r="AL111" s="5">
        <v>1</v>
      </c>
      <c r="AM111" s="5">
        <v>1</v>
      </c>
      <c r="AN111" s="5">
        <v>1</v>
      </c>
      <c r="AO111" s="5">
        <v>1</v>
      </c>
      <c r="AP111" s="5">
        <v>1</v>
      </c>
      <c r="AQ111" s="5">
        <v>1</v>
      </c>
      <c r="AR111" s="5">
        <v>1</v>
      </c>
      <c r="AS111" s="5">
        <v>1</v>
      </c>
      <c r="AT111" s="5">
        <v>1</v>
      </c>
      <c r="AU111" s="5">
        <v>1</v>
      </c>
      <c r="AV111" s="5">
        <v>1</v>
      </c>
      <c r="AW111" s="5">
        <v>1</v>
      </c>
      <c r="AX111" s="5">
        <v>1</v>
      </c>
      <c r="AY111" s="5">
        <v>1</v>
      </c>
      <c r="AZ111" s="5">
        <v>1</v>
      </c>
      <c r="BA111" s="5">
        <v>1</v>
      </c>
      <c r="BB111" s="5">
        <v>1</v>
      </c>
      <c r="BC111" s="5">
        <v>1</v>
      </c>
      <c r="BD111" s="5">
        <v>1</v>
      </c>
      <c r="BE111" s="5">
        <v>1</v>
      </c>
      <c r="BF111" s="5">
        <v>1</v>
      </c>
      <c r="BG111" s="5">
        <v>1</v>
      </c>
      <c r="BH111" s="5">
        <v>1</v>
      </c>
      <c r="BI111" s="5">
        <v>1</v>
      </c>
      <c r="BJ111" s="5">
        <v>1</v>
      </c>
      <c r="BK111" s="5">
        <v>1</v>
      </c>
      <c r="BL111" s="5">
        <v>1</v>
      </c>
      <c r="BM111" s="5">
        <v>1</v>
      </c>
      <c r="BN111" s="5">
        <v>1</v>
      </c>
      <c r="BO111" s="5">
        <v>1</v>
      </c>
      <c r="BP111" s="5">
        <v>1</v>
      </c>
      <c r="BQ111" s="5">
        <v>1</v>
      </c>
      <c r="BR111" s="5">
        <v>1</v>
      </c>
      <c r="BS111" s="5">
        <v>1</v>
      </c>
      <c r="BT111" s="5">
        <v>1</v>
      </c>
      <c r="BU111" s="244">
        <v>1</v>
      </c>
    </row>
    <row r="112" spans="1:73" ht="18.75">
      <c r="A112" s="5">
        <v>1</v>
      </c>
      <c r="B112" s="596"/>
      <c r="C112" s="632" t="s">
        <v>622</v>
      </c>
      <c r="D112" s="598"/>
      <c r="E112" s="630" t="str">
        <f t="shared" si="18"/>
        <v xml:space="preserve"> petit poivron rouge, coupé en dés</v>
      </c>
      <c r="F112" s="640"/>
      <c r="G112" s="627" t="str">
        <f t="shared" si="21"/>
        <v xml:space="preserve"> petit poivron rouge, coupé en dés</v>
      </c>
      <c r="H112" s="639" t="str">
        <f>IF(OR(ISBLANK(F112), ISTEXT(F112)), "", "0  "&amp;F102)</f>
        <v/>
      </c>
      <c r="I112" s="5">
        <v>1</v>
      </c>
      <c r="J112" s="180" t="str">
        <f t="shared" si="17"/>
        <v>A</v>
      </c>
      <c r="K112" s="163"/>
      <c r="L112" s="164"/>
      <c r="M112" s="181" t="str">
        <f t="shared" si="14"/>
        <v/>
      </c>
      <c r="N112" s="166">
        <v>140</v>
      </c>
      <c r="O112" s="32" t="s">
        <v>17</v>
      </c>
      <c r="P112" s="182" t="s">
        <v>456</v>
      </c>
      <c r="Q112" s="491">
        <v>1</v>
      </c>
      <c r="R112" s="169">
        <f>IFERROR(SUMIF(K156:P156, O112, K157:P157)*N112*IF(ISBLANK(K112),1,K112)+SUMIF(K158:P158, O112, K159:P159)*N112*IF(ISBLANK(K112),1,K112), 0)</f>
        <v>0.14000000000000001</v>
      </c>
      <c r="S112" s="170">
        <f>IF(ISBLANK(K93),0,(R112*Q112)/K93*V94)</f>
        <v>0.56000000000000005</v>
      </c>
      <c r="T112" s="183">
        <f>IF(S129=0,0,(S112/S129)*U98*1000)</f>
        <v>72.164948453608247</v>
      </c>
      <c r="U112" s="184">
        <f>IF(R129=0, 0, (K112*Q112)/(R129*U98))</f>
        <v>0</v>
      </c>
      <c r="V112" s="185">
        <f>IF(OR(ISBLANK(K93), ISBLANK(K112), ISTEXT(K112)), 0, K112*Q112/K93*V94)</f>
        <v>0</v>
      </c>
      <c r="W112" s="186">
        <f t="shared" si="15"/>
        <v>0</v>
      </c>
      <c r="X112" s="187" t="str">
        <f t="shared" si="16"/>
        <v>560 g</v>
      </c>
      <c r="Y112" s="5">
        <v>1</v>
      </c>
      <c r="Z112" s="5">
        <v>1</v>
      </c>
      <c r="AA112" s="163"/>
      <c r="AB112" s="164"/>
      <c r="AC112" s="181" t="str">
        <f t="shared" si="20"/>
        <v/>
      </c>
      <c r="AD112" s="166"/>
      <c r="AE112" s="167"/>
      <c r="AF112" s="182"/>
      <c r="AG112" s="5">
        <v>1</v>
      </c>
      <c r="AH112" s="5">
        <v>1</v>
      </c>
      <c r="AI112" s="5">
        <v>1</v>
      </c>
      <c r="AJ112" s="5">
        <v>1</v>
      </c>
      <c r="AK112" s="5">
        <v>1</v>
      </c>
      <c r="AL112" s="5">
        <v>1</v>
      </c>
      <c r="AM112" s="5">
        <v>1</v>
      </c>
      <c r="AN112" s="5">
        <v>1</v>
      </c>
      <c r="AO112" s="5">
        <v>1</v>
      </c>
      <c r="AP112" s="5">
        <v>1</v>
      </c>
      <c r="AQ112" s="5">
        <v>1</v>
      </c>
      <c r="AR112" s="5">
        <v>1</v>
      </c>
      <c r="AS112" s="5">
        <v>1</v>
      </c>
      <c r="AT112" s="5">
        <v>1</v>
      </c>
      <c r="AU112" s="5">
        <v>1</v>
      </c>
      <c r="AV112" s="5">
        <v>1</v>
      </c>
      <c r="AW112" s="5">
        <v>1</v>
      </c>
      <c r="AX112" s="5">
        <v>1</v>
      </c>
      <c r="AY112" s="5">
        <v>1</v>
      </c>
      <c r="AZ112" s="5">
        <v>1</v>
      </c>
      <c r="BA112" s="5">
        <v>1</v>
      </c>
      <c r="BB112" s="5">
        <v>1</v>
      </c>
      <c r="BC112" s="5">
        <v>1</v>
      </c>
      <c r="BD112" s="5">
        <v>1</v>
      </c>
      <c r="BE112" s="5">
        <v>1</v>
      </c>
      <c r="BF112" s="5">
        <v>1</v>
      </c>
      <c r="BG112" s="5">
        <v>1</v>
      </c>
      <c r="BH112" s="5">
        <v>1</v>
      </c>
      <c r="BI112" s="5">
        <v>1</v>
      </c>
      <c r="BJ112" s="5">
        <v>1</v>
      </c>
      <c r="BK112" s="5">
        <v>1</v>
      </c>
      <c r="BL112" s="5">
        <v>1</v>
      </c>
      <c r="BM112" s="5">
        <v>1</v>
      </c>
      <c r="BN112" s="5">
        <v>1</v>
      </c>
      <c r="BO112" s="5">
        <v>1</v>
      </c>
      <c r="BP112" s="5">
        <v>1</v>
      </c>
      <c r="BQ112" s="5">
        <v>1</v>
      </c>
      <c r="BR112" s="5">
        <v>1</v>
      </c>
      <c r="BS112" s="5">
        <v>1</v>
      </c>
      <c r="BT112" s="5">
        <v>1</v>
      </c>
      <c r="BU112" s="244">
        <v>1</v>
      </c>
    </row>
    <row r="113" spans="1:73" ht="18.75">
      <c r="A113" s="5">
        <v>1</v>
      </c>
      <c r="B113" s="596"/>
      <c r="C113" s="632" t="s">
        <v>623</v>
      </c>
      <c r="D113" s="598"/>
      <c r="E113" s="630" t="str">
        <f t="shared" si="18"/>
        <v xml:space="preserve"> cuillère à soupe de paprika fumé</v>
      </c>
      <c r="F113" s="640" t="s">
        <v>691</v>
      </c>
      <c r="G113" s="627" t="str">
        <f t="shared" si="21"/>
        <v xml:space="preserve"> paprika fumé</v>
      </c>
      <c r="H113" s="639" t="str">
        <f>IF(OR(ISBLANK(F113), ISTEXT(F113)), "", "0  "&amp;F102)</f>
        <v/>
      </c>
      <c r="I113" s="5">
        <v>1</v>
      </c>
      <c r="J113" s="180" t="str">
        <f t="shared" si="17"/>
        <v>A</v>
      </c>
      <c r="K113" s="163"/>
      <c r="L113" s="164"/>
      <c r="M113" s="181" t="str">
        <f t="shared" si="14"/>
        <v/>
      </c>
      <c r="N113" s="166">
        <v>100</v>
      </c>
      <c r="O113" s="32" t="s">
        <v>17</v>
      </c>
      <c r="P113" s="182" t="s">
        <v>457</v>
      </c>
      <c r="Q113" s="491">
        <v>1</v>
      </c>
      <c r="R113" s="169">
        <f>IFERROR(SUMIF(K156:P156, O113, K157:P157)*N113*IF(ISBLANK(K113),1,K113)+SUMIF(K158:P158, O113, K159:P159)*N113*IF(ISBLANK(K113),1,K113), 0)</f>
        <v>0.1</v>
      </c>
      <c r="S113" s="170">
        <f>IF(ISBLANK(K93),0,(R113*Q113)/K93*V94)</f>
        <v>0.4</v>
      </c>
      <c r="T113" s="171">
        <f>IF(S129=0,0,(S113/S129)*U98*1000)</f>
        <v>51.546391752577307</v>
      </c>
      <c r="U113" s="193">
        <f>IF(R129=0, 0, (K113*Q113)/(R129*U98))</f>
        <v>0</v>
      </c>
      <c r="V113" s="173">
        <f>IF(OR(ISBLANK(K93), ISBLANK(K113), ISTEXT(K113)), 0, K113*Q113/K93*V94)</f>
        <v>0</v>
      </c>
      <c r="W113" s="174">
        <f t="shared" si="15"/>
        <v>0</v>
      </c>
      <c r="X113" s="175" t="str">
        <f t="shared" si="16"/>
        <v>400 g</v>
      </c>
      <c r="Y113" s="5">
        <v>1</v>
      </c>
      <c r="Z113" s="5">
        <v>1</v>
      </c>
      <c r="AA113" s="164"/>
      <c r="AB113" s="164"/>
      <c r="AC113" s="165" t="str">
        <f t="shared" si="20"/>
        <v/>
      </c>
      <c r="AD113" s="166"/>
      <c r="AE113" s="167"/>
      <c r="AF113" s="182"/>
      <c r="AG113" s="5">
        <v>1</v>
      </c>
      <c r="AH113" s="5">
        <v>1</v>
      </c>
      <c r="AI113" s="5">
        <v>1</v>
      </c>
      <c r="AJ113" s="5">
        <v>1</v>
      </c>
      <c r="AK113" s="5">
        <v>1</v>
      </c>
      <c r="AL113" s="5">
        <v>1</v>
      </c>
      <c r="AM113" s="5">
        <v>1</v>
      </c>
      <c r="AN113" s="5">
        <v>1</v>
      </c>
      <c r="AO113" s="5">
        <v>1</v>
      </c>
      <c r="AP113" s="5">
        <v>1</v>
      </c>
      <c r="AQ113" s="5">
        <v>1</v>
      </c>
      <c r="AR113" s="5">
        <v>1</v>
      </c>
      <c r="AS113" s="5">
        <v>1</v>
      </c>
      <c r="AT113" s="5">
        <v>1</v>
      </c>
      <c r="AU113" s="5">
        <v>1</v>
      </c>
      <c r="AV113" s="5">
        <v>1</v>
      </c>
      <c r="AW113" s="5">
        <v>1</v>
      </c>
      <c r="AX113" s="5">
        <v>1</v>
      </c>
      <c r="AY113" s="5">
        <v>1</v>
      </c>
      <c r="AZ113" s="5">
        <v>1</v>
      </c>
      <c r="BA113" s="5">
        <v>1</v>
      </c>
      <c r="BB113" s="5">
        <v>1</v>
      </c>
      <c r="BC113" s="5">
        <v>1</v>
      </c>
      <c r="BD113" s="5">
        <v>1</v>
      </c>
      <c r="BE113" s="5">
        <v>1</v>
      </c>
      <c r="BF113" s="5">
        <v>1</v>
      </c>
      <c r="BG113" s="5">
        <v>1</v>
      </c>
      <c r="BH113" s="5">
        <v>1</v>
      </c>
      <c r="BI113" s="5">
        <v>1</v>
      </c>
      <c r="BJ113" s="5">
        <v>1</v>
      </c>
      <c r="BK113" s="5">
        <v>1</v>
      </c>
      <c r="BL113" s="5">
        <v>1</v>
      </c>
      <c r="BM113" s="5">
        <v>1</v>
      </c>
      <c r="BN113" s="5">
        <v>1</v>
      </c>
      <c r="BO113" s="5">
        <v>1</v>
      </c>
      <c r="BP113" s="5">
        <v>1</v>
      </c>
      <c r="BQ113" s="5">
        <v>1</v>
      </c>
      <c r="BR113" s="5">
        <v>1</v>
      </c>
      <c r="BS113" s="5">
        <v>1</v>
      </c>
      <c r="BT113" s="5">
        <v>1</v>
      </c>
      <c r="BU113" s="244">
        <v>1</v>
      </c>
    </row>
    <row r="114" spans="1:73" ht="18.75">
      <c r="A114" s="5">
        <v>1</v>
      </c>
      <c r="B114" s="596"/>
      <c r="C114" s="632" t="s">
        <v>624</v>
      </c>
      <c r="D114" s="598"/>
      <c r="E114" s="630" t="str">
        <f t="shared" si="18"/>
        <v xml:space="preserve"> cuillère à soupe d'herbes sèches mélangées</v>
      </c>
      <c r="F114" s="640" t="s">
        <v>692</v>
      </c>
      <c r="G114" s="627" t="str">
        <f t="shared" si="21"/>
        <v>herbes sèches mélangées</v>
      </c>
      <c r="H114" s="639" t="str">
        <f>IF(OR(ISBLANK(F114), ISTEXT(F114)), "", "0  "&amp;F102)</f>
        <v/>
      </c>
      <c r="I114" s="5">
        <v>1</v>
      </c>
      <c r="J114" s="180" t="str">
        <f t="shared" si="17"/>
        <v>A</v>
      </c>
      <c r="K114" s="163"/>
      <c r="L114" s="164" t="s">
        <v>277</v>
      </c>
      <c r="M114" s="181" t="str">
        <f t="shared" si="14"/>
        <v/>
      </c>
      <c r="N114" s="166"/>
      <c r="O114" s="167"/>
      <c r="P114" s="182" t="s">
        <v>458</v>
      </c>
      <c r="Q114" s="491">
        <v>1</v>
      </c>
      <c r="R114" s="169">
        <f>IFERROR(SUMIF(K156:P156, O114, K157:P157)*N114*IF(ISBLANK(K114),1,K114)+SUMIF(K158:P158, O114, K159:P159)*N114*IF(ISBLANK(K114),1,K114), 0)</f>
        <v>0</v>
      </c>
      <c r="S114" s="170">
        <f>IF(ISBLANK(K93),0,(R114*Q114)/K93*V94)</f>
        <v>0</v>
      </c>
      <c r="T114" s="183">
        <f>IF(S129=0,0,(S114/S129)*U98*1000)</f>
        <v>0</v>
      </c>
      <c r="U114" s="184">
        <f>IF(R129=0, 0, (K114*Q114)/(R129*U98))</f>
        <v>0</v>
      </c>
      <c r="V114" s="185">
        <f>IF(OR(ISBLANK(K93), ISBLANK(K114), ISTEXT(K114)), 0, K114*Q114/K93*V94)</f>
        <v>0</v>
      </c>
      <c r="W114" s="186" t="str">
        <f t="shared" si="15"/>
        <v>PM</v>
      </c>
      <c r="X114" s="187">
        <f t="shared" si="16"/>
        <v>0</v>
      </c>
      <c r="Y114" s="5">
        <v>1</v>
      </c>
      <c r="Z114" s="5">
        <v>1</v>
      </c>
      <c r="AA114" s="164"/>
      <c r="AB114" s="164"/>
      <c r="AC114" s="181" t="str">
        <f t="shared" si="20"/>
        <v/>
      </c>
      <c r="AD114" s="166"/>
      <c r="AE114" s="167"/>
      <c r="AF114" s="182"/>
      <c r="AG114" s="5">
        <v>1</v>
      </c>
      <c r="AH114" s="5">
        <v>1</v>
      </c>
      <c r="AI114" s="5">
        <v>1</v>
      </c>
      <c r="AJ114" s="5">
        <v>1</v>
      </c>
      <c r="AK114" s="5">
        <v>1</v>
      </c>
      <c r="AL114" s="5">
        <v>1</v>
      </c>
      <c r="AM114" s="5">
        <v>1</v>
      </c>
      <c r="AN114" s="5">
        <v>1</v>
      </c>
      <c r="AO114" s="5">
        <v>1</v>
      </c>
      <c r="AP114" s="5">
        <v>1</v>
      </c>
      <c r="AQ114" s="5">
        <v>1</v>
      </c>
      <c r="AR114" s="5">
        <v>1</v>
      </c>
      <c r="AS114" s="5">
        <v>1</v>
      </c>
      <c r="AT114" s="5">
        <v>1</v>
      </c>
      <c r="AU114" s="5">
        <v>1</v>
      </c>
      <c r="AV114" s="5">
        <v>1</v>
      </c>
      <c r="AW114" s="5">
        <v>1</v>
      </c>
      <c r="AX114" s="5">
        <v>1</v>
      </c>
      <c r="AY114" s="5">
        <v>1</v>
      </c>
      <c r="AZ114" s="5">
        <v>1</v>
      </c>
      <c r="BA114" s="5">
        <v>1</v>
      </c>
      <c r="BB114" s="5">
        <v>1</v>
      </c>
      <c r="BC114" s="5">
        <v>1</v>
      </c>
      <c r="BD114" s="5">
        <v>1</v>
      </c>
      <c r="BE114" s="5">
        <v>1</v>
      </c>
      <c r="BF114" s="5">
        <v>1</v>
      </c>
      <c r="BG114" s="5">
        <v>1</v>
      </c>
      <c r="BH114" s="5">
        <v>1</v>
      </c>
      <c r="BI114" s="5">
        <v>1</v>
      </c>
      <c r="BJ114" s="5">
        <v>1</v>
      </c>
      <c r="BK114" s="5">
        <v>1</v>
      </c>
      <c r="BL114" s="5">
        <v>1</v>
      </c>
      <c r="BM114" s="5">
        <v>1</v>
      </c>
      <c r="BN114" s="5">
        <v>1</v>
      </c>
      <c r="BO114" s="5">
        <v>1</v>
      </c>
      <c r="BP114" s="5">
        <v>1</v>
      </c>
      <c r="BQ114" s="5">
        <v>1</v>
      </c>
      <c r="BR114" s="5">
        <v>1</v>
      </c>
      <c r="BS114" s="5">
        <v>1</v>
      </c>
      <c r="BT114" s="5">
        <v>1</v>
      </c>
      <c r="BU114" s="244">
        <v>1</v>
      </c>
    </row>
    <row r="115" spans="1:73" ht="18.75">
      <c r="A115" s="5">
        <v>1</v>
      </c>
      <c r="B115" s="596"/>
      <c r="C115" s="632" t="s">
        <v>625</v>
      </c>
      <c r="D115" s="598"/>
      <c r="E115" s="630" t="str">
        <f t="shared" si="18"/>
        <v xml:space="preserve"> cuillère à soupe de purée de tomates séchées</v>
      </c>
      <c r="F115" s="640" t="s">
        <v>693</v>
      </c>
      <c r="G115" s="627" t="str">
        <f t="shared" si="21"/>
        <v xml:space="preserve"> purée de tomates séchées</v>
      </c>
      <c r="H115" s="639" t="str">
        <f>IF(OR(ISBLANK(F115), ISTEXT(F115)), "", "0  "&amp;F102)</f>
        <v/>
      </c>
      <c r="I115" s="5">
        <v>1</v>
      </c>
      <c r="J115" s="180" t="str">
        <f t="shared" si="17"/>
        <v>A</v>
      </c>
      <c r="K115" s="163"/>
      <c r="L115" s="164" t="s">
        <v>277</v>
      </c>
      <c r="M115" s="181" t="str">
        <f t="shared" si="14"/>
        <v/>
      </c>
      <c r="N115" s="166"/>
      <c r="O115" s="167"/>
      <c r="P115" s="182" t="s">
        <v>459</v>
      </c>
      <c r="Q115" s="491">
        <v>1</v>
      </c>
      <c r="R115" s="169">
        <f>IFERROR(SUMIF(K156:P156, O115, K157:P157)*N115*IF(ISBLANK(K115),1,K115)+SUMIF(K158:P158, O115, K159:P159)*N115*IF(ISBLANK(K115),1,K115), 0)</f>
        <v>0</v>
      </c>
      <c r="S115" s="170">
        <f>IF(ISBLANK(K93),0,(R115*Q115)/K93*V94)</f>
        <v>0</v>
      </c>
      <c r="T115" s="171">
        <f>IF(S129=0,0,(S115/S129)*U98*1000)</f>
        <v>0</v>
      </c>
      <c r="U115" s="193">
        <f>IF(R129=0, 0, (K115*Q115)/(R129*U98))</f>
        <v>0</v>
      </c>
      <c r="V115" s="173">
        <f>IF(OR(ISBLANK(K93), ISBLANK(K115), ISTEXT(K115)), 0, K115*Q115/K93*V94)</f>
        <v>0</v>
      </c>
      <c r="W115" s="174" t="str">
        <f t="shared" si="15"/>
        <v>PM</v>
      </c>
      <c r="X115" s="175">
        <f t="shared" si="16"/>
        <v>0</v>
      </c>
      <c r="Y115" s="5">
        <v>1</v>
      </c>
      <c r="Z115" s="5">
        <v>1</v>
      </c>
      <c r="AA115" s="164"/>
      <c r="AB115" s="164"/>
      <c r="AC115" s="181" t="str">
        <f t="shared" si="20"/>
        <v/>
      </c>
      <c r="AD115" s="166"/>
      <c r="AE115" s="167"/>
      <c r="AF115" s="182"/>
      <c r="AG115" s="5">
        <v>1</v>
      </c>
      <c r="AH115" s="5">
        <v>1</v>
      </c>
      <c r="AI115" s="5">
        <v>1</v>
      </c>
      <c r="AJ115" s="5">
        <v>1</v>
      </c>
      <c r="AK115" s="5">
        <v>1</v>
      </c>
      <c r="AL115" s="5">
        <v>1</v>
      </c>
      <c r="AM115" s="5">
        <v>1</v>
      </c>
      <c r="AN115" s="5">
        <v>1</v>
      </c>
      <c r="AO115" s="5">
        <v>1</v>
      </c>
      <c r="AP115" s="5">
        <v>1</v>
      </c>
      <c r="AQ115" s="5">
        <v>1</v>
      </c>
      <c r="AR115" s="5">
        <v>1</v>
      </c>
      <c r="AS115" s="5">
        <v>1</v>
      </c>
      <c r="AT115" s="5">
        <v>1</v>
      </c>
      <c r="AU115" s="5">
        <v>1</v>
      </c>
      <c r="AV115" s="5">
        <v>1</v>
      </c>
      <c r="AW115" s="5">
        <v>1</v>
      </c>
      <c r="AX115" s="5">
        <v>1</v>
      </c>
      <c r="AY115" s="5">
        <v>1</v>
      </c>
      <c r="AZ115" s="5">
        <v>1</v>
      </c>
      <c r="BA115" s="5">
        <v>1</v>
      </c>
      <c r="BB115" s="5">
        <v>1</v>
      </c>
      <c r="BC115" s="5">
        <v>1</v>
      </c>
      <c r="BD115" s="5">
        <v>1</v>
      </c>
      <c r="BE115" s="5">
        <v>1</v>
      </c>
      <c r="BF115" s="5">
        <v>1</v>
      </c>
      <c r="BG115" s="5">
        <v>1</v>
      </c>
      <c r="BH115" s="5">
        <v>1</v>
      </c>
      <c r="BI115" s="5">
        <v>1</v>
      </c>
      <c r="BJ115" s="5">
        <v>1</v>
      </c>
      <c r="BK115" s="5">
        <v>1</v>
      </c>
      <c r="BL115" s="5">
        <v>1</v>
      </c>
      <c r="BM115" s="5">
        <v>1</v>
      </c>
      <c r="BN115" s="5">
        <v>1</v>
      </c>
      <c r="BO115" s="5">
        <v>1</v>
      </c>
      <c r="BP115" s="5">
        <v>1</v>
      </c>
      <c r="BQ115" s="5">
        <v>1</v>
      </c>
      <c r="BR115" s="5">
        <v>1</v>
      </c>
      <c r="BS115" s="5">
        <v>1</v>
      </c>
      <c r="BT115" s="5">
        <v>1</v>
      </c>
      <c r="BU115" s="244">
        <v>1</v>
      </c>
    </row>
    <row r="116" spans="1:73" ht="18.75">
      <c r="A116" s="5">
        <v>1</v>
      </c>
      <c r="B116" s="596"/>
      <c r="C116" s="632" t="s">
        <v>626</v>
      </c>
      <c r="D116" s="598"/>
      <c r="E116" s="630" t="str">
        <f t="shared" si="18"/>
        <v>g de riz à paëlla</v>
      </c>
      <c r="F116" s="640"/>
      <c r="G116" s="627" t="str">
        <f t="shared" si="21"/>
        <v>g de riz à paëlla</v>
      </c>
      <c r="H116" s="639" t="str">
        <f>IF(OR(ISBLANK(F116), ISTEXT(F116)), "", "0  "&amp;F102)</f>
        <v/>
      </c>
      <c r="I116" s="5">
        <v>1</v>
      </c>
      <c r="J116" s="180" t="str">
        <f t="shared" si="17"/>
        <v>►</v>
      </c>
      <c r="K116" s="163"/>
      <c r="L116" s="164"/>
      <c r="M116" s="181" t="str">
        <f t="shared" si="14"/>
        <v/>
      </c>
      <c r="N116" s="166"/>
      <c r="O116" s="167"/>
      <c r="P116" s="182"/>
      <c r="Q116" s="491">
        <v>1</v>
      </c>
      <c r="R116" s="169">
        <f>IFERROR(SUMIF(K156:P156, O116, K157:P157)*N116*IF(ISBLANK(K116),1,K116)+SUMIF(K158:P158, O116, K159:P159)*N116*IF(ISBLANK(K116),1,K116), 0)</f>
        <v>0</v>
      </c>
      <c r="S116" s="170">
        <f>IF(ISBLANK(K93),0,(R116*Q116)/K93*V94)</f>
        <v>0</v>
      </c>
      <c r="T116" s="183">
        <f>IF(S129=0,0,(S116/S129)*U98*1000)</f>
        <v>0</v>
      </c>
      <c r="U116" s="184">
        <f>IF(R129=0, 0, (K116*Q116)/(R129*U98))</f>
        <v>0</v>
      </c>
      <c r="V116" s="185">
        <f>IF(OR(ISBLANK(K93), ISBLANK(K116), ISTEXT(K116)), 0, K116*Q116/K93*V94)</f>
        <v>0</v>
      </c>
      <c r="W116" s="186">
        <f t="shared" si="15"/>
        <v>0</v>
      </c>
      <c r="X116" s="187">
        <f t="shared" si="16"/>
        <v>0</v>
      </c>
      <c r="Y116" s="5">
        <v>1</v>
      </c>
      <c r="Z116" s="5">
        <v>1</v>
      </c>
      <c r="AA116" s="164"/>
      <c r="AB116" s="164"/>
      <c r="AC116" s="181" t="str">
        <f t="shared" si="20"/>
        <v/>
      </c>
      <c r="AD116" s="166"/>
      <c r="AE116" s="167"/>
      <c r="AF116" s="182"/>
      <c r="AG116" s="5">
        <v>1</v>
      </c>
      <c r="AH116" s="5">
        <v>1</v>
      </c>
      <c r="AI116" s="5">
        <v>1</v>
      </c>
      <c r="AJ116" s="5">
        <v>1</v>
      </c>
      <c r="AK116" s="5">
        <v>1</v>
      </c>
      <c r="AL116" s="5">
        <v>1</v>
      </c>
      <c r="AM116" s="5">
        <v>1</v>
      </c>
      <c r="AN116" s="5">
        <v>1</v>
      </c>
      <c r="AO116" s="5">
        <v>1</v>
      </c>
      <c r="AP116" s="5">
        <v>1</v>
      </c>
      <c r="AQ116" s="5">
        <v>1</v>
      </c>
      <c r="AR116" s="5">
        <v>1</v>
      </c>
      <c r="AS116" s="5">
        <v>1</v>
      </c>
      <c r="AT116" s="5">
        <v>1</v>
      </c>
      <c r="AU116" s="5">
        <v>1</v>
      </c>
      <c r="AV116" s="5">
        <v>1</v>
      </c>
      <c r="AW116" s="5">
        <v>1</v>
      </c>
      <c r="AX116" s="5">
        <v>1</v>
      </c>
      <c r="AY116" s="5">
        <v>1</v>
      </c>
      <c r="AZ116" s="5">
        <v>1</v>
      </c>
      <c r="BA116" s="5">
        <v>1</v>
      </c>
      <c r="BB116" s="5">
        <v>1</v>
      </c>
      <c r="BC116" s="5">
        <v>1</v>
      </c>
      <c r="BD116" s="5">
        <v>1</v>
      </c>
      <c r="BE116" s="5">
        <v>1</v>
      </c>
      <c r="BF116" s="5">
        <v>1</v>
      </c>
      <c r="BG116" s="5">
        <v>1</v>
      </c>
      <c r="BH116" s="5">
        <v>1</v>
      </c>
      <c r="BI116" s="5">
        <v>1</v>
      </c>
      <c r="BJ116" s="5">
        <v>1</v>
      </c>
      <c r="BK116" s="5">
        <v>1</v>
      </c>
      <c r="BL116" s="5">
        <v>1</v>
      </c>
      <c r="BM116" s="5">
        <v>1</v>
      </c>
      <c r="BN116" s="5">
        <v>1</v>
      </c>
      <c r="BO116" s="5">
        <v>1</v>
      </c>
      <c r="BP116" s="5">
        <v>1</v>
      </c>
      <c r="BQ116" s="5">
        <v>1</v>
      </c>
      <c r="BR116" s="5">
        <v>1</v>
      </c>
      <c r="BS116" s="5">
        <v>1</v>
      </c>
      <c r="BT116" s="5">
        <v>1</v>
      </c>
      <c r="BU116" s="244">
        <v>1</v>
      </c>
    </row>
    <row r="117" spans="1:73" ht="18.75">
      <c r="A117" s="5">
        <v>1</v>
      </c>
      <c r="B117" s="596"/>
      <c r="C117" s="632" t="s">
        <v>627</v>
      </c>
      <c r="D117" s="598"/>
      <c r="E117" s="630" t="str">
        <f t="shared" si="18"/>
        <v>L de bouillon de légumes chaud</v>
      </c>
      <c r="F117" s="640" t="s">
        <v>453</v>
      </c>
      <c r="G117" s="627" t="str">
        <f t="shared" si="21"/>
        <v>bouillon de légumes chaud</v>
      </c>
      <c r="H117" s="639" t="str">
        <f>IF(OR(ISBLANK(F117), ISTEXT(F117)), "", "0  "&amp;F102)</f>
        <v/>
      </c>
      <c r="I117" s="5">
        <v>1</v>
      </c>
      <c r="J117" s="180" t="str">
        <f t="shared" si="17"/>
        <v>►</v>
      </c>
      <c r="K117" s="163"/>
      <c r="L117" s="164"/>
      <c r="M117" s="181" t="str">
        <f t="shared" si="14"/>
        <v/>
      </c>
      <c r="N117" s="166"/>
      <c r="O117" s="167"/>
      <c r="P117" s="182"/>
      <c r="Q117" s="491">
        <v>1</v>
      </c>
      <c r="R117" s="169">
        <f>IFERROR(SUMIF(K156:P156, O117, K157:P157)*N117*IF(ISBLANK(K117),1,K117)+SUMIF(K158:P158, O117, K159:P159)*N117*IF(ISBLANK(K117),1,K117), 0)</f>
        <v>0</v>
      </c>
      <c r="S117" s="170">
        <f>IF(ISBLANK(K93),0,(R117*Q117)/K93*V94)</f>
        <v>0</v>
      </c>
      <c r="T117" s="171">
        <f>IF(S129=0,0,(S117/S129)*U98*1000)</f>
        <v>0</v>
      </c>
      <c r="U117" s="193">
        <f>IF(R129=0, 0, (K117*Q117)/(R129*U98))</f>
        <v>0</v>
      </c>
      <c r="V117" s="173">
        <f>IF(OR(ISBLANK(K93), ISBLANK(K117), ISTEXT(K117)), 0, K117*Q117/K93*V94)</f>
        <v>0</v>
      </c>
      <c r="W117" s="174">
        <f t="shared" si="15"/>
        <v>0</v>
      </c>
      <c r="X117" s="175">
        <f t="shared" si="16"/>
        <v>0</v>
      </c>
      <c r="Y117" s="5">
        <v>1</v>
      </c>
      <c r="Z117" s="5">
        <v>1</v>
      </c>
      <c r="AA117" s="164"/>
      <c r="AB117" s="164"/>
      <c r="AC117" s="181" t="str">
        <f t="shared" si="20"/>
        <v/>
      </c>
      <c r="AD117" s="166"/>
      <c r="AE117" s="167"/>
      <c r="AF117" s="182"/>
      <c r="AG117" s="5">
        <v>1</v>
      </c>
      <c r="AH117" s="5">
        <v>1</v>
      </c>
      <c r="AI117" s="5">
        <v>1</v>
      </c>
      <c r="AJ117" s="5">
        <v>1</v>
      </c>
      <c r="AK117" s="5">
        <v>1</v>
      </c>
      <c r="AL117" s="5">
        <v>1</v>
      </c>
      <c r="AM117" s="5">
        <v>1</v>
      </c>
      <c r="AN117" s="5">
        <v>1</v>
      </c>
      <c r="AO117" s="5">
        <v>1</v>
      </c>
      <c r="AP117" s="5">
        <v>1</v>
      </c>
      <c r="AQ117" s="5">
        <v>1</v>
      </c>
      <c r="AR117" s="5">
        <v>1</v>
      </c>
      <c r="AS117" s="5">
        <v>1</v>
      </c>
      <c r="AT117" s="5">
        <v>1</v>
      </c>
      <c r="AU117" s="5">
        <v>1</v>
      </c>
      <c r="AV117" s="5">
        <v>1</v>
      </c>
      <c r="AW117" s="5">
        <v>1</v>
      </c>
      <c r="AX117" s="5">
        <v>1</v>
      </c>
      <c r="AY117" s="5">
        <v>1</v>
      </c>
      <c r="AZ117" s="5">
        <v>1</v>
      </c>
      <c r="BA117" s="5">
        <v>1</v>
      </c>
      <c r="BB117" s="5">
        <v>1</v>
      </c>
      <c r="BC117" s="5">
        <v>1</v>
      </c>
      <c r="BD117" s="5">
        <v>1</v>
      </c>
      <c r="BE117" s="5">
        <v>1</v>
      </c>
      <c r="BF117" s="5">
        <v>1</v>
      </c>
      <c r="BG117" s="5">
        <v>1</v>
      </c>
      <c r="BH117" s="5">
        <v>1</v>
      </c>
      <c r="BI117" s="5">
        <v>1</v>
      </c>
      <c r="BJ117" s="5">
        <v>1</v>
      </c>
      <c r="BK117" s="5">
        <v>1</v>
      </c>
      <c r="BL117" s="5">
        <v>1</v>
      </c>
      <c r="BM117" s="5">
        <v>1</v>
      </c>
      <c r="BN117" s="5">
        <v>1</v>
      </c>
      <c r="BO117" s="5">
        <v>1</v>
      </c>
      <c r="BP117" s="5">
        <v>1</v>
      </c>
      <c r="BQ117" s="5">
        <v>1</v>
      </c>
      <c r="BR117" s="5">
        <v>1</v>
      </c>
      <c r="BS117" s="5">
        <v>1</v>
      </c>
      <c r="BT117" s="5">
        <v>1</v>
      </c>
      <c r="BU117" s="244">
        <v>1</v>
      </c>
    </row>
    <row r="118" spans="1:73" ht="18.75">
      <c r="A118" s="5">
        <v>1</v>
      </c>
      <c r="B118" s="596"/>
      <c r="C118" s="632" t="s">
        <v>628</v>
      </c>
      <c r="D118" s="598"/>
      <c r="E118" s="630" t="str">
        <f t="shared" si="18"/>
        <v xml:space="preserve"> pincée de safran</v>
      </c>
      <c r="F118" s="640" t="s">
        <v>694</v>
      </c>
      <c r="G118" s="627" t="str">
        <f t="shared" si="21"/>
        <v>safran</v>
      </c>
      <c r="H118" s="639" t="str">
        <f>IF(OR(ISBLANK(F118), ISTEXT(F118)), "", "0  "&amp;F102)</f>
        <v/>
      </c>
      <c r="I118" s="5">
        <v>1</v>
      </c>
      <c r="J118" s="180" t="str">
        <f t="shared" si="17"/>
        <v>►</v>
      </c>
      <c r="K118" s="163"/>
      <c r="L118" s="164"/>
      <c r="M118" s="181" t="str">
        <f t="shared" si="14"/>
        <v/>
      </c>
      <c r="N118" s="166"/>
      <c r="O118" s="167"/>
      <c r="P118" s="286"/>
      <c r="Q118" s="491">
        <v>1</v>
      </c>
      <c r="R118" s="169">
        <f>IFERROR(SUMIF(K156:P156, O118, K157:P157)*N118*IF(ISBLANK(K118),1,K118)+SUMIF(K158:P158, O118, K159:P159)*N118*IF(ISBLANK(K118),1,K118), 0)</f>
        <v>0</v>
      </c>
      <c r="S118" s="170">
        <f>IF(ISBLANK(K93),0,(R118*Q118)/K93*V94)</f>
        <v>0</v>
      </c>
      <c r="T118" s="171">
        <f>IF(S129=0,0,(S118/S129)*U98*1000)</f>
        <v>0</v>
      </c>
      <c r="U118" s="193">
        <f>IF(R129=0, 0, (K118*Q118)/(R129*U98))</f>
        <v>0</v>
      </c>
      <c r="V118" s="173">
        <f>IF(OR(ISBLANK(K93), ISBLANK(K118), ISTEXT(K118)), 0, K118*Q118/K93*V94)</f>
        <v>0</v>
      </c>
      <c r="W118" s="174">
        <f t="shared" si="15"/>
        <v>0</v>
      </c>
      <c r="X118" s="175">
        <f t="shared" si="16"/>
        <v>0</v>
      </c>
      <c r="Y118" s="5">
        <v>1</v>
      </c>
      <c r="Z118" s="5">
        <v>1</v>
      </c>
      <c r="AA118" s="164"/>
      <c r="AB118" s="164"/>
      <c r="AC118" s="181" t="str">
        <f t="shared" si="20"/>
        <v/>
      </c>
      <c r="AD118" s="166"/>
      <c r="AE118" s="167"/>
      <c r="AF118" s="182"/>
      <c r="AG118" s="5">
        <v>1</v>
      </c>
      <c r="AH118" s="5">
        <v>1</v>
      </c>
      <c r="AI118" s="5">
        <v>1</v>
      </c>
      <c r="AJ118" s="5">
        <v>1</v>
      </c>
      <c r="AK118" s="5">
        <v>1</v>
      </c>
      <c r="AL118" s="5">
        <v>1</v>
      </c>
      <c r="AM118" s="5">
        <v>1</v>
      </c>
      <c r="AN118" s="5">
        <v>1</v>
      </c>
      <c r="AO118" s="5">
        <v>1</v>
      </c>
      <c r="AP118" s="5">
        <v>1</v>
      </c>
      <c r="AQ118" s="5">
        <v>1</v>
      </c>
      <c r="AR118" s="5">
        <v>1</v>
      </c>
      <c r="AS118" s="5">
        <v>1</v>
      </c>
      <c r="AT118" s="5">
        <v>1</v>
      </c>
      <c r="AU118" s="5">
        <v>1</v>
      </c>
      <c r="AV118" s="5">
        <v>1</v>
      </c>
      <c r="AW118" s="5">
        <v>1</v>
      </c>
      <c r="AX118" s="5">
        <v>1</v>
      </c>
      <c r="AY118" s="5">
        <v>1</v>
      </c>
      <c r="AZ118" s="5">
        <v>1</v>
      </c>
      <c r="BA118" s="5">
        <v>1</v>
      </c>
      <c r="BB118" s="5">
        <v>1</v>
      </c>
      <c r="BC118" s="5">
        <v>1</v>
      </c>
      <c r="BD118" s="5">
        <v>1</v>
      </c>
      <c r="BE118" s="5">
        <v>1</v>
      </c>
      <c r="BF118" s="5">
        <v>1</v>
      </c>
      <c r="BG118" s="5">
        <v>1</v>
      </c>
      <c r="BH118" s="5">
        <v>1</v>
      </c>
      <c r="BI118" s="5">
        <v>1</v>
      </c>
      <c r="BJ118" s="5">
        <v>1</v>
      </c>
      <c r="BK118" s="5">
        <v>1</v>
      </c>
      <c r="BL118" s="5">
        <v>1</v>
      </c>
      <c r="BM118" s="5">
        <v>1</v>
      </c>
      <c r="BN118" s="5">
        <v>1</v>
      </c>
      <c r="BO118" s="5">
        <v>1</v>
      </c>
      <c r="BP118" s="5">
        <v>1</v>
      </c>
      <c r="BQ118" s="5">
        <v>1</v>
      </c>
      <c r="BR118" s="5">
        <v>1</v>
      </c>
      <c r="BS118" s="5">
        <v>1</v>
      </c>
      <c r="BT118" s="5">
        <v>1</v>
      </c>
      <c r="BU118" s="244">
        <v>1</v>
      </c>
    </row>
    <row r="119" spans="1:73" ht="18.75">
      <c r="A119" s="5">
        <v>1</v>
      </c>
      <c r="B119" s="596"/>
      <c r="C119" s="632" t="s">
        <v>629</v>
      </c>
      <c r="D119" s="598"/>
      <c r="E119" s="630" t="str">
        <f t="shared" si="18"/>
        <v xml:space="preserve"> boîte de  g de tomates hachées</v>
      </c>
      <c r="F119" s="640" t="s">
        <v>695</v>
      </c>
      <c r="G119" s="627" t="str">
        <f t="shared" si="21"/>
        <v xml:space="preserve"> tomates hachées</v>
      </c>
      <c r="H119" s="639" t="str">
        <f>IF(OR(ISBLANK(F119), ISTEXT(F119)), "", "0  "&amp;F102)</f>
        <v/>
      </c>
      <c r="I119" s="5">
        <v>1</v>
      </c>
      <c r="J119" s="180" t="str">
        <f t="shared" si="17"/>
        <v>►</v>
      </c>
      <c r="K119" s="163"/>
      <c r="L119" s="164"/>
      <c r="M119" s="181" t="str">
        <f t="shared" si="14"/>
        <v/>
      </c>
      <c r="N119" s="166"/>
      <c r="O119" s="167"/>
      <c r="P119" s="286"/>
      <c r="Q119" s="491">
        <v>1</v>
      </c>
      <c r="R119" s="169">
        <f>IFERROR(SUMIF(K156:P156, O119, K157:P157)*N119*IF(ISBLANK(K119),1,K119)+SUMIF(K158:P158, O119, K159:P159)*N119*IF(ISBLANK(K119),1,K119), 0)</f>
        <v>0</v>
      </c>
      <c r="S119" s="170">
        <f>IF(ISBLANK(K93),0,(R119*Q119)/K93*V94)</f>
        <v>0</v>
      </c>
      <c r="T119" s="171">
        <f>IF(S129=0,0,(S119/S129)*U98*1000)</f>
        <v>0</v>
      </c>
      <c r="U119" s="193">
        <f>IF(R129=0, 0, (K119*Q119)/(R129*U98))</f>
        <v>0</v>
      </c>
      <c r="V119" s="173">
        <f>IF(OR(ISBLANK(K93), ISBLANK(K119), ISTEXT(K119)), 0, K119*Q119/K93*V94)</f>
        <v>0</v>
      </c>
      <c r="W119" s="174">
        <f t="shared" si="15"/>
        <v>0</v>
      </c>
      <c r="X119" s="175">
        <f t="shared" si="16"/>
        <v>0</v>
      </c>
      <c r="Y119" s="5">
        <v>1</v>
      </c>
      <c r="Z119" s="5">
        <v>1</v>
      </c>
      <c r="AA119" s="164"/>
      <c r="AB119" s="164"/>
      <c r="AC119" s="181" t="str">
        <f t="shared" si="20"/>
        <v/>
      </c>
      <c r="AD119" s="166"/>
      <c r="AE119" s="167"/>
      <c r="AF119" s="182"/>
      <c r="AG119" s="5">
        <v>1</v>
      </c>
      <c r="AH119" s="5">
        <v>1</v>
      </c>
      <c r="AI119" s="5">
        <v>1</v>
      </c>
      <c r="AJ119" s="5">
        <v>1</v>
      </c>
      <c r="AK119" s="5">
        <v>1</v>
      </c>
      <c r="AL119" s="5">
        <v>1</v>
      </c>
      <c r="AM119" s="5">
        <v>1</v>
      </c>
      <c r="AN119" s="5">
        <v>1</v>
      </c>
      <c r="AO119" s="5">
        <v>1</v>
      </c>
      <c r="AP119" s="5">
        <v>1</v>
      </c>
      <c r="AQ119" s="5">
        <v>1</v>
      </c>
      <c r="AR119" s="5">
        <v>1</v>
      </c>
      <c r="AS119" s="5">
        <v>1</v>
      </c>
      <c r="AT119" s="5">
        <v>1</v>
      </c>
      <c r="AU119" s="5">
        <v>1</v>
      </c>
      <c r="AV119" s="5">
        <v>1</v>
      </c>
      <c r="AW119" s="5">
        <v>1</v>
      </c>
      <c r="AX119" s="5">
        <v>1</v>
      </c>
      <c r="AY119" s="5">
        <v>1</v>
      </c>
      <c r="AZ119" s="5">
        <v>1</v>
      </c>
      <c r="BA119" s="5">
        <v>1</v>
      </c>
      <c r="BB119" s="5">
        <v>1</v>
      </c>
      <c r="BC119" s="5">
        <v>1</v>
      </c>
      <c r="BD119" s="5">
        <v>1</v>
      </c>
      <c r="BE119" s="5">
        <v>1</v>
      </c>
      <c r="BF119" s="5">
        <v>1</v>
      </c>
      <c r="BG119" s="5">
        <v>1</v>
      </c>
      <c r="BH119" s="5">
        <v>1</v>
      </c>
      <c r="BI119" s="5">
        <v>1</v>
      </c>
      <c r="BJ119" s="5">
        <v>1</v>
      </c>
      <c r="BK119" s="5">
        <v>1</v>
      </c>
      <c r="BL119" s="5">
        <v>1</v>
      </c>
      <c r="BM119" s="5">
        <v>1</v>
      </c>
      <c r="BN119" s="5">
        <v>1</v>
      </c>
      <c r="BO119" s="5">
        <v>1</v>
      </c>
      <c r="BP119" s="5">
        <v>1</v>
      </c>
      <c r="BQ119" s="5">
        <v>1</v>
      </c>
      <c r="BR119" s="5">
        <v>1</v>
      </c>
      <c r="BS119" s="5">
        <v>1</v>
      </c>
      <c r="BT119" s="5">
        <v>1</v>
      </c>
      <c r="BU119" s="244">
        <v>1</v>
      </c>
    </row>
    <row r="120" spans="1:73" ht="18.75">
      <c r="A120" s="5">
        <v>1</v>
      </c>
      <c r="B120" s="596"/>
      <c r="C120" s="632" t="s">
        <v>630</v>
      </c>
      <c r="D120" s="598"/>
      <c r="E120" s="630" t="str">
        <f t="shared" si="18"/>
        <v>g de petits pois surgelés</v>
      </c>
      <c r="F120" s="640" t="s">
        <v>565</v>
      </c>
      <c r="G120" s="627" t="str">
        <f t="shared" si="21"/>
        <v xml:space="preserve"> petits pois surgelés</v>
      </c>
      <c r="H120" s="639" t="str">
        <f>IF(OR(ISBLANK(F120), ISTEXT(F120)), "", "0  "&amp;F102)</f>
        <v/>
      </c>
      <c r="I120" s="5">
        <v>1</v>
      </c>
      <c r="J120" s="180" t="str">
        <f t="shared" si="17"/>
        <v>►</v>
      </c>
      <c r="K120" s="163"/>
      <c r="L120" s="164"/>
      <c r="M120" s="181" t="str">
        <f t="shared" si="14"/>
        <v/>
      </c>
      <c r="N120" s="166"/>
      <c r="O120" s="167"/>
      <c r="P120" s="286"/>
      <c r="Q120" s="491">
        <v>1</v>
      </c>
      <c r="R120" s="169">
        <f>IFERROR(SUMIF(K156:P156, O120, K157:P157)*N120*IF(ISBLANK(K120),1,K120)+SUMIF(K158:P158, O120, K159:P159)*N120*IF(ISBLANK(K120),1,K120), 0)</f>
        <v>0</v>
      </c>
      <c r="S120" s="170">
        <f>IF(ISBLANK(K93),0,(R120*Q120)/K93*V94)</f>
        <v>0</v>
      </c>
      <c r="T120" s="171">
        <f>IF(S129=0,0,(S120/S129)*U98*1000)</f>
        <v>0</v>
      </c>
      <c r="U120" s="193">
        <f>IF(R129=0, 0, (K120*Q120)/(R129*U98))</f>
        <v>0</v>
      </c>
      <c r="V120" s="173">
        <f>IF(OR(ISBLANK(K93), ISBLANK(K120), ISTEXT(K120)), 0, K120*Q120/K93*V94)</f>
        <v>0</v>
      </c>
      <c r="W120" s="174">
        <f t="shared" si="15"/>
        <v>0</v>
      </c>
      <c r="X120" s="175">
        <f t="shared" si="16"/>
        <v>0</v>
      </c>
      <c r="Y120" s="5">
        <v>1</v>
      </c>
      <c r="Z120" s="5">
        <v>1</v>
      </c>
      <c r="AA120" s="164"/>
      <c r="AB120" s="164"/>
      <c r="AC120" s="181" t="str">
        <f t="shared" si="20"/>
        <v/>
      </c>
      <c r="AD120" s="166"/>
      <c r="AE120" s="167"/>
      <c r="AF120" s="182"/>
      <c r="AG120" s="5">
        <v>1</v>
      </c>
      <c r="AH120" s="5">
        <v>1</v>
      </c>
      <c r="AI120" s="5">
        <v>1</v>
      </c>
      <c r="AJ120" s="5">
        <v>1</v>
      </c>
      <c r="AK120" s="5">
        <v>1</v>
      </c>
      <c r="AL120" s="5">
        <v>1</v>
      </c>
      <c r="AM120" s="5">
        <v>1</v>
      </c>
      <c r="AN120" s="5">
        <v>1</v>
      </c>
      <c r="AO120" s="5">
        <v>1</v>
      </c>
      <c r="AP120" s="5">
        <v>1</v>
      </c>
      <c r="AQ120" s="5">
        <v>1</v>
      </c>
      <c r="AR120" s="5">
        <v>1</v>
      </c>
      <c r="AS120" s="5">
        <v>1</v>
      </c>
      <c r="AT120" s="5">
        <v>1</v>
      </c>
      <c r="AU120" s="5">
        <v>1</v>
      </c>
      <c r="AV120" s="5">
        <v>1</v>
      </c>
      <c r="AW120" s="5">
        <v>1</v>
      </c>
      <c r="AX120" s="5">
        <v>1</v>
      </c>
      <c r="AY120" s="5">
        <v>1</v>
      </c>
      <c r="AZ120" s="5">
        <v>1</v>
      </c>
      <c r="BA120" s="5">
        <v>1</v>
      </c>
      <c r="BB120" s="5">
        <v>1</v>
      </c>
      <c r="BC120" s="5">
        <v>1</v>
      </c>
      <c r="BD120" s="5">
        <v>1</v>
      </c>
      <c r="BE120" s="5">
        <v>1</v>
      </c>
      <c r="BF120" s="5">
        <v>1</v>
      </c>
      <c r="BG120" s="5">
        <v>1</v>
      </c>
      <c r="BH120" s="5">
        <v>1</v>
      </c>
      <c r="BI120" s="5">
        <v>1</v>
      </c>
      <c r="BJ120" s="5">
        <v>1</v>
      </c>
      <c r="BK120" s="5">
        <v>1</v>
      </c>
      <c r="BL120" s="5">
        <v>1</v>
      </c>
      <c r="BM120" s="5">
        <v>1</v>
      </c>
      <c r="BN120" s="5">
        <v>1</v>
      </c>
      <c r="BO120" s="5">
        <v>1</v>
      </c>
      <c r="BP120" s="5">
        <v>1</v>
      </c>
      <c r="BQ120" s="5">
        <v>1</v>
      </c>
      <c r="BR120" s="5">
        <v>1</v>
      </c>
      <c r="BS120" s="5">
        <v>1</v>
      </c>
      <c r="BT120" s="5">
        <v>1</v>
      </c>
      <c r="BU120" s="244">
        <v>1</v>
      </c>
    </row>
    <row r="121" spans="1:73" ht="18.75">
      <c r="A121" s="5">
        <v>1</v>
      </c>
      <c r="B121" s="596"/>
      <c r="C121" s="632" t="s">
        <v>631</v>
      </c>
      <c r="D121" s="598"/>
      <c r="E121" s="630" t="str">
        <f t="shared" si="18"/>
        <v>g de haricots verts surgelés</v>
      </c>
      <c r="F121" s="640" t="s">
        <v>457</v>
      </c>
      <c r="G121" s="627" t="str">
        <f t="shared" si="21"/>
        <v>haricots verts surgelés</v>
      </c>
      <c r="H121" s="639" t="str">
        <f>IF(OR(ISBLANK(F121), ISTEXT(F121)), "", "0  "&amp;F102)</f>
        <v/>
      </c>
      <c r="I121" s="5">
        <v>1</v>
      </c>
      <c r="J121" s="180" t="str">
        <f t="shared" si="17"/>
        <v>►</v>
      </c>
      <c r="K121" s="163"/>
      <c r="L121" s="164"/>
      <c r="M121" s="181" t="str">
        <f t="shared" si="14"/>
        <v/>
      </c>
      <c r="N121" s="166"/>
      <c r="O121" s="167"/>
      <c r="P121" s="286"/>
      <c r="Q121" s="491">
        <v>1</v>
      </c>
      <c r="R121" s="169">
        <f>IFERROR(SUMIF(K156:P156, O121, K157:P157)*N121*IF(ISBLANK(K121),1,K121)+SUMIF(K158:P158, O121, K159:P159)*N121*IF(ISBLANK(K121),1,K121), 0)</f>
        <v>0</v>
      </c>
      <c r="S121" s="170">
        <f>IF(ISBLANK(K93),0,(R121*Q121)/K93*V94)</f>
        <v>0</v>
      </c>
      <c r="T121" s="171">
        <f>IF(S129=0,0,(S121/S129)*U98*1000)</f>
        <v>0</v>
      </c>
      <c r="U121" s="193">
        <f>IF(R129=0, 0, (K121*Q121)/(R129*U98))</f>
        <v>0</v>
      </c>
      <c r="V121" s="173">
        <f>IF(OR(ISBLANK(K93), ISBLANK(K121), ISTEXT(K121)), 0, K121*Q121/K93*V94)</f>
        <v>0</v>
      </c>
      <c r="W121" s="174">
        <f t="shared" si="15"/>
        <v>0</v>
      </c>
      <c r="X121" s="175">
        <f t="shared" si="16"/>
        <v>0</v>
      </c>
      <c r="Y121" s="5">
        <v>1</v>
      </c>
      <c r="Z121" s="5">
        <v>1</v>
      </c>
      <c r="AA121" s="164"/>
      <c r="AB121" s="164"/>
      <c r="AC121" s="181" t="str">
        <f t="shared" si="20"/>
        <v/>
      </c>
      <c r="AD121" s="166"/>
      <c r="AE121" s="167"/>
      <c r="AF121" s="182"/>
      <c r="AG121" s="5">
        <v>1</v>
      </c>
      <c r="AH121" s="5">
        <v>1</v>
      </c>
      <c r="AI121" s="5">
        <v>1</v>
      </c>
      <c r="AJ121" s="5">
        <v>1</v>
      </c>
      <c r="AK121" s="5">
        <v>1</v>
      </c>
      <c r="AL121" s="5">
        <v>1</v>
      </c>
      <c r="AM121" s="5">
        <v>1</v>
      </c>
      <c r="AN121" s="5">
        <v>1</v>
      </c>
      <c r="AO121" s="5">
        <v>1</v>
      </c>
      <c r="AP121" s="5">
        <v>1</v>
      </c>
      <c r="AQ121" s="5">
        <v>1</v>
      </c>
      <c r="AR121" s="5">
        <v>1</v>
      </c>
      <c r="AS121" s="5">
        <v>1</v>
      </c>
      <c r="AT121" s="5">
        <v>1</v>
      </c>
      <c r="AU121" s="5">
        <v>1</v>
      </c>
      <c r="AV121" s="5">
        <v>1</v>
      </c>
      <c r="AW121" s="5">
        <v>1</v>
      </c>
      <c r="AX121" s="5">
        <v>1</v>
      </c>
      <c r="AY121" s="5">
        <v>1</v>
      </c>
      <c r="AZ121" s="5">
        <v>1</v>
      </c>
      <c r="BA121" s="5">
        <v>1</v>
      </c>
      <c r="BB121" s="5">
        <v>1</v>
      </c>
      <c r="BC121" s="5">
        <v>1</v>
      </c>
      <c r="BD121" s="5">
        <v>1</v>
      </c>
      <c r="BE121" s="5">
        <v>1</v>
      </c>
      <c r="BF121" s="5">
        <v>1</v>
      </c>
      <c r="BG121" s="5">
        <v>1</v>
      </c>
      <c r="BH121" s="5">
        <v>1</v>
      </c>
      <c r="BI121" s="5">
        <v>1</v>
      </c>
      <c r="BJ121" s="5">
        <v>1</v>
      </c>
      <c r="BK121" s="5">
        <v>1</v>
      </c>
      <c r="BL121" s="5">
        <v>1</v>
      </c>
      <c r="BM121" s="5">
        <v>1</v>
      </c>
      <c r="BN121" s="5">
        <v>1</v>
      </c>
      <c r="BO121" s="5">
        <v>1</v>
      </c>
      <c r="BP121" s="5">
        <v>1</v>
      </c>
      <c r="BQ121" s="5">
        <v>1</v>
      </c>
      <c r="BR121" s="5">
        <v>1</v>
      </c>
      <c r="BS121" s="5">
        <v>1</v>
      </c>
      <c r="BT121" s="5">
        <v>1</v>
      </c>
      <c r="BU121" s="244">
        <v>1</v>
      </c>
    </row>
    <row r="122" spans="1:73" ht="18.75">
      <c r="A122" s="5">
        <v>1</v>
      </c>
      <c r="B122" s="596"/>
      <c r="C122" s="632" t="s">
        <v>632</v>
      </c>
      <c r="D122" s="598"/>
      <c r="E122" s="630" t="str">
        <f t="shared" si="18"/>
        <v>Sel de mer et poivre noir concassé</v>
      </c>
      <c r="F122" s="640"/>
      <c r="G122" s="627" t="str">
        <f t="shared" si="21"/>
        <v>Sel de mer et poivre noir concassé</v>
      </c>
      <c r="H122" s="639" t="str">
        <f>IF(OR(ISBLANK(F122), ISTEXT(F122)), "", "0  "&amp;F102)</f>
        <v/>
      </c>
      <c r="I122" s="5">
        <v>1</v>
      </c>
      <c r="J122" s="180" t="str">
        <f t="shared" si="17"/>
        <v>►</v>
      </c>
      <c r="K122" s="163"/>
      <c r="L122" s="164"/>
      <c r="M122" s="181" t="str">
        <f t="shared" si="14"/>
        <v/>
      </c>
      <c r="N122" s="166"/>
      <c r="O122" s="167"/>
      <c r="P122" s="286"/>
      <c r="Q122" s="491">
        <v>1</v>
      </c>
      <c r="R122" s="169">
        <f>IFERROR(SUMIF(K156:P156, O122, K157:P157)*N122*IF(ISBLANK(K122),1,K122)+SUMIF(K158:P158, O122, K159:P159)*N122*IF(ISBLANK(K122),1,K122), 0)</f>
        <v>0</v>
      </c>
      <c r="S122" s="170">
        <f>IF(ISBLANK(K93),0,(R122*Q122)/K93*V94)</f>
        <v>0</v>
      </c>
      <c r="T122" s="171">
        <f>IF(S129=0,0,(S122/S129)*U98*1000)</f>
        <v>0</v>
      </c>
      <c r="U122" s="193">
        <f>IF(R129=0, 0, (K122*Q122)/(R129*U98))</f>
        <v>0</v>
      </c>
      <c r="V122" s="173">
        <f>IF(OR(ISBLANK(K93), ISBLANK(K122), ISTEXT(K122)), 0, K122*Q122/K93*V94)</f>
        <v>0</v>
      </c>
      <c r="W122" s="174">
        <f t="shared" si="15"/>
        <v>0</v>
      </c>
      <c r="X122" s="175">
        <f t="shared" si="16"/>
        <v>0</v>
      </c>
      <c r="Y122" s="3">
        <v>1</v>
      </c>
      <c r="Z122" s="5">
        <v>1</v>
      </c>
      <c r="AA122" s="164"/>
      <c r="AB122" s="164"/>
      <c r="AC122" s="181" t="str">
        <f t="shared" si="20"/>
        <v/>
      </c>
      <c r="AD122" s="166"/>
      <c r="AE122" s="167"/>
      <c r="AF122" s="182"/>
      <c r="AG122" s="5">
        <v>1</v>
      </c>
      <c r="AH122" s="5">
        <v>1</v>
      </c>
      <c r="AI122" s="5">
        <v>1</v>
      </c>
      <c r="AJ122" s="5">
        <v>1</v>
      </c>
      <c r="AK122" s="5">
        <v>1</v>
      </c>
      <c r="AL122" s="5">
        <v>1</v>
      </c>
      <c r="AM122" s="5">
        <v>1</v>
      </c>
      <c r="AN122" s="5">
        <v>1</v>
      </c>
      <c r="AO122" s="5">
        <v>1</v>
      </c>
      <c r="AP122" s="5">
        <v>1</v>
      </c>
      <c r="AQ122" s="5">
        <v>1</v>
      </c>
      <c r="AR122" s="5">
        <v>1</v>
      </c>
      <c r="AS122" s="5">
        <v>1</v>
      </c>
      <c r="AT122" s="5">
        <v>1</v>
      </c>
      <c r="AU122" s="5">
        <v>1</v>
      </c>
      <c r="AV122" s="5">
        <v>1</v>
      </c>
      <c r="AW122" s="5">
        <v>1</v>
      </c>
      <c r="AX122" s="5">
        <v>1</v>
      </c>
      <c r="AY122" s="5">
        <v>1</v>
      </c>
      <c r="AZ122" s="5">
        <v>1</v>
      </c>
      <c r="BA122" s="5">
        <v>1</v>
      </c>
      <c r="BB122" s="5">
        <v>1</v>
      </c>
      <c r="BC122" s="5">
        <v>1</v>
      </c>
      <c r="BD122" s="5">
        <v>1</v>
      </c>
      <c r="BE122" s="5">
        <v>1</v>
      </c>
      <c r="BF122" s="5">
        <v>1</v>
      </c>
      <c r="BG122" s="5">
        <v>1</v>
      </c>
      <c r="BH122" s="5">
        <v>1</v>
      </c>
      <c r="BI122" s="5">
        <v>1</v>
      </c>
      <c r="BJ122" s="5">
        <v>1</v>
      </c>
      <c r="BK122" s="5">
        <v>1</v>
      </c>
      <c r="BL122" s="5">
        <v>1</v>
      </c>
      <c r="BM122" s="5">
        <v>1</v>
      </c>
      <c r="BN122" s="5">
        <v>1</v>
      </c>
      <c r="BO122" s="5">
        <v>1</v>
      </c>
      <c r="BP122" s="5">
        <v>1</v>
      </c>
      <c r="BQ122" s="5">
        <v>1</v>
      </c>
      <c r="BR122" s="5">
        <v>1</v>
      </c>
      <c r="BS122" s="5">
        <v>1</v>
      </c>
      <c r="BT122" s="5">
        <v>1</v>
      </c>
      <c r="BU122" s="244">
        <v>1</v>
      </c>
    </row>
    <row r="123" spans="1:73" ht="18.75">
      <c r="B123" s="596"/>
      <c r="C123" s="632"/>
      <c r="D123" s="598"/>
      <c r="E123" s="630" t="str">
        <f t="shared" si="18"/>
        <v/>
      </c>
      <c r="F123" s="640"/>
      <c r="G123" s="627" t="str">
        <f t="shared" si="21"/>
        <v/>
      </c>
      <c r="H123" s="639" t="str">
        <f>IF(OR(ISBLANK(F123), ISTEXT(F123)), "", "0  "&amp;F102)</f>
        <v/>
      </c>
      <c r="I123" s="5">
        <v>1</v>
      </c>
      <c r="J123" s="180" t="str">
        <f t="shared" si="17"/>
        <v>►</v>
      </c>
      <c r="K123" s="163"/>
      <c r="L123" s="164"/>
      <c r="M123" s="181" t="str">
        <f t="shared" si="14"/>
        <v/>
      </c>
      <c r="N123" s="166"/>
      <c r="O123" s="167"/>
      <c r="P123" s="286"/>
      <c r="Q123" s="491">
        <v>1</v>
      </c>
      <c r="R123" s="169">
        <f>IFERROR(SUMIF(K156:P156, O123, K157:P157)*N123*IF(ISBLANK(K123),1,K123)+SUMIF(K158:P158, O123, K159:P159)*N123*IF(ISBLANK(K123),1,K123), 0)</f>
        <v>0</v>
      </c>
      <c r="S123" s="170">
        <f>IF(ISBLANK(K93),0,(R123*Q123)/K93*V94)</f>
        <v>0</v>
      </c>
      <c r="T123" s="171">
        <f>IF(S129=0,0,(S123/S129)*U98*1000)</f>
        <v>0</v>
      </c>
      <c r="U123" s="193">
        <f>IF(R129=0, 0, (K123*Q123)/(R129*U98))</f>
        <v>0</v>
      </c>
      <c r="V123" s="173">
        <f>IF(OR(ISBLANK(K93), ISBLANK(K123), ISTEXT(K123)), 0, K123*Q123/K93*V94)</f>
        <v>0</v>
      </c>
      <c r="W123" s="174">
        <f t="shared" si="15"/>
        <v>0</v>
      </c>
      <c r="X123" s="175">
        <f t="shared" si="16"/>
        <v>0</v>
      </c>
      <c r="Y123" s="3">
        <v>1</v>
      </c>
      <c r="Z123" s="5">
        <v>1</v>
      </c>
      <c r="AA123" s="164"/>
      <c r="AB123" s="164"/>
      <c r="AC123" s="181" t="str">
        <f t="shared" si="20"/>
        <v/>
      </c>
      <c r="AD123" s="166"/>
      <c r="AE123" s="167"/>
      <c r="AF123" s="182"/>
      <c r="AG123" s="5">
        <v>1</v>
      </c>
      <c r="AH123" s="5">
        <v>1</v>
      </c>
      <c r="AI123" s="5">
        <v>1</v>
      </c>
      <c r="AJ123" s="5">
        <v>1</v>
      </c>
      <c r="AK123" s="5">
        <v>1</v>
      </c>
      <c r="AL123" s="5">
        <v>1</v>
      </c>
      <c r="AM123" s="5">
        <v>1</v>
      </c>
      <c r="AN123" s="5">
        <v>1</v>
      </c>
      <c r="AO123" s="5">
        <v>1</v>
      </c>
      <c r="AP123" s="5">
        <v>1</v>
      </c>
      <c r="AQ123" s="5">
        <v>1</v>
      </c>
      <c r="AR123" s="5">
        <v>1</v>
      </c>
      <c r="AS123" s="5">
        <v>1</v>
      </c>
      <c r="AT123" s="5">
        <v>1</v>
      </c>
      <c r="AU123" s="5">
        <v>1</v>
      </c>
      <c r="AV123" s="5">
        <v>1</v>
      </c>
      <c r="AW123" s="5">
        <v>1</v>
      </c>
      <c r="AX123" s="5">
        <v>1</v>
      </c>
      <c r="AY123" s="5">
        <v>1</v>
      </c>
      <c r="AZ123" s="5">
        <v>1</v>
      </c>
      <c r="BA123" s="5">
        <v>1</v>
      </c>
      <c r="BB123" s="5">
        <v>1</v>
      </c>
      <c r="BC123" s="5">
        <v>1</v>
      </c>
      <c r="BD123" s="5">
        <v>1</v>
      </c>
      <c r="BE123" s="5">
        <v>1</v>
      </c>
      <c r="BF123" s="5">
        <v>1</v>
      </c>
      <c r="BG123" s="5">
        <v>1</v>
      </c>
      <c r="BH123" s="5">
        <v>1</v>
      </c>
      <c r="BI123" s="5">
        <v>1</v>
      </c>
      <c r="BJ123" s="5">
        <v>1</v>
      </c>
      <c r="BK123" s="5">
        <v>1</v>
      </c>
      <c r="BL123" s="5">
        <v>1</v>
      </c>
      <c r="BM123" s="5">
        <v>1</v>
      </c>
      <c r="BN123" s="5">
        <v>1</v>
      </c>
      <c r="BO123" s="5">
        <v>1</v>
      </c>
      <c r="BP123" s="5">
        <v>1</v>
      </c>
      <c r="BQ123" s="5">
        <v>1</v>
      </c>
      <c r="BR123" s="5">
        <v>1</v>
      </c>
      <c r="BS123" s="5">
        <v>1</v>
      </c>
      <c r="BT123" s="5">
        <v>1</v>
      </c>
      <c r="BU123" s="244">
        <v>1</v>
      </c>
    </row>
    <row r="124" spans="1:73" ht="18.75">
      <c r="A124" s="5">
        <v>1</v>
      </c>
      <c r="B124" s="596"/>
      <c r="C124" s="632"/>
      <c r="D124" s="598"/>
      <c r="E124" s="630" t="str">
        <f t="shared" si="18"/>
        <v/>
      </c>
      <c r="F124" s="640"/>
      <c r="G124" s="627" t="str">
        <f t="shared" si="21"/>
        <v/>
      </c>
      <c r="H124" s="639" t="str">
        <f>IF(OR(ISBLANK(F124), ISTEXT(F124)), "", "0  "&amp;F102)</f>
        <v/>
      </c>
      <c r="I124" s="5">
        <v>1</v>
      </c>
      <c r="J124" s="180" t="str">
        <f t="shared" si="17"/>
        <v>►</v>
      </c>
      <c r="K124" s="163"/>
      <c r="L124" s="164"/>
      <c r="M124" s="181" t="str">
        <f t="shared" si="14"/>
        <v/>
      </c>
      <c r="N124" s="166"/>
      <c r="O124" s="167"/>
      <c r="P124" s="286"/>
      <c r="Q124" s="491">
        <v>1</v>
      </c>
      <c r="R124" s="169">
        <f>IFERROR(SUMIF(K156:P156, O124, K157:P157)*N124*IF(ISBLANK(K124),1,K124)+SUMIF(K158:P158, O124, K159:P159)*N124*IF(ISBLANK(K124),1,K124), 0)</f>
        <v>0</v>
      </c>
      <c r="S124" s="170">
        <f>IF(ISBLANK(K93),0,(R124*Q124)/K93*V94)</f>
        <v>0</v>
      </c>
      <c r="T124" s="171">
        <f>IF(S129=0,0,(S124/S129)*U98*1000)</f>
        <v>0</v>
      </c>
      <c r="U124" s="193">
        <f>IF(R129=0, 0, (K124*Q124)/(R129*U98))</f>
        <v>0</v>
      </c>
      <c r="V124" s="173">
        <f>IF(OR(ISBLANK(K93), ISBLANK(K124), ISTEXT(K124)), 0, K124*Q124/K93*V94)</f>
        <v>0</v>
      </c>
      <c r="W124" s="174">
        <f t="shared" si="15"/>
        <v>0</v>
      </c>
      <c r="X124" s="175">
        <f t="shared" si="16"/>
        <v>0</v>
      </c>
      <c r="Y124" s="3">
        <v>1</v>
      </c>
      <c r="Z124" s="5">
        <v>1</v>
      </c>
      <c r="AA124" s="164"/>
      <c r="AB124" s="164"/>
      <c r="AC124" s="181" t="str">
        <f t="shared" si="20"/>
        <v/>
      </c>
      <c r="AD124" s="166"/>
      <c r="AE124" s="167"/>
      <c r="AF124" s="182"/>
      <c r="AG124" s="5">
        <v>1</v>
      </c>
      <c r="AH124" s="5">
        <v>1</v>
      </c>
      <c r="AI124" s="5">
        <v>1</v>
      </c>
      <c r="AJ124" s="5">
        <v>1</v>
      </c>
      <c r="AK124" s="5">
        <v>1</v>
      </c>
      <c r="AL124" s="5">
        <v>1</v>
      </c>
      <c r="AM124" s="5">
        <v>1</v>
      </c>
      <c r="AN124" s="5">
        <v>1</v>
      </c>
      <c r="AO124" s="5">
        <v>1</v>
      </c>
      <c r="AP124" s="5">
        <v>1</v>
      </c>
      <c r="AQ124" s="5">
        <v>1</v>
      </c>
      <c r="AR124" s="5">
        <v>1</v>
      </c>
      <c r="AS124" s="5">
        <v>1</v>
      </c>
      <c r="AT124" s="5">
        <v>1</v>
      </c>
      <c r="AU124" s="5">
        <v>1</v>
      </c>
      <c r="AV124" s="5">
        <v>1</v>
      </c>
      <c r="AW124" s="5">
        <v>1</v>
      </c>
      <c r="AX124" s="5">
        <v>1</v>
      </c>
      <c r="AY124" s="5">
        <v>1</v>
      </c>
      <c r="AZ124" s="5">
        <v>1</v>
      </c>
      <c r="BA124" s="5">
        <v>1</v>
      </c>
      <c r="BB124" s="5">
        <v>1</v>
      </c>
      <c r="BC124" s="5">
        <v>1</v>
      </c>
      <c r="BD124" s="5">
        <v>1</v>
      </c>
      <c r="BE124" s="5">
        <v>1</v>
      </c>
      <c r="BF124" s="5">
        <v>1</v>
      </c>
      <c r="BG124" s="5">
        <v>1</v>
      </c>
      <c r="BH124" s="5">
        <v>1</v>
      </c>
      <c r="BI124" s="5">
        <v>1</v>
      </c>
      <c r="BJ124" s="5">
        <v>1</v>
      </c>
      <c r="BK124" s="5">
        <v>1</v>
      </c>
      <c r="BL124" s="5">
        <v>1</v>
      </c>
      <c r="BM124" s="5">
        <v>1</v>
      </c>
      <c r="BN124" s="5">
        <v>1</v>
      </c>
      <c r="BO124" s="5">
        <v>1</v>
      </c>
      <c r="BP124" s="5">
        <v>1</v>
      </c>
      <c r="BQ124" s="5">
        <v>1</v>
      </c>
      <c r="BR124" s="5">
        <v>1</v>
      </c>
      <c r="BS124" s="5">
        <v>1</v>
      </c>
      <c r="BT124" s="5">
        <v>1</v>
      </c>
      <c r="BU124" s="244">
        <v>1</v>
      </c>
    </row>
    <row r="125" spans="1:73" ht="18.75">
      <c r="A125" s="5">
        <v>1</v>
      </c>
      <c r="B125" s="596"/>
      <c r="C125" s="632"/>
      <c r="D125" s="598"/>
      <c r="E125" s="630" t="str">
        <f t="shared" si="18"/>
        <v/>
      </c>
      <c r="F125" s="640"/>
      <c r="G125" s="627" t="str">
        <f t="shared" si="21"/>
        <v/>
      </c>
      <c r="H125" s="639" t="str">
        <f>IF(OR(ISBLANK(F125), ISTEXT(F125)), "", "0  "&amp;F102)</f>
        <v/>
      </c>
      <c r="I125" s="5">
        <v>1</v>
      </c>
      <c r="J125" s="180" t="str">
        <f t="shared" si="17"/>
        <v>►</v>
      </c>
      <c r="K125" s="163"/>
      <c r="L125" s="164"/>
      <c r="M125" s="181" t="str">
        <f t="shared" si="14"/>
        <v/>
      </c>
      <c r="N125" s="166"/>
      <c r="O125" s="167"/>
      <c r="P125" s="286"/>
      <c r="Q125" s="491">
        <v>1</v>
      </c>
      <c r="R125" s="169">
        <f>IFERROR(SUMIF(K156:P156, O125, K157:P157)*N125*IF(ISBLANK(K125),1,K125)+SUMIF(K158:P158, O125, K159:P159)*N125*IF(ISBLANK(K125),1,K125), 0)</f>
        <v>0</v>
      </c>
      <c r="S125" s="170">
        <f>IF(ISBLANK(K93),0,(R125*Q125)/K93*V94)</f>
        <v>0</v>
      </c>
      <c r="T125" s="171">
        <f>IF(S129=0,0,(S125/S129)*U98*1000)</f>
        <v>0</v>
      </c>
      <c r="U125" s="193">
        <f>IF(R129=0, 0, (K125*Q125)/(R129*U98))</f>
        <v>0</v>
      </c>
      <c r="V125" s="173">
        <f>IF(OR(ISBLANK(K93), ISBLANK(K125), ISTEXT(K125)), 0, K125*Q125/K93*V94)</f>
        <v>0</v>
      </c>
      <c r="W125" s="174">
        <f t="shared" si="15"/>
        <v>0</v>
      </c>
      <c r="X125" s="175">
        <f t="shared" si="16"/>
        <v>0</v>
      </c>
      <c r="Y125" s="3">
        <v>1</v>
      </c>
      <c r="Z125" s="5">
        <v>1</v>
      </c>
      <c r="AA125" s="164"/>
      <c r="AB125" s="164"/>
      <c r="AC125" s="181" t="str">
        <f t="shared" si="20"/>
        <v/>
      </c>
      <c r="AD125" s="166"/>
      <c r="AE125" s="167"/>
      <c r="AF125" s="182"/>
      <c r="AG125" s="5">
        <v>1</v>
      </c>
      <c r="AH125" s="5">
        <v>1</v>
      </c>
      <c r="AI125" s="5">
        <v>1</v>
      </c>
      <c r="AJ125" s="5">
        <v>1</v>
      </c>
      <c r="AK125" s="5">
        <v>1</v>
      </c>
      <c r="AL125" s="5">
        <v>1</v>
      </c>
      <c r="AM125" s="5">
        <v>1</v>
      </c>
      <c r="AN125" s="5">
        <v>1</v>
      </c>
      <c r="AO125" s="5">
        <v>1</v>
      </c>
      <c r="AP125" s="5">
        <v>1</v>
      </c>
      <c r="AQ125" s="5">
        <v>1</v>
      </c>
      <c r="AR125" s="5">
        <v>1</v>
      </c>
      <c r="AS125" s="5">
        <v>1</v>
      </c>
      <c r="AT125" s="5">
        <v>1</v>
      </c>
      <c r="AU125" s="5">
        <v>1</v>
      </c>
      <c r="AV125" s="5">
        <v>1</v>
      </c>
      <c r="AW125" s="5">
        <v>1</v>
      </c>
      <c r="AX125" s="5">
        <v>1</v>
      </c>
      <c r="AY125" s="5">
        <v>1</v>
      </c>
      <c r="AZ125" s="5">
        <v>1</v>
      </c>
      <c r="BA125" s="5">
        <v>1</v>
      </c>
      <c r="BB125" s="5">
        <v>1</v>
      </c>
      <c r="BC125" s="5">
        <v>1</v>
      </c>
      <c r="BD125" s="5">
        <v>1</v>
      </c>
      <c r="BE125" s="5">
        <v>1</v>
      </c>
      <c r="BF125" s="5">
        <v>1</v>
      </c>
      <c r="BG125" s="5">
        <v>1</v>
      </c>
      <c r="BH125" s="5">
        <v>1</v>
      </c>
      <c r="BI125" s="5">
        <v>1</v>
      </c>
      <c r="BJ125" s="5">
        <v>1</v>
      </c>
      <c r="BK125" s="5">
        <v>1</v>
      </c>
      <c r="BL125" s="5">
        <v>1</v>
      </c>
      <c r="BM125" s="5">
        <v>1</v>
      </c>
      <c r="BN125" s="5">
        <v>1</v>
      </c>
      <c r="BO125" s="5">
        <v>1</v>
      </c>
      <c r="BP125" s="5">
        <v>1</v>
      </c>
      <c r="BQ125" s="5">
        <v>1</v>
      </c>
      <c r="BR125" s="5">
        <v>1</v>
      </c>
      <c r="BS125" s="5">
        <v>1</v>
      </c>
      <c r="BT125" s="5">
        <v>1</v>
      </c>
      <c r="BU125" s="244">
        <v>1</v>
      </c>
    </row>
    <row r="126" spans="1:73" ht="18.75">
      <c r="A126" s="5">
        <v>1</v>
      </c>
      <c r="B126" s="596"/>
      <c r="C126" s="632"/>
      <c r="D126" s="598"/>
      <c r="E126" s="630" t="str">
        <f t="shared" si="18"/>
        <v/>
      </c>
      <c r="F126" s="640"/>
      <c r="G126" s="627" t="str">
        <f t="shared" si="21"/>
        <v/>
      </c>
      <c r="H126" s="639" t="str">
        <f>IF(OR(ISBLANK(F126), ISTEXT(F126)), "", "0  "&amp;F102)</f>
        <v/>
      </c>
      <c r="I126" s="5">
        <v>1</v>
      </c>
      <c r="J126" s="180" t="str">
        <f t="shared" si="17"/>
        <v>►</v>
      </c>
      <c r="K126" s="163"/>
      <c r="L126" s="164"/>
      <c r="M126" s="181" t="str">
        <f t="shared" si="14"/>
        <v/>
      </c>
      <c r="N126" s="166"/>
      <c r="O126" s="167"/>
      <c r="P126" s="286"/>
      <c r="Q126" s="491">
        <v>1</v>
      </c>
      <c r="R126" s="169">
        <f>IFERROR(SUMIF(K156:P156, O126, K157:P157)*N126*IF(ISBLANK(K126),1,K126)+SUMIF(K158:P158, O126, K159:P159)*N126*IF(ISBLANK(K126),1,K126), 0)</f>
        <v>0</v>
      </c>
      <c r="S126" s="170">
        <f>IF(ISBLANK(K93),0,(R126*Q126)/K93*V94)</f>
        <v>0</v>
      </c>
      <c r="T126" s="171">
        <f>IF(S129=0,0,(S126/S129)*U98*1000)</f>
        <v>0</v>
      </c>
      <c r="U126" s="193">
        <f>IF(R129=0, 0, (K126*Q126)/(R129*U98))</f>
        <v>0</v>
      </c>
      <c r="V126" s="173">
        <f>IF(OR(ISBLANK(K93), ISBLANK(K126), ISTEXT(K126)), 0, K126*Q126/K93*V94)</f>
        <v>0</v>
      </c>
      <c r="W126" s="174">
        <f t="shared" si="15"/>
        <v>0</v>
      </c>
      <c r="X126" s="175">
        <f t="shared" si="16"/>
        <v>0</v>
      </c>
      <c r="Y126" s="3">
        <v>1</v>
      </c>
      <c r="Z126" s="5">
        <v>1</v>
      </c>
      <c r="AA126" s="164"/>
      <c r="AB126" s="164"/>
      <c r="AC126" s="181" t="str">
        <f t="shared" si="20"/>
        <v/>
      </c>
      <c r="AD126" s="166"/>
      <c r="AE126" s="167"/>
      <c r="AF126" s="182"/>
      <c r="AG126" s="5">
        <v>1</v>
      </c>
      <c r="AH126" s="5">
        <v>1</v>
      </c>
      <c r="AI126" s="5">
        <v>1</v>
      </c>
      <c r="AJ126" s="5">
        <v>1</v>
      </c>
      <c r="AK126" s="5">
        <v>1</v>
      </c>
      <c r="AL126" s="5">
        <v>1</v>
      </c>
      <c r="AM126" s="5">
        <v>1</v>
      </c>
      <c r="AN126" s="5">
        <v>1</v>
      </c>
      <c r="AO126" s="5">
        <v>1</v>
      </c>
      <c r="AP126" s="5">
        <v>1</v>
      </c>
      <c r="AQ126" s="5">
        <v>1</v>
      </c>
      <c r="AR126" s="5">
        <v>1</v>
      </c>
      <c r="AS126" s="5">
        <v>1</v>
      </c>
      <c r="AT126" s="5">
        <v>1</v>
      </c>
      <c r="AU126" s="5">
        <v>1</v>
      </c>
      <c r="AV126" s="5">
        <v>1</v>
      </c>
      <c r="AW126" s="5">
        <v>1</v>
      </c>
      <c r="AX126" s="5">
        <v>1</v>
      </c>
      <c r="AY126" s="5">
        <v>1</v>
      </c>
      <c r="AZ126" s="5">
        <v>1</v>
      </c>
      <c r="BA126" s="5">
        <v>1</v>
      </c>
      <c r="BB126" s="5">
        <v>1</v>
      </c>
      <c r="BC126" s="5">
        <v>1</v>
      </c>
      <c r="BD126" s="5">
        <v>1</v>
      </c>
      <c r="BE126" s="5">
        <v>1</v>
      </c>
      <c r="BF126" s="5">
        <v>1</v>
      </c>
      <c r="BG126" s="5">
        <v>1</v>
      </c>
      <c r="BH126" s="5">
        <v>1</v>
      </c>
      <c r="BI126" s="5">
        <v>1</v>
      </c>
      <c r="BJ126" s="5">
        <v>1</v>
      </c>
      <c r="BK126" s="5">
        <v>1</v>
      </c>
      <c r="BL126" s="5">
        <v>1</v>
      </c>
      <c r="BM126" s="5">
        <v>1</v>
      </c>
      <c r="BN126" s="5">
        <v>1</v>
      </c>
      <c r="BO126" s="5">
        <v>1</v>
      </c>
      <c r="BP126" s="5">
        <v>1</v>
      </c>
      <c r="BQ126" s="5">
        <v>1</v>
      </c>
      <c r="BR126" s="5">
        <v>1</v>
      </c>
      <c r="BS126" s="5">
        <v>1</v>
      </c>
      <c r="BT126" s="5">
        <v>1</v>
      </c>
      <c r="BU126" s="244">
        <v>1</v>
      </c>
    </row>
    <row r="127" spans="1:73" ht="18.75">
      <c r="A127" s="5">
        <v>1</v>
      </c>
      <c r="B127" s="596"/>
      <c r="C127" s="632"/>
      <c r="D127" s="598"/>
      <c r="E127" s="630" t="str">
        <f t="shared" si="18"/>
        <v/>
      </c>
      <c r="F127" s="640"/>
      <c r="G127" s="627" t="str">
        <f t="shared" si="21"/>
        <v/>
      </c>
      <c r="H127" s="639" t="str">
        <f>IF(OR(ISBLANK(F127), ISTEXT(F127)), "", "0  "&amp;F102)</f>
        <v/>
      </c>
      <c r="I127" s="5">
        <v>1</v>
      </c>
      <c r="J127" s="180" t="str">
        <f t="shared" si="17"/>
        <v>►</v>
      </c>
      <c r="K127" s="163"/>
      <c r="L127" s="164"/>
      <c r="M127" s="181" t="str">
        <f t="shared" si="14"/>
        <v/>
      </c>
      <c r="N127" s="166"/>
      <c r="O127" s="167"/>
      <c r="P127" s="286"/>
      <c r="Q127" s="491">
        <v>1</v>
      </c>
      <c r="R127" s="169">
        <f>IFERROR(SUMIF(K156:P156, O127, K157:P157)*N127*IF(ISBLANK(K127),1,K127)+SUMIF(K158:P158, O127, K159:P159)*N127*IF(ISBLANK(K127),1,K127), 0)</f>
        <v>0</v>
      </c>
      <c r="S127" s="170">
        <f>IF(ISBLANK(K93),0,(R127*Q127)/K93*V94)</f>
        <v>0</v>
      </c>
      <c r="T127" s="171">
        <f>IF(S129=0,0,(S127/S129)*U98*1000)</f>
        <v>0</v>
      </c>
      <c r="U127" s="193">
        <f>IF(R129=0, 0, (K127*Q127)/(R129*U98))</f>
        <v>0</v>
      </c>
      <c r="V127" s="173">
        <f>IF(OR(ISBLANK(K93), ISBLANK(K127), ISTEXT(K127)), 0, K127*Q127/K93*V94)</f>
        <v>0</v>
      </c>
      <c r="W127" s="174">
        <f t="shared" si="15"/>
        <v>0</v>
      </c>
      <c r="X127" s="175">
        <f t="shared" si="16"/>
        <v>0</v>
      </c>
      <c r="Y127" s="3">
        <v>1</v>
      </c>
      <c r="Z127" s="5">
        <v>1</v>
      </c>
      <c r="AA127" s="164"/>
      <c r="AB127" s="164"/>
      <c r="AC127" s="181" t="str">
        <f t="shared" si="20"/>
        <v/>
      </c>
      <c r="AD127" s="166"/>
      <c r="AE127" s="167"/>
      <c r="AF127" s="182"/>
      <c r="AG127" s="5">
        <v>1</v>
      </c>
      <c r="AH127" s="5">
        <v>1</v>
      </c>
      <c r="AI127" s="5">
        <v>1</v>
      </c>
      <c r="AJ127" s="5">
        <v>1</v>
      </c>
      <c r="AK127" s="5">
        <v>1</v>
      </c>
      <c r="AL127" s="5">
        <v>1</v>
      </c>
      <c r="AM127" s="5">
        <v>1</v>
      </c>
      <c r="AN127" s="5">
        <v>1</v>
      </c>
      <c r="AO127" s="5">
        <v>1</v>
      </c>
      <c r="AP127" s="5">
        <v>1</v>
      </c>
      <c r="AQ127" s="5">
        <v>1</v>
      </c>
      <c r="AR127" s="5">
        <v>1</v>
      </c>
      <c r="AS127" s="5">
        <v>1</v>
      </c>
      <c r="AT127" s="5">
        <v>1</v>
      </c>
      <c r="AU127" s="5">
        <v>1</v>
      </c>
      <c r="AV127" s="5">
        <v>1</v>
      </c>
      <c r="AW127" s="5">
        <v>1</v>
      </c>
      <c r="AX127" s="5">
        <v>1</v>
      </c>
      <c r="AY127" s="5">
        <v>1</v>
      </c>
      <c r="AZ127" s="5">
        <v>1</v>
      </c>
      <c r="BA127" s="5">
        <v>1</v>
      </c>
      <c r="BB127" s="5">
        <v>1</v>
      </c>
      <c r="BC127" s="5">
        <v>1</v>
      </c>
      <c r="BD127" s="5">
        <v>1</v>
      </c>
      <c r="BE127" s="5">
        <v>1</v>
      </c>
      <c r="BF127" s="5">
        <v>1</v>
      </c>
      <c r="BG127" s="5">
        <v>1</v>
      </c>
      <c r="BH127" s="5">
        <v>1</v>
      </c>
      <c r="BI127" s="5">
        <v>1</v>
      </c>
      <c r="BJ127" s="5">
        <v>1</v>
      </c>
      <c r="BK127" s="5">
        <v>1</v>
      </c>
      <c r="BL127" s="5">
        <v>1</v>
      </c>
      <c r="BM127" s="5">
        <v>1</v>
      </c>
      <c r="BN127" s="5">
        <v>1</v>
      </c>
      <c r="BO127" s="5">
        <v>1</v>
      </c>
      <c r="BP127" s="5">
        <v>1</v>
      </c>
      <c r="BQ127" s="5">
        <v>1</v>
      </c>
      <c r="BR127" s="5">
        <v>1</v>
      </c>
      <c r="BS127" s="5">
        <v>1</v>
      </c>
      <c r="BT127" s="5">
        <v>1</v>
      </c>
      <c r="BU127" s="244">
        <v>1</v>
      </c>
    </row>
    <row r="128" spans="1:73" ht="18.75">
      <c r="A128" s="5">
        <v>1</v>
      </c>
      <c r="B128" s="596"/>
      <c r="C128" s="632"/>
      <c r="D128" s="598"/>
      <c r="E128" s="630" t="str">
        <f t="shared" si="18"/>
        <v/>
      </c>
      <c r="F128" s="640"/>
      <c r="G128" s="627" t="str">
        <f t="shared" si="21"/>
        <v/>
      </c>
      <c r="H128" s="639" t="str">
        <f>IF(OR(ISBLANK(F128), ISTEXT(F128)), "", "0  "&amp;F102)</f>
        <v/>
      </c>
      <c r="I128" s="5">
        <v>1</v>
      </c>
      <c r="J128" s="62" t="s">
        <v>21</v>
      </c>
      <c r="K128" s="163"/>
      <c r="L128" s="164"/>
      <c r="M128" s="181" t="str">
        <f>IF(AND(K128&gt;0,N128&gt;0),"de","")</f>
        <v/>
      </c>
      <c r="N128" s="166"/>
      <c r="O128" s="167"/>
      <c r="P128" s="286"/>
      <c r="Q128" s="491">
        <v>1</v>
      </c>
      <c r="R128" s="169">
        <f>IFERROR(SUMIF(K156:P156, O128, K157:P157)*N128*IF(ISBLANK(K128),1,K128)+SUMIF(K158:P158, O128, K159:P159)*N128*IF(ISBLANK(K128),1,K128), 0)</f>
        <v>0</v>
      </c>
      <c r="S128" s="170">
        <f>IF(ISBLANK(K93),0,(R128*Q128)/K93*V94)</f>
        <v>0</v>
      </c>
      <c r="T128" s="183">
        <f>IF(S129=0,0,(S128/S129)*U98*1000)</f>
        <v>0</v>
      </c>
      <c r="U128" s="184">
        <f>IF(R129=0, 0, (K128*Q128)/(R129*U98))</f>
        <v>0</v>
      </c>
      <c r="V128" s="185">
        <f>IF(OR(ISBLANK(K93), ISBLANK(K128), ISTEXT(K128)), 0, K128*Q128/K93*V94)</f>
        <v>0</v>
      </c>
      <c r="W128" s="186">
        <f t="shared" si="15"/>
        <v>0</v>
      </c>
      <c r="X128" s="187">
        <f t="shared" si="16"/>
        <v>0</v>
      </c>
      <c r="Y128" s="3">
        <v>1</v>
      </c>
      <c r="Z128" s="5">
        <v>1</v>
      </c>
      <c r="AA128" s="164"/>
      <c r="AB128" s="164"/>
      <c r="AC128" s="181"/>
      <c r="AD128" s="166"/>
      <c r="AE128" s="167"/>
      <c r="AF128" s="182"/>
      <c r="AG128" s="5">
        <v>1</v>
      </c>
      <c r="AH128" s="5">
        <v>1</v>
      </c>
      <c r="AI128" s="5">
        <v>1</v>
      </c>
      <c r="AJ128" s="5">
        <v>1</v>
      </c>
      <c r="AK128" s="5">
        <v>1</v>
      </c>
      <c r="AL128" s="5">
        <v>1</v>
      </c>
      <c r="AM128" s="5">
        <v>1</v>
      </c>
      <c r="AN128" s="5">
        <v>1</v>
      </c>
      <c r="AO128" s="5">
        <v>1</v>
      </c>
      <c r="AP128" s="5">
        <v>1</v>
      </c>
      <c r="AQ128" s="5">
        <v>1</v>
      </c>
      <c r="AR128" s="5">
        <v>1</v>
      </c>
      <c r="AS128" s="5">
        <v>1</v>
      </c>
      <c r="AT128" s="5">
        <v>1</v>
      </c>
      <c r="AU128" s="5">
        <v>1</v>
      </c>
      <c r="AV128" s="5">
        <v>1</v>
      </c>
      <c r="AW128" s="5">
        <v>1</v>
      </c>
      <c r="AX128" s="5">
        <v>1</v>
      </c>
      <c r="AY128" s="5">
        <v>1</v>
      </c>
      <c r="AZ128" s="5">
        <v>1</v>
      </c>
      <c r="BA128" s="5">
        <v>1</v>
      </c>
      <c r="BB128" s="5">
        <v>1</v>
      </c>
      <c r="BC128" s="5">
        <v>1</v>
      </c>
      <c r="BD128" s="5">
        <v>1</v>
      </c>
      <c r="BE128" s="5">
        <v>1</v>
      </c>
      <c r="BF128" s="5">
        <v>1</v>
      </c>
      <c r="BG128" s="5">
        <v>1</v>
      </c>
      <c r="BH128" s="5">
        <v>1</v>
      </c>
      <c r="BI128" s="5">
        <v>1</v>
      </c>
      <c r="BJ128" s="5">
        <v>1</v>
      </c>
      <c r="BK128" s="5">
        <v>1</v>
      </c>
      <c r="BL128" s="5">
        <v>1</v>
      </c>
      <c r="BM128" s="5">
        <v>1</v>
      </c>
      <c r="BN128" s="5">
        <v>1</v>
      </c>
      <c r="BO128" s="5">
        <v>1</v>
      </c>
      <c r="BP128" s="5">
        <v>1</v>
      </c>
      <c r="BQ128" s="5">
        <v>1</v>
      </c>
      <c r="BR128" s="5">
        <v>1</v>
      </c>
      <c r="BS128" s="5">
        <v>1</v>
      </c>
      <c r="BT128" s="5">
        <v>1</v>
      </c>
      <c r="BU128" s="244">
        <v>1</v>
      </c>
    </row>
    <row r="129" spans="1:73" ht="18.75">
      <c r="A129" s="5">
        <v>1</v>
      </c>
      <c r="B129" s="596"/>
      <c r="C129" s="632"/>
      <c r="D129" s="598"/>
      <c r="E129" s="630" t="str">
        <f t="shared" si="18"/>
        <v/>
      </c>
      <c r="F129" s="640"/>
      <c r="G129" s="627" t="str">
        <f t="shared" si="21"/>
        <v/>
      </c>
      <c r="H129" s="639" t="str">
        <f>IF(OR(ISBLANK(F129), ISTEXT(F129)), "", "0  "&amp;F102)</f>
        <v/>
      </c>
      <c r="I129" s="5">
        <v>1</v>
      </c>
      <c r="J129" s="280" t="s">
        <v>21</v>
      </c>
      <c r="K129" s="291"/>
      <c r="L129" s="292"/>
      <c r="M129" s="292"/>
      <c r="N129" s="292"/>
      <c r="O129" s="292"/>
      <c r="P129" s="292"/>
      <c r="Q129" s="292"/>
      <c r="R129" s="293">
        <f>SUM(R99:R128)</f>
        <v>1.9400000000000004</v>
      </c>
      <c r="S129" s="170">
        <f>SUM(S99:S128)</f>
        <v>7.7600000000000016</v>
      </c>
      <c r="T129" s="294">
        <f>SUM(T99:T128)/1000</f>
        <v>0.99999999999999989</v>
      </c>
      <c r="U129" s="295"/>
      <c r="V129" s="295"/>
      <c r="W129" s="295"/>
      <c r="X129" s="296"/>
      <c r="Y129" s="3">
        <v>1</v>
      </c>
      <c r="Z129" s="5">
        <v>1</v>
      </c>
      <c r="AA129" s="164"/>
      <c r="AB129" s="164"/>
      <c r="AC129" s="181"/>
      <c r="AD129" s="166"/>
      <c r="AE129" s="167"/>
      <c r="AF129" s="182"/>
      <c r="AG129" s="5">
        <v>1</v>
      </c>
      <c r="AH129" s="5">
        <v>1</v>
      </c>
      <c r="AI129" s="5">
        <v>1</v>
      </c>
      <c r="AJ129" s="5">
        <v>1</v>
      </c>
      <c r="AK129" s="5">
        <v>1</v>
      </c>
      <c r="AL129" s="5">
        <v>1</v>
      </c>
      <c r="AM129" s="5">
        <v>1</v>
      </c>
      <c r="AN129" s="5">
        <v>1</v>
      </c>
      <c r="AO129" s="5">
        <v>1</v>
      </c>
      <c r="AP129" s="5">
        <v>1</v>
      </c>
      <c r="AQ129" s="5">
        <v>1</v>
      </c>
      <c r="AR129" s="5">
        <v>1</v>
      </c>
      <c r="AS129" s="5">
        <v>1</v>
      </c>
      <c r="AT129" s="5">
        <v>1</v>
      </c>
      <c r="AU129" s="5">
        <v>1</v>
      </c>
      <c r="AV129" s="5">
        <v>1</v>
      </c>
      <c r="AW129" s="5">
        <v>1</v>
      </c>
      <c r="AX129" s="5">
        <v>1</v>
      </c>
      <c r="AY129" s="5">
        <v>1</v>
      </c>
      <c r="AZ129" s="5">
        <v>1</v>
      </c>
      <c r="BA129" s="5">
        <v>1</v>
      </c>
      <c r="BB129" s="5">
        <v>1</v>
      </c>
      <c r="BC129" s="5">
        <v>1</v>
      </c>
      <c r="BD129" s="5">
        <v>1</v>
      </c>
      <c r="BE129" s="5">
        <v>1</v>
      </c>
      <c r="BF129" s="5">
        <v>1</v>
      </c>
      <c r="BG129" s="5">
        <v>1</v>
      </c>
      <c r="BH129" s="5">
        <v>1</v>
      </c>
      <c r="BI129" s="5">
        <v>1</v>
      </c>
      <c r="BJ129" s="5">
        <v>1</v>
      </c>
      <c r="BK129" s="5">
        <v>1</v>
      </c>
      <c r="BL129" s="5">
        <v>1</v>
      </c>
      <c r="BM129" s="5">
        <v>1</v>
      </c>
      <c r="BN129" s="5">
        <v>1</v>
      </c>
      <c r="BO129" s="5">
        <v>1</v>
      </c>
      <c r="BP129" s="5">
        <v>1</v>
      </c>
      <c r="BQ129" s="5">
        <v>1</v>
      </c>
      <c r="BR129" s="5">
        <v>1</v>
      </c>
      <c r="BS129" s="5">
        <v>1</v>
      </c>
      <c r="BT129" s="5">
        <v>1</v>
      </c>
      <c r="BU129" s="244">
        <v>1</v>
      </c>
    </row>
    <row r="130" spans="1:73" ht="18.75">
      <c r="A130" s="5">
        <v>1</v>
      </c>
      <c r="B130" s="596"/>
      <c r="C130" s="632"/>
      <c r="D130" s="598"/>
      <c r="E130" s="630" t="str">
        <f t="shared" si="18"/>
        <v/>
      </c>
      <c r="F130" s="640"/>
      <c r="G130" s="627" t="str">
        <f t="shared" si="21"/>
        <v/>
      </c>
      <c r="H130" s="639" t="str">
        <f>IF(OR(ISBLANK(F130), ISTEXT(F130)), "", "0  "&amp;F102)</f>
        <v/>
      </c>
      <c r="I130" s="5">
        <v>1</v>
      </c>
      <c r="J130" s="62" t="s">
        <v>21</v>
      </c>
      <c r="K130" s="302">
        <v>0</v>
      </c>
      <c r="L130" s="303" t="s">
        <v>181</v>
      </c>
      <c r="M130" s="303"/>
      <c r="N130" s="303"/>
      <c r="O130" s="303"/>
      <c r="P130" s="303"/>
      <c r="Q130" s="303"/>
      <c r="R130" s="304" t="s">
        <v>183</v>
      </c>
      <c r="S130" s="303"/>
      <c r="T130" s="303"/>
      <c r="U130" s="303"/>
      <c r="V130" s="303"/>
      <c r="W130" s="303"/>
      <c r="X130" s="305"/>
      <c r="Y130" s="3">
        <v>1</v>
      </c>
      <c r="Z130" s="5">
        <v>1</v>
      </c>
      <c r="AA130" s="164"/>
      <c r="AB130" s="164"/>
      <c r="AC130" s="181"/>
      <c r="AD130" s="166"/>
      <c r="AE130" s="167"/>
      <c r="AF130" s="182"/>
      <c r="AG130" s="5">
        <v>1</v>
      </c>
      <c r="AH130" s="5">
        <v>1</v>
      </c>
      <c r="AI130" s="5">
        <v>1</v>
      </c>
      <c r="AJ130" s="5">
        <v>1</v>
      </c>
      <c r="AK130" s="5">
        <v>1</v>
      </c>
      <c r="AL130" s="5">
        <v>1</v>
      </c>
      <c r="AM130" s="5">
        <v>1</v>
      </c>
      <c r="AN130" s="5">
        <v>1</v>
      </c>
      <c r="AO130" s="5">
        <v>1</v>
      </c>
      <c r="AP130" s="5">
        <v>1</v>
      </c>
      <c r="AQ130" s="5">
        <v>1</v>
      </c>
      <c r="AR130" s="5">
        <v>1</v>
      </c>
      <c r="AS130" s="5">
        <v>1</v>
      </c>
      <c r="AT130" s="5">
        <v>1</v>
      </c>
      <c r="AU130" s="5">
        <v>1</v>
      </c>
      <c r="AV130" s="5">
        <v>1</v>
      </c>
      <c r="AW130" s="5">
        <v>1</v>
      </c>
      <c r="AX130" s="5">
        <v>1</v>
      </c>
      <c r="AY130" s="5">
        <v>1</v>
      </c>
      <c r="AZ130" s="5">
        <v>1</v>
      </c>
      <c r="BA130" s="5">
        <v>1</v>
      </c>
      <c r="BB130" s="5">
        <v>1</v>
      </c>
      <c r="BC130" s="5">
        <v>1</v>
      </c>
      <c r="BD130" s="5">
        <v>1</v>
      </c>
      <c r="BE130" s="5">
        <v>1</v>
      </c>
      <c r="BF130" s="5">
        <v>1</v>
      </c>
      <c r="BG130" s="5">
        <v>1</v>
      </c>
      <c r="BH130" s="5">
        <v>1</v>
      </c>
      <c r="BI130" s="5">
        <v>1</v>
      </c>
      <c r="BJ130" s="5">
        <v>1</v>
      </c>
      <c r="BK130" s="5">
        <v>1</v>
      </c>
      <c r="BL130" s="5">
        <v>1</v>
      </c>
      <c r="BM130" s="5">
        <v>1</v>
      </c>
      <c r="BN130" s="5">
        <v>1</v>
      </c>
      <c r="BO130" s="5">
        <v>1</v>
      </c>
      <c r="BP130" s="5">
        <v>1</v>
      </c>
      <c r="BQ130" s="5">
        <v>1</v>
      </c>
      <c r="BR130" s="5">
        <v>1</v>
      </c>
      <c r="BS130" s="5">
        <v>1</v>
      </c>
      <c r="BT130" s="5">
        <v>1</v>
      </c>
      <c r="BU130" s="244">
        <v>1</v>
      </c>
    </row>
    <row r="131" spans="1:73" ht="18.75">
      <c r="A131" s="5">
        <v>1</v>
      </c>
      <c r="B131" s="596"/>
      <c r="C131" s="632"/>
      <c r="D131" s="598"/>
      <c r="E131" s="630" t="str">
        <f t="shared" si="18"/>
        <v/>
      </c>
      <c r="F131" s="640"/>
      <c r="G131" s="627" t="str">
        <f t="shared" si="21"/>
        <v/>
      </c>
      <c r="H131" s="639" t="str">
        <f>IF(OR(ISBLANK(F131), ISTEXT(F131)), "", "0  "&amp;F102)</f>
        <v/>
      </c>
      <c r="I131" s="5">
        <v>1</v>
      </c>
      <c r="J131" s="314" t="str">
        <f t="shared" ref="J131:J153" si="22">IF(L131&lt;&gt;"","A",IF(M131&lt;&gt;"","A",IF(N131&lt;&gt;"","A",IF(O131&lt;&gt;"","A",IF(P131&lt;&gt;"","A","►")))))</f>
        <v>A</v>
      </c>
      <c r="K131" s="315">
        <f>IF(ISBLANK(L131),"",LARGE(K130:K130,1)+1)</f>
        <v>1</v>
      </c>
      <c r="L131" s="316" t="s">
        <v>442</v>
      </c>
      <c r="M131" s="317"/>
      <c r="N131" s="317"/>
      <c r="O131" s="317"/>
      <c r="P131" s="317"/>
      <c r="Q131" s="317"/>
      <c r="R131" s="317"/>
      <c r="S131" s="317"/>
      <c r="T131" s="317"/>
      <c r="U131" s="317"/>
      <c r="V131" s="317"/>
      <c r="W131" s="317"/>
      <c r="X131" s="318"/>
      <c r="Y131" s="3">
        <v>1</v>
      </c>
      <c r="Z131" s="5">
        <v>1</v>
      </c>
      <c r="AA131" s="164"/>
      <c r="AB131" s="164"/>
      <c r="AC131" s="181"/>
      <c r="AD131" s="166"/>
      <c r="AE131" s="167"/>
      <c r="AF131" s="182"/>
      <c r="AG131" s="5">
        <v>1</v>
      </c>
      <c r="AH131" s="5">
        <v>1</v>
      </c>
      <c r="AI131" s="5">
        <v>1</v>
      </c>
      <c r="AJ131" s="5">
        <v>1</v>
      </c>
      <c r="AK131" s="5">
        <v>1</v>
      </c>
      <c r="AL131" s="5">
        <v>1</v>
      </c>
      <c r="AM131" s="5">
        <v>1</v>
      </c>
      <c r="AN131" s="5">
        <v>1</v>
      </c>
      <c r="AO131" s="5">
        <v>1</v>
      </c>
      <c r="AP131" s="5">
        <v>1</v>
      </c>
      <c r="AQ131" s="5">
        <v>1</v>
      </c>
      <c r="AR131" s="5">
        <v>1</v>
      </c>
      <c r="AS131" s="5">
        <v>1</v>
      </c>
      <c r="AT131" s="5">
        <v>1</v>
      </c>
      <c r="AU131" s="5">
        <v>1</v>
      </c>
      <c r="AV131" s="5">
        <v>1</v>
      </c>
      <c r="AW131" s="5">
        <v>1</v>
      </c>
      <c r="AX131" s="5">
        <v>1</v>
      </c>
      <c r="AY131" s="5">
        <v>1</v>
      </c>
      <c r="AZ131" s="5">
        <v>1</v>
      </c>
      <c r="BA131" s="5">
        <v>1</v>
      </c>
      <c r="BB131" s="5">
        <v>1</v>
      </c>
      <c r="BC131" s="5">
        <v>1</v>
      </c>
      <c r="BD131" s="5">
        <v>1</v>
      </c>
      <c r="BE131" s="5">
        <v>1</v>
      </c>
      <c r="BF131" s="5">
        <v>1</v>
      </c>
      <c r="BG131" s="5">
        <v>1</v>
      </c>
      <c r="BH131" s="5">
        <v>1</v>
      </c>
      <c r="BI131" s="5">
        <v>1</v>
      </c>
      <c r="BJ131" s="5">
        <v>1</v>
      </c>
      <c r="BK131" s="5">
        <v>1</v>
      </c>
      <c r="BL131" s="5">
        <v>1</v>
      </c>
      <c r="BM131" s="5">
        <v>1</v>
      </c>
      <c r="BN131" s="5">
        <v>1</v>
      </c>
      <c r="BO131" s="5">
        <v>1</v>
      </c>
      <c r="BP131" s="5">
        <v>1</v>
      </c>
      <c r="BQ131" s="5">
        <v>1</v>
      </c>
      <c r="BR131" s="5">
        <v>1</v>
      </c>
      <c r="BS131" s="5">
        <v>1</v>
      </c>
      <c r="BT131" s="5">
        <v>1</v>
      </c>
      <c r="BU131" s="244">
        <v>1</v>
      </c>
    </row>
    <row r="132" spans="1:73" ht="21">
      <c r="A132" s="5">
        <v>1</v>
      </c>
      <c r="B132" s="596"/>
      <c r="C132" s="632"/>
      <c r="D132" s="598"/>
      <c r="E132" s="630" t="str">
        <f t="shared" si="18"/>
        <v/>
      </c>
      <c r="F132" s="640"/>
      <c r="G132" s="627" t="str">
        <f t="shared" si="21"/>
        <v/>
      </c>
      <c r="H132" s="639" t="str">
        <f>IF(OR(ISBLANK(F132), ISTEXT(F132)), "", "0  "&amp;F102)</f>
        <v/>
      </c>
      <c r="I132" s="5">
        <v>1</v>
      </c>
      <c r="J132" s="314" t="str">
        <f t="shared" si="22"/>
        <v>►</v>
      </c>
      <c r="K132" s="315" t="str">
        <f>IF(ISBLANK(L132),"",LARGE(K130:K131,1)+1)</f>
        <v/>
      </c>
      <c r="L132" s="316"/>
      <c r="M132" s="317"/>
      <c r="N132" s="317"/>
      <c r="O132" s="502"/>
      <c r="P132" s="502"/>
      <c r="Q132" s="502"/>
      <c r="R132" s="502"/>
      <c r="S132" s="502"/>
      <c r="T132" s="502"/>
      <c r="U132" s="502"/>
      <c r="V132" s="502"/>
      <c r="W132" s="502"/>
      <c r="X132" s="324"/>
      <c r="Y132" s="3">
        <v>1</v>
      </c>
      <c r="Z132" s="5">
        <v>1</v>
      </c>
      <c r="AA132" s="164"/>
      <c r="AB132" s="164"/>
      <c r="AC132" s="181"/>
      <c r="AD132" s="166"/>
      <c r="AE132" s="167"/>
      <c r="AF132" s="182"/>
      <c r="AG132" s="5">
        <v>1</v>
      </c>
      <c r="AH132" s="5">
        <v>1</v>
      </c>
      <c r="AI132" s="5">
        <v>1</v>
      </c>
      <c r="AJ132" s="5">
        <v>1</v>
      </c>
      <c r="AK132" s="5">
        <v>1</v>
      </c>
      <c r="AL132" s="5">
        <v>1</v>
      </c>
      <c r="AM132" s="5">
        <v>1</v>
      </c>
      <c r="AN132" s="5">
        <v>1</v>
      </c>
      <c r="AO132" s="5">
        <v>1</v>
      </c>
      <c r="AP132" s="5">
        <v>1</v>
      </c>
      <c r="AQ132" s="5">
        <v>1</v>
      </c>
      <c r="AR132" s="5">
        <v>1</v>
      </c>
      <c r="AS132" s="5">
        <v>1</v>
      </c>
      <c r="AT132" s="5">
        <v>1</v>
      </c>
      <c r="AU132" s="5">
        <v>1</v>
      </c>
      <c r="AV132" s="5">
        <v>1</v>
      </c>
      <c r="AW132" s="5">
        <v>1</v>
      </c>
      <c r="AX132" s="5">
        <v>1</v>
      </c>
      <c r="AY132" s="5">
        <v>1</v>
      </c>
      <c r="AZ132" s="5">
        <v>1</v>
      </c>
      <c r="BA132" s="5">
        <v>1</v>
      </c>
      <c r="BB132" s="5">
        <v>1</v>
      </c>
      <c r="BC132" s="5">
        <v>1</v>
      </c>
      <c r="BD132" s="5">
        <v>1</v>
      </c>
      <c r="BE132" s="5">
        <v>1</v>
      </c>
      <c r="BF132" s="5">
        <v>1</v>
      </c>
      <c r="BG132" s="5">
        <v>1</v>
      </c>
      <c r="BH132" s="5">
        <v>1</v>
      </c>
      <c r="BI132" s="5">
        <v>1</v>
      </c>
      <c r="BJ132" s="5">
        <v>1</v>
      </c>
      <c r="BK132" s="5">
        <v>1</v>
      </c>
      <c r="BL132" s="5">
        <v>1</v>
      </c>
      <c r="BM132" s="5">
        <v>1</v>
      </c>
      <c r="BN132" s="5">
        <v>1</v>
      </c>
      <c r="BO132" s="5">
        <v>1</v>
      </c>
      <c r="BP132" s="5">
        <v>1</v>
      </c>
      <c r="BQ132" s="5">
        <v>1</v>
      </c>
      <c r="BR132" s="5">
        <v>1</v>
      </c>
      <c r="BS132" s="5">
        <v>1</v>
      </c>
      <c r="BT132" s="5">
        <v>1</v>
      </c>
      <c r="BU132" s="244">
        <v>1</v>
      </c>
    </row>
    <row r="133" spans="1:73" ht="18.75">
      <c r="A133" s="5">
        <v>1</v>
      </c>
      <c r="B133" s="596"/>
      <c r="C133" s="632"/>
      <c r="D133" s="598"/>
      <c r="E133" s="630" t="str">
        <f t="shared" si="18"/>
        <v/>
      </c>
      <c r="F133" s="640"/>
      <c r="G133" s="627" t="str">
        <f t="shared" si="21"/>
        <v/>
      </c>
      <c r="H133" s="639" t="str">
        <f>IF(OR(ISBLANK(F133), ISTEXT(F133)), "", "0  "&amp;F102)</f>
        <v/>
      </c>
      <c r="I133" s="5">
        <v>1</v>
      </c>
      <c r="J133" s="314" t="str">
        <f t="shared" si="22"/>
        <v>A</v>
      </c>
      <c r="K133" s="315">
        <f>IF(ISBLANK(L133),"",LARGE(K130:K132,1)+1)</f>
        <v>2</v>
      </c>
      <c r="L133" s="316" t="s">
        <v>365</v>
      </c>
      <c r="M133" s="317"/>
      <c r="N133" s="317"/>
      <c r="O133" s="317"/>
      <c r="P133" s="317"/>
      <c r="Q133" s="317"/>
      <c r="R133" s="317"/>
      <c r="S133" s="317"/>
      <c r="T133" s="317"/>
      <c r="U133" s="317"/>
      <c r="V133" s="317"/>
      <c r="W133" s="317"/>
      <c r="X133" s="318"/>
      <c r="Y133" s="3">
        <v>1</v>
      </c>
      <c r="Z133" s="5">
        <v>1</v>
      </c>
      <c r="AA133" s="164"/>
      <c r="AB133" s="164"/>
      <c r="AC133" s="181"/>
      <c r="AD133" s="166"/>
      <c r="AE133" s="167"/>
      <c r="AF133" s="182"/>
      <c r="AG133" s="5">
        <v>1</v>
      </c>
      <c r="AH133" s="5">
        <v>1</v>
      </c>
      <c r="AI133" s="5">
        <v>1</v>
      </c>
      <c r="AJ133" s="5">
        <v>1</v>
      </c>
      <c r="AK133" s="5">
        <v>1</v>
      </c>
      <c r="AL133" s="5">
        <v>1</v>
      </c>
      <c r="AM133" s="5">
        <v>1</v>
      </c>
      <c r="AN133" s="5">
        <v>1</v>
      </c>
      <c r="AO133" s="5">
        <v>1</v>
      </c>
      <c r="AP133" s="5">
        <v>1</v>
      </c>
      <c r="AQ133" s="5">
        <v>1</v>
      </c>
      <c r="AR133" s="5">
        <v>1</v>
      </c>
      <c r="AS133" s="5">
        <v>1</v>
      </c>
      <c r="AT133" s="5">
        <v>1</v>
      </c>
      <c r="AU133" s="5">
        <v>1</v>
      </c>
      <c r="AV133" s="5">
        <v>1</v>
      </c>
      <c r="AW133" s="5">
        <v>1</v>
      </c>
      <c r="AX133" s="5">
        <v>1</v>
      </c>
      <c r="AY133" s="5">
        <v>1</v>
      </c>
      <c r="AZ133" s="5">
        <v>1</v>
      </c>
      <c r="BA133" s="5">
        <v>1</v>
      </c>
      <c r="BB133" s="5">
        <v>1</v>
      </c>
      <c r="BC133" s="5">
        <v>1</v>
      </c>
      <c r="BD133" s="5">
        <v>1</v>
      </c>
      <c r="BE133" s="5">
        <v>1</v>
      </c>
      <c r="BF133" s="5">
        <v>1</v>
      </c>
      <c r="BG133" s="5">
        <v>1</v>
      </c>
      <c r="BH133" s="5">
        <v>1</v>
      </c>
      <c r="BI133" s="5">
        <v>1</v>
      </c>
      <c r="BJ133" s="5">
        <v>1</v>
      </c>
      <c r="BK133" s="5">
        <v>1</v>
      </c>
      <c r="BL133" s="5">
        <v>1</v>
      </c>
      <c r="BM133" s="5">
        <v>1</v>
      </c>
      <c r="BN133" s="5">
        <v>1</v>
      </c>
      <c r="BO133" s="5">
        <v>1</v>
      </c>
      <c r="BP133" s="5">
        <v>1</v>
      </c>
      <c r="BQ133" s="5">
        <v>1</v>
      </c>
      <c r="BR133" s="5">
        <v>1</v>
      </c>
      <c r="BS133" s="5">
        <v>1</v>
      </c>
      <c r="BT133" s="5">
        <v>1</v>
      </c>
      <c r="BU133" s="244">
        <v>1</v>
      </c>
    </row>
    <row r="134" spans="1:73" ht="18.75">
      <c r="A134" s="5">
        <v>1</v>
      </c>
      <c r="B134" s="596"/>
      <c r="C134" s="632"/>
      <c r="D134" s="598"/>
      <c r="E134" s="630" t="str">
        <f t="shared" si="18"/>
        <v/>
      </c>
      <c r="F134" s="640"/>
      <c r="G134" s="627" t="str">
        <f t="shared" si="21"/>
        <v/>
      </c>
      <c r="H134" s="639" t="str">
        <f>IF(OR(ISBLANK(F134), ISTEXT(F134)), "", "0  "&amp;F102)</f>
        <v/>
      </c>
      <c r="I134" s="5">
        <v>1</v>
      </c>
      <c r="J134" s="314" t="str">
        <f t="shared" si="22"/>
        <v>►</v>
      </c>
      <c r="K134" s="315" t="str">
        <f>IF(ISBLANK(L134),"",LARGE(K130:K133,1)+1)</f>
        <v/>
      </c>
      <c r="L134" s="316"/>
      <c r="M134" s="317"/>
      <c r="N134" s="317"/>
      <c r="O134" s="317"/>
      <c r="P134" s="317"/>
      <c r="Q134" s="317"/>
      <c r="R134" s="317"/>
      <c r="S134" s="317"/>
      <c r="T134" s="317"/>
      <c r="U134" s="317"/>
      <c r="V134" s="317"/>
      <c r="W134" s="317"/>
      <c r="X134" s="318"/>
      <c r="Y134" s="3">
        <v>1</v>
      </c>
      <c r="Z134" s="5">
        <v>1</v>
      </c>
      <c r="AA134" s="164"/>
      <c r="AB134" s="164"/>
      <c r="AC134" s="181"/>
      <c r="AD134" s="166"/>
      <c r="AE134" s="167"/>
      <c r="AF134" s="182"/>
      <c r="AG134" s="5">
        <v>1</v>
      </c>
      <c r="AH134" s="5">
        <v>1</v>
      </c>
      <c r="AI134" s="5">
        <v>1</v>
      </c>
      <c r="AJ134" s="5">
        <v>1</v>
      </c>
      <c r="AK134" s="5">
        <v>1</v>
      </c>
      <c r="AL134" s="5">
        <v>1</v>
      </c>
      <c r="AM134" s="5">
        <v>1</v>
      </c>
      <c r="AN134" s="5">
        <v>1</v>
      </c>
      <c r="AO134" s="5">
        <v>1</v>
      </c>
      <c r="AP134" s="5">
        <v>1</v>
      </c>
      <c r="AQ134" s="5">
        <v>1</v>
      </c>
      <c r="AR134" s="5">
        <v>1</v>
      </c>
      <c r="AS134" s="5">
        <v>1</v>
      </c>
      <c r="AT134" s="5">
        <v>1</v>
      </c>
      <c r="AU134" s="5">
        <v>1</v>
      </c>
      <c r="AV134" s="5">
        <v>1</v>
      </c>
      <c r="AW134" s="5">
        <v>1</v>
      </c>
      <c r="AX134" s="5">
        <v>1</v>
      </c>
      <c r="AY134" s="5">
        <v>1</v>
      </c>
      <c r="AZ134" s="5">
        <v>1</v>
      </c>
      <c r="BA134" s="5">
        <v>1</v>
      </c>
      <c r="BB134" s="5">
        <v>1</v>
      </c>
      <c r="BC134" s="5">
        <v>1</v>
      </c>
      <c r="BD134" s="5">
        <v>1</v>
      </c>
      <c r="BE134" s="5">
        <v>1</v>
      </c>
      <c r="BF134" s="5">
        <v>1</v>
      </c>
      <c r="BG134" s="5">
        <v>1</v>
      </c>
      <c r="BH134" s="5">
        <v>1</v>
      </c>
      <c r="BI134" s="5">
        <v>1</v>
      </c>
      <c r="BJ134" s="5">
        <v>1</v>
      </c>
      <c r="BK134" s="5">
        <v>1</v>
      </c>
      <c r="BL134" s="5">
        <v>1</v>
      </c>
      <c r="BM134" s="5">
        <v>1</v>
      </c>
      <c r="BN134" s="5">
        <v>1</v>
      </c>
      <c r="BO134" s="5">
        <v>1</v>
      </c>
      <c r="BP134" s="5">
        <v>1</v>
      </c>
      <c r="BQ134" s="5">
        <v>1</v>
      </c>
      <c r="BR134" s="5">
        <v>1</v>
      </c>
      <c r="BS134" s="5">
        <v>1</v>
      </c>
      <c r="BT134" s="5">
        <v>1</v>
      </c>
      <c r="BU134" s="244">
        <v>1</v>
      </c>
    </row>
    <row r="135" spans="1:73" ht="18.75">
      <c r="A135" s="5">
        <v>1</v>
      </c>
      <c r="B135" s="596"/>
      <c r="C135" s="632"/>
      <c r="D135" s="598"/>
      <c r="E135" s="630" t="str">
        <f t="shared" si="18"/>
        <v/>
      </c>
      <c r="F135" s="640"/>
      <c r="G135" s="627" t="str">
        <f t="shared" si="21"/>
        <v/>
      </c>
      <c r="H135" s="639" t="str">
        <f>IF(OR(ISBLANK(F135), ISTEXT(F135)), "", "0  "&amp;F102)</f>
        <v/>
      </c>
      <c r="I135" s="5">
        <v>1</v>
      </c>
      <c r="J135" s="314" t="str">
        <f t="shared" si="22"/>
        <v>A</v>
      </c>
      <c r="K135" s="315" t="str">
        <f>IF(ISBLANK(L135),"",LARGE(K130:K134,1)+1)</f>
        <v/>
      </c>
      <c r="L135" s="316"/>
      <c r="M135" s="317" t="s">
        <v>443</v>
      </c>
      <c r="N135" s="317"/>
      <c r="O135" s="317"/>
      <c r="P135" s="317"/>
      <c r="Q135" s="317"/>
      <c r="R135" s="317"/>
      <c r="S135" s="317"/>
      <c r="T135" s="317"/>
      <c r="U135" s="317"/>
      <c r="V135" s="317"/>
      <c r="W135" s="317"/>
      <c r="X135" s="318"/>
      <c r="Y135" s="3">
        <v>1</v>
      </c>
      <c r="Z135" s="5">
        <v>1</v>
      </c>
      <c r="AA135" s="164"/>
      <c r="AB135" s="164"/>
      <c r="AC135" s="181"/>
      <c r="AD135" s="166"/>
      <c r="AE135" s="167"/>
      <c r="AF135" s="182"/>
      <c r="AG135" s="5">
        <v>1</v>
      </c>
      <c r="AH135" s="5">
        <v>1</v>
      </c>
      <c r="AI135" s="5">
        <v>1</v>
      </c>
      <c r="AJ135" s="5">
        <v>1</v>
      </c>
      <c r="AK135" s="5">
        <v>1</v>
      </c>
      <c r="AL135" s="5">
        <v>1</v>
      </c>
      <c r="AM135" s="5">
        <v>1</v>
      </c>
      <c r="AN135" s="5">
        <v>1</v>
      </c>
      <c r="AO135" s="5">
        <v>1</v>
      </c>
      <c r="AP135" s="5">
        <v>1</v>
      </c>
      <c r="AQ135" s="5">
        <v>1</v>
      </c>
      <c r="AR135" s="5">
        <v>1</v>
      </c>
      <c r="AS135" s="5">
        <v>1</v>
      </c>
      <c r="AT135" s="5">
        <v>1</v>
      </c>
      <c r="AU135" s="5">
        <v>1</v>
      </c>
      <c r="AV135" s="5">
        <v>1</v>
      </c>
      <c r="AW135" s="5">
        <v>1</v>
      </c>
      <c r="AX135" s="5">
        <v>1</v>
      </c>
      <c r="AY135" s="5">
        <v>1</v>
      </c>
      <c r="AZ135" s="5">
        <v>1</v>
      </c>
      <c r="BA135" s="5">
        <v>1</v>
      </c>
      <c r="BB135" s="5">
        <v>1</v>
      </c>
      <c r="BC135" s="5">
        <v>1</v>
      </c>
      <c r="BD135" s="5">
        <v>1</v>
      </c>
      <c r="BE135" s="5">
        <v>1</v>
      </c>
      <c r="BF135" s="5">
        <v>1</v>
      </c>
      <c r="BG135" s="5">
        <v>1</v>
      </c>
      <c r="BH135" s="5">
        <v>1</v>
      </c>
      <c r="BI135" s="5">
        <v>1</v>
      </c>
      <c r="BJ135" s="5">
        <v>1</v>
      </c>
      <c r="BK135" s="5">
        <v>1</v>
      </c>
      <c r="BL135" s="5">
        <v>1</v>
      </c>
      <c r="BM135" s="5">
        <v>1</v>
      </c>
      <c r="BN135" s="5">
        <v>1</v>
      </c>
      <c r="BO135" s="5">
        <v>1</v>
      </c>
      <c r="BP135" s="5">
        <v>1</v>
      </c>
      <c r="BQ135" s="5">
        <v>1</v>
      </c>
      <c r="BR135" s="5">
        <v>1</v>
      </c>
      <c r="BS135" s="5">
        <v>1</v>
      </c>
      <c r="BT135" s="5">
        <v>1</v>
      </c>
      <c r="BU135" s="244">
        <v>1</v>
      </c>
    </row>
    <row r="136" spans="1:73" ht="18.75">
      <c r="A136" s="5">
        <v>1</v>
      </c>
      <c r="B136" s="596"/>
      <c r="C136" s="632"/>
      <c r="D136" s="598"/>
      <c r="E136" s="630" t="str">
        <f t="shared" si="18"/>
        <v/>
      </c>
      <c r="F136" s="640"/>
      <c r="G136" s="627" t="str">
        <f t="shared" si="21"/>
        <v/>
      </c>
      <c r="H136" s="639" t="str">
        <f>IF(OR(ISBLANK(F136), ISTEXT(F136)), "", "0  "&amp;F102)</f>
        <v/>
      </c>
      <c r="I136" s="5">
        <v>1</v>
      </c>
      <c r="J136" s="314" t="str">
        <f t="shared" si="22"/>
        <v>►</v>
      </c>
      <c r="K136" s="315" t="str">
        <f>IF(ISBLANK(L136),"",LARGE(K130:K135,1)+1)</f>
        <v/>
      </c>
      <c r="L136" s="316"/>
      <c r="M136" s="317"/>
      <c r="N136" s="317"/>
      <c r="O136" s="317"/>
      <c r="P136" s="317"/>
      <c r="Q136" s="317"/>
      <c r="R136" s="317"/>
      <c r="S136" s="317"/>
      <c r="T136" s="317"/>
      <c r="U136" s="317"/>
      <c r="V136" s="317"/>
      <c r="W136" s="317"/>
      <c r="X136" s="318"/>
      <c r="Y136" s="3">
        <v>1</v>
      </c>
      <c r="Z136" s="5">
        <v>1</v>
      </c>
      <c r="AA136" s="164"/>
      <c r="AB136" s="164"/>
      <c r="AC136" s="181"/>
      <c r="AD136" s="166"/>
      <c r="AE136" s="167"/>
      <c r="AF136" s="182"/>
      <c r="AG136" s="5">
        <v>1</v>
      </c>
      <c r="AH136" s="5">
        <v>1</v>
      </c>
      <c r="AI136" s="5">
        <v>1</v>
      </c>
      <c r="AJ136" s="5">
        <v>1</v>
      </c>
      <c r="AK136" s="5">
        <v>1</v>
      </c>
      <c r="AL136" s="5">
        <v>1</v>
      </c>
      <c r="AM136" s="5">
        <v>1</v>
      </c>
      <c r="AN136" s="5">
        <v>1</v>
      </c>
      <c r="AO136" s="5">
        <v>1</v>
      </c>
      <c r="AP136" s="5">
        <v>1</v>
      </c>
      <c r="AQ136" s="5">
        <v>1</v>
      </c>
      <c r="AR136" s="5">
        <v>1</v>
      </c>
      <c r="AS136" s="5">
        <v>1</v>
      </c>
      <c r="AT136" s="5">
        <v>1</v>
      </c>
      <c r="AU136" s="5">
        <v>1</v>
      </c>
      <c r="AV136" s="5">
        <v>1</v>
      </c>
      <c r="AW136" s="5">
        <v>1</v>
      </c>
      <c r="AX136" s="5">
        <v>1</v>
      </c>
      <c r="AY136" s="5">
        <v>1</v>
      </c>
      <c r="AZ136" s="5">
        <v>1</v>
      </c>
      <c r="BA136" s="5">
        <v>1</v>
      </c>
      <c r="BB136" s="5">
        <v>1</v>
      </c>
      <c r="BC136" s="5">
        <v>1</v>
      </c>
      <c r="BD136" s="5">
        <v>1</v>
      </c>
      <c r="BE136" s="5">
        <v>1</v>
      </c>
      <c r="BF136" s="5">
        <v>1</v>
      </c>
      <c r="BG136" s="5">
        <v>1</v>
      </c>
      <c r="BH136" s="5">
        <v>1</v>
      </c>
      <c r="BI136" s="5">
        <v>1</v>
      </c>
      <c r="BJ136" s="5">
        <v>1</v>
      </c>
      <c r="BK136" s="5">
        <v>1</v>
      </c>
      <c r="BL136" s="5">
        <v>1</v>
      </c>
      <c r="BM136" s="5">
        <v>1</v>
      </c>
      <c r="BN136" s="5">
        <v>1</v>
      </c>
      <c r="BO136" s="5">
        <v>1</v>
      </c>
      <c r="BP136" s="5">
        <v>1</v>
      </c>
      <c r="BQ136" s="5">
        <v>1</v>
      </c>
      <c r="BR136" s="5">
        <v>1</v>
      </c>
      <c r="BS136" s="5">
        <v>1</v>
      </c>
      <c r="BT136" s="5">
        <v>1</v>
      </c>
      <c r="BU136" s="244">
        <v>1</v>
      </c>
    </row>
    <row r="137" spans="1:73" ht="18.75">
      <c r="A137" s="5">
        <v>1</v>
      </c>
      <c r="B137" s="596"/>
      <c r="C137" s="632"/>
      <c r="D137" s="598"/>
      <c r="E137" s="630" t="str">
        <f t="shared" si="18"/>
        <v/>
      </c>
      <c r="F137" s="640"/>
      <c r="G137" s="627" t="str">
        <f t="shared" si="21"/>
        <v/>
      </c>
      <c r="H137" s="639" t="str">
        <f>IF(OR(ISBLANK(F137), ISTEXT(F137)), "", "0  "&amp;F102)</f>
        <v/>
      </c>
      <c r="I137" s="5">
        <v>1</v>
      </c>
      <c r="J137" s="314" t="str">
        <f t="shared" si="22"/>
        <v>►</v>
      </c>
      <c r="K137" s="315" t="str">
        <f>IF(ISBLANK(L137),"",LARGE(K130:K136,1)+1)</f>
        <v/>
      </c>
      <c r="L137" s="316"/>
      <c r="M137" s="317"/>
      <c r="N137" s="317"/>
      <c r="O137" s="317"/>
      <c r="P137" s="317"/>
      <c r="Q137" s="317"/>
      <c r="R137" s="317"/>
      <c r="S137" s="317"/>
      <c r="T137" s="317"/>
      <c r="U137" s="317"/>
      <c r="V137" s="317"/>
      <c r="W137" s="317"/>
      <c r="X137" s="318"/>
      <c r="Y137" s="3">
        <v>1</v>
      </c>
      <c r="Z137" s="5">
        <v>1</v>
      </c>
      <c r="AA137" s="835" t="s">
        <v>207</v>
      </c>
      <c r="AB137" s="836"/>
      <c r="AC137" s="836"/>
      <c r="AD137" s="836"/>
      <c r="AE137" s="836"/>
      <c r="AF137" s="837"/>
      <c r="AG137" s="5">
        <v>1</v>
      </c>
      <c r="AH137" s="5">
        <v>1</v>
      </c>
      <c r="AI137" s="5">
        <v>1</v>
      </c>
      <c r="AJ137" s="5">
        <v>1</v>
      </c>
      <c r="AK137" s="5">
        <v>1</v>
      </c>
      <c r="AL137" s="5">
        <v>1</v>
      </c>
      <c r="AM137" s="5">
        <v>1</v>
      </c>
      <c r="AN137" s="5">
        <v>1</v>
      </c>
      <c r="AO137" s="5">
        <v>1</v>
      </c>
      <c r="AP137" s="5">
        <v>1</v>
      </c>
      <c r="AQ137" s="5">
        <v>1</v>
      </c>
      <c r="AR137" s="5">
        <v>1</v>
      </c>
      <c r="AS137" s="5">
        <v>1</v>
      </c>
      <c r="AT137" s="5">
        <v>1</v>
      </c>
      <c r="AU137" s="5">
        <v>1</v>
      </c>
      <c r="AV137" s="5">
        <v>1</v>
      </c>
      <c r="AW137" s="5">
        <v>1</v>
      </c>
      <c r="AX137" s="5">
        <v>1</v>
      </c>
      <c r="AY137" s="5">
        <v>1</v>
      </c>
      <c r="AZ137" s="5">
        <v>1</v>
      </c>
      <c r="BA137" s="5">
        <v>1</v>
      </c>
      <c r="BB137" s="5">
        <v>1</v>
      </c>
      <c r="BC137" s="5">
        <v>1</v>
      </c>
      <c r="BD137" s="5">
        <v>1</v>
      </c>
      <c r="BE137" s="5">
        <v>1</v>
      </c>
      <c r="BF137" s="5">
        <v>1</v>
      </c>
      <c r="BG137" s="5">
        <v>1</v>
      </c>
      <c r="BH137" s="5">
        <v>1</v>
      </c>
      <c r="BI137" s="5">
        <v>1</v>
      </c>
      <c r="BJ137" s="5">
        <v>1</v>
      </c>
      <c r="BK137" s="5">
        <v>1</v>
      </c>
      <c r="BL137" s="5">
        <v>1</v>
      </c>
      <c r="BM137" s="5">
        <v>1</v>
      </c>
      <c r="BN137" s="5">
        <v>1</v>
      </c>
      <c r="BO137" s="5">
        <v>1</v>
      </c>
      <c r="BP137" s="5">
        <v>1</v>
      </c>
      <c r="BQ137" s="5">
        <v>1</v>
      </c>
      <c r="BR137" s="5">
        <v>1</v>
      </c>
      <c r="BS137" s="5">
        <v>1</v>
      </c>
      <c r="BT137" s="5">
        <v>1</v>
      </c>
      <c r="BU137" s="244">
        <v>1</v>
      </c>
    </row>
    <row r="138" spans="1:73" ht="18.75">
      <c r="A138" s="5">
        <v>1</v>
      </c>
      <c r="B138" s="596"/>
      <c r="C138" s="632"/>
      <c r="D138" s="598"/>
      <c r="E138" s="630" t="str">
        <f t="shared" si="18"/>
        <v/>
      </c>
      <c r="F138" s="640"/>
      <c r="G138" s="627" t="str">
        <f t="shared" si="21"/>
        <v/>
      </c>
      <c r="H138" s="639" t="str">
        <f>IF(OR(ISBLANK(F138), ISTEXT(F138)), "", "0  "&amp;F102)</f>
        <v/>
      </c>
      <c r="I138" s="5">
        <v>1</v>
      </c>
      <c r="J138" s="314" t="str">
        <f t="shared" si="22"/>
        <v>►</v>
      </c>
      <c r="K138" s="315" t="str">
        <f>IF(ISBLANK(L138),"",LARGE(K130:K137,1)+1)</f>
        <v/>
      </c>
      <c r="L138" s="316"/>
      <c r="M138" s="317"/>
      <c r="N138" s="317"/>
      <c r="O138" s="317"/>
      <c r="P138" s="317"/>
      <c r="Q138" s="317"/>
      <c r="R138" s="317"/>
      <c r="S138" s="317"/>
      <c r="T138" s="317"/>
      <c r="U138" s="317"/>
      <c r="V138" s="317"/>
      <c r="W138" s="317"/>
      <c r="X138" s="318"/>
      <c r="Y138" s="3">
        <v>1</v>
      </c>
      <c r="Z138" s="5">
        <v>1</v>
      </c>
      <c r="AA138" s="62" t="s">
        <v>21</v>
      </c>
      <c r="AB138" s="302">
        <v>0</v>
      </c>
      <c r="AC138" s="303" t="s">
        <v>181</v>
      </c>
      <c r="AD138" s="303"/>
      <c r="AE138" s="303"/>
      <c r="AF138" s="303"/>
      <c r="AG138" s="5">
        <v>1</v>
      </c>
      <c r="AH138" s="5">
        <v>1</v>
      </c>
      <c r="AI138" s="5">
        <v>1</v>
      </c>
      <c r="AJ138" s="5">
        <v>1</v>
      </c>
      <c r="AK138" s="5">
        <v>1</v>
      </c>
      <c r="AL138" s="5">
        <v>1</v>
      </c>
      <c r="AM138" s="5">
        <v>1</v>
      </c>
      <c r="AN138" s="5">
        <v>1</v>
      </c>
      <c r="AO138" s="5">
        <v>1</v>
      </c>
      <c r="AP138" s="5">
        <v>1</v>
      </c>
      <c r="AQ138" s="5">
        <v>1</v>
      </c>
      <c r="AR138" s="5">
        <v>1</v>
      </c>
      <c r="AS138" s="5">
        <v>1</v>
      </c>
      <c r="AT138" s="5">
        <v>1</v>
      </c>
      <c r="AU138" s="5">
        <v>1</v>
      </c>
      <c r="AV138" s="5">
        <v>1</v>
      </c>
      <c r="AW138" s="5">
        <v>1</v>
      </c>
      <c r="AX138" s="5">
        <v>1</v>
      </c>
      <c r="AY138" s="5">
        <v>1</v>
      </c>
      <c r="AZ138" s="5">
        <v>1</v>
      </c>
      <c r="BA138" s="5">
        <v>1</v>
      </c>
      <c r="BB138" s="5">
        <v>1</v>
      </c>
      <c r="BC138" s="5">
        <v>1</v>
      </c>
      <c r="BD138" s="5">
        <v>1</v>
      </c>
      <c r="BE138" s="5">
        <v>1</v>
      </c>
      <c r="BF138" s="5">
        <v>1</v>
      </c>
      <c r="BG138" s="5">
        <v>1</v>
      </c>
      <c r="BH138" s="5">
        <v>1</v>
      </c>
      <c r="BI138" s="5">
        <v>1</v>
      </c>
      <c r="BJ138" s="5">
        <v>1</v>
      </c>
      <c r="BK138" s="5">
        <v>1</v>
      </c>
      <c r="BL138" s="5">
        <v>1</v>
      </c>
      <c r="BM138" s="5">
        <v>1</v>
      </c>
      <c r="BN138" s="5">
        <v>1</v>
      </c>
      <c r="BO138" s="5">
        <v>1</v>
      </c>
      <c r="BP138" s="5">
        <v>1</v>
      </c>
      <c r="BQ138" s="5">
        <v>1</v>
      </c>
      <c r="BR138" s="5">
        <v>1</v>
      </c>
      <c r="BS138" s="5">
        <v>1</v>
      </c>
      <c r="BT138" s="5">
        <v>1</v>
      </c>
      <c r="BU138" s="244">
        <v>1</v>
      </c>
    </row>
    <row r="139" spans="1:73" ht="18.75">
      <c r="A139" s="5">
        <v>1</v>
      </c>
      <c r="B139" s="596"/>
      <c r="C139" s="632"/>
      <c r="D139" s="598"/>
      <c r="E139" s="630" t="str">
        <f t="shared" si="18"/>
        <v/>
      </c>
      <c r="F139" s="640"/>
      <c r="G139" s="627" t="str">
        <f t="shared" si="21"/>
        <v/>
      </c>
      <c r="H139" s="639" t="str">
        <f>IF(OR(ISBLANK(F139), ISTEXT(F139)), "", "0  "&amp;F102)</f>
        <v/>
      </c>
      <c r="I139" s="5">
        <v>1</v>
      </c>
      <c r="J139" s="314" t="str">
        <f t="shared" si="22"/>
        <v>►</v>
      </c>
      <c r="K139" s="315" t="str">
        <f>IF(ISBLANK(L139),"",LARGE(K130:K138,1)+1)</f>
        <v/>
      </c>
      <c r="L139" s="316"/>
      <c r="M139" s="317"/>
      <c r="N139" s="317"/>
      <c r="O139" s="317"/>
      <c r="P139" s="317"/>
      <c r="Q139" s="317"/>
      <c r="R139" s="317"/>
      <c r="S139" s="317"/>
      <c r="T139" s="317"/>
      <c r="U139" s="317"/>
      <c r="V139" s="317"/>
      <c r="W139" s="317"/>
      <c r="X139" s="318"/>
      <c r="Y139" s="3">
        <v>1</v>
      </c>
      <c r="Z139" s="5">
        <v>1</v>
      </c>
      <c r="AA139" s="314" t="str">
        <f t="shared" ref="AA139:AA161" si="23">IF(AC139&lt;&gt;"","A",IF(AD139&lt;&gt;"","A",IF(AE139&lt;&gt;"","A",IF(AF139&lt;&gt;"","A",IF(AG139&lt;&gt;"","A","►")))))</f>
        <v>A</v>
      </c>
      <c r="AB139" s="315" t="str">
        <f>IF(ISBLANK(AC139),"",LARGE(AB138:AB138,1)+1)</f>
        <v/>
      </c>
      <c r="AC139" s="316"/>
      <c r="AD139" s="317"/>
      <c r="AE139" s="317"/>
      <c r="AF139" s="317"/>
      <c r="AG139" s="5">
        <v>1</v>
      </c>
      <c r="AH139" s="5">
        <v>1</v>
      </c>
      <c r="AI139" s="5">
        <v>1</v>
      </c>
      <c r="AJ139" s="5">
        <v>1</v>
      </c>
      <c r="AK139" s="5">
        <v>1</v>
      </c>
      <c r="AL139" s="5">
        <v>1</v>
      </c>
      <c r="AM139" s="5">
        <v>1</v>
      </c>
      <c r="AN139" s="5">
        <v>1</v>
      </c>
      <c r="AO139" s="5">
        <v>1</v>
      </c>
      <c r="AP139" s="5">
        <v>1</v>
      </c>
      <c r="AQ139" s="5">
        <v>1</v>
      </c>
      <c r="AR139" s="5">
        <v>1</v>
      </c>
      <c r="AS139" s="5">
        <v>1</v>
      </c>
      <c r="AT139" s="5">
        <v>1</v>
      </c>
      <c r="AU139" s="5">
        <v>1</v>
      </c>
      <c r="AV139" s="5">
        <v>1</v>
      </c>
      <c r="AW139" s="5">
        <v>1</v>
      </c>
      <c r="AX139" s="5">
        <v>1</v>
      </c>
      <c r="AY139" s="5">
        <v>1</v>
      </c>
      <c r="AZ139" s="5">
        <v>1</v>
      </c>
      <c r="BA139" s="5">
        <v>1</v>
      </c>
      <c r="BB139" s="5">
        <v>1</v>
      </c>
      <c r="BC139" s="5">
        <v>1</v>
      </c>
      <c r="BD139" s="5">
        <v>1</v>
      </c>
      <c r="BE139" s="5">
        <v>1</v>
      </c>
      <c r="BF139" s="5">
        <v>1</v>
      </c>
      <c r="BG139" s="5">
        <v>1</v>
      </c>
      <c r="BH139" s="5">
        <v>1</v>
      </c>
      <c r="BI139" s="5">
        <v>1</v>
      </c>
      <c r="BJ139" s="5">
        <v>1</v>
      </c>
      <c r="BK139" s="5">
        <v>1</v>
      </c>
      <c r="BL139" s="5">
        <v>1</v>
      </c>
      <c r="BM139" s="5">
        <v>1</v>
      </c>
      <c r="BN139" s="5">
        <v>1</v>
      </c>
      <c r="BO139" s="5">
        <v>1</v>
      </c>
      <c r="BP139" s="5">
        <v>1</v>
      </c>
      <c r="BQ139" s="5">
        <v>1</v>
      </c>
      <c r="BR139" s="5">
        <v>1</v>
      </c>
      <c r="BS139" s="5">
        <v>1</v>
      </c>
      <c r="BT139" s="5">
        <v>1</v>
      </c>
      <c r="BU139" s="244">
        <v>1</v>
      </c>
    </row>
    <row r="140" spans="1:73" ht="21">
      <c r="A140" s="5">
        <v>1</v>
      </c>
      <c r="B140" s="596"/>
      <c r="C140" s="632"/>
      <c r="D140" s="598"/>
      <c r="E140" s="630" t="str">
        <f t="shared" si="18"/>
        <v/>
      </c>
      <c r="F140" s="640"/>
      <c r="G140" s="627" t="str">
        <f t="shared" si="21"/>
        <v/>
      </c>
      <c r="H140" s="639" t="str">
        <f>IF(OR(ISBLANK(F140), ISTEXT(F140)), "", "0  "&amp;F102)</f>
        <v/>
      </c>
      <c r="I140" s="5">
        <v>1</v>
      </c>
      <c r="J140" s="314" t="str">
        <f t="shared" si="22"/>
        <v>►</v>
      </c>
      <c r="K140" s="315" t="str">
        <f>IF(ISBLANK(L140),"",LARGE(K130:K139,1)+1)</f>
        <v/>
      </c>
      <c r="L140" s="316"/>
      <c r="M140" s="317"/>
      <c r="N140" s="317"/>
      <c r="O140" s="317"/>
      <c r="P140" s="317"/>
      <c r="Q140" s="317"/>
      <c r="R140" s="317"/>
      <c r="S140" s="317"/>
      <c r="T140" s="317"/>
      <c r="U140" s="317"/>
      <c r="V140" s="317"/>
      <c r="W140" s="317"/>
      <c r="X140" s="318"/>
      <c r="Y140" s="3">
        <v>1</v>
      </c>
      <c r="Z140" s="5">
        <v>1</v>
      </c>
      <c r="AA140" s="314" t="str">
        <f t="shared" si="23"/>
        <v>A</v>
      </c>
      <c r="AB140" s="315" t="str">
        <f>IF(ISBLANK(AC140),"",LARGE(AB138:AB139,1)+1)</f>
        <v/>
      </c>
      <c r="AC140" s="316"/>
      <c r="AD140" s="317"/>
      <c r="AE140" s="317"/>
      <c r="AF140" s="502"/>
      <c r="AG140" s="5">
        <v>1</v>
      </c>
      <c r="AH140" s="5">
        <v>1</v>
      </c>
      <c r="AI140" s="5">
        <v>1</v>
      </c>
      <c r="AJ140" s="5">
        <v>1</v>
      </c>
      <c r="AK140" s="5">
        <v>1</v>
      </c>
      <c r="AL140" s="5">
        <v>1</v>
      </c>
      <c r="AM140" s="5">
        <v>1</v>
      </c>
      <c r="AN140" s="5">
        <v>1</v>
      </c>
      <c r="AO140" s="5">
        <v>1</v>
      </c>
      <c r="AP140" s="5">
        <v>1</v>
      </c>
      <c r="AQ140" s="5">
        <v>1</v>
      </c>
      <c r="AR140" s="5">
        <v>1</v>
      </c>
      <c r="AS140" s="5">
        <v>1</v>
      </c>
      <c r="AT140" s="5">
        <v>1</v>
      </c>
      <c r="AU140" s="5">
        <v>1</v>
      </c>
      <c r="AV140" s="5">
        <v>1</v>
      </c>
      <c r="AW140" s="5">
        <v>1</v>
      </c>
      <c r="AX140" s="5">
        <v>1</v>
      </c>
      <c r="AY140" s="5">
        <v>1</v>
      </c>
      <c r="AZ140" s="5">
        <v>1</v>
      </c>
      <c r="BA140" s="5">
        <v>1</v>
      </c>
      <c r="BB140" s="5">
        <v>1</v>
      </c>
      <c r="BC140" s="5">
        <v>1</v>
      </c>
      <c r="BD140" s="5">
        <v>1</v>
      </c>
      <c r="BE140" s="5">
        <v>1</v>
      </c>
      <c r="BF140" s="5">
        <v>1</v>
      </c>
      <c r="BG140" s="5">
        <v>1</v>
      </c>
      <c r="BH140" s="5">
        <v>1</v>
      </c>
      <c r="BI140" s="5">
        <v>1</v>
      </c>
      <c r="BJ140" s="5">
        <v>1</v>
      </c>
      <c r="BK140" s="5">
        <v>1</v>
      </c>
      <c r="BL140" s="5">
        <v>1</v>
      </c>
      <c r="BM140" s="5">
        <v>1</v>
      </c>
      <c r="BN140" s="5">
        <v>1</v>
      </c>
      <c r="BO140" s="5">
        <v>1</v>
      </c>
      <c r="BP140" s="5">
        <v>1</v>
      </c>
      <c r="BQ140" s="5">
        <v>1</v>
      </c>
      <c r="BR140" s="5">
        <v>1</v>
      </c>
      <c r="BS140" s="5">
        <v>1</v>
      </c>
      <c r="BT140" s="5">
        <v>1</v>
      </c>
      <c r="BU140" s="244">
        <v>1</v>
      </c>
    </row>
    <row r="141" spans="1:73" ht="18.75">
      <c r="A141" s="5">
        <v>1</v>
      </c>
      <c r="B141" s="596"/>
      <c r="C141" s="632"/>
      <c r="D141" s="598"/>
      <c r="E141" s="630" t="str">
        <f t="shared" si="18"/>
        <v/>
      </c>
      <c r="F141" s="640"/>
      <c r="G141" s="627" t="str">
        <f t="shared" si="21"/>
        <v/>
      </c>
      <c r="H141" s="639" t="str">
        <f>IF(OR(ISBLANK(F141), ISTEXT(F141)), "", "0  "&amp;F102)</f>
        <v/>
      </c>
      <c r="I141" s="5">
        <v>1</v>
      </c>
      <c r="J141" s="314" t="str">
        <f t="shared" si="22"/>
        <v>►</v>
      </c>
      <c r="K141" s="315" t="str">
        <f>IF(ISBLANK(L141),"",LARGE(K130:K140,1)+1)</f>
        <v/>
      </c>
      <c r="L141" s="316"/>
      <c r="M141" s="317"/>
      <c r="N141" s="317"/>
      <c r="O141" s="317"/>
      <c r="P141" s="317"/>
      <c r="Q141" s="317"/>
      <c r="R141" s="317"/>
      <c r="S141" s="317"/>
      <c r="T141" s="317"/>
      <c r="U141" s="317"/>
      <c r="V141" s="317"/>
      <c r="W141" s="317"/>
      <c r="X141" s="318"/>
      <c r="Y141" s="3">
        <v>1</v>
      </c>
      <c r="Z141" s="5">
        <v>1</v>
      </c>
      <c r="AA141" s="314" t="str">
        <f t="shared" si="23"/>
        <v>A</v>
      </c>
      <c r="AB141" s="315" t="str">
        <f>IF(ISBLANK(AC141),"",LARGE(AB138:AB140,1)+1)</f>
        <v/>
      </c>
      <c r="AC141" s="316"/>
      <c r="AD141" s="317"/>
      <c r="AE141" s="317"/>
      <c r="AF141" s="317"/>
      <c r="AG141" s="5">
        <v>1</v>
      </c>
      <c r="AH141" s="5">
        <v>1</v>
      </c>
      <c r="AI141" s="5">
        <v>1</v>
      </c>
      <c r="AJ141" s="5">
        <v>1</v>
      </c>
      <c r="AK141" s="5">
        <v>1</v>
      </c>
      <c r="AL141" s="5">
        <v>1</v>
      </c>
      <c r="AM141" s="5">
        <v>1</v>
      </c>
      <c r="AN141" s="5">
        <v>1</v>
      </c>
      <c r="AO141" s="5">
        <v>1</v>
      </c>
      <c r="AP141" s="5">
        <v>1</v>
      </c>
      <c r="AQ141" s="5">
        <v>1</v>
      </c>
      <c r="AR141" s="5">
        <v>1</v>
      </c>
      <c r="AS141" s="5">
        <v>1</v>
      </c>
      <c r="AT141" s="5">
        <v>1</v>
      </c>
      <c r="AU141" s="5">
        <v>1</v>
      </c>
      <c r="AV141" s="5">
        <v>1</v>
      </c>
      <c r="AW141" s="5">
        <v>1</v>
      </c>
      <c r="AX141" s="5">
        <v>1</v>
      </c>
      <c r="AY141" s="5">
        <v>1</v>
      </c>
      <c r="AZ141" s="5">
        <v>1</v>
      </c>
      <c r="BA141" s="5">
        <v>1</v>
      </c>
      <c r="BB141" s="5">
        <v>1</v>
      </c>
      <c r="BC141" s="5">
        <v>1</v>
      </c>
      <c r="BD141" s="5">
        <v>1</v>
      </c>
      <c r="BE141" s="5">
        <v>1</v>
      </c>
      <c r="BF141" s="5">
        <v>1</v>
      </c>
      <c r="BG141" s="5">
        <v>1</v>
      </c>
      <c r="BH141" s="5">
        <v>1</v>
      </c>
      <c r="BI141" s="5">
        <v>1</v>
      </c>
      <c r="BJ141" s="5">
        <v>1</v>
      </c>
      <c r="BK141" s="5">
        <v>1</v>
      </c>
      <c r="BL141" s="5">
        <v>1</v>
      </c>
      <c r="BM141" s="5">
        <v>1</v>
      </c>
      <c r="BN141" s="5">
        <v>1</v>
      </c>
      <c r="BO141" s="5">
        <v>1</v>
      </c>
      <c r="BP141" s="5">
        <v>1</v>
      </c>
      <c r="BQ141" s="5">
        <v>1</v>
      </c>
      <c r="BR141" s="5">
        <v>1</v>
      </c>
      <c r="BS141" s="5">
        <v>1</v>
      </c>
      <c r="BT141" s="5">
        <v>1</v>
      </c>
      <c r="BU141" s="244">
        <v>1</v>
      </c>
    </row>
    <row r="142" spans="1:73" ht="18.75">
      <c r="A142" s="5">
        <v>1</v>
      </c>
      <c r="B142" s="596"/>
      <c r="C142" s="632"/>
      <c r="D142" s="598"/>
      <c r="E142" s="630" t="str">
        <f t="shared" si="18"/>
        <v/>
      </c>
      <c r="F142" s="640"/>
      <c r="G142" s="627" t="str">
        <f t="shared" si="21"/>
        <v/>
      </c>
      <c r="H142" s="639" t="str">
        <f>IF(OR(ISBLANK(F142), ISTEXT(F142)), "", "0  "&amp;F102)</f>
        <v/>
      </c>
      <c r="I142" s="5">
        <v>1</v>
      </c>
      <c r="J142" s="314" t="str">
        <f t="shared" si="22"/>
        <v>►</v>
      </c>
      <c r="K142" s="315" t="str">
        <f>IF(ISBLANK(L142),"",LARGE(K130:K141,1)+1)</f>
        <v/>
      </c>
      <c r="L142" s="316"/>
      <c r="M142" s="317"/>
      <c r="N142" s="317"/>
      <c r="O142" s="317"/>
      <c r="P142" s="317"/>
      <c r="Q142" s="317"/>
      <c r="R142" s="317"/>
      <c r="S142" s="317"/>
      <c r="T142" s="317"/>
      <c r="U142" s="317"/>
      <c r="V142" s="317"/>
      <c r="W142" s="317"/>
      <c r="X142" s="318"/>
      <c r="Y142" s="3">
        <v>1</v>
      </c>
      <c r="Z142" s="5">
        <v>1</v>
      </c>
      <c r="AA142" s="314" t="str">
        <f t="shared" si="23"/>
        <v>A</v>
      </c>
      <c r="AB142" s="315" t="str">
        <f>IF(ISBLANK(AC142),"",LARGE(AB138:AB141,1)+1)</f>
        <v/>
      </c>
      <c r="AC142" s="316"/>
      <c r="AD142" s="317"/>
      <c r="AE142" s="317"/>
      <c r="AF142" s="317"/>
      <c r="AG142" s="5">
        <v>1</v>
      </c>
      <c r="AH142" s="5">
        <v>1</v>
      </c>
      <c r="AI142" s="5">
        <v>1</v>
      </c>
      <c r="AJ142" s="5">
        <v>1</v>
      </c>
      <c r="AK142" s="5">
        <v>1</v>
      </c>
      <c r="AL142" s="5">
        <v>1</v>
      </c>
      <c r="AM142" s="5">
        <v>1</v>
      </c>
      <c r="AN142" s="5">
        <v>1</v>
      </c>
      <c r="AO142" s="5">
        <v>1</v>
      </c>
      <c r="AP142" s="5">
        <v>1</v>
      </c>
      <c r="AQ142" s="5">
        <v>1</v>
      </c>
      <c r="AR142" s="5">
        <v>1</v>
      </c>
      <c r="AS142" s="5">
        <v>1</v>
      </c>
      <c r="AT142" s="5">
        <v>1</v>
      </c>
      <c r="AU142" s="5">
        <v>1</v>
      </c>
      <c r="AV142" s="5">
        <v>1</v>
      </c>
      <c r="AW142" s="5">
        <v>1</v>
      </c>
      <c r="AX142" s="5">
        <v>1</v>
      </c>
      <c r="AY142" s="5">
        <v>1</v>
      </c>
      <c r="AZ142" s="5">
        <v>1</v>
      </c>
      <c r="BA142" s="5">
        <v>1</v>
      </c>
      <c r="BB142" s="5">
        <v>1</v>
      </c>
      <c r="BC142" s="5">
        <v>1</v>
      </c>
      <c r="BD142" s="5">
        <v>1</v>
      </c>
      <c r="BE142" s="5">
        <v>1</v>
      </c>
      <c r="BF142" s="5">
        <v>1</v>
      </c>
      <c r="BG142" s="5">
        <v>1</v>
      </c>
      <c r="BH142" s="5">
        <v>1</v>
      </c>
      <c r="BI142" s="5">
        <v>1</v>
      </c>
      <c r="BJ142" s="5">
        <v>1</v>
      </c>
      <c r="BK142" s="5">
        <v>1</v>
      </c>
      <c r="BL142" s="5">
        <v>1</v>
      </c>
      <c r="BM142" s="5">
        <v>1</v>
      </c>
      <c r="BN142" s="5">
        <v>1</v>
      </c>
      <c r="BO142" s="5">
        <v>1</v>
      </c>
      <c r="BP142" s="5">
        <v>1</v>
      </c>
      <c r="BQ142" s="5">
        <v>1</v>
      </c>
      <c r="BR142" s="5">
        <v>1</v>
      </c>
      <c r="BS142" s="5">
        <v>1</v>
      </c>
      <c r="BT142" s="5">
        <v>1</v>
      </c>
      <c r="BU142" s="244">
        <v>1</v>
      </c>
    </row>
    <row r="143" spans="1:73" ht="18.75">
      <c r="A143" s="5">
        <v>1</v>
      </c>
      <c r="B143" s="596"/>
      <c r="C143" s="632"/>
      <c r="D143" s="598"/>
      <c r="E143" s="630" t="str">
        <f t="shared" si="18"/>
        <v/>
      </c>
      <c r="F143" s="640"/>
      <c r="G143" s="627" t="str">
        <f t="shared" si="21"/>
        <v/>
      </c>
      <c r="H143" s="639" t="str">
        <f>IF(OR(ISBLANK(F143), ISTEXT(F143)), "", "0  "&amp;F102)</f>
        <v/>
      </c>
      <c r="I143" s="5">
        <v>1</v>
      </c>
      <c r="J143" s="314" t="str">
        <f t="shared" si="22"/>
        <v>►</v>
      </c>
      <c r="K143" s="315" t="str">
        <f>IF(ISBLANK(L143),"",LARGE(K130:K142,1)+1)</f>
        <v/>
      </c>
      <c r="L143" s="316"/>
      <c r="M143" s="317"/>
      <c r="N143" s="317"/>
      <c r="O143" s="317"/>
      <c r="P143" s="317"/>
      <c r="Q143" s="317"/>
      <c r="R143" s="317"/>
      <c r="S143" s="317"/>
      <c r="T143" s="317"/>
      <c r="U143" s="317"/>
      <c r="V143" s="317"/>
      <c r="W143" s="317"/>
      <c r="X143" s="318"/>
      <c r="Y143" s="3">
        <v>1</v>
      </c>
      <c r="Z143" s="5">
        <v>1</v>
      </c>
      <c r="AA143" s="314" t="str">
        <f t="shared" si="23"/>
        <v>A</v>
      </c>
      <c r="AB143" s="315" t="str">
        <f>IF(ISBLANK(AC143),"",LARGE(AB138:AB142,1)+1)</f>
        <v/>
      </c>
      <c r="AC143" s="316"/>
      <c r="AD143" s="317"/>
      <c r="AE143" s="317"/>
      <c r="AF143" s="317"/>
      <c r="AG143" s="5">
        <v>1</v>
      </c>
      <c r="AH143" s="5">
        <v>1</v>
      </c>
      <c r="AI143" s="5">
        <v>1</v>
      </c>
      <c r="AJ143" s="5">
        <v>1</v>
      </c>
      <c r="AK143" s="5">
        <v>1</v>
      </c>
      <c r="AL143" s="5">
        <v>1</v>
      </c>
      <c r="AM143" s="5">
        <v>1</v>
      </c>
      <c r="AN143" s="5">
        <v>1</v>
      </c>
      <c r="AO143" s="5">
        <v>1</v>
      </c>
      <c r="AP143" s="5">
        <v>1</v>
      </c>
      <c r="AQ143" s="5">
        <v>1</v>
      </c>
      <c r="AR143" s="5">
        <v>1</v>
      </c>
      <c r="AS143" s="5">
        <v>1</v>
      </c>
      <c r="AT143" s="5">
        <v>1</v>
      </c>
      <c r="AU143" s="5">
        <v>1</v>
      </c>
      <c r="AV143" s="5">
        <v>1</v>
      </c>
      <c r="AW143" s="5">
        <v>1</v>
      </c>
      <c r="AX143" s="5">
        <v>1</v>
      </c>
      <c r="AY143" s="5">
        <v>1</v>
      </c>
      <c r="AZ143" s="5">
        <v>1</v>
      </c>
      <c r="BA143" s="5">
        <v>1</v>
      </c>
      <c r="BB143" s="5">
        <v>1</v>
      </c>
      <c r="BC143" s="5">
        <v>1</v>
      </c>
      <c r="BD143" s="5">
        <v>1</v>
      </c>
      <c r="BE143" s="5">
        <v>1</v>
      </c>
      <c r="BF143" s="5">
        <v>1</v>
      </c>
      <c r="BG143" s="5">
        <v>1</v>
      </c>
      <c r="BH143" s="5">
        <v>1</v>
      </c>
      <c r="BI143" s="5">
        <v>1</v>
      </c>
      <c r="BJ143" s="5">
        <v>1</v>
      </c>
      <c r="BK143" s="5">
        <v>1</v>
      </c>
      <c r="BL143" s="5">
        <v>1</v>
      </c>
      <c r="BM143" s="5">
        <v>1</v>
      </c>
      <c r="BN143" s="5">
        <v>1</v>
      </c>
      <c r="BO143" s="5">
        <v>1</v>
      </c>
      <c r="BP143" s="5">
        <v>1</v>
      </c>
      <c r="BQ143" s="5">
        <v>1</v>
      </c>
      <c r="BR143" s="5">
        <v>1</v>
      </c>
      <c r="BS143" s="5">
        <v>1</v>
      </c>
      <c r="BT143" s="5">
        <v>1</v>
      </c>
      <c r="BU143" s="244">
        <v>1</v>
      </c>
    </row>
    <row r="144" spans="1:73" ht="18.75">
      <c r="A144" s="5">
        <v>1</v>
      </c>
      <c r="B144" s="596"/>
      <c r="C144" s="632"/>
      <c r="D144" s="598"/>
      <c r="E144" s="630" t="str">
        <f t="shared" si="18"/>
        <v/>
      </c>
      <c r="F144" s="640"/>
      <c r="G144" s="627" t="str">
        <f t="shared" si="21"/>
        <v/>
      </c>
      <c r="H144" s="639" t="str">
        <f>IF(OR(ISBLANK(F144), ISTEXT(F144)), "", "0  "&amp;F102)</f>
        <v/>
      </c>
      <c r="I144" s="5">
        <v>1</v>
      </c>
      <c r="J144" s="314" t="str">
        <f t="shared" si="22"/>
        <v>►</v>
      </c>
      <c r="K144" s="315" t="str">
        <f>IF(ISBLANK(L144),"",LARGE(K130:K143,1)+1)</f>
        <v/>
      </c>
      <c r="L144" s="316"/>
      <c r="M144" s="317"/>
      <c r="N144" s="317"/>
      <c r="O144" s="317"/>
      <c r="P144" s="317"/>
      <c r="Q144" s="317"/>
      <c r="R144" s="317"/>
      <c r="S144" s="317"/>
      <c r="T144" s="317"/>
      <c r="U144" s="317"/>
      <c r="V144" s="317"/>
      <c r="W144" s="317"/>
      <c r="X144" s="318"/>
      <c r="Y144" s="3">
        <v>1</v>
      </c>
      <c r="Z144" s="5">
        <v>1</v>
      </c>
      <c r="AA144" s="314" t="str">
        <f t="shared" si="23"/>
        <v>A</v>
      </c>
      <c r="AB144" s="315" t="str">
        <f>IF(ISBLANK(AC144),"",LARGE(AB138:AB143,1)+1)</f>
        <v/>
      </c>
      <c r="AC144" s="316"/>
      <c r="AD144" s="317"/>
      <c r="AE144" s="317"/>
      <c r="AF144" s="317"/>
      <c r="AG144" s="5">
        <v>1</v>
      </c>
      <c r="AH144" s="5">
        <v>1</v>
      </c>
      <c r="AI144" s="5">
        <v>1</v>
      </c>
      <c r="AJ144" s="5">
        <v>1</v>
      </c>
      <c r="AK144" s="5">
        <v>1</v>
      </c>
      <c r="AL144" s="5">
        <v>1</v>
      </c>
      <c r="AM144" s="5">
        <v>1</v>
      </c>
      <c r="AN144" s="5">
        <v>1</v>
      </c>
      <c r="AO144" s="5">
        <v>1</v>
      </c>
      <c r="AP144" s="5">
        <v>1</v>
      </c>
      <c r="AQ144" s="5">
        <v>1</v>
      </c>
      <c r="AR144" s="5">
        <v>1</v>
      </c>
      <c r="AS144" s="5">
        <v>1</v>
      </c>
      <c r="AT144" s="5">
        <v>1</v>
      </c>
      <c r="AU144" s="5">
        <v>1</v>
      </c>
      <c r="AV144" s="5">
        <v>1</v>
      </c>
      <c r="AW144" s="5">
        <v>1</v>
      </c>
      <c r="AX144" s="5">
        <v>1</v>
      </c>
      <c r="AY144" s="5">
        <v>1</v>
      </c>
      <c r="AZ144" s="5">
        <v>1</v>
      </c>
      <c r="BA144" s="5">
        <v>1</v>
      </c>
      <c r="BB144" s="5">
        <v>1</v>
      </c>
      <c r="BC144" s="5">
        <v>1</v>
      </c>
      <c r="BD144" s="5">
        <v>1</v>
      </c>
      <c r="BE144" s="5">
        <v>1</v>
      </c>
      <c r="BF144" s="5">
        <v>1</v>
      </c>
      <c r="BG144" s="5">
        <v>1</v>
      </c>
      <c r="BH144" s="5">
        <v>1</v>
      </c>
      <c r="BI144" s="5">
        <v>1</v>
      </c>
      <c r="BJ144" s="5">
        <v>1</v>
      </c>
      <c r="BK144" s="5">
        <v>1</v>
      </c>
      <c r="BL144" s="5">
        <v>1</v>
      </c>
      <c r="BM144" s="5">
        <v>1</v>
      </c>
      <c r="BN144" s="5">
        <v>1</v>
      </c>
      <c r="BO144" s="5">
        <v>1</v>
      </c>
      <c r="BP144" s="5">
        <v>1</v>
      </c>
      <c r="BQ144" s="5">
        <v>1</v>
      </c>
      <c r="BR144" s="5">
        <v>1</v>
      </c>
      <c r="BS144" s="5">
        <v>1</v>
      </c>
      <c r="BT144" s="5">
        <v>1</v>
      </c>
      <c r="BU144" s="244">
        <v>1</v>
      </c>
    </row>
    <row r="145" spans="1:73" ht="18.75">
      <c r="A145" s="5">
        <v>1</v>
      </c>
      <c r="B145" s="596"/>
      <c r="C145" s="632"/>
      <c r="D145" s="598"/>
      <c r="E145" s="630" t="str">
        <f t="shared" si="18"/>
        <v/>
      </c>
      <c r="F145" s="640"/>
      <c r="G145" s="627" t="str">
        <f t="shared" si="21"/>
        <v/>
      </c>
      <c r="H145" s="639" t="str">
        <f>IF(OR(ISBLANK(F145), ISTEXT(F145)), "", "0  "&amp;F102)</f>
        <v/>
      </c>
      <c r="I145" s="5">
        <v>1</v>
      </c>
      <c r="J145" s="314" t="str">
        <f t="shared" si="22"/>
        <v>►</v>
      </c>
      <c r="K145" s="315" t="str">
        <f>IF(ISBLANK(L145),"",LARGE(K130:K144,1)+1)</f>
        <v/>
      </c>
      <c r="L145" s="316"/>
      <c r="M145" s="317"/>
      <c r="N145" s="317"/>
      <c r="O145" s="317"/>
      <c r="P145" s="317"/>
      <c r="Q145" s="317"/>
      <c r="R145" s="317"/>
      <c r="S145" s="317"/>
      <c r="T145" s="317"/>
      <c r="U145" s="317"/>
      <c r="V145" s="317"/>
      <c r="W145" s="317"/>
      <c r="X145" s="318"/>
      <c r="Y145" s="3">
        <v>1</v>
      </c>
      <c r="Z145" s="5">
        <v>1</v>
      </c>
      <c r="AA145" s="314" t="str">
        <f t="shared" si="23"/>
        <v>A</v>
      </c>
      <c r="AB145" s="315" t="str">
        <f>IF(ISBLANK(AC145),"",LARGE(AB138:AB144,1)+1)</f>
        <v/>
      </c>
      <c r="AC145" s="316"/>
      <c r="AD145" s="317"/>
      <c r="AE145" s="317"/>
      <c r="AF145" s="317"/>
      <c r="AG145" s="5">
        <v>1</v>
      </c>
      <c r="AH145" s="5">
        <v>1</v>
      </c>
      <c r="AI145" s="5">
        <v>1</v>
      </c>
      <c r="AJ145" s="5">
        <v>1</v>
      </c>
      <c r="AK145" s="5">
        <v>1</v>
      </c>
      <c r="AL145" s="5">
        <v>1</v>
      </c>
      <c r="AM145" s="5">
        <v>1</v>
      </c>
      <c r="AN145" s="5">
        <v>1</v>
      </c>
      <c r="AO145" s="5">
        <v>1</v>
      </c>
      <c r="AP145" s="5">
        <v>1</v>
      </c>
      <c r="AQ145" s="5">
        <v>1</v>
      </c>
      <c r="AR145" s="5">
        <v>1</v>
      </c>
      <c r="AS145" s="5">
        <v>1</v>
      </c>
      <c r="AT145" s="5">
        <v>1</v>
      </c>
      <c r="AU145" s="5">
        <v>1</v>
      </c>
      <c r="AV145" s="5">
        <v>1</v>
      </c>
      <c r="AW145" s="5">
        <v>1</v>
      </c>
      <c r="AX145" s="5">
        <v>1</v>
      </c>
      <c r="AY145" s="5">
        <v>1</v>
      </c>
      <c r="AZ145" s="5">
        <v>1</v>
      </c>
      <c r="BA145" s="5">
        <v>1</v>
      </c>
      <c r="BB145" s="5">
        <v>1</v>
      </c>
      <c r="BC145" s="5">
        <v>1</v>
      </c>
      <c r="BD145" s="5">
        <v>1</v>
      </c>
      <c r="BE145" s="5">
        <v>1</v>
      </c>
      <c r="BF145" s="5">
        <v>1</v>
      </c>
      <c r="BG145" s="5">
        <v>1</v>
      </c>
      <c r="BH145" s="5">
        <v>1</v>
      </c>
      <c r="BI145" s="5">
        <v>1</v>
      </c>
      <c r="BJ145" s="5">
        <v>1</v>
      </c>
      <c r="BK145" s="5">
        <v>1</v>
      </c>
      <c r="BL145" s="5">
        <v>1</v>
      </c>
      <c r="BM145" s="5">
        <v>1</v>
      </c>
      <c r="BN145" s="5">
        <v>1</v>
      </c>
      <c r="BO145" s="5">
        <v>1</v>
      </c>
      <c r="BP145" s="5">
        <v>1</v>
      </c>
      <c r="BQ145" s="5">
        <v>1</v>
      </c>
      <c r="BR145" s="5">
        <v>1</v>
      </c>
      <c r="BS145" s="5">
        <v>1</v>
      </c>
      <c r="BT145" s="5">
        <v>1</v>
      </c>
      <c r="BU145" s="244">
        <v>1</v>
      </c>
    </row>
    <row r="146" spans="1:73" ht="18.75">
      <c r="A146" s="5">
        <v>1</v>
      </c>
      <c r="B146" s="596"/>
      <c r="C146" s="632"/>
      <c r="D146" s="598"/>
      <c r="E146" s="630" t="str">
        <f t="shared" si="18"/>
        <v/>
      </c>
      <c r="F146" s="640"/>
      <c r="G146" s="627" t="str">
        <f t="shared" si="21"/>
        <v/>
      </c>
      <c r="H146" s="639" t="str">
        <f>IF(OR(ISBLANK(F146), ISTEXT(F146)), "", "0  "&amp;F102)</f>
        <v/>
      </c>
      <c r="I146" s="5">
        <v>1</v>
      </c>
      <c r="J146" s="314" t="str">
        <f t="shared" si="22"/>
        <v>►</v>
      </c>
      <c r="K146" s="315" t="str">
        <f>IF(ISBLANK(L146),"",LARGE(K130:K145,1)+1)</f>
        <v/>
      </c>
      <c r="L146" s="316"/>
      <c r="M146" s="317"/>
      <c r="N146" s="317"/>
      <c r="O146" s="317"/>
      <c r="P146" s="317"/>
      <c r="Q146" s="317"/>
      <c r="R146" s="317"/>
      <c r="S146" s="317"/>
      <c r="T146" s="317"/>
      <c r="U146" s="317"/>
      <c r="V146" s="317"/>
      <c r="W146" s="317"/>
      <c r="X146" s="318"/>
      <c r="Y146" s="3">
        <v>1</v>
      </c>
      <c r="Z146" s="5">
        <v>1</v>
      </c>
      <c r="AA146" s="314" t="str">
        <f t="shared" si="23"/>
        <v>A</v>
      </c>
      <c r="AB146" s="315" t="str">
        <f>IF(ISBLANK(AC146),"",LARGE(AB138:AB145,1)+1)</f>
        <v/>
      </c>
      <c r="AC146" s="316"/>
      <c r="AD146" s="317"/>
      <c r="AE146" s="317"/>
      <c r="AF146" s="317"/>
      <c r="AG146" s="5">
        <v>1</v>
      </c>
      <c r="AH146" s="5">
        <v>1</v>
      </c>
      <c r="AI146" s="5">
        <v>1</v>
      </c>
      <c r="AJ146" s="5">
        <v>1</v>
      </c>
      <c r="AK146" s="5">
        <v>1</v>
      </c>
      <c r="AL146" s="5">
        <v>1</v>
      </c>
      <c r="AM146" s="5">
        <v>1</v>
      </c>
      <c r="AN146" s="5">
        <v>1</v>
      </c>
      <c r="AO146" s="5">
        <v>1</v>
      </c>
      <c r="AP146" s="5">
        <v>1</v>
      </c>
      <c r="AQ146" s="5">
        <v>1</v>
      </c>
      <c r="AR146" s="5">
        <v>1</v>
      </c>
      <c r="AS146" s="5">
        <v>1</v>
      </c>
      <c r="AT146" s="5">
        <v>1</v>
      </c>
      <c r="AU146" s="5">
        <v>1</v>
      </c>
      <c r="AV146" s="5">
        <v>1</v>
      </c>
      <c r="AW146" s="5">
        <v>1</v>
      </c>
      <c r="AX146" s="5">
        <v>1</v>
      </c>
      <c r="AY146" s="5">
        <v>1</v>
      </c>
      <c r="AZ146" s="5">
        <v>1</v>
      </c>
      <c r="BA146" s="5">
        <v>1</v>
      </c>
      <c r="BB146" s="5">
        <v>1</v>
      </c>
      <c r="BC146" s="5">
        <v>1</v>
      </c>
      <c r="BD146" s="5">
        <v>1</v>
      </c>
      <c r="BE146" s="5">
        <v>1</v>
      </c>
      <c r="BF146" s="5">
        <v>1</v>
      </c>
      <c r="BG146" s="5">
        <v>1</v>
      </c>
      <c r="BH146" s="5">
        <v>1</v>
      </c>
      <c r="BI146" s="5">
        <v>1</v>
      </c>
      <c r="BJ146" s="5">
        <v>1</v>
      </c>
      <c r="BK146" s="5">
        <v>1</v>
      </c>
      <c r="BL146" s="5">
        <v>1</v>
      </c>
      <c r="BM146" s="5">
        <v>1</v>
      </c>
      <c r="BN146" s="5">
        <v>1</v>
      </c>
      <c r="BO146" s="5">
        <v>1</v>
      </c>
      <c r="BP146" s="5">
        <v>1</v>
      </c>
      <c r="BQ146" s="5">
        <v>1</v>
      </c>
      <c r="BR146" s="5">
        <v>1</v>
      </c>
      <c r="BS146" s="5">
        <v>1</v>
      </c>
      <c r="BT146" s="5">
        <v>1</v>
      </c>
      <c r="BU146" s="244">
        <v>1</v>
      </c>
    </row>
    <row r="147" spans="1:73" ht="18.75">
      <c r="A147" s="5">
        <v>1</v>
      </c>
      <c r="B147" s="596"/>
      <c r="C147" s="632"/>
      <c r="D147" s="598"/>
      <c r="E147" s="630" t="str">
        <f t="shared" si="18"/>
        <v/>
      </c>
      <c r="F147" s="640"/>
      <c r="G147" s="627" t="str">
        <f t="shared" si="21"/>
        <v/>
      </c>
      <c r="H147" s="639" t="str">
        <f>IF(OR(ISBLANK(F147), ISTEXT(F147)), "", "0  "&amp;F102)</f>
        <v/>
      </c>
      <c r="I147" s="5">
        <v>1</v>
      </c>
      <c r="J147" s="314" t="str">
        <f t="shared" si="22"/>
        <v>►</v>
      </c>
      <c r="K147" s="315" t="str">
        <f>IF(ISBLANK(L147),"",LARGE(K130:K146,1)+1)</f>
        <v/>
      </c>
      <c r="L147" s="316"/>
      <c r="M147" s="317"/>
      <c r="N147" s="317"/>
      <c r="O147" s="317"/>
      <c r="P147" s="317"/>
      <c r="Q147" s="317"/>
      <c r="R147" s="317"/>
      <c r="S147" s="317"/>
      <c r="T147" s="317"/>
      <c r="U147" s="317"/>
      <c r="V147" s="317"/>
      <c r="W147" s="317"/>
      <c r="X147" s="318"/>
      <c r="Y147" s="3">
        <v>1</v>
      </c>
      <c r="Z147" s="5">
        <v>1</v>
      </c>
      <c r="AA147" s="314" t="str">
        <f t="shared" si="23"/>
        <v>A</v>
      </c>
      <c r="AB147" s="315" t="str">
        <f>IF(ISBLANK(AC147),"",LARGE(AB138:AB146,1)+1)</f>
        <v/>
      </c>
      <c r="AC147" s="316"/>
      <c r="AD147" s="317"/>
      <c r="AE147" s="317"/>
      <c r="AF147" s="317"/>
      <c r="AG147" s="5">
        <v>1</v>
      </c>
      <c r="AH147" s="5">
        <v>1</v>
      </c>
      <c r="AI147" s="5">
        <v>1</v>
      </c>
      <c r="AJ147" s="5">
        <v>1</v>
      </c>
      <c r="AK147" s="5">
        <v>1</v>
      </c>
      <c r="AL147" s="5">
        <v>1</v>
      </c>
      <c r="AM147" s="5">
        <v>1</v>
      </c>
      <c r="AN147" s="5">
        <v>1</v>
      </c>
      <c r="AO147" s="5">
        <v>1</v>
      </c>
      <c r="AP147" s="5">
        <v>1</v>
      </c>
      <c r="AQ147" s="5">
        <v>1</v>
      </c>
      <c r="AR147" s="5">
        <v>1</v>
      </c>
      <c r="AS147" s="5">
        <v>1</v>
      </c>
      <c r="AT147" s="5">
        <v>1</v>
      </c>
      <c r="AU147" s="5">
        <v>1</v>
      </c>
      <c r="AV147" s="5">
        <v>1</v>
      </c>
      <c r="AW147" s="5">
        <v>1</v>
      </c>
      <c r="AX147" s="5">
        <v>1</v>
      </c>
      <c r="AY147" s="5">
        <v>1</v>
      </c>
      <c r="AZ147" s="5">
        <v>1</v>
      </c>
      <c r="BA147" s="5">
        <v>1</v>
      </c>
      <c r="BB147" s="5">
        <v>1</v>
      </c>
      <c r="BC147" s="5">
        <v>1</v>
      </c>
      <c r="BD147" s="5">
        <v>1</v>
      </c>
      <c r="BE147" s="5">
        <v>1</v>
      </c>
      <c r="BF147" s="5">
        <v>1</v>
      </c>
      <c r="BG147" s="5">
        <v>1</v>
      </c>
      <c r="BH147" s="5">
        <v>1</v>
      </c>
      <c r="BI147" s="5">
        <v>1</v>
      </c>
      <c r="BJ147" s="5">
        <v>1</v>
      </c>
      <c r="BK147" s="5">
        <v>1</v>
      </c>
      <c r="BL147" s="5">
        <v>1</v>
      </c>
      <c r="BM147" s="5">
        <v>1</v>
      </c>
      <c r="BN147" s="5">
        <v>1</v>
      </c>
      <c r="BO147" s="5">
        <v>1</v>
      </c>
      <c r="BP147" s="5">
        <v>1</v>
      </c>
      <c r="BQ147" s="5">
        <v>1</v>
      </c>
      <c r="BR147" s="5">
        <v>1</v>
      </c>
      <c r="BS147" s="5">
        <v>1</v>
      </c>
      <c r="BT147" s="5">
        <v>1</v>
      </c>
      <c r="BU147" s="244">
        <v>1</v>
      </c>
    </row>
    <row r="148" spans="1:73" ht="18.75">
      <c r="A148" s="5">
        <v>1</v>
      </c>
      <c r="B148" s="596"/>
      <c r="C148" s="632"/>
      <c r="D148" s="598"/>
      <c r="E148" s="630" t="str">
        <f t="shared" si="18"/>
        <v/>
      </c>
      <c r="F148" s="640"/>
      <c r="G148" s="627" t="str">
        <f t="shared" si="21"/>
        <v/>
      </c>
      <c r="H148" s="639" t="str">
        <f>IF(OR(ISBLANK(F148), ISTEXT(F148)), "", "0  "&amp;F102)</f>
        <v/>
      </c>
      <c r="I148" s="5">
        <v>1</v>
      </c>
      <c r="J148" s="314" t="str">
        <f t="shared" si="22"/>
        <v>►</v>
      </c>
      <c r="K148" s="315" t="str">
        <f>IF(ISBLANK(L148),"",LARGE(K130:K147,1)+1)</f>
        <v/>
      </c>
      <c r="L148" s="316"/>
      <c r="M148" s="317"/>
      <c r="N148" s="317"/>
      <c r="O148" s="317"/>
      <c r="P148" s="317"/>
      <c r="Q148" s="317"/>
      <c r="R148" s="317"/>
      <c r="S148" s="317"/>
      <c r="T148" s="317"/>
      <c r="U148" s="317"/>
      <c r="V148" s="317"/>
      <c r="W148" s="317"/>
      <c r="X148" s="318"/>
      <c r="Y148" s="3">
        <v>1</v>
      </c>
      <c r="Z148" s="5">
        <v>1</v>
      </c>
      <c r="AA148" s="314" t="str">
        <f t="shared" si="23"/>
        <v>A</v>
      </c>
      <c r="AB148" s="315" t="str">
        <f>IF(ISBLANK(AC148),"",LARGE(AB138:AB147,1)+1)</f>
        <v/>
      </c>
      <c r="AC148" s="316"/>
      <c r="AD148" s="317"/>
      <c r="AE148" s="317"/>
      <c r="AF148" s="317"/>
      <c r="AG148" s="5">
        <v>1</v>
      </c>
      <c r="AH148" s="5">
        <v>1</v>
      </c>
      <c r="AI148" s="5">
        <v>1</v>
      </c>
      <c r="AJ148" s="5">
        <v>1</v>
      </c>
      <c r="AK148" s="5">
        <v>1</v>
      </c>
      <c r="AL148" s="5">
        <v>1</v>
      </c>
      <c r="AM148" s="5">
        <v>1</v>
      </c>
      <c r="AN148" s="5">
        <v>1</v>
      </c>
      <c r="AO148" s="5">
        <v>1</v>
      </c>
      <c r="AP148" s="5">
        <v>1</v>
      </c>
      <c r="AQ148" s="5">
        <v>1</v>
      </c>
      <c r="AR148" s="5">
        <v>1</v>
      </c>
      <c r="AS148" s="5">
        <v>1</v>
      </c>
      <c r="AT148" s="5">
        <v>1</v>
      </c>
      <c r="AU148" s="5">
        <v>1</v>
      </c>
      <c r="AV148" s="5">
        <v>1</v>
      </c>
      <c r="AW148" s="5">
        <v>1</v>
      </c>
      <c r="AX148" s="5">
        <v>1</v>
      </c>
      <c r="AY148" s="5">
        <v>1</v>
      </c>
      <c r="AZ148" s="5">
        <v>1</v>
      </c>
      <c r="BA148" s="5">
        <v>1</v>
      </c>
      <c r="BB148" s="5">
        <v>1</v>
      </c>
      <c r="BC148" s="5">
        <v>1</v>
      </c>
      <c r="BD148" s="5">
        <v>1</v>
      </c>
      <c r="BE148" s="5">
        <v>1</v>
      </c>
      <c r="BF148" s="5">
        <v>1</v>
      </c>
      <c r="BG148" s="5">
        <v>1</v>
      </c>
      <c r="BH148" s="5">
        <v>1</v>
      </c>
      <c r="BI148" s="5">
        <v>1</v>
      </c>
      <c r="BJ148" s="5">
        <v>1</v>
      </c>
      <c r="BK148" s="5">
        <v>1</v>
      </c>
      <c r="BL148" s="5">
        <v>1</v>
      </c>
      <c r="BM148" s="5">
        <v>1</v>
      </c>
      <c r="BN148" s="5">
        <v>1</v>
      </c>
      <c r="BO148" s="5">
        <v>1</v>
      </c>
      <c r="BP148" s="5">
        <v>1</v>
      </c>
      <c r="BQ148" s="5">
        <v>1</v>
      </c>
      <c r="BR148" s="5">
        <v>1</v>
      </c>
      <c r="BS148" s="5">
        <v>1</v>
      </c>
      <c r="BT148" s="5">
        <v>1</v>
      </c>
      <c r="BU148" s="244">
        <v>1</v>
      </c>
    </row>
    <row r="149" spans="1:73" ht="18.75">
      <c r="A149" s="5">
        <v>1</v>
      </c>
      <c r="B149" s="596"/>
      <c r="C149" s="632"/>
      <c r="D149" s="598"/>
      <c r="E149" s="630" t="str">
        <f t="shared" si="18"/>
        <v/>
      </c>
      <c r="F149" s="640"/>
      <c r="G149" s="627" t="str">
        <f t="shared" si="21"/>
        <v/>
      </c>
      <c r="H149" s="639" t="str">
        <f>IF(OR(ISBLANK(F149), ISTEXT(F149)), "", "0  "&amp;F102)</f>
        <v/>
      </c>
      <c r="I149" s="5">
        <v>1</v>
      </c>
      <c r="J149" s="314" t="str">
        <f t="shared" si="22"/>
        <v>►</v>
      </c>
      <c r="K149" s="315" t="str">
        <f>IF(ISBLANK(L149),"",LARGE(K130:K148,1)+1)</f>
        <v/>
      </c>
      <c r="L149" s="316"/>
      <c r="M149" s="317"/>
      <c r="N149" s="317"/>
      <c r="O149" s="317"/>
      <c r="P149" s="317"/>
      <c r="Q149" s="317"/>
      <c r="R149" s="317"/>
      <c r="S149" s="317"/>
      <c r="T149" s="317"/>
      <c r="U149" s="317"/>
      <c r="V149" s="317"/>
      <c r="W149" s="317"/>
      <c r="X149" s="318"/>
      <c r="Y149" s="3">
        <v>1</v>
      </c>
      <c r="Z149" s="5">
        <v>1</v>
      </c>
      <c r="AA149" s="314" t="str">
        <f t="shared" si="23"/>
        <v>A</v>
      </c>
      <c r="AB149" s="315" t="str">
        <f>IF(ISBLANK(AC149),"",LARGE(AB138:AB148,1)+1)</f>
        <v/>
      </c>
      <c r="AC149" s="316"/>
      <c r="AD149" s="317"/>
      <c r="AE149" s="317"/>
      <c r="AF149" s="317"/>
      <c r="AG149" s="5">
        <v>1</v>
      </c>
      <c r="AH149" s="5">
        <v>1</v>
      </c>
      <c r="AI149" s="5">
        <v>1</v>
      </c>
      <c r="AJ149" s="5">
        <v>1</v>
      </c>
      <c r="AK149" s="5">
        <v>1</v>
      </c>
      <c r="AL149" s="5">
        <v>1</v>
      </c>
      <c r="AM149" s="5">
        <v>1</v>
      </c>
      <c r="AN149" s="5">
        <v>1</v>
      </c>
      <c r="AO149" s="5">
        <v>1</v>
      </c>
      <c r="AP149" s="5">
        <v>1</v>
      </c>
      <c r="AQ149" s="5">
        <v>1</v>
      </c>
      <c r="AR149" s="5">
        <v>1</v>
      </c>
      <c r="AS149" s="5">
        <v>1</v>
      </c>
      <c r="AT149" s="5">
        <v>1</v>
      </c>
      <c r="AU149" s="5">
        <v>1</v>
      </c>
      <c r="AV149" s="5">
        <v>1</v>
      </c>
      <c r="AW149" s="5">
        <v>1</v>
      </c>
      <c r="AX149" s="5">
        <v>1</v>
      </c>
      <c r="AY149" s="5">
        <v>1</v>
      </c>
      <c r="AZ149" s="5">
        <v>1</v>
      </c>
      <c r="BA149" s="5">
        <v>1</v>
      </c>
      <c r="BB149" s="5">
        <v>1</v>
      </c>
      <c r="BC149" s="5">
        <v>1</v>
      </c>
      <c r="BD149" s="5">
        <v>1</v>
      </c>
      <c r="BE149" s="5">
        <v>1</v>
      </c>
      <c r="BF149" s="5">
        <v>1</v>
      </c>
      <c r="BG149" s="5">
        <v>1</v>
      </c>
      <c r="BH149" s="5">
        <v>1</v>
      </c>
      <c r="BI149" s="5">
        <v>1</v>
      </c>
      <c r="BJ149" s="5">
        <v>1</v>
      </c>
      <c r="BK149" s="5">
        <v>1</v>
      </c>
      <c r="BL149" s="5">
        <v>1</v>
      </c>
      <c r="BM149" s="5">
        <v>1</v>
      </c>
      <c r="BN149" s="5">
        <v>1</v>
      </c>
      <c r="BO149" s="5">
        <v>1</v>
      </c>
      <c r="BP149" s="5">
        <v>1</v>
      </c>
      <c r="BQ149" s="5">
        <v>1</v>
      </c>
      <c r="BR149" s="5">
        <v>1</v>
      </c>
      <c r="BS149" s="5">
        <v>1</v>
      </c>
      <c r="BT149" s="5">
        <v>1</v>
      </c>
      <c r="BU149" s="244">
        <v>1</v>
      </c>
    </row>
    <row r="150" spans="1:73" ht="18.75">
      <c r="A150" s="5">
        <v>1</v>
      </c>
      <c r="B150" s="596"/>
      <c r="C150" s="632"/>
      <c r="D150" s="598"/>
      <c r="E150" s="630" t="str">
        <f t="shared" si="18"/>
        <v/>
      </c>
      <c r="F150" s="640"/>
      <c r="G150" s="627" t="str">
        <f t="shared" si="21"/>
        <v/>
      </c>
      <c r="H150" s="639" t="str">
        <f>IF(OR(ISBLANK(F150), ISTEXT(F150)), "", "0  "&amp;F102)</f>
        <v/>
      </c>
      <c r="I150" s="5">
        <v>1</v>
      </c>
      <c r="J150" s="314" t="str">
        <f t="shared" si="22"/>
        <v>►</v>
      </c>
      <c r="K150" s="315" t="str">
        <f>IF(ISBLANK(L150),"",LARGE(K130:K149,1)+1)</f>
        <v/>
      </c>
      <c r="L150" s="316"/>
      <c r="M150" s="317"/>
      <c r="N150" s="317"/>
      <c r="O150" s="317"/>
      <c r="P150" s="317"/>
      <c r="Q150" s="317"/>
      <c r="R150" s="317"/>
      <c r="S150" s="317"/>
      <c r="T150" s="317"/>
      <c r="U150" s="317"/>
      <c r="V150" s="317"/>
      <c r="W150" s="317"/>
      <c r="X150" s="318"/>
      <c r="Y150" s="5">
        <v>1</v>
      </c>
      <c r="Z150" s="5">
        <v>1</v>
      </c>
      <c r="AA150" s="314" t="str">
        <f t="shared" si="23"/>
        <v>A</v>
      </c>
      <c r="AB150" s="315" t="str">
        <f>IF(ISBLANK(AC150),"",LARGE(AB138:AB149,1)+1)</f>
        <v/>
      </c>
      <c r="AC150" s="316"/>
      <c r="AD150" s="317"/>
      <c r="AE150" s="317"/>
      <c r="AF150" s="317"/>
      <c r="AG150" s="5">
        <v>1</v>
      </c>
      <c r="AH150" s="5">
        <v>1</v>
      </c>
      <c r="AI150" s="5">
        <v>1</v>
      </c>
      <c r="AJ150" s="5">
        <v>1</v>
      </c>
      <c r="AK150" s="5">
        <v>1</v>
      </c>
      <c r="AL150" s="5">
        <v>1</v>
      </c>
      <c r="AM150" s="5">
        <v>1</v>
      </c>
      <c r="AN150" s="5">
        <v>1</v>
      </c>
      <c r="AO150" s="5">
        <v>1</v>
      </c>
      <c r="AP150" s="5">
        <v>1</v>
      </c>
      <c r="AQ150" s="5">
        <v>1</v>
      </c>
      <c r="AR150" s="5">
        <v>1</v>
      </c>
      <c r="AS150" s="5">
        <v>1</v>
      </c>
      <c r="AT150" s="5">
        <v>1</v>
      </c>
      <c r="AU150" s="5">
        <v>1</v>
      </c>
      <c r="AV150" s="5">
        <v>1</v>
      </c>
      <c r="AW150" s="5">
        <v>1</v>
      </c>
      <c r="AX150" s="5">
        <v>1</v>
      </c>
      <c r="AY150" s="5">
        <v>1</v>
      </c>
      <c r="AZ150" s="5">
        <v>1</v>
      </c>
      <c r="BA150" s="5">
        <v>1</v>
      </c>
      <c r="BB150" s="5">
        <v>1</v>
      </c>
      <c r="BC150" s="5">
        <v>1</v>
      </c>
      <c r="BD150" s="5">
        <v>1</v>
      </c>
      <c r="BE150" s="5">
        <v>1</v>
      </c>
      <c r="BF150" s="5">
        <v>1</v>
      </c>
      <c r="BG150" s="5">
        <v>1</v>
      </c>
      <c r="BH150" s="5">
        <v>1</v>
      </c>
      <c r="BI150" s="5">
        <v>1</v>
      </c>
      <c r="BJ150" s="5">
        <v>1</v>
      </c>
      <c r="BK150" s="5">
        <v>1</v>
      </c>
      <c r="BL150" s="5">
        <v>1</v>
      </c>
      <c r="BM150" s="5">
        <v>1</v>
      </c>
      <c r="BN150" s="5">
        <v>1</v>
      </c>
      <c r="BO150" s="5">
        <v>1</v>
      </c>
      <c r="BP150" s="5">
        <v>1</v>
      </c>
      <c r="BQ150" s="5">
        <v>1</v>
      </c>
      <c r="BR150" s="5">
        <v>1</v>
      </c>
      <c r="BS150" s="5">
        <v>1</v>
      </c>
      <c r="BT150" s="5">
        <v>1</v>
      </c>
      <c r="BU150" s="244">
        <v>1</v>
      </c>
    </row>
    <row r="151" spans="1:73" ht="18.75">
      <c r="A151" s="5">
        <v>1</v>
      </c>
      <c r="B151" s="596"/>
      <c r="C151" s="632"/>
      <c r="D151" s="598"/>
      <c r="E151" s="630" t="str">
        <f t="shared" si="18"/>
        <v/>
      </c>
      <c r="F151" s="640"/>
      <c r="G151" s="627" t="str">
        <f t="shared" si="21"/>
        <v/>
      </c>
      <c r="H151" s="639" t="str">
        <f>IF(OR(ISBLANK(F151), ISTEXT(F151)), "", "0  "&amp;F102)</f>
        <v/>
      </c>
      <c r="I151" s="5">
        <v>1</v>
      </c>
      <c r="J151" s="314" t="str">
        <f t="shared" si="22"/>
        <v>►</v>
      </c>
      <c r="K151" s="315" t="str">
        <f>IF(ISBLANK(L151),"",LARGE(K130:K150,1)+1)</f>
        <v/>
      </c>
      <c r="L151" s="316"/>
      <c r="M151" s="317"/>
      <c r="N151" s="317"/>
      <c r="O151" s="317"/>
      <c r="P151" s="317"/>
      <c r="Q151" s="317"/>
      <c r="R151" s="317"/>
      <c r="S151" s="317"/>
      <c r="T151" s="317"/>
      <c r="U151" s="317"/>
      <c r="V151" s="317"/>
      <c r="W151" s="317"/>
      <c r="X151" s="318"/>
      <c r="Y151" s="5">
        <v>1</v>
      </c>
      <c r="Z151" s="5">
        <v>1</v>
      </c>
      <c r="AA151" s="314" t="str">
        <f t="shared" si="23"/>
        <v>A</v>
      </c>
      <c r="AB151" s="315" t="str">
        <f>IF(ISBLANK(AC151),"",LARGE(AB138:AB150,1)+1)</f>
        <v/>
      </c>
      <c r="AC151" s="316"/>
      <c r="AD151" s="317"/>
      <c r="AE151" s="317"/>
      <c r="AF151" s="317"/>
      <c r="AG151" s="5">
        <v>1</v>
      </c>
      <c r="AH151" s="5">
        <v>1</v>
      </c>
      <c r="AI151" s="5">
        <v>1</v>
      </c>
      <c r="AJ151" s="5">
        <v>1</v>
      </c>
      <c r="AK151" s="5">
        <v>1</v>
      </c>
      <c r="AL151" s="5">
        <v>1</v>
      </c>
      <c r="AM151" s="5">
        <v>1</v>
      </c>
      <c r="AN151" s="5">
        <v>1</v>
      </c>
      <c r="AO151" s="5">
        <v>1</v>
      </c>
      <c r="AP151" s="5">
        <v>1</v>
      </c>
      <c r="AQ151" s="5">
        <v>1</v>
      </c>
      <c r="AR151" s="5">
        <v>1</v>
      </c>
      <c r="AS151" s="5">
        <v>1</v>
      </c>
      <c r="AT151" s="5">
        <v>1</v>
      </c>
      <c r="AU151" s="5">
        <v>1</v>
      </c>
      <c r="AV151" s="5">
        <v>1</v>
      </c>
      <c r="AW151" s="5">
        <v>1</v>
      </c>
      <c r="AX151" s="5">
        <v>1</v>
      </c>
      <c r="AY151" s="5">
        <v>1</v>
      </c>
      <c r="AZ151" s="5">
        <v>1</v>
      </c>
      <c r="BA151" s="5">
        <v>1</v>
      </c>
      <c r="BB151" s="5">
        <v>1</v>
      </c>
      <c r="BC151" s="5">
        <v>1</v>
      </c>
      <c r="BD151" s="5">
        <v>1</v>
      </c>
      <c r="BE151" s="5">
        <v>1</v>
      </c>
      <c r="BF151" s="5">
        <v>1</v>
      </c>
      <c r="BG151" s="5">
        <v>1</v>
      </c>
      <c r="BH151" s="5">
        <v>1</v>
      </c>
      <c r="BI151" s="5">
        <v>1</v>
      </c>
      <c r="BJ151" s="5">
        <v>1</v>
      </c>
      <c r="BK151" s="5">
        <v>1</v>
      </c>
      <c r="BL151" s="5">
        <v>1</v>
      </c>
      <c r="BM151" s="5">
        <v>1</v>
      </c>
      <c r="BN151" s="5">
        <v>1</v>
      </c>
      <c r="BO151" s="5">
        <v>1</v>
      </c>
      <c r="BP151" s="5">
        <v>1</v>
      </c>
      <c r="BQ151" s="5">
        <v>1</v>
      </c>
      <c r="BR151" s="5">
        <v>1</v>
      </c>
      <c r="BS151" s="5">
        <v>1</v>
      </c>
      <c r="BT151" s="5">
        <v>1</v>
      </c>
      <c r="BU151" s="244">
        <v>1</v>
      </c>
    </row>
    <row r="152" spans="1:73" ht="18.75">
      <c r="A152" s="5">
        <v>1</v>
      </c>
      <c r="B152" s="596"/>
      <c r="C152" s="632"/>
      <c r="D152" s="598"/>
      <c r="E152" s="630" t="str">
        <f t="shared" si="18"/>
        <v/>
      </c>
      <c r="F152" s="640"/>
      <c r="G152" s="627" t="str">
        <f t="shared" si="21"/>
        <v/>
      </c>
      <c r="H152" s="639" t="str">
        <f>IF(OR(ISBLANK(F152), ISTEXT(F152)), "", "0  "&amp;F102)</f>
        <v/>
      </c>
      <c r="I152" s="5">
        <v>1</v>
      </c>
      <c r="J152" s="314" t="str">
        <f t="shared" si="22"/>
        <v>►</v>
      </c>
      <c r="K152" s="315" t="str">
        <f>IF(ISBLANK(L152),"",LARGE(K130:K151,1)+1)</f>
        <v/>
      </c>
      <c r="L152" s="316"/>
      <c r="M152" s="317"/>
      <c r="N152" s="317"/>
      <c r="O152" s="317"/>
      <c r="P152" s="317"/>
      <c r="Q152" s="317"/>
      <c r="R152" s="317"/>
      <c r="S152" s="317"/>
      <c r="T152" s="317"/>
      <c r="U152" s="317"/>
      <c r="V152" s="317"/>
      <c r="W152" s="317"/>
      <c r="X152" s="318"/>
      <c r="Y152" s="5">
        <v>1</v>
      </c>
      <c r="Z152" s="5">
        <v>1</v>
      </c>
      <c r="AA152" s="314" t="str">
        <f t="shared" si="23"/>
        <v>A</v>
      </c>
      <c r="AB152" s="315" t="str">
        <f>IF(ISBLANK(AC152),"",LARGE(AB138:AB151,1)+1)</f>
        <v/>
      </c>
      <c r="AC152" s="316"/>
      <c r="AD152" s="317"/>
      <c r="AE152" s="317"/>
      <c r="AF152" s="317"/>
      <c r="AG152" s="5">
        <v>1</v>
      </c>
      <c r="AH152" s="5">
        <v>1</v>
      </c>
      <c r="AI152" s="5">
        <v>1</v>
      </c>
      <c r="AJ152" s="5">
        <v>1</v>
      </c>
      <c r="AK152" s="5">
        <v>1</v>
      </c>
      <c r="AL152" s="5">
        <v>1</v>
      </c>
      <c r="AM152" s="5">
        <v>1</v>
      </c>
      <c r="AN152" s="5">
        <v>1</v>
      </c>
      <c r="AO152" s="5">
        <v>1</v>
      </c>
      <c r="AP152" s="5">
        <v>1</v>
      </c>
      <c r="AQ152" s="5">
        <v>1</v>
      </c>
      <c r="AR152" s="5">
        <v>1</v>
      </c>
      <c r="AS152" s="5">
        <v>1</v>
      </c>
      <c r="AT152" s="5">
        <v>1</v>
      </c>
      <c r="AU152" s="5">
        <v>1</v>
      </c>
      <c r="AV152" s="5">
        <v>1</v>
      </c>
      <c r="AW152" s="5">
        <v>1</v>
      </c>
      <c r="AX152" s="5">
        <v>1</v>
      </c>
      <c r="AY152" s="5">
        <v>1</v>
      </c>
      <c r="AZ152" s="5">
        <v>1</v>
      </c>
      <c r="BA152" s="5">
        <v>1</v>
      </c>
      <c r="BB152" s="5">
        <v>1</v>
      </c>
      <c r="BC152" s="5">
        <v>1</v>
      </c>
      <c r="BD152" s="5">
        <v>1</v>
      </c>
      <c r="BE152" s="5">
        <v>1</v>
      </c>
      <c r="BF152" s="5">
        <v>1</v>
      </c>
      <c r="BG152" s="5">
        <v>1</v>
      </c>
      <c r="BH152" s="5">
        <v>1</v>
      </c>
      <c r="BI152" s="5">
        <v>1</v>
      </c>
      <c r="BJ152" s="5">
        <v>1</v>
      </c>
      <c r="BK152" s="5">
        <v>1</v>
      </c>
      <c r="BL152" s="5">
        <v>1</v>
      </c>
      <c r="BM152" s="5">
        <v>1</v>
      </c>
      <c r="BN152" s="5">
        <v>1</v>
      </c>
      <c r="BO152" s="5">
        <v>1</v>
      </c>
      <c r="BP152" s="5">
        <v>1</v>
      </c>
      <c r="BQ152" s="5">
        <v>1</v>
      </c>
      <c r="BR152" s="5">
        <v>1</v>
      </c>
      <c r="BS152" s="5">
        <v>1</v>
      </c>
      <c r="BT152" s="5">
        <v>1</v>
      </c>
      <c r="BU152" s="244">
        <v>1</v>
      </c>
    </row>
    <row r="153" spans="1:73" ht="18.75">
      <c r="A153" s="5">
        <v>1</v>
      </c>
      <c r="B153" s="596"/>
      <c r="C153" s="632"/>
      <c r="D153" s="598"/>
      <c r="E153" s="630" t="str">
        <f t="shared" si="18"/>
        <v/>
      </c>
      <c r="F153" s="640"/>
      <c r="G153" s="627" t="str">
        <f t="shared" si="21"/>
        <v/>
      </c>
      <c r="H153" s="639" t="str">
        <f>IF(OR(ISBLANK(F153), ISTEXT(F153)), "", "0  "&amp;F102)</f>
        <v/>
      </c>
      <c r="I153" s="5">
        <v>1</v>
      </c>
      <c r="J153" s="314" t="str">
        <f t="shared" si="22"/>
        <v>►</v>
      </c>
      <c r="K153" s="315" t="str">
        <f>IF(ISBLANK(L153),"",LARGE(K130:K152,1)+1)</f>
        <v/>
      </c>
      <c r="L153" s="316"/>
      <c r="M153" s="317"/>
      <c r="N153" s="317"/>
      <c r="O153" s="317"/>
      <c r="P153" s="317"/>
      <c r="Q153" s="317"/>
      <c r="R153" s="317"/>
      <c r="S153" s="317"/>
      <c r="T153" s="317"/>
      <c r="U153" s="317"/>
      <c r="V153" s="317"/>
      <c r="W153" s="317"/>
      <c r="X153" s="318"/>
      <c r="Y153" s="5">
        <v>1</v>
      </c>
      <c r="Z153" s="5">
        <v>1</v>
      </c>
      <c r="AA153" s="314" t="str">
        <f t="shared" si="23"/>
        <v>A</v>
      </c>
      <c r="AB153" s="315" t="str">
        <f>IF(ISBLANK(AC153),"",LARGE(AB138:AB152,1)+1)</f>
        <v/>
      </c>
      <c r="AC153" s="316"/>
      <c r="AD153" s="317"/>
      <c r="AE153" s="317"/>
      <c r="AF153" s="317"/>
      <c r="AG153" s="5">
        <v>1</v>
      </c>
      <c r="AH153" s="5">
        <v>1</v>
      </c>
      <c r="AI153" s="5">
        <v>1</v>
      </c>
      <c r="AJ153" s="5">
        <v>1</v>
      </c>
      <c r="AK153" s="5">
        <v>1</v>
      </c>
      <c r="AL153" s="5">
        <v>1</v>
      </c>
      <c r="AM153" s="5">
        <v>1</v>
      </c>
      <c r="AN153" s="5">
        <v>1</v>
      </c>
      <c r="AO153" s="5">
        <v>1</v>
      </c>
      <c r="AP153" s="5">
        <v>1</v>
      </c>
      <c r="AQ153" s="5">
        <v>1</v>
      </c>
      <c r="AR153" s="5">
        <v>1</v>
      </c>
      <c r="AS153" s="5">
        <v>1</v>
      </c>
      <c r="AT153" s="5">
        <v>1</v>
      </c>
      <c r="AU153" s="5">
        <v>1</v>
      </c>
      <c r="AV153" s="5">
        <v>1</v>
      </c>
      <c r="AW153" s="5">
        <v>1</v>
      </c>
      <c r="AX153" s="5">
        <v>1</v>
      </c>
      <c r="AY153" s="5">
        <v>1</v>
      </c>
      <c r="AZ153" s="5">
        <v>1</v>
      </c>
      <c r="BA153" s="5">
        <v>1</v>
      </c>
      <c r="BB153" s="5">
        <v>1</v>
      </c>
      <c r="BC153" s="5">
        <v>1</v>
      </c>
      <c r="BD153" s="5">
        <v>1</v>
      </c>
      <c r="BE153" s="5">
        <v>1</v>
      </c>
      <c r="BF153" s="5">
        <v>1</v>
      </c>
      <c r="BG153" s="5">
        <v>1</v>
      </c>
      <c r="BH153" s="5">
        <v>1</v>
      </c>
      <c r="BI153" s="5">
        <v>1</v>
      </c>
      <c r="BJ153" s="5">
        <v>1</v>
      </c>
      <c r="BK153" s="5">
        <v>1</v>
      </c>
      <c r="BL153" s="5">
        <v>1</v>
      </c>
      <c r="BM153" s="5">
        <v>1</v>
      </c>
      <c r="BN153" s="5">
        <v>1</v>
      </c>
      <c r="BO153" s="5">
        <v>1</v>
      </c>
      <c r="BP153" s="5">
        <v>1</v>
      </c>
      <c r="BQ153" s="5">
        <v>1</v>
      </c>
      <c r="BR153" s="5">
        <v>1</v>
      </c>
      <c r="BS153" s="5">
        <v>1</v>
      </c>
      <c r="BT153" s="5">
        <v>1</v>
      </c>
      <c r="BU153" s="244">
        <v>1</v>
      </c>
    </row>
    <row r="154" spans="1:73" ht="18.75">
      <c r="A154" s="5">
        <v>1</v>
      </c>
      <c r="B154" s="596"/>
      <c r="C154" s="632"/>
      <c r="D154" s="598"/>
      <c r="E154" s="630" t="str">
        <f t="shared" si="18"/>
        <v/>
      </c>
      <c r="F154" s="640"/>
      <c r="G154" s="627" t="str">
        <f t="shared" si="21"/>
        <v/>
      </c>
      <c r="H154" s="639" t="str">
        <f>IF(OR(ISBLANK(F154), ISTEXT(F154)), "", "0  "&amp;F102)</f>
        <v/>
      </c>
      <c r="I154" s="5">
        <v>1</v>
      </c>
      <c r="J154" s="60" t="s">
        <v>21</v>
      </c>
      <c r="K154" s="315" t="str">
        <f>IF(ISBLANK(L154),"",LARGE(K130:K153,1)+1)</f>
        <v/>
      </c>
      <c r="L154" s="316"/>
      <c r="M154" s="317"/>
      <c r="N154" s="317"/>
      <c r="O154" s="317"/>
      <c r="P154" s="317"/>
      <c r="Q154" s="317"/>
      <c r="R154" s="317"/>
      <c r="S154" s="317"/>
      <c r="T154" s="317"/>
      <c r="U154" s="317"/>
      <c r="V154" s="317"/>
      <c r="W154" s="317"/>
      <c r="X154" s="318"/>
      <c r="Y154" s="5">
        <v>1</v>
      </c>
      <c r="Z154" s="5">
        <v>1</v>
      </c>
      <c r="AA154" s="314" t="str">
        <f t="shared" si="23"/>
        <v>A</v>
      </c>
      <c r="AB154" s="315" t="str">
        <f>IF(ISBLANK(AC154),"",LARGE(AB138:AB153,1)+1)</f>
        <v/>
      </c>
      <c r="AC154" s="316"/>
      <c r="AD154" s="317"/>
      <c r="AE154" s="317"/>
      <c r="AF154" s="317"/>
      <c r="AG154" s="5">
        <v>1</v>
      </c>
      <c r="AH154" s="5">
        <v>1</v>
      </c>
      <c r="AI154" s="5">
        <v>1</v>
      </c>
      <c r="AJ154" s="5">
        <v>1</v>
      </c>
      <c r="AK154" s="5">
        <v>1</v>
      </c>
      <c r="AL154" s="5">
        <v>1</v>
      </c>
      <c r="AM154" s="5">
        <v>1</v>
      </c>
      <c r="AN154" s="5">
        <v>1</v>
      </c>
      <c r="AO154" s="5">
        <v>1</v>
      </c>
      <c r="AP154" s="5">
        <v>1</v>
      </c>
      <c r="AQ154" s="5">
        <v>1</v>
      </c>
      <c r="AR154" s="5">
        <v>1</v>
      </c>
      <c r="AS154" s="5">
        <v>1</v>
      </c>
      <c r="AT154" s="5">
        <v>1</v>
      </c>
      <c r="AU154" s="5">
        <v>1</v>
      </c>
      <c r="AV154" s="5">
        <v>1</v>
      </c>
      <c r="AW154" s="5">
        <v>1</v>
      </c>
      <c r="AX154" s="5">
        <v>1</v>
      </c>
      <c r="AY154" s="5">
        <v>1</v>
      </c>
      <c r="AZ154" s="5">
        <v>1</v>
      </c>
      <c r="BA154" s="5">
        <v>1</v>
      </c>
      <c r="BB154" s="5">
        <v>1</v>
      </c>
      <c r="BC154" s="5">
        <v>1</v>
      </c>
      <c r="BD154" s="5">
        <v>1</v>
      </c>
      <c r="BE154" s="5">
        <v>1</v>
      </c>
      <c r="BF154" s="5">
        <v>1</v>
      </c>
      <c r="BG154" s="5">
        <v>1</v>
      </c>
      <c r="BH154" s="5">
        <v>1</v>
      </c>
      <c r="BI154" s="5">
        <v>1</v>
      </c>
      <c r="BJ154" s="5">
        <v>1</v>
      </c>
      <c r="BK154" s="5">
        <v>1</v>
      </c>
      <c r="BL154" s="5">
        <v>1</v>
      </c>
      <c r="BM154" s="5">
        <v>1</v>
      </c>
      <c r="BN154" s="5">
        <v>1</v>
      </c>
      <c r="BO154" s="5">
        <v>1</v>
      </c>
      <c r="BP154" s="5">
        <v>1</v>
      </c>
      <c r="BQ154" s="5">
        <v>1</v>
      </c>
      <c r="BR154" s="5">
        <v>1</v>
      </c>
      <c r="BS154" s="5">
        <v>1</v>
      </c>
      <c r="BT154" s="5">
        <v>1</v>
      </c>
      <c r="BU154" s="244">
        <v>1</v>
      </c>
    </row>
    <row r="155" spans="1:73" ht="18.75">
      <c r="A155" s="5">
        <v>1</v>
      </c>
      <c r="B155" s="596"/>
      <c r="C155" s="632"/>
      <c r="D155" s="598"/>
      <c r="E155" s="630" t="str">
        <f t="shared" si="18"/>
        <v/>
      </c>
      <c r="F155" s="640"/>
      <c r="G155" s="627" t="str">
        <f t="shared" si="21"/>
        <v/>
      </c>
      <c r="H155" s="639" t="str">
        <f>IF(OR(ISBLANK(F155), ISTEXT(F155)), "", "0  "&amp;F102)</f>
        <v/>
      </c>
      <c r="I155" s="5">
        <v>1</v>
      </c>
      <c r="J155" s="60" t="s">
        <v>21</v>
      </c>
      <c r="K155" s="406"/>
      <c r="L155" s="406"/>
      <c r="M155" s="406"/>
      <c r="N155" s="406"/>
      <c r="O155" s="406"/>
      <c r="P155" s="406"/>
      <c r="Q155" s="406"/>
      <c r="R155" s="406"/>
      <c r="S155" s="406"/>
      <c r="T155" s="406"/>
      <c r="U155" s="406"/>
      <c r="V155" s="890">
        <f>COUNTIF(J95:J167,X155)</f>
        <v>36</v>
      </c>
      <c r="W155" s="890"/>
      <c r="X155" s="407" t="s">
        <v>22</v>
      </c>
      <c r="Y155" s="5">
        <v>1</v>
      </c>
      <c r="Z155" s="5">
        <v>1</v>
      </c>
      <c r="AA155" s="314" t="str">
        <f t="shared" si="23"/>
        <v>A</v>
      </c>
      <c r="AB155" s="315" t="str">
        <f>IF(ISBLANK(AC155),"",LARGE(AB138:AB154,1)+1)</f>
        <v/>
      </c>
      <c r="AC155" s="316"/>
      <c r="AD155" s="317"/>
      <c r="AE155" s="317"/>
      <c r="AF155" s="317"/>
      <c r="AG155" s="5">
        <v>1</v>
      </c>
      <c r="AH155" s="5">
        <v>1</v>
      </c>
      <c r="AI155" s="5">
        <v>1</v>
      </c>
      <c r="AJ155" s="5">
        <v>1</v>
      </c>
      <c r="AK155" s="5">
        <v>1</v>
      </c>
      <c r="AL155" s="5">
        <v>1</v>
      </c>
      <c r="AM155" s="5">
        <v>1</v>
      </c>
      <c r="AN155" s="5">
        <v>1</v>
      </c>
      <c r="AO155" s="5">
        <v>1</v>
      </c>
      <c r="AP155" s="5">
        <v>1</v>
      </c>
      <c r="AQ155" s="5">
        <v>1</v>
      </c>
      <c r="AR155" s="5">
        <v>1</v>
      </c>
      <c r="AS155" s="5">
        <v>1</v>
      </c>
      <c r="AT155" s="5">
        <v>1</v>
      </c>
      <c r="AU155" s="5">
        <v>1</v>
      </c>
      <c r="AV155" s="5">
        <v>1</v>
      </c>
      <c r="AW155" s="5">
        <v>1</v>
      </c>
      <c r="AX155" s="5">
        <v>1</v>
      </c>
      <c r="AY155" s="5">
        <v>1</v>
      </c>
      <c r="AZ155" s="5">
        <v>1</v>
      </c>
      <c r="BA155" s="5">
        <v>1</v>
      </c>
      <c r="BB155" s="5">
        <v>1</v>
      </c>
      <c r="BC155" s="5">
        <v>1</v>
      </c>
      <c r="BD155" s="5">
        <v>1</v>
      </c>
      <c r="BE155" s="5">
        <v>1</v>
      </c>
      <c r="BF155" s="5">
        <v>1</v>
      </c>
      <c r="BG155" s="5">
        <v>1</v>
      </c>
      <c r="BH155" s="5">
        <v>1</v>
      </c>
      <c r="BI155" s="5">
        <v>1</v>
      </c>
      <c r="BJ155" s="5">
        <v>1</v>
      </c>
      <c r="BK155" s="5">
        <v>1</v>
      </c>
      <c r="BL155" s="5">
        <v>1</v>
      </c>
      <c r="BM155" s="5">
        <v>1</v>
      </c>
      <c r="BN155" s="5">
        <v>1</v>
      </c>
      <c r="BO155" s="5">
        <v>1</v>
      </c>
      <c r="BP155" s="5">
        <v>1</v>
      </c>
      <c r="BQ155" s="5">
        <v>1</v>
      </c>
      <c r="BR155" s="5">
        <v>1</v>
      </c>
      <c r="BS155" s="5">
        <v>1</v>
      </c>
      <c r="BT155" s="5">
        <v>1</v>
      </c>
      <c r="BU155" s="244">
        <v>1</v>
      </c>
    </row>
    <row r="156" spans="1:73" ht="18.75">
      <c r="A156" s="5">
        <v>1</v>
      </c>
      <c r="B156" s="596"/>
      <c r="C156" s="632"/>
      <c r="D156" s="598"/>
      <c r="E156" s="630" t="str">
        <f t="shared" si="18"/>
        <v/>
      </c>
      <c r="F156" s="640"/>
      <c r="G156" s="627" t="str">
        <f t="shared" si="21"/>
        <v/>
      </c>
      <c r="H156" s="639" t="str">
        <f>IF(OR(ISBLANK(F156), ISTEXT(F156)), "", "0  "&amp;F102)</f>
        <v/>
      </c>
      <c r="I156" s="5">
        <v>1</v>
      </c>
      <c r="J156" s="408" t="s">
        <v>22</v>
      </c>
      <c r="K156" s="409" t="s">
        <v>4</v>
      </c>
      <c r="L156" s="332" t="s">
        <v>10</v>
      </c>
      <c r="M156" s="332" t="s">
        <v>16</v>
      </c>
      <c r="N156" s="332" t="s">
        <v>5</v>
      </c>
      <c r="O156" s="332" t="s">
        <v>17</v>
      </c>
      <c r="P156" s="410" t="s">
        <v>37</v>
      </c>
      <c r="Q156" s="411" t="s">
        <v>230</v>
      </c>
      <c r="R156" s="412"/>
      <c r="S156" s="412"/>
      <c r="T156" s="412"/>
      <c r="U156" s="412"/>
      <c r="V156" s="412"/>
      <c r="W156" s="412"/>
      <c r="X156" s="413"/>
      <c r="Y156" s="5">
        <v>1</v>
      </c>
      <c r="Z156" s="5">
        <v>1</v>
      </c>
      <c r="AA156" s="314" t="str">
        <f t="shared" si="23"/>
        <v>A</v>
      </c>
      <c r="AB156" s="315" t="str">
        <f>IF(ISBLANK(AC156),"",LARGE(AB138:AB155,1)+1)</f>
        <v/>
      </c>
      <c r="AC156" s="316"/>
      <c r="AD156" s="317"/>
      <c r="AE156" s="317"/>
      <c r="AF156" s="317"/>
      <c r="AG156" s="5">
        <v>1</v>
      </c>
      <c r="AH156" s="5">
        <v>1</v>
      </c>
      <c r="AI156" s="5">
        <v>1</v>
      </c>
      <c r="AJ156" s="5">
        <v>1</v>
      </c>
      <c r="AK156" s="5">
        <v>1</v>
      </c>
      <c r="AL156" s="5">
        <v>1</v>
      </c>
      <c r="AM156" s="5">
        <v>1</v>
      </c>
      <c r="AN156" s="5">
        <v>1</v>
      </c>
      <c r="AO156" s="5">
        <v>1</v>
      </c>
      <c r="AP156" s="5">
        <v>1</v>
      </c>
      <c r="AQ156" s="5">
        <v>1</v>
      </c>
      <c r="AR156" s="5">
        <v>1</v>
      </c>
      <c r="AS156" s="5">
        <v>1</v>
      </c>
      <c r="AT156" s="5">
        <v>1</v>
      </c>
      <c r="AU156" s="5">
        <v>1</v>
      </c>
      <c r="AV156" s="5">
        <v>1</v>
      </c>
      <c r="AW156" s="5">
        <v>1</v>
      </c>
      <c r="AX156" s="5">
        <v>1</v>
      </c>
      <c r="AY156" s="5">
        <v>1</v>
      </c>
      <c r="AZ156" s="5">
        <v>1</v>
      </c>
      <c r="BA156" s="5">
        <v>1</v>
      </c>
      <c r="BB156" s="5">
        <v>1</v>
      </c>
      <c r="BC156" s="5">
        <v>1</v>
      </c>
      <c r="BD156" s="5">
        <v>1</v>
      </c>
      <c r="BE156" s="5">
        <v>1</v>
      </c>
      <c r="BF156" s="5">
        <v>1</v>
      </c>
      <c r="BG156" s="5">
        <v>1</v>
      </c>
      <c r="BH156" s="5">
        <v>1</v>
      </c>
      <c r="BI156" s="5">
        <v>1</v>
      </c>
      <c r="BJ156" s="5">
        <v>1</v>
      </c>
      <c r="BK156" s="5">
        <v>1</v>
      </c>
      <c r="BL156" s="5">
        <v>1</v>
      </c>
      <c r="BM156" s="5">
        <v>1</v>
      </c>
      <c r="BN156" s="5">
        <v>1</v>
      </c>
      <c r="BO156" s="5">
        <v>1</v>
      </c>
      <c r="BP156" s="5">
        <v>1</v>
      </c>
      <c r="BQ156" s="5">
        <v>1</v>
      </c>
      <c r="BR156" s="5">
        <v>1</v>
      </c>
      <c r="BS156" s="5">
        <v>1</v>
      </c>
      <c r="BT156" s="5">
        <v>1</v>
      </c>
      <c r="BU156" s="244">
        <v>1</v>
      </c>
    </row>
    <row r="157" spans="1:73" ht="18.75">
      <c r="A157" s="5">
        <v>1</v>
      </c>
      <c r="B157" s="596"/>
      <c r="C157" s="632"/>
      <c r="D157" s="598"/>
      <c r="E157" s="630" t="str">
        <f t="shared" si="18"/>
        <v/>
      </c>
      <c r="F157" s="640"/>
      <c r="G157" s="627" t="str">
        <f t="shared" si="21"/>
        <v/>
      </c>
      <c r="H157" s="639" t="str">
        <f>IF(OR(ISBLANK(F157), ISTEXT(F157)), "", "0  "&amp;F102)</f>
        <v/>
      </c>
      <c r="I157" s="5">
        <v>1</v>
      </c>
      <c r="J157" s="408" t="s">
        <v>22</v>
      </c>
      <c r="K157" s="417">
        <v>1</v>
      </c>
      <c r="L157" s="326">
        <v>0.1</v>
      </c>
      <c r="M157" s="418">
        <v>0.01</v>
      </c>
      <c r="N157" s="326">
        <v>1E-3</v>
      </c>
      <c r="O157" s="326">
        <v>1E-3</v>
      </c>
      <c r="P157" s="327">
        <v>1</v>
      </c>
      <c r="Q157" s="419" t="s">
        <v>232</v>
      </c>
      <c r="R157" s="420"/>
      <c r="S157" s="420"/>
      <c r="T157" s="420"/>
      <c r="U157" s="420"/>
      <c r="V157" s="420"/>
      <c r="W157" s="420"/>
      <c r="X157" s="421"/>
      <c r="Y157" s="5">
        <v>1</v>
      </c>
      <c r="Z157" s="5">
        <v>1</v>
      </c>
      <c r="AA157" s="314" t="str">
        <f t="shared" si="23"/>
        <v>A</v>
      </c>
      <c r="AB157" s="315" t="str">
        <f>IF(ISBLANK(AC157),"",LARGE(AB138:AB156,1)+1)</f>
        <v/>
      </c>
      <c r="AC157" s="316"/>
      <c r="AD157" s="317"/>
      <c r="AE157" s="317"/>
      <c r="AF157" s="317"/>
      <c r="AG157" s="5">
        <v>1</v>
      </c>
      <c r="AH157" s="5">
        <v>1</v>
      </c>
      <c r="AI157" s="5">
        <v>1</v>
      </c>
      <c r="AJ157" s="5">
        <v>1</v>
      </c>
      <c r="AK157" s="5">
        <v>1</v>
      </c>
      <c r="AL157" s="5">
        <v>1</v>
      </c>
      <c r="AM157" s="5">
        <v>1</v>
      </c>
      <c r="AN157" s="5">
        <v>1</v>
      </c>
      <c r="AO157" s="5">
        <v>1</v>
      </c>
      <c r="AP157" s="5">
        <v>1</v>
      </c>
      <c r="AQ157" s="5">
        <v>1</v>
      </c>
      <c r="AR157" s="5">
        <v>1</v>
      </c>
      <c r="AS157" s="5">
        <v>1</v>
      </c>
      <c r="AT157" s="5">
        <v>1</v>
      </c>
      <c r="AU157" s="5">
        <v>1</v>
      </c>
      <c r="AV157" s="5">
        <v>1</v>
      </c>
      <c r="AW157" s="5">
        <v>1</v>
      </c>
      <c r="AX157" s="5">
        <v>1</v>
      </c>
      <c r="AY157" s="5">
        <v>1</v>
      </c>
      <c r="AZ157" s="5">
        <v>1</v>
      </c>
      <c r="BA157" s="5">
        <v>1</v>
      </c>
      <c r="BB157" s="5">
        <v>1</v>
      </c>
      <c r="BC157" s="5">
        <v>1</v>
      </c>
      <c r="BD157" s="5">
        <v>1</v>
      </c>
      <c r="BE157" s="5">
        <v>1</v>
      </c>
      <c r="BF157" s="5">
        <v>1</v>
      </c>
      <c r="BG157" s="5">
        <v>1</v>
      </c>
      <c r="BH157" s="5">
        <v>1</v>
      </c>
      <c r="BI157" s="5">
        <v>1</v>
      </c>
      <c r="BJ157" s="5">
        <v>1</v>
      </c>
      <c r="BK157" s="5">
        <v>1</v>
      </c>
      <c r="BL157" s="5">
        <v>1</v>
      </c>
      <c r="BM157" s="5">
        <v>1</v>
      </c>
      <c r="BN157" s="5">
        <v>1</v>
      </c>
      <c r="BO157" s="5">
        <v>1</v>
      </c>
      <c r="BP157" s="5">
        <v>1</v>
      </c>
      <c r="BQ157" s="5">
        <v>1</v>
      </c>
      <c r="BR157" s="5">
        <v>1</v>
      </c>
      <c r="BS157" s="5">
        <v>1</v>
      </c>
      <c r="BT157" s="5">
        <v>1</v>
      </c>
      <c r="BU157" s="244">
        <v>1</v>
      </c>
    </row>
    <row r="158" spans="1:73" ht="23.25">
      <c r="A158" s="5">
        <v>1</v>
      </c>
      <c r="B158" s="596"/>
      <c r="C158" s="632"/>
      <c r="D158" s="598"/>
      <c r="E158" s="630" t="str">
        <f t="shared" si="18"/>
        <v/>
      </c>
      <c r="F158" s="640"/>
      <c r="G158" s="627" t="str">
        <f t="shared" si="21"/>
        <v/>
      </c>
      <c r="H158" s="639" t="str">
        <f>IF(OR(ISBLANK(F158), ISTEXT(F158)), "", "0  "&amp;F102)</f>
        <v/>
      </c>
      <c r="I158" s="5">
        <v>1</v>
      </c>
      <c r="J158" s="408" t="s">
        <v>22</v>
      </c>
      <c r="K158" s="422" t="s">
        <v>6</v>
      </c>
      <c r="L158" s="331" t="s">
        <v>12</v>
      </c>
      <c r="M158" s="331" t="s">
        <v>18</v>
      </c>
      <c r="N158" s="332" t="s">
        <v>7</v>
      </c>
      <c r="O158" s="331" t="s">
        <v>13</v>
      </c>
      <c r="P158" s="333" t="s">
        <v>19</v>
      </c>
      <c r="Q158" s="419" t="s">
        <v>233</v>
      </c>
      <c r="R158" s="420"/>
      <c r="S158" s="420"/>
      <c r="T158" s="420"/>
      <c r="U158" s="420"/>
      <c r="V158" s="420"/>
      <c r="W158" s="423" t="s">
        <v>234</v>
      </c>
      <c r="X158" s="424" t="s">
        <v>131</v>
      </c>
      <c r="Y158" s="5">
        <v>1</v>
      </c>
      <c r="Z158" s="5">
        <v>1</v>
      </c>
      <c r="AA158" s="314" t="str">
        <f t="shared" si="23"/>
        <v>A</v>
      </c>
      <c r="AB158" s="315" t="str">
        <f>IF(ISBLANK(AC158),"",LARGE(AB138:AB157,1)+1)</f>
        <v/>
      </c>
      <c r="AC158" s="316"/>
      <c r="AD158" s="317"/>
      <c r="AE158" s="317"/>
      <c r="AF158" s="317"/>
      <c r="AG158" s="5">
        <v>1</v>
      </c>
      <c r="AH158" s="5">
        <v>1</v>
      </c>
      <c r="AI158" s="5">
        <v>1</v>
      </c>
      <c r="AJ158" s="5">
        <v>1</v>
      </c>
      <c r="AK158" s="5">
        <v>1</v>
      </c>
      <c r="AL158" s="5">
        <v>1</v>
      </c>
      <c r="AM158" s="5">
        <v>1</v>
      </c>
      <c r="AN158" s="5">
        <v>1</v>
      </c>
      <c r="AO158" s="5">
        <v>1</v>
      </c>
      <c r="AP158" s="5">
        <v>1</v>
      </c>
      <c r="AQ158" s="5">
        <v>1</v>
      </c>
      <c r="AR158" s="5">
        <v>1</v>
      </c>
      <c r="AS158" s="5">
        <v>1</v>
      </c>
      <c r="AT158" s="5">
        <v>1</v>
      </c>
      <c r="AU158" s="5">
        <v>1</v>
      </c>
      <c r="AV158" s="5">
        <v>1</v>
      </c>
      <c r="AW158" s="5">
        <v>1</v>
      </c>
      <c r="AX158" s="5">
        <v>1</v>
      </c>
      <c r="AY158" s="5">
        <v>1</v>
      </c>
      <c r="AZ158" s="5">
        <v>1</v>
      </c>
      <c r="BA158" s="5">
        <v>1</v>
      </c>
      <c r="BB158" s="5">
        <v>1</v>
      </c>
      <c r="BC158" s="5">
        <v>1</v>
      </c>
      <c r="BD158" s="5">
        <v>1</v>
      </c>
      <c r="BE158" s="5">
        <v>1</v>
      </c>
      <c r="BF158" s="5">
        <v>1</v>
      </c>
      <c r="BG158" s="5">
        <v>1</v>
      </c>
      <c r="BH158" s="5">
        <v>1</v>
      </c>
      <c r="BI158" s="5">
        <v>1</v>
      </c>
      <c r="BJ158" s="5">
        <v>1</v>
      </c>
      <c r="BK158" s="5">
        <v>1</v>
      </c>
      <c r="BL158" s="5">
        <v>1</v>
      </c>
      <c r="BM158" s="5">
        <v>1</v>
      </c>
      <c r="BN158" s="5">
        <v>1</v>
      </c>
      <c r="BO158" s="5">
        <v>1</v>
      </c>
      <c r="BP158" s="5">
        <v>1</v>
      </c>
      <c r="BQ158" s="5">
        <v>1</v>
      </c>
      <c r="BR158" s="5">
        <v>1</v>
      </c>
      <c r="BS158" s="5">
        <v>1</v>
      </c>
      <c r="BT158" s="5">
        <v>1</v>
      </c>
      <c r="BU158" s="244">
        <v>1</v>
      </c>
    </row>
    <row r="159" spans="1:73" ht="23.25">
      <c r="A159" s="5">
        <v>1</v>
      </c>
      <c r="B159" s="596"/>
      <c r="C159" s="632"/>
      <c r="D159" s="598"/>
      <c r="E159" s="630" t="str">
        <f t="shared" si="18"/>
        <v/>
      </c>
      <c r="F159" s="640"/>
      <c r="G159" s="627" t="str">
        <f t="shared" si="21"/>
        <v/>
      </c>
      <c r="H159" s="639" t="str">
        <f>IF(OR(ISBLANK(F159), ISTEXT(F159)), "", "0  "&amp;F102)</f>
        <v/>
      </c>
      <c r="I159" s="5">
        <v>1</v>
      </c>
      <c r="J159" s="408" t="s">
        <v>22</v>
      </c>
      <c r="K159" s="429">
        <v>0.5</v>
      </c>
      <c r="L159" s="338">
        <v>0.25</v>
      </c>
      <c r="M159" s="338">
        <v>0.1</v>
      </c>
      <c r="N159" s="338">
        <v>0.01</v>
      </c>
      <c r="O159" s="338">
        <v>0.22500000000000001</v>
      </c>
      <c r="P159" s="339">
        <v>0.35</v>
      </c>
      <c r="Q159" s="419" t="s">
        <v>238</v>
      </c>
      <c r="R159" s="420"/>
      <c r="S159" s="420"/>
      <c r="T159" s="420"/>
      <c r="U159" s="420"/>
      <c r="V159" s="420"/>
      <c r="W159" s="430" t="s">
        <v>239</v>
      </c>
      <c r="X159" s="431" t="s">
        <v>235</v>
      </c>
      <c r="Y159" s="5">
        <v>1</v>
      </c>
      <c r="Z159" s="5">
        <v>1</v>
      </c>
      <c r="AA159" s="314" t="str">
        <f t="shared" si="23"/>
        <v>A</v>
      </c>
      <c r="AB159" s="315" t="str">
        <f>IF(ISBLANK(AC159),"",LARGE(AB138:AB158,1)+1)</f>
        <v/>
      </c>
      <c r="AC159" s="316"/>
      <c r="AD159" s="317"/>
      <c r="AE159" s="317"/>
      <c r="AF159" s="317"/>
      <c r="AG159" s="5">
        <v>1</v>
      </c>
      <c r="AH159" s="5">
        <v>1</v>
      </c>
      <c r="AI159" s="5">
        <v>1</v>
      </c>
      <c r="AJ159" s="5">
        <v>1</v>
      </c>
      <c r="AK159" s="5">
        <v>1</v>
      </c>
      <c r="AL159" s="5">
        <v>1</v>
      </c>
      <c r="AM159" s="5">
        <v>1</v>
      </c>
      <c r="AN159" s="5">
        <v>1</v>
      </c>
      <c r="AO159" s="5">
        <v>1</v>
      </c>
      <c r="AP159" s="5">
        <v>1</v>
      </c>
      <c r="AQ159" s="5">
        <v>1</v>
      </c>
      <c r="AR159" s="5">
        <v>1</v>
      </c>
      <c r="AS159" s="5">
        <v>1</v>
      </c>
      <c r="AT159" s="5">
        <v>1</v>
      </c>
      <c r="AU159" s="5">
        <v>1</v>
      </c>
      <c r="AV159" s="5">
        <v>1</v>
      </c>
      <c r="AW159" s="5">
        <v>1</v>
      </c>
      <c r="AX159" s="5">
        <v>1</v>
      </c>
      <c r="AY159" s="5">
        <v>1</v>
      </c>
      <c r="AZ159" s="5">
        <v>1</v>
      </c>
      <c r="BA159" s="5">
        <v>1</v>
      </c>
      <c r="BB159" s="5">
        <v>1</v>
      </c>
      <c r="BC159" s="5">
        <v>1</v>
      </c>
      <c r="BD159" s="5">
        <v>1</v>
      </c>
      <c r="BE159" s="5">
        <v>1</v>
      </c>
      <c r="BF159" s="5">
        <v>1</v>
      </c>
      <c r="BG159" s="5">
        <v>1</v>
      </c>
      <c r="BH159" s="5">
        <v>1</v>
      </c>
      <c r="BI159" s="5">
        <v>1</v>
      </c>
      <c r="BJ159" s="5">
        <v>1</v>
      </c>
      <c r="BK159" s="5">
        <v>1</v>
      </c>
      <c r="BL159" s="5">
        <v>1</v>
      </c>
      <c r="BM159" s="5">
        <v>1</v>
      </c>
      <c r="BN159" s="5">
        <v>1</v>
      </c>
      <c r="BO159" s="5">
        <v>1</v>
      </c>
      <c r="BP159" s="5">
        <v>1</v>
      </c>
      <c r="BQ159" s="5">
        <v>1</v>
      </c>
      <c r="BR159" s="5">
        <v>1</v>
      </c>
      <c r="BS159" s="5">
        <v>1</v>
      </c>
      <c r="BT159" s="5">
        <v>1</v>
      </c>
      <c r="BU159" s="244">
        <v>1</v>
      </c>
    </row>
    <row r="160" spans="1:73" ht="18.75">
      <c r="A160" s="5">
        <v>1</v>
      </c>
      <c r="B160" s="596"/>
      <c r="C160" s="632"/>
      <c r="D160" s="598"/>
      <c r="E160" s="630" t="str">
        <f t="shared" si="18"/>
        <v/>
      </c>
      <c r="F160" s="640"/>
      <c r="G160" s="627" t="str">
        <f t="shared" si="21"/>
        <v/>
      </c>
      <c r="H160" s="639" t="str">
        <f>IF(OR(ISBLANK(F160), ISTEXT(F160)), "", "0  "&amp;F102)</f>
        <v/>
      </c>
      <c r="I160" s="5">
        <v>1</v>
      </c>
      <c r="J160" s="60" t="s">
        <v>21</v>
      </c>
      <c r="K160" s="435" t="s">
        <v>155</v>
      </c>
      <c r="L160" s="436"/>
      <c r="M160" s="436"/>
      <c r="N160" s="436"/>
      <c r="O160" s="436"/>
      <c r="P160" s="437"/>
      <c r="Q160" s="438"/>
      <c r="R160" s="437" t="s">
        <v>240</v>
      </c>
      <c r="S160" s="439"/>
      <c r="T160" s="440">
        <v>2.0833333333333332E-2</v>
      </c>
      <c r="U160" s="439"/>
      <c r="V160" s="441"/>
      <c r="W160" s="437" t="s">
        <v>241</v>
      </c>
      <c r="X160" s="442">
        <v>0</v>
      </c>
      <c r="Y160" s="5">
        <v>1</v>
      </c>
      <c r="Z160" s="5">
        <v>1</v>
      </c>
      <c r="AA160" s="314" t="str">
        <f t="shared" si="23"/>
        <v>A</v>
      </c>
      <c r="AB160" s="315" t="str">
        <f>IF(ISBLANK(AC160),"",LARGE(AB138:AB159,1)+1)</f>
        <v/>
      </c>
      <c r="AC160" s="316"/>
      <c r="AD160" s="317"/>
      <c r="AE160" s="317"/>
      <c r="AF160" s="317"/>
      <c r="AG160" s="5">
        <v>1</v>
      </c>
      <c r="AH160" s="5">
        <v>1</v>
      </c>
      <c r="AI160" s="5">
        <v>1</v>
      </c>
      <c r="AJ160" s="5">
        <v>1</v>
      </c>
      <c r="AK160" s="5">
        <v>1</v>
      </c>
      <c r="AL160" s="5">
        <v>1</v>
      </c>
      <c r="AM160" s="5">
        <v>1</v>
      </c>
      <c r="AN160" s="5">
        <v>1</v>
      </c>
      <c r="AO160" s="5">
        <v>1</v>
      </c>
      <c r="AP160" s="5">
        <v>1</v>
      </c>
      <c r="AQ160" s="5">
        <v>1</v>
      </c>
      <c r="AR160" s="5">
        <v>1</v>
      </c>
      <c r="AS160" s="5">
        <v>1</v>
      </c>
      <c r="AT160" s="5">
        <v>1</v>
      </c>
      <c r="AU160" s="5">
        <v>1</v>
      </c>
      <c r="AV160" s="5">
        <v>1</v>
      </c>
      <c r="AW160" s="5">
        <v>1</v>
      </c>
      <c r="AX160" s="5">
        <v>1</v>
      </c>
      <c r="AY160" s="5">
        <v>1</v>
      </c>
      <c r="AZ160" s="5">
        <v>1</v>
      </c>
      <c r="BA160" s="5">
        <v>1</v>
      </c>
      <c r="BB160" s="5">
        <v>1</v>
      </c>
      <c r="BC160" s="5">
        <v>1</v>
      </c>
      <c r="BD160" s="5">
        <v>1</v>
      </c>
      <c r="BE160" s="5">
        <v>1</v>
      </c>
      <c r="BF160" s="5">
        <v>1</v>
      </c>
      <c r="BG160" s="5">
        <v>1</v>
      </c>
      <c r="BH160" s="5">
        <v>1</v>
      </c>
      <c r="BI160" s="5">
        <v>1</v>
      </c>
      <c r="BJ160" s="5">
        <v>1</v>
      </c>
      <c r="BK160" s="5">
        <v>1</v>
      </c>
      <c r="BL160" s="5">
        <v>1</v>
      </c>
      <c r="BM160" s="5">
        <v>1</v>
      </c>
      <c r="BN160" s="5">
        <v>1</v>
      </c>
      <c r="BO160" s="5">
        <v>1</v>
      </c>
      <c r="BP160" s="5">
        <v>1</v>
      </c>
      <c r="BQ160" s="5">
        <v>1</v>
      </c>
      <c r="BR160" s="5">
        <v>1</v>
      </c>
      <c r="BS160" s="5">
        <v>1</v>
      </c>
      <c r="BT160" s="5">
        <v>1</v>
      </c>
      <c r="BU160" s="244">
        <v>1</v>
      </c>
    </row>
    <row r="161" spans="1:73" ht="18.75">
      <c r="A161" s="5">
        <v>1</v>
      </c>
      <c r="B161" s="596"/>
      <c r="C161" s="632"/>
      <c r="D161" s="598"/>
      <c r="E161" s="630" t="str">
        <f t="shared" si="18"/>
        <v/>
      </c>
      <c r="F161" s="640"/>
      <c r="G161" s="627" t="str">
        <f t="shared" si="21"/>
        <v/>
      </c>
      <c r="H161" s="639" t="str">
        <f>IF(OR(ISBLANK(F161), ISTEXT(F161)), "", "0  "&amp;F102)</f>
        <v/>
      </c>
      <c r="I161" s="5">
        <v>1</v>
      </c>
      <c r="J161" s="60" t="s">
        <v>21</v>
      </c>
      <c r="K161" s="447" t="s">
        <v>156</v>
      </c>
      <c r="L161" s="436"/>
      <c r="M161" s="436"/>
      <c r="N161" s="436"/>
      <c r="O161" s="436"/>
      <c r="P161" s="448"/>
      <c r="Q161" s="449"/>
      <c r="R161" s="448" t="s">
        <v>244</v>
      </c>
      <c r="S161" s="36"/>
      <c r="T161" s="450">
        <v>2.0833333333333332E-2</v>
      </c>
      <c r="U161" s="36"/>
      <c r="V161" s="451"/>
      <c r="W161" s="452" t="s">
        <v>245</v>
      </c>
      <c r="X161" s="453">
        <f>T160+T161+X160</f>
        <v>4.1666666666666664E-2</v>
      </c>
      <c r="Y161" s="5">
        <v>1</v>
      </c>
      <c r="Z161" s="5">
        <v>1</v>
      </c>
      <c r="AA161" s="314" t="str">
        <f t="shared" si="23"/>
        <v>A</v>
      </c>
      <c r="AB161" s="315" t="str">
        <f>IF(ISBLANK(AC161),"",LARGE(AB138:AB160,1)+1)</f>
        <v/>
      </c>
      <c r="AC161" s="316"/>
      <c r="AD161" s="317"/>
      <c r="AE161" s="317"/>
      <c r="AF161" s="317"/>
      <c r="AG161" s="5">
        <v>1</v>
      </c>
      <c r="AH161" s="5">
        <v>1</v>
      </c>
      <c r="AI161" s="5">
        <v>1</v>
      </c>
      <c r="AJ161" s="5">
        <v>1</v>
      </c>
      <c r="AK161" s="5">
        <v>1</v>
      </c>
      <c r="AL161" s="5">
        <v>1</v>
      </c>
      <c r="AM161" s="5">
        <v>1</v>
      </c>
      <c r="AN161" s="5">
        <v>1</v>
      </c>
      <c r="AO161" s="5">
        <v>1</v>
      </c>
      <c r="AP161" s="5">
        <v>1</v>
      </c>
      <c r="AQ161" s="5">
        <v>1</v>
      </c>
      <c r="AR161" s="5">
        <v>1</v>
      </c>
      <c r="AS161" s="5">
        <v>1</v>
      </c>
      <c r="AT161" s="5">
        <v>1</v>
      </c>
      <c r="AU161" s="5">
        <v>1</v>
      </c>
      <c r="AV161" s="5">
        <v>1</v>
      </c>
      <c r="AW161" s="5">
        <v>1</v>
      </c>
      <c r="AX161" s="5">
        <v>1</v>
      </c>
      <c r="AY161" s="5">
        <v>1</v>
      </c>
      <c r="AZ161" s="5">
        <v>1</v>
      </c>
      <c r="BA161" s="5">
        <v>1</v>
      </c>
      <c r="BB161" s="5">
        <v>1</v>
      </c>
      <c r="BC161" s="5">
        <v>1</v>
      </c>
      <c r="BD161" s="5">
        <v>1</v>
      </c>
      <c r="BE161" s="5">
        <v>1</v>
      </c>
      <c r="BF161" s="5">
        <v>1</v>
      </c>
      <c r="BG161" s="5">
        <v>1</v>
      </c>
      <c r="BH161" s="5">
        <v>1</v>
      </c>
      <c r="BI161" s="5">
        <v>1</v>
      </c>
      <c r="BJ161" s="5">
        <v>1</v>
      </c>
      <c r="BK161" s="5">
        <v>1</v>
      </c>
      <c r="BL161" s="5">
        <v>1</v>
      </c>
      <c r="BM161" s="5">
        <v>1</v>
      </c>
      <c r="BN161" s="5">
        <v>1</v>
      </c>
      <c r="BO161" s="5">
        <v>1</v>
      </c>
      <c r="BP161" s="5">
        <v>1</v>
      </c>
      <c r="BQ161" s="5">
        <v>1</v>
      </c>
      <c r="BR161" s="5">
        <v>1</v>
      </c>
      <c r="BS161" s="5">
        <v>1</v>
      </c>
      <c r="BT161" s="5">
        <v>1</v>
      </c>
      <c r="BU161" s="244">
        <v>1</v>
      </c>
    </row>
    <row r="162" spans="1:73" ht="18.75">
      <c r="A162" s="5">
        <v>1</v>
      </c>
      <c r="B162" s="596"/>
      <c r="C162" s="632"/>
      <c r="D162" s="598"/>
      <c r="E162" s="630" t="str">
        <f t="shared" si="18"/>
        <v/>
      </c>
      <c r="F162" s="640"/>
      <c r="G162" s="627" t="str">
        <f t="shared" si="21"/>
        <v/>
      </c>
      <c r="H162" s="639" t="str">
        <f>IF(OR(ISBLANK(F162), ISTEXT(F162)), "", "0  "&amp;F102)</f>
        <v/>
      </c>
      <c r="I162" s="5">
        <v>1</v>
      </c>
      <c r="J162" s="60" t="s">
        <v>21</v>
      </c>
      <c r="K162" s="456"/>
      <c r="L162" s="456" t="s">
        <v>249</v>
      </c>
      <c r="M162" s="457" t="s">
        <v>462</v>
      </c>
      <c r="N162" s="456"/>
      <c r="O162" s="456"/>
      <c r="P162" s="458"/>
      <c r="Q162" s="458"/>
      <c r="R162" s="458"/>
      <c r="S162" s="458"/>
      <c r="T162" s="458"/>
      <c r="U162" s="458"/>
      <c r="V162" s="458"/>
      <c r="W162" s="458"/>
      <c r="X162" s="459"/>
      <c r="Y162" s="5">
        <v>1</v>
      </c>
      <c r="Z162" s="5">
        <v>1</v>
      </c>
      <c r="AA162" s="60" t="s">
        <v>21</v>
      </c>
      <c r="AB162" s="315" t="str">
        <f>IF(ISBLANK(AC162),"",LARGE(AB138:AB161,1)+1)</f>
        <v/>
      </c>
      <c r="AC162" s="316"/>
      <c r="AD162" s="317"/>
      <c r="AE162" s="317"/>
      <c r="AF162" s="317"/>
      <c r="AG162" s="5">
        <v>1</v>
      </c>
      <c r="AH162" s="5">
        <v>1</v>
      </c>
      <c r="AI162" s="5">
        <v>1</v>
      </c>
      <c r="AJ162" s="5">
        <v>1</v>
      </c>
      <c r="AK162" s="5">
        <v>1</v>
      </c>
      <c r="AL162" s="5">
        <v>1</v>
      </c>
      <c r="AM162" s="5">
        <v>1</v>
      </c>
      <c r="AN162" s="5">
        <v>1</v>
      </c>
      <c r="AO162" s="5">
        <v>1</v>
      </c>
      <c r="AP162" s="5">
        <v>1</v>
      </c>
      <c r="AQ162" s="5">
        <v>1</v>
      </c>
      <c r="AR162" s="5">
        <v>1</v>
      </c>
      <c r="AS162" s="5">
        <v>1</v>
      </c>
      <c r="AT162" s="5">
        <v>1</v>
      </c>
      <c r="AU162" s="5">
        <v>1</v>
      </c>
      <c r="AV162" s="5">
        <v>1</v>
      </c>
      <c r="AW162" s="5">
        <v>1</v>
      </c>
      <c r="AX162" s="5">
        <v>1</v>
      </c>
      <c r="AY162" s="5">
        <v>1</v>
      </c>
      <c r="AZ162" s="5">
        <v>1</v>
      </c>
      <c r="BA162" s="5">
        <v>1</v>
      </c>
      <c r="BB162" s="5">
        <v>1</v>
      </c>
      <c r="BC162" s="5">
        <v>1</v>
      </c>
      <c r="BD162" s="5">
        <v>1</v>
      </c>
      <c r="BE162" s="5">
        <v>1</v>
      </c>
      <c r="BF162" s="5">
        <v>1</v>
      </c>
      <c r="BG162" s="5">
        <v>1</v>
      </c>
      <c r="BH162" s="5">
        <v>1</v>
      </c>
      <c r="BI162" s="5">
        <v>1</v>
      </c>
      <c r="BJ162" s="5">
        <v>1</v>
      </c>
      <c r="BK162" s="5">
        <v>1</v>
      </c>
      <c r="BL162" s="5">
        <v>1</v>
      </c>
      <c r="BM162" s="5">
        <v>1</v>
      </c>
      <c r="BN162" s="5">
        <v>1</v>
      </c>
      <c r="BO162" s="5">
        <v>1</v>
      </c>
      <c r="BP162" s="5">
        <v>1</v>
      </c>
      <c r="BQ162" s="5">
        <v>1</v>
      </c>
      <c r="BR162" s="5">
        <v>1</v>
      </c>
      <c r="BS162" s="5">
        <v>1</v>
      </c>
      <c r="BT162" s="5">
        <v>1</v>
      </c>
      <c r="BU162" s="244">
        <v>1</v>
      </c>
    </row>
    <row r="163" spans="1:73" ht="18.75">
      <c r="A163" s="5">
        <v>1</v>
      </c>
      <c r="B163" s="596"/>
      <c r="C163" s="632"/>
      <c r="D163" s="598"/>
      <c r="E163" s="630" t="str">
        <f t="shared" si="18"/>
        <v/>
      </c>
      <c r="F163" s="640"/>
      <c r="G163" s="627" t="str">
        <f t="shared" si="21"/>
        <v/>
      </c>
      <c r="H163" s="639" t="str">
        <f>IF(OR(ISBLANK(F163), ISTEXT(F163)), "", "0  "&amp;F102)</f>
        <v/>
      </c>
      <c r="I163" s="5">
        <v>1</v>
      </c>
      <c r="J163" s="60" t="s">
        <v>21</v>
      </c>
      <c r="K163" s="460" t="s">
        <v>253</v>
      </c>
      <c r="L163" s="460" t="str">
        <f ca="1">CELL("nomfichier")</f>
        <v>D:\Données\1.UPRT\0-UPRT.fait\1-UPRT.FR-SITE-WEB\ff-fiches-fabrications\ff.fiches.fabrication.2023\UPRT.23.aout\[P_Paella.Vegetarienne.version.2.xlsx]Paella.Végétarienne.de.Sand</v>
      </c>
      <c r="M163" s="460"/>
      <c r="N163" s="460"/>
      <c r="O163" s="460"/>
      <c r="P163" s="460"/>
      <c r="Q163" s="460"/>
      <c r="R163" s="460"/>
      <c r="S163" s="460"/>
      <c r="T163" s="460"/>
      <c r="U163" s="460"/>
      <c r="V163" s="460"/>
      <c r="W163" s="460"/>
      <c r="X163" s="461"/>
      <c r="Y163" s="5">
        <v>1</v>
      </c>
      <c r="Z163" s="5">
        <v>1</v>
      </c>
      <c r="AA163" s="60" t="s">
        <v>21</v>
      </c>
      <c r="AB163" s="406"/>
      <c r="AC163" s="406"/>
      <c r="AD163" s="406"/>
      <c r="AE163" s="406"/>
      <c r="AF163" s="406"/>
      <c r="AG163" s="5">
        <v>1</v>
      </c>
      <c r="AH163" s="5">
        <v>1</v>
      </c>
      <c r="AI163" s="5">
        <v>1</v>
      </c>
      <c r="AJ163" s="5">
        <v>1</v>
      </c>
      <c r="AK163" s="5">
        <v>1</v>
      </c>
      <c r="AL163" s="5">
        <v>1</v>
      </c>
      <c r="AM163" s="5">
        <v>1</v>
      </c>
      <c r="AN163" s="5">
        <v>1</v>
      </c>
      <c r="AO163" s="5">
        <v>1</v>
      </c>
      <c r="AP163" s="5">
        <v>1</v>
      </c>
      <c r="AQ163" s="5">
        <v>1</v>
      </c>
      <c r="AR163" s="5">
        <v>1</v>
      </c>
      <c r="AS163" s="5">
        <v>1</v>
      </c>
      <c r="AT163" s="5">
        <v>1</v>
      </c>
      <c r="AU163" s="5">
        <v>1</v>
      </c>
      <c r="AV163" s="5">
        <v>1</v>
      </c>
      <c r="AW163" s="5">
        <v>1</v>
      </c>
      <c r="AX163" s="5">
        <v>1</v>
      </c>
      <c r="AY163" s="5">
        <v>1</v>
      </c>
      <c r="AZ163" s="5">
        <v>1</v>
      </c>
      <c r="BA163" s="5">
        <v>1</v>
      </c>
      <c r="BB163" s="5">
        <v>1</v>
      </c>
      <c r="BC163" s="5">
        <v>1</v>
      </c>
      <c r="BD163" s="5">
        <v>1</v>
      </c>
      <c r="BE163" s="5">
        <v>1</v>
      </c>
      <c r="BF163" s="5">
        <v>1</v>
      </c>
      <c r="BG163" s="5">
        <v>1</v>
      </c>
      <c r="BH163" s="5">
        <v>1</v>
      </c>
      <c r="BI163" s="5">
        <v>1</v>
      </c>
      <c r="BJ163" s="5">
        <v>1</v>
      </c>
      <c r="BK163" s="5">
        <v>1</v>
      </c>
      <c r="BL163" s="5">
        <v>1</v>
      </c>
      <c r="BM163" s="5">
        <v>1</v>
      </c>
      <c r="BN163" s="5">
        <v>1</v>
      </c>
      <c r="BO163" s="5">
        <v>1</v>
      </c>
      <c r="BP163" s="5">
        <v>1</v>
      </c>
      <c r="BQ163" s="5">
        <v>1</v>
      </c>
      <c r="BR163" s="5">
        <v>1</v>
      </c>
      <c r="BS163" s="5">
        <v>1</v>
      </c>
      <c r="BT163" s="5">
        <v>1</v>
      </c>
      <c r="BU163" s="244">
        <v>1</v>
      </c>
    </row>
    <row r="164" spans="1:73" ht="18.75">
      <c r="A164" s="5">
        <v>1</v>
      </c>
      <c r="B164" s="596"/>
      <c r="C164" s="632"/>
      <c r="D164" s="598"/>
      <c r="E164" s="630" t="str">
        <f t="shared" si="18"/>
        <v/>
      </c>
      <c r="F164" s="640"/>
      <c r="G164" s="627" t="str">
        <f t="shared" si="21"/>
        <v/>
      </c>
      <c r="H164" s="639" t="str">
        <f>IF(OR(ISBLANK(F164), ISTEXT(F164)), "", "0  "&amp;F102)</f>
        <v/>
      </c>
      <c r="I164" s="5">
        <v>1</v>
      </c>
      <c r="J164" s="60" t="s">
        <v>21</v>
      </c>
      <c r="K164" s="463"/>
      <c r="L164" s="460" t="s">
        <v>257</v>
      </c>
      <c r="M164" s="463"/>
      <c r="N164" s="463"/>
      <c r="O164" s="463"/>
      <c r="P164" s="460"/>
      <c r="Q164" s="460"/>
      <c r="R164" s="460"/>
      <c r="S164" s="460"/>
      <c r="T164" s="460"/>
      <c r="U164" s="460"/>
      <c r="V164" s="460"/>
      <c r="W164" s="460"/>
      <c r="X164" s="461"/>
      <c r="Y164" s="3">
        <v>1</v>
      </c>
      <c r="Z164" s="5">
        <v>1</v>
      </c>
      <c r="AA164" s="5">
        <v>1</v>
      </c>
      <c r="AB164" s="5">
        <v>1</v>
      </c>
      <c r="AC164" s="5">
        <v>1</v>
      </c>
      <c r="AD164" s="5">
        <v>1</v>
      </c>
      <c r="AE164" s="5">
        <v>1</v>
      </c>
      <c r="AF164" s="5">
        <v>1</v>
      </c>
      <c r="AG164" s="5">
        <v>1</v>
      </c>
      <c r="AH164" s="5">
        <v>1</v>
      </c>
      <c r="AI164" s="5">
        <v>1</v>
      </c>
      <c r="AJ164" s="5">
        <v>1</v>
      </c>
      <c r="AK164" s="5">
        <v>1</v>
      </c>
      <c r="AL164" s="5">
        <v>1</v>
      </c>
      <c r="AM164" s="5">
        <v>1</v>
      </c>
      <c r="AN164" s="5">
        <v>1</v>
      </c>
      <c r="AO164" s="5">
        <v>1</v>
      </c>
      <c r="AP164" s="5">
        <v>1</v>
      </c>
      <c r="AQ164" s="5">
        <v>1</v>
      </c>
      <c r="AR164" s="5">
        <v>1</v>
      </c>
      <c r="AS164" s="5">
        <v>1</v>
      </c>
      <c r="AT164" s="5">
        <v>1</v>
      </c>
      <c r="AU164" s="5">
        <v>1</v>
      </c>
      <c r="AV164" s="5">
        <v>1</v>
      </c>
      <c r="AW164" s="5">
        <v>1</v>
      </c>
      <c r="AX164" s="5">
        <v>1</v>
      </c>
      <c r="AY164" s="5">
        <v>1</v>
      </c>
      <c r="AZ164" s="5">
        <v>1</v>
      </c>
      <c r="BA164" s="5">
        <v>1</v>
      </c>
      <c r="BB164" s="5">
        <v>1</v>
      </c>
      <c r="BC164" s="5">
        <v>1</v>
      </c>
      <c r="BD164" s="5">
        <v>1</v>
      </c>
      <c r="BE164" s="5">
        <v>1</v>
      </c>
      <c r="BF164" s="5">
        <v>1</v>
      </c>
      <c r="BG164" s="5">
        <v>1</v>
      </c>
      <c r="BH164" s="5">
        <v>1</v>
      </c>
      <c r="BI164" s="5">
        <v>1</v>
      </c>
      <c r="BJ164" s="5">
        <v>1</v>
      </c>
      <c r="BK164" s="5">
        <v>1</v>
      </c>
      <c r="BL164" s="5">
        <v>1</v>
      </c>
      <c r="BM164" s="5">
        <v>1</v>
      </c>
      <c r="BN164" s="5">
        <v>1</v>
      </c>
      <c r="BO164" s="5">
        <v>1</v>
      </c>
      <c r="BP164" s="5">
        <v>1</v>
      </c>
      <c r="BQ164" s="5">
        <v>1</v>
      </c>
      <c r="BR164" s="5">
        <v>1</v>
      </c>
      <c r="BS164" s="5">
        <v>1</v>
      </c>
      <c r="BT164" s="5">
        <v>1</v>
      </c>
      <c r="BU164" s="244">
        <v>1</v>
      </c>
    </row>
    <row r="165" spans="1:73" ht="18.75">
      <c r="A165" s="5">
        <v>1</v>
      </c>
      <c r="B165" s="596"/>
      <c r="C165" s="633"/>
      <c r="D165" s="598"/>
      <c r="E165" s="630" t="str">
        <f t="shared" si="18"/>
        <v/>
      </c>
      <c r="F165" s="642"/>
      <c r="G165" s="627" t="str">
        <f t="shared" si="21"/>
        <v/>
      </c>
      <c r="H165" s="639" t="str">
        <f>IF(OR(ISBLANK(F165), ISTEXT(F165)), "", "0  "&amp;F102)</f>
        <v/>
      </c>
      <c r="I165" s="5">
        <v>1</v>
      </c>
      <c r="J165" s="60" t="s">
        <v>21</v>
      </c>
      <c r="K165" s="464" t="s">
        <v>260</v>
      </c>
      <c r="L165" s="464"/>
      <c r="M165" s="464"/>
      <c r="N165" s="464"/>
      <c r="O165" s="464"/>
      <c r="P165" s="464"/>
      <c r="Q165" s="464"/>
      <c r="R165" s="464"/>
      <c r="S165" s="464"/>
      <c r="T165" s="464"/>
      <c r="U165" s="464"/>
      <c r="V165" s="464"/>
      <c r="W165" s="464"/>
      <c r="X165" s="465"/>
      <c r="Y165" s="3">
        <v>1</v>
      </c>
      <c r="Z165" s="5">
        <v>1</v>
      </c>
      <c r="AA165" s="5">
        <v>1</v>
      </c>
      <c r="AB165" s="5">
        <v>1</v>
      </c>
      <c r="AC165" s="5">
        <v>1</v>
      </c>
      <c r="AD165" s="5">
        <v>1</v>
      </c>
      <c r="AE165" s="5">
        <v>1</v>
      </c>
      <c r="AF165" s="5">
        <v>1</v>
      </c>
      <c r="AG165" s="5">
        <v>1</v>
      </c>
      <c r="AH165" s="5">
        <v>1</v>
      </c>
      <c r="AI165" s="5">
        <v>1</v>
      </c>
      <c r="AJ165" s="5">
        <v>1</v>
      </c>
      <c r="AK165" s="5">
        <v>1</v>
      </c>
      <c r="AL165" s="5">
        <v>1</v>
      </c>
      <c r="AM165" s="5">
        <v>1</v>
      </c>
      <c r="AN165" s="5">
        <v>1</v>
      </c>
      <c r="AO165" s="5">
        <v>1</v>
      </c>
      <c r="AP165" s="5">
        <v>1</v>
      </c>
      <c r="AQ165" s="5">
        <v>1</v>
      </c>
      <c r="AR165" s="5">
        <v>1</v>
      </c>
      <c r="AS165" s="5">
        <v>1</v>
      </c>
      <c r="AT165" s="5">
        <v>1</v>
      </c>
      <c r="AU165" s="5">
        <v>1</v>
      </c>
      <c r="AV165" s="5">
        <v>1</v>
      </c>
      <c r="AW165" s="5">
        <v>1</v>
      </c>
      <c r="AX165" s="5">
        <v>1</v>
      </c>
      <c r="AY165" s="5">
        <v>1</v>
      </c>
      <c r="AZ165" s="5">
        <v>1</v>
      </c>
      <c r="BA165" s="5">
        <v>1</v>
      </c>
      <c r="BB165" s="5">
        <v>1</v>
      </c>
      <c r="BC165" s="5">
        <v>1</v>
      </c>
      <c r="BD165" s="5">
        <v>1</v>
      </c>
      <c r="BE165" s="5">
        <v>1</v>
      </c>
      <c r="BF165" s="5">
        <v>1</v>
      </c>
      <c r="BG165" s="5">
        <v>1</v>
      </c>
      <c r="BH165" s="5">
        <v>1</v>
      </c>
      <c r="BI165" s="5">
        <v>1</v>
      </c>
      <c r="BJ165" s="5">
        <v>1</v>
      </c>
      <c r="BK165" s="5">
        <v>1</v>
      </c>
      <c r="BL165" s="5">
        <v>1</v>
      </c>
      <c r="BM165" s="5">
        <v>1</v>
      </c>
      <c r="BN165" s="5">
        <v>1</v>
      </c>
      <c r="BO165" s="5">
        <v>1</v>
      </c>
      <c r="BP165" s="5">
        <v>1</v>
      </c>
      <c r="BQ165" s="5">
        <v>1</v>
      </c>
      <c r="BR165" s="5">
        <v>1</v>
      </c>
      <c r="BS165" s="5">
        <v>1</v>
      </c>
      <c r="BT165" s="5">
        <v>1</v>
      </c>
      <c r="BU165" s="244">
        <v>1</v>
      </c>
    </row>
    <row r="166" spans="1:73" ht="16.5" thickBot="1">
      <c r="A166" s="5">
        <v>1</v>
      </c>
      <c r="B166" s="602">
        <v>5</v>
      </c>
      <c r="C166" s="603">
        <v>70</v>
      </c>
      <c r="D166" s="604">
        <v>5</v>
      </c>
      <c r="E166" s="603">
        <v>76</v>
      </c>
      <c r="F166" s="603">
        <v>35</v>
      </c>
      <c r="G166" s="628">
        <v>40</v>
      </c>
      <c r="H166" s="628">
        <v>14</v>
      </c>
      <c r="I166" s="5">
        <v>1</v>
      </c>
      <c r="J166" s="473" t="s">
        <v>21</v>
      </c>
      <c r="K166" s="399">
        <v>9</v>
      </c>
      <c r="L166" s="399">
        <v>12</v>
      </c>
      <c r="M166" s="399">
        <v>4</v>
      </c>
      <c r="N166" s="399">
        <v>11</v>
      </c>
      <c r="O166" s="399">
        <v>10</v>
      </c>
      <c r="P166" s="399">
        <v>40</v>
      </c>
      <c r="Q166" s="399">
        <v>12</v>
      </c>
      <c r="R166" s="399">
        <v>10</v>
      </c>
      <c r="S166" s="399">
        <v>0.2</v>
      </c>
      <c r="T166" s="399">
        <v>12</v>
      </c>
      <c r="U166" s="399">
        <v>9</v>
      </c>
      <c r="V166" s="399">
        <v>10</v>
      </c>
      <c r="W166" s="399">
        <v>16</v>
      </c>
      <c r="X166" s="474">
        <v>16</v>
      </c>
      <c r="Y166" s="5">
        <v>1</v>
      </c>
      <c r="Z166" s="5">
        <v>1</v>
      </c>
      <c r="AA166" s="399">
        <v>9</v>
      </c>
      <c r="AB166" s="399">
        <v>9</v>
      </c>
      <c r="AC166" s="399">
        <v>8</v>
      </c>
      <c r="AD166" s="399">
        <v>11</v>
      </c>
      <c r="AE166" s="399">
        <v>9</v>
      </c>
      <c r="AF166" s="399">
        <v>40</v>
      </c>
      <c r="AG166" s="5">
        <v>1</v>
      </c>
      <c r="AH166" s="5">
        <v>1</v>
      </c>
      <c r="AI166" s="5">
        <v>1</v>
      </c>
      <c r="AJ166" s="5">
        <v>1</v>
      </c>
      <c r="AK166" s="5">
        <v>1</v>
      </c>
      <c r="AL166" s="5">
        <v>1</v>
      </c>
      <c r="AM166" s="5">
        <v>1</v>
      </c>
      <c r="AN166" s="5">
        <v>1</v>
      </c>
      <c r="AO166" s="5">
        <v>1</v>
      </c>
      <c r="AP166" s="5">
        <v>1</v>
      </c>
      <c r="AQ166" s="5">
        <v>1</v>
      </c>
      <c r="AR166" s="5">
        <v>1</v>
      </c>
      <c r="AS166" s="5">
        <v>1</v>
      </c>
      <c r="AT166" s="5">
        <v>1</v>
      </c>
      <c r="AU166" s="5">
        <v>1</v>
      </c>
      <c r="AV166" s="5">
        <v>1</v>
      </c>
      <c r="AW166" s="5">
        <v>1</v>
      </c>
      <c r="AX166" s="5">
        <v>1</v>
      </c>
      <c r="AY166" s="5">
        <v>1</v>
      </c>
      <c r="AZ166" s="5">
        <v>1</v>
      </c>
      <c r="BA166" s="5">
        <v>1</v>
      </c>
      <c r="BB166" s="5">
        <v>1</v>
      </c>
      <c r="BC166" s="5">
        <v>1</v>
      </c>
      <c r="BD166" s="5">
        <v>1</v>
      </c>
      <c r="BE166" s="5">
        <v>1</v>
      </c>
      <c r="BF166" s="5">
        <v>1</v>
      </c>
      <c r="BG166" s="5">
        <v>1</v>
      </c>
      <c r="BH166" s="5">
        <v>1</v>
      </c>
      <c r="BI166" s="5">
        <v>1</v>
      </c>
      <c r="BJ166" s="5">
        <v>1</v>
      </c>
      <c r="BK166" s="5">
        <v>1</v>
      </c>
      <c r="BL166" s="5">
        <v>1</v>
      </c>
      <c r="BM166" s="5">
        <v>1</v>
      </c>
      <c r="BN166" s="5">
        <v>1</v>
      </c>
      <c r="BO166" s="5">
        <v>1</v>
      </c>
      <c r="BP166" s="5">
        <v>1</v>
      </c>
      <c r="BQ166" s="5">
        <v>1</v>
      </c>
      <c r="BR166" s="5">
        <v>1</v>
      </c>
      <c r="BS166" s="5">
        <v>1</v>
      </c>
      <c r="BT166" s="5">
        <v>1</v>
      </c>
      <c r="BU166" s="244">
        <v>1</v>
      </c>
    </row>
    <row r="167" spans="1:73" ht="15.75" thickBot="1">
      <c r="A167" s="5">
        <v>1</v>
      </c>
      <c r="B167" s="607"/>
      <c r="C167" s="608"/>
      <c r="D167" s="609"/>
      <c r="E167" s="611">
        <f t="shared" ref="E167:H167" ca="1" si="24">CELL("largeur",E167)</f>
        <v>76</v>
      </c>
      <c r="F167" s="611">
        <f t="shared" ca="1" si="24"/>
        <v>35</v>
      </c>
      <c r="G167" s="611">
        <f t="shared" ca="1" si="24"/>
        <v>55</v>
      </c>
      <c r="H167" s="611">
        <f t="shared" ca="1" si="24"/>
        <v>14</v>
      </c>
      <c r="I167" s="5">
        <v>1</v>
      </c>
      <c r="J167" s="287" t="s">
        <v>21</v>
      </c>
      <c r="K167" s="287">
        <f t="shared" ref="K167:X167" ca="1" si="25">CELL("largeur",K167)</f>
        <v>9</v>
      </c>
      <c r="L167" s="287">
        <f t="shared" ca="1" si="25"/>
        <v>12</v>
      </c>
      <c r="M167" s="287">
        <f t="shared" ca="1" si="25"/>
        <v>4</v>
      </c>
      <c r="N167" s="287">
        <f t="shared" ca="1" si="25"/>
        <v>11</v>
      </c>
      <c r="O167" s="287">
        <f t="shared" ca="1" si="25"/>
        <v>10</v>
      </c>
      <c r="P167" s="287">
        <f t="shared" ca="1" si="25"/>
        <v>40</v>
      </c>
      <c r="Q167" s="287">
        <f t="shared" ca="1" si="25"/>
        <v>12</v>
      </c>
      <c r="R167" s="287">
        <f t="shared" ca="1" si="25"/>
        <v>12</v>
      </c>
      <c r="S167" s="287">
        <f t="shared" ca="1" si="25"/>
        <v>0</v>
      </c>
      <c r="T167" s="287">
        <f t="shared" ca="1" si="25"/>
        <v>12</v>
      </c>
      <c r="U167" s="287">
        <f t="shared" ca="1" si="25"/>
        <v>9</v>
      </c>
      <c r="V167" s="287">
        <f t="shared" ca="1" si="25"/>
        <v>10</v>
      </c>
      <c r="W167" s="287">
        <f t="shared" ca="1" si="25"/>
        <v>16</v>
      </c>
      <c r="X167" s="287">
        <f t="shared" ca="1" si="25"/>
        <v>16</v>
      </c>
      <c r="Y167" s="5">
        <v>1</v>
      </c>
      <c r="Z167" s="5">
        <v>1</v>
      </c>
      <c r="AA167" s="287">
        <f t="shared" ref="AA167:AF167" ca="1" si="26">CELL("largeur",AA167)</f>
        <v>9</v>
      </c>
      <c r="AB167" s="287">
        <f t="shared" ca="1" si="26"/>
        <v>9</v>
      </c>
      <c r="AC167" s="287">
        <f t="shared" ca="1" si="26"/>
        <v>8</v>
      </c>
      <c r="AD167" s="287">
        <f t="shared" ca="1" si="26"/>
        <v>11</v>
      </c>
      <c r="AE167" s="287">
        <f t="shared" ca="1" si="26"/>
        <v>9</v>
      </c>
      <c r="AF167" s="287">
        <f t="shared" ca="1" si="26"/>
        <v>40</v>
      </c>
      <c r="AG167" s="5">
        <v>1</v>
      </c>
      <c r="AH167" s="5">
        <v>1</v>
      </c>
      <c r="AI167" s="5">
        <v>1</v>
      </c>
      <c r="AJ167" s="5">
        <v>1</v>
      </c>
      <c r="AK167" s="5">
        <v>1</v>
      </c>
      <c r="AL167" s="5">
        <v>1</v>
      </c>
      <c r="AM167" s="5">
        <v>1</v>
      </c>
      <c r="AN167" s="5">
        <v>1</v>
      </c>
      <c r="AO167" s="5">
        <v>1</v>
      </c>
      <c r="AP167" s="5">
        <v>1</v>
      </c>
      <c r="AQ167" s="5">
        <v>1</v>
      </c>
      <c r="AR167" s="5">
        <v>1</v>
      </c>
      <c r="AS167" s="5">
        <v>1</v>
      </c>
      <c r="AT167" s="5">
        <v>1</v>
      </c>
      <c r="AU167" s="5">
        <v>1</v>
      </c>
      <c r="AV167" s="5">
        <v>1</v>
      </c>
      <c r="AW167" s="5">
        <v>1</v>
      </c>
      <c r="AX167" s="5">
        <v>1</v>
      </c>
      <c r="AY167" s="5">
        <v>1</v>
      </c>
      <c r="AZ167" s="5">
        <v>1</v>
      </c>
      <c r="BA167" s="5">
        <v>1</v>
      </c>
      <c r="BB167" s="5">
        <v>1</v>
      </c>
      <c r="BC167" s="5">
        <v>1</v>
      </c>
      <c r="BD167" s="5">
        <v>1</v>
      </c>
      <c r="BE167" s="5">
        <v>1</v>
      </c>
      <c r="BF167" s="5">
        <v>1</v>
      </c>
      <c r="BG167" s="5">
        <v>1</v>
      </c>
      <c r="BH167" s="5">
        <v>1</v>
      </c>
      <c r="BI167" s="5">
        <v>1</v>
      </c>
      <c r="BJ167" s="5">
        <v>1</v>
      </c>
      <c r="BK167" s="5">
        <v>1</v>
      </c>
      <c r="BL167" s="5">
        <v>1</v>
      </c>
      <c r="BM167" s="5">
        <v>1</v>
      </c>
      <c r="BN167" s="5">
        <v>1</v>
      </c>
      <c r="BO167" s="5">
        <v>1</v>
      </c>
      <c r="BP167" s="5">
        <v>1</v>
      </c>
      <c r="BQ167" s="5">
        <v>1</v>
      </c>
      <c r="BR167" s="5">
        <v>1</v>
      </c>
      <c r="BS167" s="5">
        <v>1</v>
      </c>
      <c r="BT167" s="5">
        <v>1</v>
      </c>
      <c r="BU167" s="244">
        <v>1</v>
      </c>
    </row>
    <row r="168" spans="1:73" ht="23.25" customHeight="1">
      <c r="A168" s="5">
        <v>1</v>
      </c>
      <c r="B168" s="712" t="s">
        <v>46</v>
      </c>
      <c r="C168" s="713"/>
      <c r="D168" s="714"/>
      <c r="E168" s="872" t="s">
        <v>680</v>
      </c>
      <c r="F168" s="873"/>
      <c r="G168" s="873"/>
      <c r="H168" s="874"/>
      <c r="I168" s="5">
        <v>1</v>
      </c>
      <c r="J168" s="54" t="s">
        <v>21</v>
      </c>
      <c r="K168" s="765" t="s">
        <v>29</v>
      </c>
      <c r="L168" s="767" t="s">
        <v>466</v>
      </c>
      <c r="M168" s="767"/>
      <c r="N168" s="767"/>
      <c r="O168" s="767"/>
      <c r="P168" s="767"/>
      <c r="Q168" s="767"/>
      <c r="R168" s="767"/>
      <c r="S168" s="767"/>
      <c r="T168" s="767"/>
      <c r="U168" s="767"/>
      <c r="V168" s="769" t="s">
        <v>158</v>
      </c>
      <c r="W168" s="769"/>
      <c r="X168" s="771" t="str">
        <f>LEFT(L168,1)</f>
        <v>P</v>
      </c>
      <c r="Y168" s="5">
        <v>1</v>
      </c>
      <c r="Z168" s="5">
        <v>1</v>
      </c>
      <c r="AA168" s="780" t="s">
        <v>46</v>
      </c>
      <c r="AB168" s="781"/>
      <c r="AC168" s="781"/>
      <c r="AD168" s="781"/>
      <c r="AE168" s="781"/>
      <c r="AF168" s="782"/>
      <c r="AG168" s="5">
        <v>1</v>
      </c>
      <c r="AH168" s="5">
        <v>1</v>
      </c>
      <c r="AI168" s="5">
        <v>1</v>
      </c>
      <c r="AJ168" s="5">
        <v>1</v>
      </c>
      <c r="AK168" s="5">
        <v>1</v>
      </c>
      <c r="AL168" s="5">
        <v>1</v>
      </c>
      <c r="AM168" s="5">
        <v>1</v>
      </c>
      <c r="AN168" s="5">
        <v>1</v>
      </c>
      <c r="AO168" s="5">
        <v>1</v>
      </c>
      <c r="AP168" s="5">
        <v>1</v>
      </c>
      <c r="AQ168" s="5">
        <v>1</v>
      </c>
      <c r="AR168" s="5">
        <v>1</v>
      </c>
      <c r="AS168" s="5">
        <v>1</v>
      </c>
      <c r="AT168" s="5">
        <v>1</v>
      </c>
      <c r="AU168" s="5">
        <v>1</v>
      </c>
      <c r="AV168" s="5">
        <v>1</v>
      </c>
      <c r="AW168" s="5">
        <v>1</v>
      </c>
      <c r="AX168" s="5">
        <v>1</v>
      </c>
      <c r="AY168" s="5">
        <v>1</v>
      </c>
      <c r="AZ168" s="5">
        <v>1</v>
      </c>
      <c r="BA168" s="5">
        <v>1</v>
      </c>
      <c r="BB168" s="5">
        <v>1</v>
      </c>
      <c r="BC168" s="5">
        <v>1</v>
      </c>
      <c r="BD168" s="5">
        <v>1</v>
      </c>
      <c r="BE168" s="5">
        <v>1</v>
      </c>
      <c r="BF168" s="5">
        <v>1</v>
      </c>
      <c r="BG168" s="5">
        <v>1</v>
      </c>
      <c r="BH168" s="5">
        <v>1</v>
      </c>
      <c r="BI168" s="5">
        <v>1</v>
      </c>
      <c r="BJ168" s="5">
        <v>1</v>
      </c>
      <c r="BK168" s="5">
        <v>1</v>
      </c>
      <c r="BL168" s="5">
        <v>1</v>
      </c>
      <c r="BM168" s="5">
        <v>1</v>
      </c>
      <c r="BN168" s="5">
        <v>1</v>
      </c>
      <c r="BO168" s="5">
        <v>1</v>
      </c>
      <c r="BP168" s="5">
        <v>1</v>
      </c>
      <c r="BQ168" s="5">
        <v>1</v>
      </c>
      <c r="BR168" s="5">
        <v>1</v>
      </c>
      <c r="BS168" s="5">
        <v>1</v>
      </c>
      <c r="BT168" s="5">
        <v>1</v>
      </c>
      <c r="BU168" s="244">
        <v>1</v>
      </c>
    </row>
    <row r="169" spans="1:73" ht="23.25" customHeight="1">
      <c r="A169" s="5">
        <v>1</v>
      </c>
      <c r="B169" s="715" t="s">
        <v>54</v>
      </c>
      <c r="C169" s="677"/>
      <c r="D169" s="716"/>
      <c r="E169" s="875"/>
      <c r="F169" s="876"/>
      <c r="G169" s="876"/>
      <c r="H169" s="877"/>
      <c r="I169" s="5">
        <v>1</v>
      </c>
      <c r="J169" s="56" t="s">
        <v>21</v>
      </c>
      <c r="K169" s="766"/>
      <c r="L169" s="768"/>
      <c r="M169" s="768"/>
      <c r="N169" s="768"/>
      <c r="O169" s="768"/>
      <c r="P169" s="768"/>
      <c r="Q169" s="768"/>
      <c r="R169" s="768"/>
      <c r="S169" s="768"/>
      <c r="T169" s="768"/>
      <c r="U169" s="768"/>
      <c r="V169" s="770"/>
      <c r="W169" s="770"/>
      <c r="X169" s="772"/>
      <c r="Y169" s="5">
        <v>1</v>
      </c>
      <c r="Z169" s="5">
        <v>1</v>
      </c>
      <c r="AA169" s="676" t="s">
        <v>54</v>
      </c>
      <c r="AB169" s="677"/>
      <c r="AC169" s="677"/>
      <c r="AD169" s="677"/>
      <c r="AE169" s="677"/>
      <c r="AF169" s="678"/>
      <c r="AG169" s="5">
        <v>1</v>
      </c>
      <c r="AH169" s="5">
        <v>1</v>
      </c>
      <c r="AI169" s="5">
        <v>1</v>
      </c>
      <c r="AJ169" s="5">
        <v>1</v>
      </c>
      <c r="AK169" s="5">
        <v>1</v>
      </c>
      <c r="AL169" s="5">
        <v>1</v>
      </c>
      <c r="AM169" s="5">
        <v>1</v>
      </c>
      <c r="AN169" s="5">
        <v>1</v>
      </c>
      <c r="AO169" s="5">
        <v>1</v>
      </c>
      <c r="AP169" s="5">
        <v>1</v>
      </c>
      <c r="AQ169" s="5">
        <v>1</v>
      </c>
      <c r="AR169" s="5">
        <v>1</v>
      </c>
      <c r="AS169" s="5">
        <v>1</v>
      </c>
      <c r="AT169" s="5">
        <v>1</v>
      </c>
      <c r="AU169" s="5">
        <v>1</v>
      </c>
      <c r="AV169" s="5">
        <v>1</v>
      </c>
      <c r="AW169" s="5">
        <v>1</v>
      </c>
      <c r="AX169" s="5">
        <v>1</v>
      </c>
      <c r="AY169" s="5">
        <v>1</v>
      </c>
      <c r="AZ169" s="5">
        <v>1</v>
      </c>
      <c r="BA169" s="5">
        <v>1</v>
      </c>
      <c r="BB169" s="5">
        <v>1</v>
      </c>
      <c r="BC169" s="5">
        <v>1</v>
      </c>
      <c r="BD169" s="5">
        <v>1</v>
      </c>
      <c r="BE169" s="5">
        <v>1</v>
      </c>
      <c r="BF169" s="5">
        <v>1</v>
      </c>
      <c r="BG169" s="5">
        <v>1</v>
      </c>
      <c r="BH169" s="5">
        <v>1</v>
      </c>
      <c r="BI169" s="5">
        <v>1</v>
      </c>
      <c r="BJ169" s="5">
        <v>1</v>
      </c>
      <c r="BK169" s="5">
        <v>1</v>
      </c>
      <c r="BL169" s="5">
        <v>1</v>
      </c>
      <c r="BM169" s="5">
        <v>1</v>
      </c>
      <c r="BN169" s="5">
        <v>1</v>
      </c>
      <c r="BO169" s="5">
        <v>1</v>
      </c>
      <c r="BP169" s="5">
        <v>1</v>
      </c>
      <c r="BQ169" s="5">
        <v>1</v>
      </c>
      <c r="BR169" s="5">
        <v>1</v>
      </c>
      <c r="BS169" s="5">
        <v>1</v>
      </c>
      <c r="BT169" s="5">
        <v>1</v>
      </c>
      <c r="BU169" s="244">
        <v>1</v>
      </c>
    </row>
    <row r="170" spans="1:73" ht="21">
      <c r="A170" s="5">
        <v>1</v>
      </c>
      <c r="B170" s="599"/>
      <c r="C170" s="1"/>
      <c r="D170" s="600"/>
      <c r="E170" s="884" t="s">
        <v>702</v>
      </c>
      <c r="F170" s="885"/>
      <c r="G170" s="885"/>
      <c r="H170" s="886"/>
      <c r="I170" s="5">
        <v>1</v>
      </c>
      <c r="J170" s="62" t="s">
        <v>21</v>
      </c>
      <c r="K170" s="63"/>
      <c r="L170" s="63" t="s">
        <v>40</v>
      </c>
      <c r="M170" s="64" t="s">
        <v>467</v>
      </c>
      <c r="N170" s="64"/>
      <c r="O170" s="64"/>
      <c r="P170" s="64"/>
      <c r="Q170" s="64"/>
      <c r="R170" s="64"/>
      <c r="S170" s="64"/>
      <c r="T170" s="64"/>
      <c r="U170" s="64"/>
      <c r="V170" s="64"/>
      <c r="W170" s="64"/>
      <c r="X170" s="65"/>
      <c r="Y170" s="5">
        <v>1</v>
      </c>
      <c r="Z170" s="5">
        <v>1</v>
      </c>
      <c r="AA170" s="100"/>
      <c r="AB170" s="1"/>
      <c r="AC170" s="1"/>
      <c r="AD170" s="1"/>
      <c r="AE170" s="1"/>
      <c r="AF170" s="101"/>
      <c r="AG170" s="5">
        <v>1</v>
      </c>
      <c r="AH170" s="5">
        <v>1</v>
      </c>
      <c r="AI170" s="5">
        <v>1</v>
      </c>
      <c r="AJ170" s="5">
        <v>1</v>
      </c>
      <c r="AK170" s="5">
        <v>1</v>
      </c>
      <c r="AL170" s="5">
        <v>1</v>
      </c>
      <c r="AM170" s="5">
        <v>1</v>
      </c>
      <c r="AN170" s="5">
        <v>1</v>
      </c>
      <c r="AO170" s="5">
        <v>1</v>
      </c>
      <c r="AP170" s="5">
        <v>1</v>
      </c>
      <c r="AQ170" s="5">
        <v>1</v>
      </c>
      <c r="AR170" s="5">
        <v>1</v>
      </c>
      <c r="AS170" s="5">
        <v>1</v>
      </c>
      <c r="AT170" s="5">
        <v>1</v>
      </c>
      <c r="AU170" s="5">
        <v>1</v>
      </c>
      <c r="AV170" s="5">
        <v>1</v>
      </c>
      <c r="AW170" s="5">
        <v>1</v>
      </c>
      <c r="AX170" s="5">
        <v>1</v>
      </c>
      <c r="AY170" s="5">
        <v>1</v>
      </c>
      <c r="AZ170" s="5">
        <v>1</v>
      </c>
      <c r="BA170" s="5">
        <v>1</v>
      </c>
      <c r="BB170" s="5">
        <v>1</v>
      </c>
      <c r="BC170" s="5">
        <v>1</v>
      </c>
      <c r="BD170" s="5">
        <v>1</v>
      </c>
      <c r="BE170" s="5">
        <v>1</v>
      </c>
      <c r="BF170" s="5">
        <v>1</v>
      </c>
      <c r="BG170" s="5">
        <v>1</v>
      </c>
      <c r="BH170" s="5">
        <v>1</v>
      </c>
      <c r="BI170" s="5">
        <v>1</v>
      </c>
      <c r="BJ170" s="5">
        <v>1</v>
      </c>
      <c r="BK170" s="5">
        <v>1</v>
      </c>
      <c r="BL170" s="5">
        <v>1</v>
      </c>
      <c r="BM170" s="5">
        <v>1</v>
      </c>
      <c r="BN170" s="5">
        <v>1</v>
      </c>
      <c r="BO170" s="5">
        <v>1</v>
      </c>
      <c r="BP170" s="5">
        <v>1</v>
      </c>
      <c r="BQ170" s="5">
        <v>1</v>
      </c>
      <c r="BR170" s="5">
        <v>1</v>
      </c>
      <c r="BS170" s="5">
        <v>1</v>
      </c>
      <c r="BT170" s="5">
        <v>1</v>
      </c>
      <c r="BU170" s="244">
        <v>1</v>
      </c>
    </row>
    <row r="171" spans="1:73" ht="18.75" customHeight="1">
      <c r="A171" s="5">
        <v>1</v>
      </c>
      <c r="B171" s="599"/>
      <c r="C171" s="1"/>
      <c r="D171" s="600"/>
      <c r="E171" s="907" t="s">
        <v>703</v>
      </c>
      <c r="F171" s="908"/>
      <c r="G171" s="908"/>
      <c r="H171" s="909"/>
      <c r="I171" s="5">
        <v>1</v>
      </c>
      <c r="J171" s="62" t="s">
        <v>21</v>
      </c>
      <c r="K171" s="71">
        <v>4</v>
      </c>
      <c r="L171" s="72" t="s">
        <v>43</v>
      </c>
      <c r="M171" s="73" t="s">
        <v>44</v>
      </c>
      <c r="N171" s="74"/>
      <c r="O171" s="74"/>
      <c r="P171" s="75"/>
      <c r="Q171" s="76"/>
      <c r="R171" s="75"/>
      <c r="S171" s="75"/>
      <c r="T171" s="75"/>
      <c r="U171" s="75"/>
      <c r="V171" s="77" t="s">
        <v>45</v>
      </c>
      <c r="W171" s="78"/>
      <c r="X171" s="79"/>
      <c r="Y171" s="5">
        <v>1</v>
      </c>
      <c r="Z171" s="5">
        <v>1</v>
      </c>
      <c r="AA171" s="100"/>
      <c r="AB171" s="1"/>
      <c r="AC171" s="1"/>
      <c r="AD171" s="1"/>
      <c r="AE171" s="1"/>
      <c r="AF171" s="101"/>
      <c r="AG171" s="5">
        <v>1</v>
      </c>
      <c r="AH171" s="5">
        <v>1</v>
      </c>
      <c r="AI171" s="5">
        <v>1</v>
      </c>
      <c r="AJ171" s="5">
        <v>1</v>
      </c>
      <c r="AK171" s="5">
        <v>1</v>
      </c>
      <c r="AL171" s="5">
        <v>1</v>
      </c>
      <c r="AM171" s="5">
        <v>1</v>
      </c>
      <c r="AN171" s="5">
        <v>1</v>
      </c>
      <c r="AO171" s="5">
        <v>1</v>
      </c>
      <c r="AP171" s="5">
        <v>1</v>
      </c>
      <c r="AQ171" s="5">
        <v>1</v>
      </c>
      <c r="AR171" s="5">
        <v>1</v>
      </c>
      <c r="AS171" s="5">
        <v>1</v>
      </c>
      <c r="AT171" s="5">
        <v>1</v>
      </c>
      <c r="AU171" s="5">
        <v>1</v>
      </c>
      <c r="AV171" s="5">
        <v>1</v>
      </c>
      <c r="AW171" s="5">
        <v>1</v>
      </c>
      <c r="AX171" s="5">
        <v>1</v>
      </c>
      <c r="AY171" s="5">
        <v>1</v>
      </c>
      <c r="AZ171" s="5">
        <v>1</v>
      </c>
      <c r="BA171" s="5">
        <v>1</v>
      </c>
      <c r="BB171" s="5">
        <v>1</v>
      </c>
      <c r="BC171" s="5">
        <v>1</v>
      </c>
      <c r="BD171" s="5">
        <v>1</v>
      </c>
      <c r="BE171" s="5">
        <v>1</v>
      </c>
      <c r="BF171" s="5">
        <v>1</v>
      </c>
      <c r="BG171" s="5">
        <v>1</v>
      </c>
      <c r="BH171" s="5">
        <v>1</v>
      </c>
      <c r="BI171" s="5">
        <v>1</v>
      </c>
      <c r="BJ171" s="5">
        <v>1</v>
      </c>
      <c r="BK171" s="5">
        <v>1</v>
      </c>
      <c r="BL171" s="5">
        <v>1</v>
      </c>
      <c r="BM171" s="5">
        <v>1</v>
      </c>
      <c r="BN171" s="5">
        <v>1</v>
      </c>
      <c r="BO171" s="5">
        <v>1</v>
      </c>
      <c r="BP171" s="5">
        <v>1</v>
      </c>
      <c r="BQ171" s="5">
        <v>1</v>
      </c>
      <c r="BR171" s="5">
        <v>1</v>
      </c>
      <c r="BS171" s="5">
        <v>1</v>
      </c>
      <c r="BT171" s="5">
        <v>1</v>
      </c>
      <c r="BU171" s="244">
        <v>1</v>
      </c>
    </row>
    <row r="172" spans="1:73" ht="18.75" customHeight="1">
      <c r="A172" s="5">
        <v>1</v>
      </c>
      <c r="B172" s="599"/>
      <c r="C172" s="1"/>
      <c r="D172" s="600"/>
      <c r="E172" s="907"/>
      <c r="F172" s="908"/>
      <c r="G172" s="908"/>
      <c r="H172" s="909"/>
      <c r="I172" s="5">
        <v>1</v>
      </c>
      <c r="J172" s="62" t="s">
        <v>21</v>
      </c>
      <c r="K172" s="89">
        <v>4</v>
      </c>
      <c r="L172" s="90" t="s">
        <v>52</v>
      </c>
      <c r="M172" s="91" t="s">
        <v>53</v>
      </c>
      <c r="N172" s="92"/>
      <c r="P172" s="76"/>
      <c r="Q172" s="76"/>
      <c r="R172" s="76"/>
      <c r="S172" s="76"/>
      <c r="T172" s="76"/>
      <c r="U172" s="76"/>
      <c r="V172" s="753">
        <v>20</v>
      </c>
      <c r="W172" s="754" t="str">
        <f>L171</f>
        <v>couverts</v>
      </c>
      <c r="X172" s="755"/>
      <c r="Y172" s="5">
        <v>1</v>
      </c>
      <c r="Z172" s="5">
        <v>1</v>
      </c>
      <c r="AA172" s="100"/>
      <c r="AB172" s="1"/>
      <c r="AC172" s="1"/>
      <c r="AD172" s="1"/>
      <c r="AE172" s="1"/>
      <c r="AF172" s="101"/>
      <c r="AG172" s="5">
        <v>1</v>
      </c>
      <c r="AH172" s="5">
        <v>1</v>
      </c>
      <c r="AI172" s="5">
        <v>1</v>
      </c>
      <c r="AJ172" s="5">
        <v>1</v>
      </c>
      <c r="AK172" s="5">
        <v>1</v>
      </c>
      <c r="AL172" s="5">
        <v>1</v>
      </c>
      <c r="AM172" s="5">
        <v>1</v>
      </c>
      <c r="AN172" s="5">
        <v>1</v>
      </c>
      <c r="AO172" s="5">
        <v>1</v>
      </c>
      <c r="AP172" s="5">
        <v>1</v>
      </c>
      <c r="AQ172" s="5">
        <v>1</v>
      </c>
      <c r="AR172" s="5">
        <v>1</v>
      </c>
      <c r="AS172" s="5">
        <v>1</v>
      </c>
      <c r="AT172" s="5">
        <v>1</v>
      </c>
      <c r="AU172" s="5">
        <v>1</v>
      </c>
      <c r="AV172" s="5">
        <v>1</v>
      </c>
      <c r="AW172" s="5">
        <v>1</v>
      </c>
      <c r="AX172" s="5">
        <v>1</v>
      </c>
      <c r="AY172" s="5">
        <v>1</v>
      </c>
      <c r="AZ172" s="5">
        <v>1</v>
      </c>
      <c r="BA172" s="5">
        <v>1</v>
      </c>
      <c r="BB172" s="5">
        <v>1</v>
      </c>
      <c r="BC172" s="5">
        <v>1</v>
      </c>
      <c r="BD172" s="5">
        <v>1</v>
      </c>
      <c r="BE172" s="5">
        <v>1</v>
      </c>
      <c r="BF172" s="5">
        <v>1</v>
      </c>
      <c r="BG172" s="5">
        <v>1</v>
      </c>
      <c r="BH172" s="5">
        <v>1</v>
      </c>
      <c r="BI172" s="5">
        <v>1</v>
      </c>
      <c r="BJ172" s="5">
        <v>1</v>
      </c>
      <c r="BK172" s="5">
        <v>1</v>
      </c>
      <c r="BL172" s="5">
        <v>1</v>
      </c>
      <c r="BM172" s="5">
        <v>1</v>
      </c>
      <c r="BN172" s="5">
        <v>1</v>
      </c>
      <c r="BO172" s="5">
        <v>1</v>
      </c>
      <c r="BP172" s="5">
        <v>1</v>
      </c>
      <c r="BQ172" s="5">
        <v>1</v>
      </c>
      <c r="BR172" s="5">
        <v>1</v>
      </c>
      <c r="BS172" s="5">
        <v>1</v>
      </c>
      <c r="BT172" s="5">
        <v>1</v>
      </c>
      <c r="BU172" s="244">
        <v>1</v>
      </c>
    </row>
    <row r="173" spans="1:73" ht="16.5" customHeight="1" thickBot="1">
      <c r="A173" s="5">
        <v>1</v>
      </c>
      <c r="B173" s="599"/>
      <c r="C173" s="1"/>
      <c r="D173" s="600"/>
      <c r="E173" s="907"/>
      <c r="F173" s="908"/>
      <c r="G173" s="908"/>
      <c r="H173" s="909"/>
      <c r="I173" s="5">
        <v>1</v>
      </c>
      <c r="J173" s="62" t="s">
        <v>21</v>
      </c>
      <c r="K173" s="98" t="s">
        <v>59</v>
      </c>
      <c r="O173" s="92"/>
      <c r="P173" s="36"/>
      <c r="Q173" s="36"/>
      <c r="R173" s="76"/>
      <c r="S173" s="76"/>
      <c r="T173" s="76"/>
      <c r="U173" s="99" t="str">
        <f>M170</f>
        <v>amande et basilic</v>
      </c>
      <c r="V173" s="753"/>
      <c r="W173" s="754"/>
      <c r="X173" s="755"/>
      <c r="Y173" s="5">
        <v>1</v>
      </c>
      <c r="Z173" s="5">
        <v>1</v>
      </c>
      <c r="AA173" s="100"/>
      <c r="AB173" s="1"/>
      <c r="AC173" s="1"/>
      <c r="AD173" s="1"/>
      <c r="AE173" s="1"/>
      <c r="AF173" s="101"/>
      <c r="AG173" s="5">
        <v>1</v>
      </c>
      <c r="AH173" s="5">
        <v>1</v>
      </c>
      <c r="AI173" s="5">
        <v>1</v>
      </c>
      <c r="AJ173" s="5">
        <v>1</v>
      </c>
      <c r="AK173" s="5">
        <v>1</v>
      </c>
      <c r="AL173" s="5">
        <v>1</v>
      </c>
      <c r="AM173" s="5">
        <v>1</v>
      </c>
      <c r="AN173" s="5">
        <v>1</v>
      </c>
      <c r="AO173" s="5">
        <v>1</v>
      </c>
      <c r="AP173" s="5">
        <v>1</v>
      </c>
      <c r="AQ173" s="5">
        <v>1</v>
      </c>
      <c r="AR173" s="5">
        <v>1</v>
      </c>
      <c r="AS173" s="5">
        <v>1</v>
      </c>
      <c r="AT173" s="5">
        <v>1</v>
      </c>
      <c r="AU173" s="5">
        <v>1</v>
      </c>
      <c r="AV173" s="5">
        <v>1</v>
      </c>
      <c r="AW173" s="5">
        <v>1</v>
      </c>
      <c r="AX173" s="5">
        <v>1</v>
      </c>
      <c r="AY173" s="5">
        <v>1</v>
      </c>
      <c r="AZ173" s="5">
        <v>1</v>
      </c>
      <c r="BA173" s="5">
        <v>1</v>
      </c>
      <c r="BB173" s="5">
        <v>1</v>
      </c>
      <c r="BC173" s="5">
        <v>1</v>
      </c>
      <c r="BD173" s="5">
        <v>1</v>
      </c>
      <c r="BE173" s="5">
        <v>1</v>
      </c>
      <c r="BF173" s="5">
        <v>1</v>
      </c>
      <c r="BG173" s="5">
        <v>1</v>
      </c>
      <c r="BH173" s="5">
        <v>1</v>
      </c>
      <c r="BI173" s="5">
        <v>1</v>
      </c>
      <c r="BJ173" s="5">
        <v>1</v>
      </c>
      <c r="BK173" s="5">
        <v>1</v>
      </c>
      <c r="BL173" s="5">
        <v>1</v>
      </c>
      <c r="BM173" s="5">
        <v>1</v>
      </c>
      <c r="BN173" s="5">
        <v>1</v>
      </c>
      <c r="BO173" s="5">
        <v>1</v>
      </c>
      <c r="BP173" s="5">
        <v>1</v>
      </c>
      <c r="BQ173" s="5">
        <v>1</v>
      </c>
      <c r="BR173" s="5">
        <v>1</v>
      </c>
      <c r="BS173" s="5">
        <v>1</v>
      </c>
      <c r="BT173" s="5">
        <v>1</v>
      </c>
      <c r="BU173" s="244">
        <v>1</v>
      </c>
    </row>
    <row r="174" spans="1:73" ht="17.25" customHeight="1" thickTop="1" thickBot="1">
      <c r="A174" s="5">
        <v>1</v>
      </c>
      <c r="B174" s="599"/>
      <c r="C174" s="1"/>
      <c r="D174" s="600"/>
      <c r="E174" s="903" t="s">
        <v>688</v>
      </c>
      <c r="F174" s="904"/>
      <c r="G174" s="904"/>
      <c r="H174" s="905"/>
      <c r="I174" s="5">
        <v>1</v>
      </c>
      <c r="J174" s="62" t="s">
        <v>21</v>
      </c>
      <c r="K174" s="112" t="s">
        <v>63</v>
      </c>
      <c r="L174" s="113" t="s">
        <v>64</v>
      </c>
      <c r="M174" s="112" t="s">
        <v>65</v>
      </c>
      <c r="N174" s="113" t="s">
        <v>66</v>
      </c>
      <c r="O174" s="112" t="s">
        <v>67</v>
      </c>
      <c r="P174" s="113" t="s">
        <v>68</v>
      </c>
      <c r="Q174" s="112" t="s">
        <v>69</v>
      </c>
      <c r="R174" s="113" t="s">
        <v>70</v>
      </c>
      <c r="S174" s="112" t="s">
        <v>71</v>
      </c>
      <c r="T174" s="113" t="s">
        <v>72</v>
      </c>
      <c r="U174" s="112" t="s">
        <v>73</v>
      </c>
      <c r="V174" s="113" t="s">
        <v>74</v>
      </c>
      <c r="W174" s="112" t="s">
        <v>75</v>
      </c>
      <c r="X174" s="114" t="s">
        <v>76</v>
      </c>
      <c r="Y174" s="5">
        <v>1</v>
      </c>
      <c r="Z174" s="5">
        <v>1</v>
      </c>
      <c r="AA174" s="100"/>
      <c r="AB174" s="1"/>
      <c r="AC174" s="1"/>
      <c r="AD174" s="1"/>
      <c r="AE174" s="1"/>
      <c r="AF174" s="101"/>
      <c r="AG174" s="5">
        <v>1</v>
      </c>
      <c r="AH174" s="5">
        <v>1</v>
      </c>
      <c r="AI174" s="5">
        <v>1</v>
      </c>
      <c r="AJ174" s="5">
        <v>1</v>
      </c>
      <c r="AK174" s="5">
        <v>1</v>
      </c>
      <c r="AL174" s="5">
        <v>1</v>
      </c>
      <c r="AM174" s="5">
        <v>1</v>
      </c>
      <c r="AN174" s="5">
        <v>1</v>
      </c>
      <c r="AO174" s="5">
        <v>1</v>
      </c>
      <c r="AP174" s="5">
        <v>1</v>
      </c>
      <c r="AQ174" s="5">
        <v>1</v>
      </c>
      <c r="AR174" s="5">
        <v>1</v>
      </c>
      <c r="AS174" s="5">
        <v>1</v>
      </c>
      <c r="AT174" s="5">
        <v>1</v>
      </c>
      <c r="AU174" s="5">
        <v>1</v>
      </c>
      <c r="AV174" s="5">
        <v>1</v>
      </c>
      <c r="AW174" s="5">
        <v>1</v>
      </c>
      <c r="AX174" s="5">
        <v>1</v>
      </c>
      <c r="AY174" s="5">
        <v>1</v>
      </c>
      <c r="AZ174" s="5">
        <v>1</v>
      </c>
      <c r="BA174" s="5">
        <v>1</v>
      </c>
      <c r="BB174" s="5">
        <v>1</v>
      </c>
      <c r="BC174" s="5">
        <v>1</v>
      </c>
      <c r="BD174" s="5">
        <v>1</v>
      </c>
      <c r="BE174" s="5">
        <v>1</v>
      </c>
      <c r="BF174" s="5">
        <v>1</v>
      </c>
      <c r="BG174" s="5">
        <v>1</v>
      </c>
      <c r="BH174" s="5">
        <v>1</v>
      </c>
      <c r="BI174" s="5">
        <v>1</v>
      </c>
      <c r="BJ174" s="5">
        <v>1</v>
      </c>
      <c r="BK174" s="5">
        <v>1</v>
      </c>
      <c r="BL174" s="5">
        <v>1</v>
      </c>
      <c r="BM174" s="5">
        <v>1</v>
      </c>
      <c r="BN174" s="5">
        <v>1</v>
      </c>
      <c r="BO174" s="5">
        <v>1</v>
      </c>
      <c r="BP174" s="5">
        <v>1</v>
      </c>
      <c r="BQ174" s="5">
        <v>1</v>
      </c>
      <c r="BR174" s="5">
        <v>1</v>
      </c>
      <c r="BS174" s="5">
        <v>1</v>
      </c>
      <c r="BT174" s="5">
        <v>1</v>
      </c>
      <c r="BU174" s="244">
        <v>1</v>
      </c>
    </row>
    <row r="175" spans="1:73" ht="16.5" customHeight="1" thickTop="1">
      <c r="A175" s="5">
        <v>1</v>
      </c>
      <c r="B175" s="599"/>
      <c r="C175" s="1"/>
      <c r="D175" s="600"/>
      <c r="E175" s="903"/>
      <c r="F175" s="904"/>
      <c r="G175" s="904"/>
      <c r="H175" s="905"/>
      <c r="I175" s="5">
        <v>1</v>
      </c>
      <c r="J175" s="62" t="s">
        <v>21</v>
      </c>
      <c r="K175" s="125" t="s">
        <v>88</v>
      </c>
      <c r="L175" s="126" t="s">
        <v>89</v>
      </c>
      <c r="M175" s="127"/>
      <c r="N175" s="685" t="s">
        <v>90</v>
      </c>
      <c r="O175" s="687" t="s">
        <v>91</v>
      </c>
      <c r="P175" s="128" t="s">
        <v>92</v>
      </c>
      <c r="Q175" s="689" t="s">
        <v>93</v>
      </c>
      <c r="R175" s="691" t="s">
        <v>94</v>
      </c>
      <c r="S175" s="693" t="s">
        <v>95</v>
      </c>
      <c r="T175" s="129" t="s">
        <v>87</v>
      </c>
      <c r="U175" s="130" t="s">
        <v>82</v>
      </c>
      <c r="V175" s="131" t="s">
        <v>96</v>
      </c>
      <c r="W175" s="132">
        <f>V172</f>
        <v>20</v>
      </c>
      <c r="X175" s="133" t="str">
        <f>W172</f>
        <v>couverts</v>
      </c>
      <c r="Y175" s="5">
        <v>1</v>
      </c>
      <c r="Z175" s="5">
        <v>1</v>
      </c>
      <c r="AA175" s="100"/>
      <c r="AB175" s="1"/>
      <c r="AC175" s="1"/>
      <c r="AD175" s="1"/>
      <c r="AE175" s="1"/>
      <c r="AF175" s="101"/>
      <c r="AG175" s="5">
        <v>1</v>
      </c>
      <c r="AH175" s="5">
        <v>1</v>
      </c>
      <c r="AI175" s="5">
        <v>1</v>
      </c>
      <c r="AJ175" s="5">
        <v>1</v>
      </c>
      <c r="AK175" s="5">
        <v>1</v>
      </c>
      <c r="AL175" s="5">
        <v>1</v>
      </c>
      <c r="AM175" s="5">
        <v>1</v>
      </c>
      <c r="AN175" s="5">
        <v>1</v>
      </c>
      <c r="AO175" s="5">
        <v>1</v>
      </c>
      <c r="AP175" s="5">
        <v>1</v>
      </c>
      <c r="AQ175" s="5">
        <v>1</v>
      </c>
      <c r="AR175" s="5">
        <v>1</v>
      </c>
      <c r="AS175" s="5">
        <v>1</v>
      </c>
      <c r="AT175" s="5">
        <v>1</v>
      </c>
      <c r="AU175" s="5">
        <v>1</v>
      </c>
      <c r="AV175" s="5">
        <v>1</v>
      </c>
      <c r="AW175" s="5">
        <v>1</v>
      </c>
      <c r="AX175" s="5">
        <v>1</v>
      </c>
      <c r="AY175" s="5">
        <v>1</v>
      </c>
      <c r="AZ175" s="5">
        <v>1</v>
      </c>
      <c r="BA175" s="5">
        <v>1</v>
      </c>
      <c r="BB175" s="5">
        <v>1</v>
      </c>
      <c r="BC175" s="5">
        <v>1</v>
      </c>
      <c r="BD175" s="5">
        <v>1</v>
      </c>
      <c r="BE175" s="5">
        <v>1</v>
      </c>
      <c r="BF175" s="5">
        <v>1</v>
      </c>
      <c r="BG175" s="5">
        <v>1</v>
      </c>
      <c r="BH175" s="5">
        <v>1</v>
      </c>
      <c r="BI175" s="5">
        <v>1</v>
      </c>
      <c r="BJ175" s="5">
        <v>1</v>
      </c>
      <c r="BK175" s="5">
        <v>1</v>
      </c>
      <c r="BL175" s="5">
        <v>1</v>
      </c>
      <c r="BM175" s="5">
        <v>1</v>
      </c>
      <c r="BN175" s="5">
        <v>1</v>
      </c>
      <c r="BO175" s="5">
        <v>1</v>
      </c>
      <c r="BP175" s="5">
        <v>1</v>
      </c>
      <c r="BQ175" s="5">
        <v>1</v>
      </c>
      <c r="BR175" s="5">
        <v>1</v>
      </c>
      <c r="BS175" s="5">
        <v>1</v>
      </c>
      <c r="BT175" s="5">
        <v>1</v>
      </c>
      <c r="BU175" s="244">
        <v>1</v>
      </c>
    </row>
    <row r="176" spans="1:73" ht="21" customHeight="1">
      <c r="A176" s="5">
        <v>1</v>
      </c>
      <c r="B176" s="599"/>
      <c r="C176" s="1"/>
      <c r="D176" s="600"/>
      <c r="E176" s="807" t="s">
        <v>678</v>
      </c>
      <c r="F176" s="675" t="s">
        <v>677</v>
      </c>
      <c r="G176" s="634" t="s">
        <v>517</v>
      </c>
      <c r="H176" s="809" t="s">
        <v>686</v>
      </c>
      <c r="I176" s="5">
        <v>1</v>
      </c>
      <c r="J176" s="60" t="s">
        <v>21</v>
      </c>
      <c r="K176" s="144" t="s">
        <v>82</v>
      </c>
      <c r="L176" s="145" t="s">
        <v>83</v>
      </c>
      <c r="M176" s="146" t="s">
        <v>84</v>
      </c>
      <c r="N176" s="686"/>
      <c r="O176" s="688"/>
      <c r="P176" s="147" t="s">
        <v>81</v>
      </c>
      <c r="Q176" s="690"/>
      <c r="R176" s="692"/>
      <c r="S176" s="694"/>
      <c r="T176" s="148" t="s">
        <v>102</v>
      </c>
      <c r="U176" s="149">
        <v>1</v>
      </c>
      <c r="V176" s="150" t="s">
        <v>82</v>
      </c>
      <c r="W176" s="151" t="s">
        <v>83</v>
      </c>
      <c r="X176" s="152" t="s">
        <v>87</v>
      </c>
      <c r="Y176" s="5">
        <v>1</v>
      </c>
      <c r="Z176" s="5">
        <v>1</v>
      </c>
      <c r="AA176" s="100"/>
      <c r="AB176" s="1"/>
      <c r="AC176" s="1"/>
      <c r="AD176" s="1"/>
      <c r="AE176" s="1"/>
      <c r="AF176" s="101"/>
      <c r="AG176" s="5">
        <v>1</v>
      </c>
      <c r="AH176" s="5">
        <v>1</v>
      </c>
      <c r="AI176" s="5">
        <v>1</v>
      </c>
      <c r="AJ176" s="5">
        <v>1</v>
      </c>
      <c r="AK176" s="5">
        <v>1</v>
      </c>
      <c r="AL176" s="5">
        <v>1</v>
      </c>
      <c r="AM176" s="5">
        <v>1</v>
      </c>
      <c r="AN176" s="5">
        <v>1</v>
      </c>
      <c r="AO176" s="5">
        <v>1</v>
      </c>
      <c r="AP176" s="5">
        <v>1</v>
      </c>
      <c r="AQ176" s="5">
        <v>1</v>
      </c>
      <c r="AR176" s="5">
        <v>1</v>
      </c>
      <c r="AS176" s="5">
        <v>1</v>
      </c>
      <c r="AT176" s="5">
        <v>1</v>
      </c>
      <c r="AU176" s="5">
        <v>1</v>
      </c>
      <c r="AV176" s="5">
        <v>1</v>
      </c>
      <c r="AW176" s="5">
        <v>1</v>
      </c>
      <c r="AX176" s="5">
        <v>1</v>
      </c>
      <c r="AY176" s="5">
        <v>1</v>
      </c>
      <c r="AZ176" s="5">
        <v>1</v>
      </c>
      <c r="BA176" s="5">
        <v>1</v>
      </c>
      <c r="BB176" s="5">
        <v>1</v>
      </c>
      <c r="BC176" s="5">
        <v>1</v>
      </c>
      <c r="BD176" s="5">
        <v>1</v>
      </c>
      <c r="BE176" s="5">
        <v>1</v>
      </c>
      <c r="BF176" s="5">
        <v>1</v>
      </c>
      <c r="BG176" s="5">
        <v>1</v>
      </c>
      <c r="BH176" s="5">
        <v>1</v>
      </c>
      <c r="BI176" s="5">
        <v>1</v>
      </c>
      <c r="BJ176" s="5">
        <v>1</v>
      </c>
      <c r="BK176" s="5">
        <v>1</v>
      </c>
      <c r="BL176" s="5">
        <v>1</v>
      </c>
      <c r="BM176" s="5">
        <v>1</v>
      </c>
      <c r="BN176" s="5">
        <v>1</v>
      </c>
      <c r="BO176" s="5">
        <v>1</v>
      </c>
      <c r="BP176" s="5">
        <v>1</v>
      </c>
      <c r="BQ176" s="5">
        <v>1</v>
      </c>
      <c r="BR176" s="5">
        <v>1</v>
      </c>
      <c r="BS176" s="5">
        <v>1</v>
      </c>
      <c r="BT176" s="5">
        <v>1</v>
      </c>
      <c r="BU176" s="244">
        <v>1</v>
      </c>
    </row>
    <row r="177" spans="1:73" ht="18.75" customHeight="1">
      <c r="A177" s="5">
        <v>1</v>
      </c>
      <c r="B177" s="599"/>
      <c r="C177" s="1"/>
      <c r="D177" s="600"/>
      <c r="E177" s="807"/>
      <c r="F177" s="675"/>
      <c r="G177" s="810" t="s">
        <v>519</v>
      </c>
      <c r="H177" s="809"/>
      <c r="I177" s="5">
        <v>1</v>
      </c>
      <c r="J177" s="62" t="s">
        <v>21</v>
      </c>
      <c r="K177" s="163"/>
      <c r="L177" s="164"/>
      <c r="M177" s="165" t="str">
        <f t="shared" ref="M177:M206" si="27">IF(AND(K177&gt;0,N177&gt;0),"de","")</f>
        <v/>
      </c>
      <c r="N177" s="166">
        <v>400</v>
      </c>
      <c r="O177" s="32" t="s">
        <v>17</v>
      </c>
      <c r="P177" s="168" t="s">
        <v>468</v>
      </c>
      <c r="Q177" s="491">
        <v>1</v>
      </c>
      <c r="R177" s="169">
        <f>IFERROR(SUMIF(K234:P234, O177, K235:P235)*N177*IF(ISBLANK(K177),1,K177)+SUMIF(K236:P236, O177, K237:P237)*N177*IF(ISBLANK(K177),1,K177), 0)</f>
        <v>0.4</v>
      </c>
      <c r="S177" s="170">
        <f>IF(ISBLANK(K171),0,(R177*Q177)/K171*V172)</f>
        <v>2</v>
      </c>
      <c r="T177" s="171">
        <f>IF(S207=0,0,(S177/S207)*U176*1000)</f>
        <v>147.05882352941177</v>
      </c>
      <c r="U177" s="172">
        <f>IF(R207=0, 0, (K177*Q177)/(R207*U176))</f>
        <v>0</v>
      </c>
      <c r="V177" s="173">
        <f>IF(OR(ISBLANK(K171), ISBLANK(K177), ISTEXT(K177)), 0, K177*Q177/K171*V172)</f>
        <v>0</v>
      </c>
      <c r="W177" s="174">
        <f t="shared" ref="W177:W206" si="28">L177</f>
        <v>0</v>
      </c>
      <c r="X177" s="175" t="str">
        <f t="shared" ref="X177:X206" si="29">IF(S177=0,0,IF(S177&gt;=1,ROUND(S177,3)&amp;" Kg",INT(S177*1000)&amp;" g"))</f>
        <v>2 Kg</v>
      </c>
      <c r="Y177" s="5">
        <v>1</v>
      </c>
      <c r="Z177" s="5">
        <v>1</v>
      </c>
      <c r="AA177" s="796" t="s">
        <v>119</v>
      </c>
      <c r="AB177" s="201" t="s">
        <v>120</v>
      </c>
      <c r="AC177" s="1"/>
      <c r="AD177" s="1"/>
      <c r="AE177" s="1"/>
      <c r="AF177" s="101"/>
      <c r="AG177" s="5">
        <v>1</v>
      </c>
      <c r="AH177" s="5">
        <v>1</v>
      </c>
      <c r="AI177" s="5">
        <v>1</v>
      </c>
      <c r="AJ177" s="5">
        <v>1</v>
      </c>
      <c r="AK177" s="5">
        <v>1</v>
      </c>
      <c r="AL177" s="5">
        <v>1</v>
      </c>
      <c r="AM177" s="5">
        <v>1</v>
      </c>
      <c r="AN177" s="5">
        <v>1</v>
      </c>
      <c r="AO177" s="5">
        <v>1</v>
      </c>
      <c r="AP177" s="5">
        <v>1</v>
      </c>
      <c r="AQ177" s="5">
        <v>1</v>
      </c>
      <c r="AR177" s="5">
        <v>1</v>
      </c>
      <c r="AS177" s="5">
        <v>1</v>
      </c>
      <c r="AT177" s="5">
        <v>1</v>
      </c>
      <c r="AU177" s="5">
        <v>1</v>
      </c>
      <c r="AV177" s="5">
        <v>1</v>
      </c>
      <c r="AW177" s="5">
        <v>1</v>
      </c>
      <c r="AX177" s="5">
        <v>1</v>
      </c>
      <c r="AY177" s="5">
        <v>1</v>
      </c>
      <c r="AZ177" s="5">
        <v>1</v>
      </c>
      <c r="BA177" s="5">
        <v>1</v>
      </c>
      <c r="BB177" s="5">
        <v>1</v>
      </c>
      <c r="BC177" s="5">
        <v>1</v>
      </c>
      <c r="BD177" s="5">
        <v>1</v>
      </c>
      <c r="BE177" s="5">
        <v>1</v>
      </c>
      <c r="BF177" s="5">
        <v>1</v>
      </c>
      <c r="BG177" s="5">
        <v>1</v>
      </c>
      <c r="BH177" s="5">
        <v>1</v>
      </c>
      <c r="BI177" s="5">
        <v>1</v>
      </c>
      <c r="BJ177" s="5">
        <v>1</v>
      </c>
      <c r="BK177" s="5">
        <v>1</v>
      </c>
      <c r="BL177" s="5">
        <v>1</v>
      </c>
      <c r="BM177" s="5">
        <v>1</v>
      </c>
      <c r="BN177" s="5">
        <v>1</v>
      </c>
      <c r="BO177" s="5">
        <v>1</v>
      </c>
      <c r="BP177" s="5">
        <v>1</v>
      </c>
      <c r="BQ177" s="5">
        <v>1</v>
      </c>
      <c r="BR177" s="5">
        <v>1</v>
      </c>
      <c r="BS177" s="5">
        <v>1</v>
      </c>
      <c r="BT177" s="5">
        <v>1</v>
      </c>
      <c r="BU177" s="244">
        <v>1</v>
      </c>
    </row>
    <row r="178" spans="1:73" ht="18.75" customHeight="1">
      <c r="A178" s="5">
        <v>1</v>
      </c>
      <c r="B178" s="717" t="s">
        <v>119</v>
      </c>
      <c r="C178" s="201" t="s">
        <v>492</v>
      </c>
      <c r="D178" s="600"/>
      <c r="E178" s="807"/>
      <c r="F178" s="675"/>
      <c r="G178" s="810"/>
      <c r="H178" s="809"/>
      <c r="I178" s="5">
        <v>1</v>
      </c>
      <c r="J178" s="180" t="str">
        <f t="shared" ref="J178:J205" si="30">IF(P178&lt;&gt;"","A","►")</f>
        <v>A</v>
      </c>
      <c r="K178" s="164">
        <v>5</v>
      </c>
      <c r="L178" s="164" t="s">
        <v>7</v>
      </c>
      <c r="M178" s="181" t="str">
        <f t="shared" si="27"/>
        <v/>
      </c>
      <c r="N178" s="166"/>
      <c r="O178" s="167"/>
      <c r="P178" s="182" t="s">
        <v>469</v>
      </c>
      <c r="Q178" s="491">
        <v>1</v>
      </c>
      <c r="R178" s="169">
        <f>IFERROR(SUMIF(K234:P234, O178, K235:P235)*N178*IF(ISBLANK(K178),1,K178)+SUMIF(K236:P236, O178, K237:P237)*N178*IF(ISBLANK(K178),1,K178), 0)</f>
        <v>0</v>
      </c>
      <c r="S178" s="170">
        <f>IF(ISBLANK(K171),0,(R178*Q178)/K171*V172)</f>
        <v>0</v>
      </c>
      <c r="T178" s="183">
        <f>IF(S207=0,0,(S178/S207)*U176*1000)</f>
        <v>0</v>
      </c>
      <c r="U178" s="184">
        <f>IF(R207=0, 0, (K178*Q178)/(R207*U176))</f>
        <v>1.838235294117647</v>
      </c>
      <c r="V178" s="185">
        <f>IF(OR(ISBLANK(K171), ISBLANK(K178), ISTEXT(K178)), 0, K178*Q178/K171*V172)</f>
        <v>25</v>
      </c>
      <c r="W178" s="186" t="str">
        <f t="shared" si="28"/>
        <v>cuil.Soupe</v>
      </c>
      <c r="X178" s="187">
        <f t="shared" si="29"/>
        <v>0</v>
      </c>
      <c r="Y178" s="22" t="s">
        <v>4</v>
      </c>
      <c r="Z178" s="5">
        <v>1</v>
      </c>
      <c r="AA178" s="797"/>
      <c r="AB178" s="210" t="s">
        <v>128</v>
      </c>
      <c r="AC178" s="211"/>
      <c r="AD178" s="211"/>
      <c r="AE178" s="211"/>
      <c r="AF178" s="212"/>
      <c r="AG178" s="5">
        <v>1</v>
      </c>
      <c r="AH178" s="5">
        <v>1</v>
      </c>
      <c r="AI178" s="5">
        <v>1</v>
      </c>
      <c r="AJ178" s="5">
        <v>1</v>
      </c>
      <c r="AK178" s="5">
        <v>1</v>
      </c>
      <c r="AL178" s="5">
        <v>1</v>
      </c>
      <c r="AM178" s="5">
        <v>1</v>
      </c>
      <c r="AN178" s="5">
        <v>1</v>
      </c>
      <c r="AO178" s="5">
        <v>1</v>
      </c>
      <c r="AP178" s="5">
        <v>1</v>
      </c>
      <c r="AQ178" s="5">
        <v>1</v>
      </c>
      <c r="AR178" s="5">
        <v>1</v>
      </c>
      <c r="AS178" s="5">
        <v>1</v>
      </c>
      <c r="AT178" s="5">
        <v>1</v>
      </c>
      <c r="AU178" s="5">
        <v>1</v>
      </c>
      <c r="AV178" s="5">
        <v>1</v>
      </c>
      <c r="AW178" s="5">
        <v>1</v>
      </c>
      <c r="AX178" s="5">
        <v>1</v>
      </c>
      <c r="AY178" s="5">
        <v>1</v>
      </c>
      <c r="AZ178" s="5">
        <v>1</v>
      </c>
      <c r="BA178" s="5">
        <v>1</v>
      </c>
      <c r="BB178" s="5">
        <v>1</v>
      </c>
      <c r="BC178" s="5">
        <v>1</v>
      </c>
      <c r="BD178" s="5">
        <v>1</v>
      </c>
      <c r="BE178" s="5">
        <v>1</v>
      </c>
      <c r="BF178" s="5">
        <v>1</v>
      </c>
      <c r="BG178" s="5">
        <v>1</v>
      </c>
      <c r="BH178" s="5">
        <v>1</v>
      </c>
      <c r="BI178" s="5">
        <v>1</v>
      </c>
      <c r="BJ178" s="5">
        <v>1</v>
      </c>
      <c r="BK178" s="5">
        <v>1</v>
      </c>
      <c r="BL178" s="5">
        <v>1</v>
      </c>
      <c r="BM178" s="5">
        <v>1</v>
      </c>
      <c r="BN178" s="5">
        <v>1</v>
      </c>
      <c r="BO178" s="5">
        <v>1</v>
      </c>
      <c r="BP178" s="5">
        <v>1</v>
      </c>
      <c r="BQ178" s="5">
        <v>1</v>
      </c>
      <c r="BR178" s="5">
        <v>1</v>
      </c>
      <c r="BS178" s="5">
        <v>1</v>
      </c>
      <c r="BT178" s="5">
        <v>1</v>
      </c>
      <c r="BU178" s="244">
        <v>1</v>
      </c>
    </row>
    <row r="179" spans="1:73" ht="18.75" customHeight="1">
      <c r="A179" s="5">
        <v>1</v>
      </c>
      <c r="B179" s="718"/>
      <c r="C179" s="210"/>
      <c r="D179" s="601"/>
      <c r="E179" s="808"/>
      <c r="F179" s="945"/>
      <c r="G179" s="811"/>
      <c r="H179" s="906"/>
      <c r="I179" s="5">
        <v>1</v>
      </c>
      <c r="J179" s="180" t="str">
        <f t="shared" si="30"/>
        <v>A</v>
      </c>
      <c r="K179" s="192">
        <v>2</v>
      </c>
      <c r="L179" s="192" t="s">
        <v>413</v>
      </c>
      <c r="M179" s="165" t="str">
        <f t="shared" si="27"/>
        <v/>
      </c>
      <c r="N179" s="166"/>
      <c r="O179" s="167"/>
      <c r="P179" s="182" t="s">
        <v>470</v>
      </c>
      <c r="Q179" s="491">
        <v>1</v>
      </c>
      <c r="R179" s="169">
        <f>IFERROR(SUMIF(K234:P234, O179, K235:P235)*N179*IF(ISBLANK(K179),1,K179)+SUMIF(K236:P236, O179, K237:P237)*N179*IF(ISBLANK(K179),1,K179), 0)</f>
        <v>0</v>
      </c>
      <c r="S179" s="170">
        <f>IF(ISBLANK(K171),0,(R179*Q179)/K171*V172)</f>
        <v>0</v>
      </c>
      <c r="T179" s="171">
        <f>IF(S207=0,0,(S179/S207)*U176*1000)</f>
        <v>0</v>
      </c>
      <c r="U179" s="193">
        <f>IF(R207=0, 0, (K179*Q179)/(R207*U176))</f>
        <v>0.73529411764705876</v>
      </c>
      <c r="V179" s="173">
        <f>IF(OR(ISBLANK(K171), ISBLANK(K179), ISTEXT(K179)), 0, K179*Q179/K171*V172)</f>
        <v>10</v>
      </c>
      <c r="W179" s="174" t="str">
        <f t="shared" si="28"/>
        <v>gousses</v>
      </c>
      <c r="X179" s="175">
        <f t="shared" si="29"/>
        <v>0</v>
      </c>
      <c r="Y179" s="22" t="s">
        <v>10</v>
      </c>
      <c r="Z179" s="5">
        <v>1</v>
      </c>
      <c r="AA179" s="216"/>
      <c r="AB179" s="216"/>
      <c r="AC179" s="216"/>
      <c r="AD179" s="216"/>
      <c r="AE179" s="216"/>
      <c r="AF179" s="216"/>
      <c r="AG179" s="5">
        <v>1</v>
      </c>
      <c r="AH179" s="5">
        <v>1</v>
      </c>
      <c r="AI179" s="5">
        <v>1</v>
      </c>
      <c r="AJ179" s="5">
        <v>1</v>
      </c>
      <c r="AK179" s="5">
        <v>1</v>
      </c>
      <c r="AL179" s="5">
        <v>1</v>
      </c>
      <c r="AM179" s="5">
        <v>1</v>
      </c>
      <c r="AN179" s="5">
        <v>1</v>
      </c>
      <c r="AO179" s="5">
        <v>1</v>
      </c>
      <c r="AP179" s="5">
        <v>1</v>
      </c>
      <c r="AQ179" s="5">
        <v>1</v>
      </c>
      <c r="AR179" s="5">
        <v>1</v>
      </c>
      <c r="AS179" s="5">
        <v>1</v>
      </c>
      <c r="AT179" s="5">
        <v>1</v>
      </c>
      <c r="AU179" s="5">
        <v>1</v>
      </c>
      <c r="AV179" s="5">
        <v>1</v>
      </c>
      <c r="AW179" s="5">
        <v>1</v>
      </c>
      <c r="AX179" s="5">
        <v>1</v>
      </c>
      <c r="AY179" s="5">
        <v>1</v>
      </c>
      <c r="AZ179" s="5">
        <v>1</v>
      </c>
      <c r="BA179" s="5">
        <v>1</v>
      </c>
      <c r="BB179" s="5">
        <v>1</v>
      </c>
      <c r="BC179" s="5">
        <v>1</v>
      </c>
      <c r="BD179" s="5">
        <v>1</v>
      </c>
      <c r="BE179" s="5">
        <v>1</v>
      </c>
      <c r="BF179" s="5">
        <v>1</v>
      </c>
      <c r="BG179" s="5">
        <v>1</v>
      </c>
      <c r="BH179" s="5">
        <v>1</v>
      </c>
      <c r="BI179" s="5">
        <v>1</v>
      </c>
      <c r="BJ179" s="5">
        <v>1</v>
      </c>
      <c r="BK179" s="5">
        <v>1</v>
      </c>
      <c r="BL179" s="5">
        <v>1</v>
      </c>
      <c r="BM179" s="5">
        <v>1</v>
      </c>
      <c r="BN179" s="5">
        <v>1</v>
      </c>
      <c r="BO179" s="5">
        <v>1</v>
      </c>
      <c r="BP179" s="5">
        <v>1</v>
      </c>
      <c r="BQ179" s="5">
        <v>1</v>
      </c>
      <c r="BR179" s="5">
        <v>1</v>
      </c>
      <c r="BS179" s="5">
        <v>1</v>
      </c>
      <c r="BT179" s="5">
        <v>1</v>
      </c>
      <c r="BU179" s="244">
        <v>1</v>
      </c>
    </row>
    <row r="180" spans="1:73" ht="18.75">
      <c r="A180" s="5">
        <v>1</v>
      </c>
      <c r="B180" s="596"/>
      <c r="C180" s="613" t="str">
        <f>"colonne."&amp;LEFT(ADDRESS(1,COLUMN(),4),1)</f>
        <v>colonne.C</v>
      </c>
      <c r="D180" s="598"/>
      <c r="E180" s="613" t="str">
        <f>"colonne."&amp;LEFT(ADDRESS(1,COLUMN(),4),1)</f>
        <v>colonne.E</v>
      </c>
      <c r="F180" s="613" t="str">
        <f>"colonne."&amp;LEFT(ADDRESS(1,COLUMN(),4),1)</f>
        <v>colonne.F</v>
      </c>
      <c r="G180" s="626" t="s">
        <v>684</v>
      </c>
      <c r="H180" s="638" t="str">
        <f>"colonne."&amp;LEFT(ADDRESS(1,COLUMN(),4),1)</f>
        <v>colonne.H</v>
      </c>
      <c r="I180" s="5">
        <v>1</v>
      </c>
      <c r="J180" s="180" t="str">
        <f t="shared" si="30"/>
        <v>A</v>
      </c>
      <c r="K180" s="192">
        <v>3</v>
      </c>
      <c r="L180" s="192" t="s">
        <v>267</v>
      </c>
      <c r="M180" s="181" t="str">
        <f t="shared" si="27"/>
        <v/>
      </c>
      <c r="N180" s="486"/>
      <c r="O180" s="167"/>
      <c r="P180" s="182" t="s">
        <v>267</v>
      </c>
      <c r="Q180" s="491">
        <v>1</v>
      </c>
      <c r="R180" s="169">
        <f>IFERROR(SUMIF(K234:P234, O180, K235:P235)*N180*IF(ISBLANK(K180),1,K180)+SUMIF(K236:P236, O180, K237:P237)*N180*IF(ISBLANK(K180),1,K180), 0)</f>
        <v>0</v>
      </c>
      <c r="S180" s="170">
        <f>IF(ISBLANK(K171),0,(R180*Q180)/K171*V172)</f>
        <v>0</v>
      </c>
      <c r="T180" s="183">
        <f>IF(S207=0,0,(S180/S207)*U176*1000)</f>
        <v>0</v>
      </c>
      <c r="U180" s="184">
        <f>IF(R207=0, 0, (K180*Q180)/(R207*U176))</f>
        <v>1.1029411764705881</v>
      </c>
      <c r="V180" s="185">
        <f>IF(OR(ISBLANK(K171), ISBLANK(K180), ISTEXT(K180)), 0, K180*Q180/K171*V172)</f>
        <v>15</v>
      </c>
      <c r="W180" s="186" t="str">
        <f t="shared" si="28"/>
        <v>oignons</v>
      </c>
      <c r="X180" s="187">
        <f t="shared" si="29"/>
        <v>0</v>
      </c>
      <c r="Y180" s="22" t="s">
        <v>16</v>
      </c>
      <c r="Z180" s="5">
        <v>1</v>
      </c>
      <c r="AA180" s="798" t="s">
        <v>138</v>
      </c>
      <c r="AB180" s="798"/>
      <c r="AC180" s="219"/>
      <c r="AD180" s="219"/>
      <c r="AE180" s="219"/>
      <c r="AF180" s="219"/>
      <c r="AG180" s="5">
        <v>1</v>
      </c>
      <c r="AH180" s="5">
        <v>1</v>
      </c>
      <c r="AI180" s="5">
        <v>1</v>
      </c>
      <c r="AJ180" s="5">
        <v>1</v>
      </c>
      <c r="AK180" s="5">
        <v>1</v>
      </c>
      <c r="AL180" s="5">
        <v>1</v>
      </c>
      <c r="AM180" s="5">
        <v>1</v>
      </c>
      <c r="AN180" s="5">
        <v>1</v>
      </c>
      <c r="AO180" s="5">
        <v>1</v>
      </c>
      <c r="AP180" s="5">
        <v>1</v>
      </c>
      <c r="AQ180" s="5">
        <v>1</v>
      </c>
      <c r="AR180" s="5">
        <v>1</v>
      </c>
      <c r="AS180" s="5">
        <v>1</v>
      </c>
      <c r="AT180" s="5">
        <v>1</v>
      </c>
      <c r="AU180" s="5">
        <v>1</v>
      </c>
      <c r="AV180" s="5">
        <v>1</v>
      </c>
      <c r="AW180" s="5">
        <v>1</v>
      </c>
      <c r="AX180" s="5">
        <v>1</v>
      </c>
      <c r="AY180" s="5">
        <v>1</v>
      </c>
      <c r="AZ180" s="5">
        <v>1</v>
      </c>
      <c r="BA180" s="5">
        <v>1</v>
      </c>
      <c r="BB180" s="5">
        <v>1</v>
      </c>
      <c r="BC180" s="5">
        <v>1</v>
      </c>
      <c r="BD180" s="5">
        <v>1</v>
      </c>
      <c r="BE180" s="5">
        <v>1</v>
      </c>
      <c r="BF180" s="5">
        <v>1</v>
      </c>
      <c r="BG180" s="5">
        <v>1</v>
      </c>
      <c r="BH180" s="5">
        <v>1</v>
      </c>
      <c r="BI180" s="5">
        <v>1</v>
      </c>
      <c r="BJ180" s="5">
        <v>1</v>
      </c>
      <c r="BK180" s="5">
        <v>1</v>
      </c>
      <c r="BL180" s="5">
        <v>1</v>
      </c>
      <c r="BM180" s="5">
        <v>1</v>
      </c>
      <c r="BN180" s="5">
        <v>1</v>
      </c>
      <c r="BO180" s="5">
        <v>1</v>
      </c>
      <c r="BP180" s="5">
        <v>1</v>
      </c>
      <c r="BQ180" s="5">
        <v>1</v>
      </c>
      <c r="BR180" s="5">
        <v>1</v>
      </c>
      <c r="BS180" s="5">
        <v>1</v>
      </c>
      <c r="BT180" s="5">
        <v>1</v>
      </c>
      <c r="BU180" s="244">
        <v>1</v>
      </c>
    </row>
    <row r="181" spans="1:73" ht="19.5" thickBot="1">
      <c r="A181" s="5">
        <v>1</v>
      </c>
      <c r="B181" s="596"/>
      <c r="C181" s="631" t="s">
        <v>637</v>
      </c>
      <c r="D181" s="598"/>
      <c r="E181" s="630" t="str">
        <f t="shared" ref="E181:E243" si="31">SUBSTITUTE(SUBSTITUTE(SUBSTITUTE(SUBSTITUTE(SUBSTITUTE(SUBSTITUTE(SUBSTITUTE(SUBSTITUTE(SUBSTITUTE(SUBSTITUTE(C181,"0",""),"1",""),"2",""),"3",""),"4",""),"5",""),"6",""),"7",""),"8",""),"9","")</f>
        <v>Paella vegan aux petits légumes comme à Valencia</v>
      </c>
      <c r="F181" s="641">
        <v>0</v>
      </c>
      <c r="G181" s="627">
        <f t="shared" ref="G181:G187" si="32">IF(ISBLANK(F181),E181,F181)</f>
        <v>0</v>
      </c>
      <c r="H181" s="639" t="str">
        <f>IF(OR(ISBLANK(F181), ISTEXT(F181)), "", "0  "&amp;F180)</f>
        <v>0  colonne.F</v>
      </c>
      <c r="I181" s="5">
        <v>1</v>
      </c>
      <c r="J181" s="180" t="str">
        <f t="shared" si="30"/>
        <v>A</v>
      </c>
      <c r="K181" s="192">
        <v>2</v>
      </c>
      <c r="L181" s="192" t="s">
        <v>270</v>
      </c>
      <c r="M181" s="165" t="str">
        <f t="shared" si="27"/>
        <v/>
      </c>
      <c r="N181" s="166"/>
      <c r="O181" s="167"/>
      <c r="P181" s="182" t="s">
        <v>395</v>
      </c>
      <c r="Q181" s="491">
        <v>1</v>
      </c>
      <c r="R181" s="169">
        <f>IFERROR(SUMIF(K234:P234, O181, K235:P235)*N181*IF(ISBLANK(K181),1,K181)+SUMIF(K236:P236, O181, K237:P237)*N181*IF(ISBLANK(K181),1,K181), 0)</f>
        <v>0</v>
      </c>
      <c r="S181" s="170">
        <f>IF(ISBLANK(K171),0,(R181*Q181)/K171*V172)</f>
        <v>0</v>
      </c>
      <c r="T181" s="171">
        <f>IF(S207=0,0,(S181/S207)*U176*1000)</f>
        <v>0</v>
      </c>
      <c r="U181" s="193">
        <f>IF(R207=0, 0, (K181*Q181)/(R207*U176))</f>
        <v>0.73529411764705876</v>
      </c>
      <c r="V181" s="173">
        <f>IF(OR(ISBLANK(K171), ISBLANK(K181), ISTEXT(K181)), 0, K181*Q181/K171*V172)</f>
        <v>10</v>
      </c>
      <c r="W181" s="174" t="str">
        <f t="shared" si="28"/>
        <v>poivrons</v>
      </c>
      <c r="X181" s="175">
        <f t="shared" si="29"/>
        <v>0</v>
      </c>
      <c r="Y181" s="22" t="s">
        <v>5</v>
      </c>
      <c r="Z181" s="5">
        <v>1</v>
      </c>
      <c r="AA181" s="897" t="s">
        <v>143</v>
      </c>
      <c r="AB181" s="897"/>
      <c r="AC181" s="224"/>
      <c r="AD181" s="224"/>
      <c r="AE181" s="224"/>
      <c r="AF181" s="224"/>
      <c r="AG181" s="5">
        <v>1</v>
      </c>
      <c r="AH181" s="5">
        <v>1</v>
      </c>
      <c r="AI181" s="5">
        <v>1</v>
      </c>
      <c r="AJ181" s="5">
        <v>1</v>
      </c>
      <c r="AK181" s="5">
        <v>1</v>
      </c>
      <c r="AL181" s="5">
        <v>1</v>
      </c>
      <c r="AM181" s="5">
        <v>1</v>
      </c>
      <c r="AN181" s="5">
        <v>1</v>
      </c>
      <c r="AO181" s="5">
        <v>1</v>
      </c>
      <c r="AP181" s="5">
        <v>1</v>
      </c>
      <c r="AQ181" s="5">
        <v>1</v>
      </c>
      <c r="AR181" s="5">
        <v>1</v>
      </c>
      <c r="AS181" s="5">
        <v>1</v>
      </c>
      <c r="AT181" s="5">
        <v>1</v>
      </c>
      <c r="AU181" s="5">
        <v>1</v>
      </c>
      <c r="AV181" s="5">
        <v>1</v>
      </c>
      <c r="AW181" s="5">
        <v>1</v>
      </c>
      <c r="AX181" s="5">
        <v>1</v>
      </c>
      <c r="AY181" s="5">
        <v>1</v>
      </c>
      <c r="AZ181" s="5">
        <v>1</v>
      </c>
      <c r="BA181" s="5">
        <v>1</v>
      </c>
      <c r="BB181" s="5">
        <v>1</v>
      </c>
      <c r="BC181" s="5">
        <v>1</v>
      </c>
      <c r="BD181" s="5">
        <v>1</v>
      </c>
      <c r="BE181" s="5">
        <v>1</v>
      </c>
      <c r="BF181" s="5">
        <v>1</v>
      </c>
      <c r="BG181" s="5">
        <v>1</v>
      </c>
      <c r="BH181" s="5">
        <v>1</v>
      </c>
      <c r="BI181" s="5">
        <v>1</v>
      </c>
      <c r="BJ181" s="5">
        <v>1</v>
      </c>
      <c r="BK181" s="5">
        <v>1</v>
      </c>
      <c r="BL181" s="5">
        <v>1</v>
      </c>
      <c r="BM181" s="5">
        <v>1</v>
      </c>
      <c r="BN181" s="5">
        <v>1</v>
      </c>
      <c r="BO181" s="5">
        <v>1</v>
      </c>
      <c r="BP181" s="5">
        <v>1</v>
      </c>
      <c r="BQ181" s="5">
        <v>1</v>
      </c>
      <c r="BR181" s="5">
        <v>1</v>
      </c>
      <c r="BS181" s="5">
        <v>1</v>
      </c>
      <c r="BT181" s="5">
        <v>1</v>
      </c>
      <c r="BU181" s="244">
        <v>1</v>
      </c>
    </row>
    <row r="182" spans="1:73" ht="20.25" thickTop="1" thickBot="1">
      <c r="A182" s="5">
        <v>1</v>
      </c>
      <c r="B182" s="596"/>
      <c r="C182" s="632" t="s">
        <v>638</v>
      </c>
      <c r="D182" s="598"/>
      <c r="E182" s="630" t="str">
        <f t="shared" si="31"/>
        <v>Paella vegan</v>
      </c>
      <c r="F182" s="640">
        <v>0</v>
      </c>
      <c r="G182" s="627">
        <f t="shared" si="32"/>
        <v>0</v>
      </c>
      <c r="H182" s="639" t="str">
        <f>IF(OR(ISBLANK(F182), ISTEXT(F182)), "", "0  "&amp;F180)</f>
        <v>0  colonne.F</v>
      </c>
      <c r="I182" s="5">
        <v>1</v>
      </c>
      <c r="J182" s="180" t="str">
        <f t="shared" si="30"/>
        <v>A</v>
      </c>
      <c r="K182" s="163">
        <v>1</v>
      </c>
      <c r="L182" s="164" t="s">
        <v>411</v>
      </c>
      <c r="M182" s="181" t="str">
        <f t="shared" si="27"/>
        <v/>
      </c>
      <c r="N182" s="166"/>
      <c r="O182" s="167"/>
      <c r="P182" s="182" t="s">
        <v>471</v>
      </c>
      <c r="Q182" s="491">
        <v>1</v>
      </c>
      <c r="R182" s="169">
        <f>IFERROR(SUMIF(K234:P234, O182, K235:P235)*N182*IF(ISBLANK(K182),1,K182)+SUMIF(K236:P236, O182, K237:P237)*N182*IF(ISBLANK(K182),1,K182), 0)</f>
        <v>0</v>
      </c>
      <c r="S182" s="170">
        <f>IF(ISBLANK(K171),0,(R182*Q182)/K171*V172)</f>
        <v>0</v>
      </c>
      <c r="T182" s="183">
        <f>IF(S207=0,0,(S182/S207)*U176*1000)</f>
        <v>0</v>
      </c>
      <c r="U182" s="184">
        <f>IF(R207=0, 0, (K182*Q182)/(R207*U176))</f>
        <v>0.36764705882352938</v>
      </c>
      <c r="V182" s="185">
        <f>IF(OR(ISBLANK(K171), ISBLANK(K182), ISTEXT(K182)), 0, K182*Q182/K171*V172)</f>
        <v>5</v>
      </c>
      <c r="W182" s="186" t="str">
        <f t="shared" si="28"/>
        <v>poivron(s)</v>
      </c>
      <c r="X182" s="187">
        <f t="shared" si="29"/>
        <v>0</v>
      </c>
      <c r="Y182" s="32" t="s">
        <v>11</v>
      </c>
      <c r="Z182" s="5">
        <v>1</v>
      </c>
      <c r="AA182" s="113" t="s">
        <v>63</v>
      </c>
      <c r="AB182" s="113" t="s">
        <v>64</v>
      </c>
      <c r="AC182" s="113" t="s">
        <v>65</v>
      </c>
      <c r="AD182" s="113" t="s">
        <v>66</v>
      </c>
      <c r="AE182" s="113" t="s">
        <v>67</v>
      </c>
      <c r="AF182" s="113" t="s">
        <v>68</v>
      </c>
      <c r="AG182" s="5">
        <v>1</v>
      </c>
      <c r="AH182" s="5">
        <v>1</v>
      </c>
      <c r="AI182" s="5">
        <v>1</v>
      </c>
      <c r="AJ182" s="5">
        <v>1</v>
      </c>
      <c r="AK182" s="5">
        <v>1</v>
      </c>
      <c r="AL182" s="5">
        <v>1</v>
      </c>
      <c r="AM182" s="5">
        <v>1</v>
      </c>
      <c r="AN182" s="5">
        <v>1</v>
      </c>
      <c r="AO182" s="5">
        <v>1</v>
      </c>
      <c r="AP182" s="5">
        <v>1</v>
      </c>
      <c r="AQ182" s="5">
        <v>1</v>
      </c>
      <c r="AR182" s="5">
        <v>1</v>
      </c>
      <c r="AS182" s="5">
        <v>1</v>
      </c>
      <c r="AT182" s="5">
        <v>1</v>
      </c>
      <c r="AU182" s="5">
        <v>1</v>
      </c>
      <c r="AV182" s="5">
        <v>1</v>
      </c>
      <c r="AW182" s="5">
        <v>1</v>
      </c>
      <c r="AX182" s="5">
        <v>1</v>
      </c>
      <c r="AY182" s="5">
        <v>1</v>
      </c>
      <c r="AZ182" s="5">
        <v>1</v>
      </c>
      <c r="BA182" s="5">
        <v>1</v>
      </c>
      <c r="BB182" s="5">
        <v>1</v>
      </c>
      <c r="BC182" s="5">
        <v>1</v>
      </c>
      <c r="BD182" s="5">
        <v>1</v>
      </c>
      <c r="BE182" s="5">
        <v>1</v>
      </c>
      <c r="BF182" s="5">
        <v>1</v>
      </c>
      <c r="BG182" s="5">
        <v>1</v>
      </c>
      <c r="BH182" s="5">
        <v>1</v>
      </c>
      <c r="BI182" s="5">
        <v>1</v>
      </c>
      <c r="BJ182" s="5">
        <v>1</v>
      </c>
      <c r="BK182" s="5">
        <v>1</v>
      </c>
      <c r="BL182" s="5">
        <v>1</v>
      </c>
      <c r="BM182" s="5">
        <v>1</v>
      </c>
      <c r="BN182" s="5">
        <v>1</v>
      </c>
      <c r="BO182" s="5">
        <v>1</v>
      </c>
      <c r="BP182" s="5">
        <v>1</v>
      </c>
      <c r="BQ182" s="5">
        <v>1</v>
      </c>
      <c r="BR182" s="5">
        <v>1</v>
      </c>
      <c r="BS182" s="5">
        <v>1</v>
      </c>
      <c r="BT182" s="5">
        <v>1</v>
      </c>
      <c r="BU182" s="244">
        <v>1</v>
      </c>
    </row>
    <row r="183" spans="1:73" ht="19.5" thickTop="1">
      <c r="A183" s="5">
        <v>1</v>
      </c>
      <c r="B183" s="596"/>
      <c r="C183" s="632"/>
      <c r="D183" s="598"/>
      <c r="E183" s="630" t="str">
        <f t="shared" si="31"/>
        <v/>
      </c>
      <c r="F183" s="640">
        <v>0</v>
      </c>
      <c r="G183" s="627">
        <f t="shared" si="32"/>
        <v>0</v>
      </c>
      <c r="H183" s="639" t="str">
        <f>IF(OR(ISBLANK(F183), ISTEXT(F183)), "", "0  "&amp;F180)</f>
        <v>0  colonne.F</v>
      </c>
      <c r="I183" s="5">
        <v>1</v>
      </c>
      <c r="J183" s="180" t="str">
        <f t="shared" si="30"/>
        <v>A</v>
      </c>
      <c r="K183" s="164">
        <v>2</v>
      </c>
      <c r="L183" s="164" t="s">
        <v>482</v>
      </c>
      <c r="M183" s="165" t="str">
        <f t="shared" si="27"/>
        <v/>
      </c>
      <c r="N183" s="486"/>
      <c r="O183" s="167"/>
      <c r="P183" s="182" t="s">
        <v>269</v>
      </c>
      <c r="Q183" s="491">
        <v>1</v>
      </c>
      <c r="R183" s="169">
        <f>IFERROR(SUMIF(K234:P234, O183, K235:P235)*N183*IF(ISBLANK(K183),1,K183)+SUMIF(K236:P236, O183, K237:P237)*N183*IF(ISBLANK(K183),1,K183), 0)</f>
        <v>0</v>
      </c>
      <c r="S183" s="170">
        <f>IF(ISBLANK(K171),0,(R183*Q183)/K171*V172)</f>
        <v>0</v>
      </c>
      <c r="T183" s="171">
        <f>IF(S207=0,0,(S183/S207)*U176*1000)</f>
        <v>0</v>
      </c>
      <c r="U183" s="193">
        <f>IF(R207=0, 0, (K183*Q183)/(R207*U176))</f>
        <v>0.73529411764705876</v>
      </c>
      <c r="V183" s="173">
        <f>IF(OR(ISBLANK(K171), ISBLANK(K183), ISTEXT(K183)), 0, K183*Q183/K171*V172)</f>
        <v>10</v>
      </c>
      <c r="W183" s="174" t="str">
        <f t="shared" si="28"/>
        <v>carotte(s)</v>
      </c>
      <c r="X183" s="175">
        <f t="shared" si="29"/>
        <v>0</v>
      </c>
      <c r="Y183" s="32" t="s">
        <v>17</v>
      </c>
      <c r="Z183" s="5">
        <v>1</v>
      </c>
      <c r="AA183" s="812" t="s">
        <v>122</v>
      </c>
      <c r="AB183" s="814" t="s">
        <v>123</v>
      </c>
      <c r="AC183" s="816" t="s">
        <v>84</v>
      </c>
      <c r="AD183" s="814" t="s">
        <v>90</v>
      </c>
      <c r="AE183" s="818" t="s">
        <v>124</v>
      </c>
      <c r="AF183" s="128" t="s">
        <v>92</v>
      </c>
      <c r="AG183" s="5">
        <v>1</v>
      </c>
      <c r="AH183" s="5">
        <v>1</v>
      </c>
      <c r="AI183" s="5">
        <v>1</v>
      </c>
      <c r="AJ183" s="5">
        <v>1</v>
      </c>
      <c r="AK183" s="5">
        <v>1</v>
      </c>
      <c r="AL183" s="5">
        <v>1</v>
      </c>
      <c r="AM183" s="5">
        <v>1</v>
      </c>
      <c r="AN183" s="5">
        <v>1</v>
      </c>
      <c r="AO183" s="5">
        <v>1</v>
      </c>
      <c r="AP183" s="5">
        <v>1</v>
      </c>
      <c r="AQ183" s="5">
        <v>1</v>
      </c>
      <c r="AR183" s="5">
        <v>1</v>
      </c>
      <c r="AS183" s="5">
        <v>1</v>
      </c>
      <c r="AT183" s="5">
        <v>1</v>
      </c>
      <c r="AU183" s="5">
        <v>1</v>
      </c>
      <c r="AV183" s="5">
        <v>1</v>
      </c>
      <c r="AW183" s="5">
        <v>1</v>
      </c>
      <c r="AX183" s="5">
        <v>1</v>
      </c>
      <c r="AY183" s="5">
        <v>1</v>
      </c>
      <c r="AZ183" s="5">
        <v>1</v>
      </c>
      <c r="BA183" s="5">
        <v>1</v>
      </c>
      <c r="BB183" s="5">
        <v>1</v>
      </c>
      <c r="BC183" s="5">
        <v>1</v>
      </c>
      <c r="BD183" s="5">
        <v>1</v>
      </c>
      <c r="BE183" s="5">
        <v>1</v>
      </c>
      <c r="BF183" s="5">
        <v>1</v>
      </c>
      <c r="BG183" s="5">
        <v>1</v>
      </c>
      <c r="BH183" s="5">
        <v>1</v>
      </c>
      <c r="BI183" s="5">
        <v>1</v>
      </c>
      <c r="BJ183" s="5">
        <v>1</v>
      </c>
      <c r="BK183" s="5">
        <v>1</v>
      </c>
      <c r="BL183" s="5">
        <v>1</v>
      </c>
      <c r="BM183" s="5">
        <v>1</v>
      </c>
      <c r="BN183" s="5">
        <v>1</v>
      </c>
      <c r="BO183" s="5">
        <v>1</v>
      </c>
      <c r="BP183" s="5">
        <v>1</v>
      </c>
      <c r="BQ183" s="5">
        <v>1</v>
      </c>
      <c r="BR183" s="5">
        <v>1</v>
      </c>
      <c r="BS183" s="5">
        <v>1</v>
      </c>
      <c r="BT183" s="5">
        <v>1</v>
      </c>
      <c r="BU183" s="244">
        <v>1</v>
      </c>
    </row>
    <row r="184" spans="1:73" ht="18.75">
      <c r="A184" s="5">
        <v>1</v>
      </c>
      <c r="B184" s="596"/>
      <c r="C184" s="632" t="s">
        <v>639</v>
      </c>
      <c r="D184" s="598"/>
      <c r="E184" s="630" t="str">
        <f t="shared" si="31"/>
        <v>Préparation  minutes</v>
      </c>
      <c r="F184" s="640">
        <v>0</v>
      </c>
      <c r="G184" s="627">
        <f t="shared" si="32"/>
        <v>0</v>
      </c>
      <c r="H184" s="639" t="str">
        <f>IF(OR(ISBLANK(F184), ISTEXT(F184)), "", "0  "&amp;F180)</f>
        <v>0  colonne.F</v>
      </c>
      <c r="I184" s="5">
        <v>1</v>
      </c>
      <c r="J184" s="180" t="str">
        <f t="shared" si="30"/>
        <v>A</v>
      </c>
      <c r="K184" s="192"/>
      <c r="L184" s="192"/>
      <c r="M184" s="181" t="str">
        <f t="shared" si="27"/>
        <v/>
      </c>
      <c r="N184" s="166">
        <v>160</v>
      </c>
      <c r="O184" s="32" t="s">
        <v>17</v>
      </c>
      <c r="P184" s="182" t="s">
        <v>472</v>
      </c>
      <c r="Q184" s="491">
        <v>1</v>
      </c>
      <c r="R184" s="169">
        <f>IFERROR(SUMIF(K234:P234, O184, K235:P235)*N184*IF(ISBLANK(K184),1,K184)+SUMIF(K236:P236, O184, K237:P237)*N184*IF(ISBLANK(K184),1,K184), 0)</f>
        <v>0.16</v>
      </c>
      <c r="S184" s="170">
        <f>IF(ISBLANK(K171),0,(R184*Q184)/K171*V172)</f>
        <v>0.8</v>
      </c>
      <c r="T184" s="183">
        <f>IF(S207=0,0,(S184/S207)*U176*1000)</f>
        <v>58.82352941176471</v>
      </c>
      <c r="U184" s="184">
        <f>IF(R207=0, 0, (K184*Q184)/(R207*U176))</f>
        <v>0</v>
      </c>
      <c r="V184" s="185">
        <f>IF(OR(ISBLANK(K171), ISBLANK(K184), ISTEXT(K184)), 0, K184*Q184/K171*V172)</f>
        <v>0</v>
      </c>
      <c r="W184" s="186">
        <f t="shared" si="28"/>
        <v>0</v>
      </c>
      <c r="X184" s="187" t="str">
        <f t="shared" si="29"/>
        <v>800 g</v>
      </c>
      <c r="Y184" s="23" t="s">
        <v>6</v>
      </c>
      <c r="Z184" s="5">
        <v>1</v>
      </c>
      <c r="AA184" s="813"/>
      <c r="AB184" s="815"/>
      <c r="AC184" s="817"/>
      <c r="AD184" s="815"/>
      <c r="AE184" s="819"/>
      <c r="AF184" s="147" t="s">
        <v>81</v>
      </c>
      <c r="AG184" s="5">
        <v>1</v>
      </c>
      <c r="AH184" s="5">
        <v>1</v>
      </c>
      <c r="AI184" s="5">
        <v>1</v>
      </c>
      <c r="AJ184" s="5">
        <v>1</v>
      </c>
      <c r="AK184" s="5">
        <v>1</v>
      </c>
      <c r="AL184" s="5">
        <v>1</v>
      </c>
      <c r="AM184" s="5">
        <v>1</v>
      </c>
      <c r="AN184" s="5">
        <v>1</v>
      </c>
      <c r="AO184" s="5">
        <v>1</v>
      </c>
      <c r="AP184" s="5">
        <v>1</v>
      </c>
      <c r="AQ184" s="5">
        <v>1</v>
      </c>
      <c r="AR184" s="5">
        <v>1</v>
      </c>
      <c r="AS184" s="5">
        <v>1</v>
      </c>
      <c r="AT184" s="5">
        <v>1</v>
      </c>
      <c r="AU184" s="5">
        <v>1</v>
      </c>
      <c r="AV184" s="5">
        <v>1</v>
      </c>
      <c r="AW184" s="5">
        <v>1</v>
      </c>
      <c r="AX184" s="5">
        <v>1</v>
      </c>
      <c r="AY184" s="5">
        <v>1</v>
      </c>
      <c r="AZ184" s="5">
        <v>1</v>
      </c>
      <c r="BA184" s="5">
        <v>1</v>
      </c>
      <c r="BB184" s="5">
        <v>1</v>
      </c>
      <c r="BC184" s="5">
        <v>1</v>
      </c>
      <c r="BD184" s="5">
        <v>1</v>
      </c>
      <c r="BE184" s="5">
        <v>1</v>
      </c>
      <c r="BF184" s="5">
        <v>1</v>
      </c>
      <c r="BG184" s="5">
        <v>1</v>
      </c>
      <c r="BH184" s="5">
        <v>1</v>
      </c>
      <c r="BI184" s="5">
        <v>1</v>
      </c>
      <c r="BJ184" s="5">
        <v>1</v>
      </c>
      <c r="BK184" s="5">
        <v>1</v>
      </c>
      <c r="BL184" s="5">
        <v>1</v>
      </c>
      <c r="BM184" s="5">
        <v>1</v>
      </c>
      <c r="BN184" s="5">
        <v>1</v>
      </c>
      <c r="BO184" s="5">
        <v>1</v>
      </c>
      <c r="BP184" s="5">
        <v>1</v>
      </c>
      <c r="BQ184" s="5">
        <v>1</v>
      </c>
      <c r="BR184" s="5">
        <v>1</v>
      </c>
      <c r="BS184" s="5">
        <v>1</v>
      </c>
      <c r="BT184" s="5">
        <v>1</v>
      </c>
      <c r="BU184" s="244">
        <v>1</v>
      </c>
    </row>
    <row r="185" spans="1:73" ht="18.75">
      <c r="A185" s="5">
        <v>1</v>
      </c>
      <c r="B185" s="596"/>
      <c r="C185" s="632" t="s">
        <v>640</v>
      </c>
      <c r="D185" s="598"/>
      <c r="E185" s="630" t="str">
        <f t="shared" si="31"/>
        <v>Cuisson  minutes</v>
      </c>
      <c r="F185" s="640">
        <v>0</v>
      </c>
      <c r="G185" s="627">
        <f t="shared" si="32"/>
        <v>0</v>
      </c>
      <c r="H185" s="639" t="str">
        <f>IF(OR(ISBLANK(F185), ISTEXT(F185)), "", "0  "&amp;F180)</f>
        <v>0  colonne.F</v>
      </c>
      <c r="I185" s="5">
        <v>1</v>
      </c>
      <c r="J185" s="180" t="str">
        <f t="shared" si="30"/>
        <v>A</v>
      </c>
      <c r="K185" s="163"/>
      <c r="L185" s="164"/>
      <c r="M185" s="165" t="str">
        <f t="shared" si="27"/>
        <v/>
      </c>
      <c r="N185" s="166">
        <v>160</v>
      </c>
      <c r="O185" s="32" t="s">
        <v>17</v>
      </c>
      <c r="P185" s="182" t="s">
        <v>275</v>
      </c>
      <c r="Q185" s="491">
        <v>1</v>
      </c>
      <c r="R185" s="169">
        <f>IFERROR(SUMIF(K234:P234, O185, K235:P235)*N185*IF(ISBLANK(K185),1,K185)+SUMIF(K236:P236, O185, K237:P237)*N185*IF(ISBLANK(K185),1,K185), 0)</f>
        <v>0.16</v>
      </c>
      <c r="S185" s="170">
        <f>IF(ISBLANK(K171),0,(R185*Q185)/K171*V172)</f>
        <v>0.8</v>
      </c>
      <c r="T185" s="171">
        <f>IF(S207=0,0,(S185/S207)*U176*1000)</f>
        <v>58.82352941176471</v>
      </c>
      <c r="U185" s="193">
        <f>IF(R207=0, 0, (K185*Q185)/(R207*U176))</f>
        <v>0</v>
      </c>
      <c r="V185" s="173">
        <f>IF(OR(ISBLANK(K171), ISBLANK(K185), ISTEXT(K185)), 0, K185*Q185/K171*V172)</f>
        <v>0</v>
      </c>
      <c r="W185" s="174">
        <f t="shared" si="28"/>
        <v>0</v>
      </c>
      <c r="X185" s="175" t="str">
        <f t="shared" si="29"/>
        <v>800 g</v>
      </c>
      <c r="Y185" s="23" t="s">
        <v>12</v>
      </c>
      <c r="Z185" s="5">
        <v>1</v>
      </c>
      <c r="AA185" s="163"/>
      <c r="AB185" s="164"/>
      <c r="AC185" s="165" t="str">
        <f t="shared" ref="AC185:AC205" si="33">IF(AND(AA185&gt;0,AD185&gt;0),"de","")</f>
        <v/>
      </c>
      <c r="AD185" s="166"/>
      <c r="AE185" s="167"/>
      <c r="AF185" s="168"/>
      <c r="AG185" s="5">
        <v>1</v>
      </c>
      <c r="AH185" s="5">
        <v>1</v>
      </c>
      <c r="AI185" s="5">
        <v>1</v>
      </c>
      <c r="AJ185" s="5">
        <v>1</v>
      </c>
      <c r="AK185" s="5">
        <v>1</v>
      </c>
      <c r="AL185" s="5">
        <v>1</v>
      </c>
      <c r="AM185" s="5">
        <v>1</v>
      </c>
      <c r="AN185" s="5">
        <v>1</v>
      </c>
      <c r="AO185" s="5">
        <v>1</v>
      </c>
      <c r="AP185" s="5">
        <v>1</v>
      </c>
      <c r="AQ185" s="5">
        <v>1</v>
      </c>
      <c r="AR185" s="5">
        <v>1</v>
      </c>
      <c r="AS185" s="5">
        <v>1</v>
      </c>
      <c r="AT185" s="5">
        <v>1</v>
      </c>
      <c r="AU185" s="5">
        <v>1</v>
      </c>
      <c r="AV185" s="5">
        <v>1</v>
      </c>
      <c r="AW185" s="5">
        <v>1</v>
      </c>
      <c r="AX185" s="5">
        <v>1</v>
      </c>
      <c r="AY185" s="5">
        <v>1</v>
      </c>
      <c r="AZ185" s="5">
        <v>1</v>
      </c>
      <c r="BA185" s="5">
        <v>1</v>
      </c>
      <c r="BB185" s="5">
        <v>1</v>
      </c>
      <c r="BC185" s="5">
        <v>1</v>
      </c>
      <c r="BD185" s="5">
        <v>1</v>
      </c>
      <c r="BE185" s="5">
        <v>1</v>
      </c>
      <c r="BF185" s="5">
        <v>1</v>
      </c>
      <c r="BG185" s="5">
        <v>1</v>
      </c>
      <c r="BH185" s="5">
        <v>1</v>
      </c>
      <c r="BI185" s="5">
        <v>1</v>
      </c>
      <c r="BJ185" s="5">
        <v>1</v>
      </c>
      <c r="BK185" s="5">
        <v>1</v>
      </c>
      <c r="BL185" s="5">
        <v>1</v>
      </c>
      <c r="BM185" s="5">
        <v>1</v>
      </c>
      <c r="BN185" s="5">
        <v>1</v>
      </c>
      <c r="BO185" s="5">
        <v>1</v>
      </c>
      <c r="BP185" s="5">
        <v>1</v>
      </c>
      <c r="BQ185" s="5">
        <v>1</v>
      </c>
      <c r="BR185" s="5">
        <v>1</v>
      </c>
      <c r="BS185" s="5">
        <v>1</v>
      </c>
      <c r="BT185" s="5">
        <v>1</v>
      </c>
      <c r="BU185" s="244">
        <v>1</v>
      </c>
    </row>
    <row r="186" spans="1:73" ht="18.75">
      <c r="A186" s="5">
        <v>1</v>
      </c>
      <c r="B186" s="596"/>
      <c r="C186" s="632" t="s">
        <v>641</v>
      </c>
      <c r="D186" s="598"/>
      <c r="E186" s="630" t="str">
        <f t="shared" si="31"/>
        <v>Temps total  minutes</v>
      </c>
      <c r="F186" s="640">
        <v>0</v>
      </c>
      <c r="G186" s="627">
        <f t="shared" si="32"/>
        <v>0</v>
      </c>
      <c r="H186" s="639" t="str">
        <f>IF(OR(ISBLANK(F186), ISTEXT(F186)), "", "0  "&amp;F180)</f>
        <v>0  colonne.F</v>
      </c>
      <c r="I186" s="5">
        <v>1</v>
      </c>
      <c r="J186" s="180" t="str">
        <f t="shared" si="30"/>
        <v>A</v>
      </c>
      <c r="K186" s="163">
        <v>4</v>
      </c>
      <c r="L186" s="164" t="s">
        <v>483</v>
      </c>
      <c r="M186" s="181" t="str">
        <f t="shared" si="27"/>
        <v/>
      </c>
      <c r="N186" s="485"/>
      <c r="O186" s="167"/>
      <c r="P186" s="182" t="s">
        <v>473</v>
      </c>
      <c r="Q186" s="491">
        <v>1</v>
      </c>
      <c r="R186" s="169">
        <f>IFERROR(SUMIF(K234:P234, O186, K235:P235)*N186*IF(ISBLANK(K186),1,K186)+SUMIF(K236:P236, O186, K237:P237)*N186*IF(ISBLANK(K186),1,K186), 0)</f>
        <v>0</v>
      </c>
      <c r="S186" s="170">
        <f>IF(ISBLANK(K171),0,(R186*Q186)/K171*V172)</f>
        <v>0</v>
      </c>
      <c r="T186" s="183">
        <f>IF(S207=0,0,(S186/S207)*U176*1000)</f>
        <v>0</v>
      </c>
      <c r="U186" s="184">
        <f>IF(R207=0, 0, (K186*Q186)/(R207*U176))</f>
        <v>1.4705882352941175</v>
      </c>
      <c r="V186" s="185">
        <f>IF(OR(ISBLANK(K171), ISBLANK(K186), ISTEXT(K186)), 0, K186*Q186/K171*V172)</f>
        <v>20</v>
      </c>
      <c r="W186" s="186" t="str">
        <f t="shared" si="28"/>
        <v>cœurs</v>
      </c>
      <c r="X186" s="187">
        <f t="shared" si="29"/>
        <v>0</v>
      </c>
      <c r="Y186" s="41" t="s">
        <v>18</v>
      </c>
      <c r="Z186" s="5">
        <v>1</v>
      </c>
      <c r="AA186" s="164"/>
      <c r="AB186" s="164"/>
      <c r="AC186" s="181" t="str">
        <f t="shared" si="33"/>
        <v/>
      </c>
      <c r="AD186" s="166"/>
      <c r="AE186" s="167"/>
      <c r="AF186" s="182"/>
      <c r="AG186" s="5">
        <v>1</v>
      </c>
      <c r="AH186" s="5">
        <v>1</v>
      </c>
      <c r="AI186" s="5">
        <v>1</v>
      </c>
      <c r="AJ186" s="5">
        <v>1</v>
      </c>
      <c r="AK186" s="5">
        <v>1</v>
      </c>
      <c r="AL186" s="5">
        <v>1</v>
      </c>
      <c r="AM186" s="5">
        <v>1</v>
      </c>
      <c r="AN186" s="5">
        <v>1</v>
      </c>
      <c r="AO186" s="5">
        <v>1</v>
      </c>
      <c r="AP186" s="5">
        <v>1</v>
      </c>
      <c r="AQ186" s="5">
        <v>1</v>
      </c>
      <c r="AR186" s="5">
        <v>1</v>
      </c>
      <c r="AS186" s="5">
        <v>1</v>
      </c>
      <c r="AT186" s="5">
        <v>1</v>
      </c>
      <c r="AU186" s="5">
        <v>1</v>
      </c>
      <c r="AV186" s="5">
        <v>1</v>
      </c>
      <c r="AW186" s="5">
        <v>1</v>
      </c>
      <c r="AX186" s="5">
        <v>1</v>
      </c>
      <c r="AY186" s="5">
        <v>1</v>
      </c>
      <c r="AZ186" s="5">
        <v>1</v>
      </c>
      <c r="BA186" s="5">
        <v>1</v>
      </c>
      <c r="BB186" s="5">
        <v>1</v>
      </c>
      <c r="BC186" s="5">
        <v>1</v>
      </c>
      <c r="BD186" s="5">
        <v>1</v>
      </c>
      <c r="BE186" s="5">
        <v>1</v>
      </c>
      <c r="BF186" s="5">
        <v>1</v>
      </c>
      <c r="BG186" s="5">
        <v>1</v>
      </c>
      <c r="BH186" s="5">
        <v>1</v>
      </c>
      <c r="BI186" s="5">
        <v>1</v>
      </c>
      <c r="BJ186" s="5">
        <v>1</v>
      </c>
      <c r="BK186" s="5">
        <v>1</v>
      </c>
      <c r="BL186" s="5">
        <v>1</v>
      </c>
      <c r="BM186" s="5">
        <v>1</v>
      </c>
      <c r="BN186" s="5">
        <v>1</v>
      </c>
      <c r="BO186" s="5">
        <v>1</v>
      </c>
      <c r="BP186" s="5">
        <v>1</v>
      </c>
      <c r="BQ186" s="5">
        <v>1</v>
      </c>
      <c r="BR186" s="5">
        <v>1</v>
      </c>
      <c r="BS186" s="5">
        <v>1</v>
      </c>
      <c r="BT186" s="5">
        <v>1</v>
      </c>
      <c r="BU186" s="244">
        <v>1</v>
      </c>
    </row>
    <row r="187" spans="1:73" ht="18.75">
      <c r="A187" s="5">
        <v>1</v>
      </c>
      <c r="B187" s="596"/>
      <c r="C187" s="632"/>
      <c r="D187" s="598"/>
      <c r="E187" s="630" t="str">
        <f t="shared" si="31"/>
        <v/>
      </c>
      <c r="F187" s="640"/>
      <c r="G187" s="627" t="str">
        <f t="shared" si="32"/>
        <v/>
      </c>
      <c r="H187" s="639" t="str">
        <f>IF(OR(ISBLANK(F187), ISTEXT(F187)), "", "0  "&amp;F180)</f>
        <v/>
      </c>
      <c r="I187" s="5">
        <v>1</v>
      </c>
      <c r="J187" s="180" t="str">
        <f t="shared" si="30"/>
        <v>A</v>
      </c>
      <c r="K187" s="163"/>
      <c r="L187" s="164"/>
      <c r="M187" s="165" t="str">
        <f t="shared" si="27"/>
        <v/>
      </c>
      <c r="N187" s="166">
        <v>400</v>
      </c>
      <c r="O187" s="32" t="s">
        <v>17</v>
      </c>
      <c r="P187" s="182" t="s">
        <v>474</v>
      </c>
      <c r="Q187" s="491">
        <v>1</v>
      </c>
      <c r="R187" s="169">
        <f>IFERROR(SUMIF(K234:P234, O187, K235:P235)*N187*IF(ISBLANK(K187),1,K187)+SUMIF(K236:P236, O187, K237:P237)*N187*IF(ISBLANK(K187),1,K187), 0)</f>
        <v>0.4</v>
      </c>
      <c r="S187" s="170">
        <f>IF(ISBLANK(K171),0,(R187*Q187)/K171*V172)</f>
        <v>2</v>
      </c>
      <c r="T187" s="171">
        <f>IF(S207=0,0,(S187/S207)*U176*1000)</f>
        <v>147.05882352941177</v>
      </c>
      <c r="U187" s="193">
        <f>IF(R207=0, 0, (K187*Q187)/(R207*U176))</f>
        <v>0</v>
      </c>
      <c r="V187" s="173">
        <f>IF(OR(ISBLANK(K171), ISBLANK(K187), ISTEXT(K187)), 0, K187*Q187/K171*V172)</f>
        <v>0</v>
      </c>
      <c r="W187" s="174">
        <f t="shared" si="28"/>
        <v>0</v>
      </c>
      <c r="X187" s="175" t="str">
        <f t="shared" si="29"/>
        <v>2 Kg</v>
      </c>
      <c r="Y187" s="24" t="s">
        <v>7</v>
      </c>
      <c r="Z187" s="5">
        <v>1</v>
      </c>
      <c r="AA187" s="192"/>
      <c r="AB187" s="192"/>
      <c r="AC187" s="165" t="str">
        <f t="shared" si="33"/>
        <v/>
      </c>
      <c r="AD187" s="166"/>
      <c r="AE187" s="167"/>
      <c r="AF187" s="182"/>
      <c r="AG187" s="5">
        <v>1</v>
      </c>
      <c r="AH187" s="5">
        <v>1</v>
      </c>
      <c r="AI187" s="5">
        <v>1</v>
      </c>
      <c r="AJ187" s="5">
        <v>1</v>
      </c>
      <c r="AK187" s="5">
        <v>1</v>
      </c>
      <c r="AL187" s="5">
        <v>1</v>
      </c>
      <c r="AM187" s="5">
        <v>1</v>
      </c>
      <c r="AN187" s="5">
        <v>1</v>
      </c>
      <c r="AO187" s="5">
        <v>1</v>
      </c>
      <c r="AP187" s="5">
        <v>1</v>
      </c>
      <c r="AQ187" s="5">
        <v>1</v>
      </c>
      <c r="AR187" s="5">
        <v>1</v>
      </c>
      <c r="AS187" s="5">
        <v>1</v>
      </c>
      <c r="AT187" s="5">
        <v>1</v>
      </c>
      <c r="AU187" s="5">
        <v>1</v>
      </c>
      <c r="AV187" s="5">
        <v>1</v>
      </c>
      <c r="AW187" s="5">
        <v>1</v>
      </c>
      <c r="AX187" s="5">
        <v>1</v>
      </c>
      <c r="AY187" s="5">
        <v>1</v>
      </c>
      <c r="AZ187" s="5">
        <v>1</v>
      </c>
      <c r="BA187" s="5">
        <v>1</v>
      </c>
      <c r="BB187" s="5">
        <v>1</v>
      </c>
      <c r="BC187" s="5">
        <v>1</v>
      </c>
      <c r="BD187" s="5">
        <v>1</v>
      </c>
      <c r="BE187" s="5">
        <v>1</v>
      </c>
      <c r="BF187" s="5">
        <v>1</v>
      </c>
      <c r="BG187" s="5">
        <v>1</v>
      </c>
      <c r="BH187" s="5">
        <v>1</v>
      </c>
      <c r="BI187" s="5">
        <v>1</v>
      </c>
      <c r="BJ187" s="5">
        <v>1</v>
      </c>
      <c r="BK187" s="5">
        <v>1</v>
      </c>
      <c r="BL187" s="5">
        <v>1</v>
      </c>
      <c r="BM187" s="5">
        <v>1</v>
      </c>
      <c r="BN187" s="5">
        <v>1</v>
      </c>
      <c r="BO187" s="5">
        <v>1</v>
      </c>
      <c r="BP187" s="5">
        <v>1</v>
      </c>
      <c r="BQ187" s="5">
        <v>1</v>
      </c>
      <c r="BR187" s="5">
        <v>1</v>
      </c>
      <c r="BS187" s="5">
        <v>1</v>
      </c>
      <c r="BT187" s="5">
        <v>1</v>
      </c>
      <c r="BU187" s="244">
        <v>1</v>
      </c>
    </row>
    <row r="188" spans="1:73" ht="18.75">
      <c r="A188" s="5">
        <v>1</v>
      </c>
      <c r="B188" s="596"/>
      <c r="C188" s="632" t="s">
        <v>642</v>
      </c>
      <c r="D188" s="598"/>
      <c r="E188" s="630" t="str">
        <f t="shared" si="31"/>
        <v>Pour  personnes</v>
      </c>
      <c r="F188" s="640">
        <v>0</v>
      </c>
      <c r="G188" s="627">
        <f>IF(ISBLANK(F188),E188,F188)</f>
        <v>0</v>
      </c>
      <c r="H188" s="639" t="str">
        <f>IF(OR(ISBLANK(F188), ISTEXT(F188)), "", "0  "&amp;F180)</f>
        <v>0  colonne.F</v>
      </c>
      <c r="I188" s="5">
        <v>1</v>
      </c>
      <c r="J188" s="180" t="str">
        <f t="shared" si="30"/>
        <v>A</v>
      </c>
      <c r="K188" s="163">
        <v>2</v>
      </c>
      <c r="L188" s="164" t="s">
        <v>171</v>
      </c>
      <c r="M188" s="181" t="str">
        <f t="shared" si="27"/>
        <v/>
      </c>
      <c r="N188" s="166"/>
      <c r="O188" s="167"/>
      <c r="P188" s="182" t="s">
        <v>171</v>
      </c>
      <c r="Q188" s="491">
        <v>1</v>
      </c>
      <c r="R188" s="169">
        <f>IFERROR(SUMIF(K234:P234, O188, K235:P235)*N188*IF(ISBLANK(K188),1,K188)+SUMIF(K236:P236, O188, K237:P237)*N188*IF(ISBLANK(K188),1,K188), 0)</f>
        <v>0</v>
      </c>
      <c r="S188" s="170">
        <f>IF(ISBLANK(K171),0,(R188*Q188)/K171*V172)</f>
        <v>0</v>
      </c>
      <c r="T188" s="183">
        <f>IF(S207=0,0,(S188/S207)*U176*1000)</f>
        <v>0</v>
      </c>
      <c r="U188" s="184">
        <f>IF(R207=0, 0, (K188*Q188)/(R207*U176))</f>
        <v>0.73529411764705876</v>
      </c>
      <c r="V188" s="185">
        <f>IF(OR(ISBLANK(K171), ISBLANK(K188), ISTEXT(K188)), 0, K188*Q188/K171*V172)</f>
        <v>10</v>
      </c>
      <c r="W188" s="186" t="str">
        <f t="shared" si="28"/>
        <v>citrons</v>
      </c>
      <c r="X188" s="187">
        <f t="shared" si="29"/>
        <v>0</v>
      </c>
      <c r="Y188" s="24" t="s">
        <v>13</v>
      </c>
      <c r="Z188" s="5">
        <v>1</v>
      </c>
      <c r="AA188" s="192"/>
      <c r="AB188" s="192"/>
      <c r="AC188" s="181" t="str">
        <f t="shared" si="33"/>
        <v/>
      </c>
      <c r="AD188" s="166"/>
      <c r="AE188" s="167"/>
      <c r="AF188" s="182"/>
      <c r="AG188" s="5">
        <v>1</v>
      </c>
      <c r="AH188" s="5">
        <v>1</v>
      </c>
      <c r="AI188" s="5">
        <v>1</v>
      </c>
      <c r="AJ188" s="5">
        <v>1</v>
      </c>
      <c r="AK188" s="5">
        <v>1</v>
      </c>
      <c r="AL188" s="5">
        <v>1</v>
      </c>
      <c r="AM188" s="5">
        <v>1</v>
      </c>
      <c r="AN188" s="5">
        <v>1</v>
      </c>
      <c r="AO188" s="5">
        <v>1</v>
      </c>
      <c r="AP188" s="5">
        <v>1</v>
      </c>
      <c r="AQ188" s="5">
        <v>1</v>
      </c>
      <c r="AR188" s="5">
        <v>1</v>
      </c>
      <c r="AS188" s="5">
        <v>1</v>
      </c>
      <c r="AT188" s="5">
        <v>1</v>
      </c>
      <c r="AU188" s="5">
        <v>1</v>
      </c>
      <c r="AV188" s="5">
        <v>1</v>
      </c>
      <c r="AW188" s="5">
        <v>1</v>
      </c>
      <c r="AX188" s="5">
        <v>1</v>
      </c>
      <c r="AY188" s="5">
        <v>1</v>
      </c>
      <c r="AZ188" s="5">
        <v>1</v>
      </c>
      <c r="BA188" s="5">
        <v>1</v>
      </c>
      <c r="BB188" s="5">
        <v>1</v>
      </c>
      <c r="BC188" s="5">
        <v>1</v>
      </c>
      <c r="BD188" s="5">
        <v>1</v>
      </c>
      <c r="BE188" s="5">
        <v>1</v>
      </c>
      <c r="BF188" s="5">
        <v>1</v>
      </c>
      <c r="BG188" s="5">
        <v>1</v>
      </c>
      <c r="BH188" s="5">
        <v>1</v>
      </c>
      <c r="BI188" s="5">
        <v>1</v>
      </c>
      <c r="BJ188" s="5">
        <v>1</v>
      </c>
      <c r="BK188" s="5">
        <v>1</v>
      </c>
      <c r="BL188" s="5">
        <v>1</v>
      </c>
      <c r="BM188" s="5">
        <v>1</v>
      </c>
      <c r="BN188" s="5">
        <v>1</v>
      </c>
      <c r="BO188" s="5">
        <v>1</v>
      </c>
      <c r="BP188" s="5">
        <v>1</v>
      </c>
      <c r="BQ188" s="5">
        <v>1</v>
      </c>
      <c r="BR188" s="5">
        <v>1</v>
      </c>
      <c r="BS188" s="5">
        <v>1</v>
      </c>
      <c r="BT188" s="5">
        <v>1</v>
      </c>
      <c r="BU188" s="244">
        <v>1</v>
      </c>
    </row>
    <row r="189" spans="1:73" ht="18.75">
      <c r="A189" s="5">
        <v>1</v>
      </c>
      <c r="B189" s="596"/>
      <c r="C189" s="632"/>
      <c r="D189" s="598"/>
      <c r="E189" s="630" t="str">
        <f t="shared" si="31"/>
        <v/>
      </c>
      <c r="F189" s="640"/>
      <c r="G189" s="627" t="str">
        <f t="shared" ref="G189:G243" si="34">IF(ISBLANK(F189),E189,F189)</f>
        <v/>
      </c>
      <c r="H189" s="639" t="str">
        <f>IF(OR(ISBLANK(F189), ISTEXT(F189)), "", "0  "&amp;F180)</f>
        <v/>
      </c>
      <c r="I189" s="5">
        <v>1</v>
      </c>
      <c r="J189" s="180" t="str">
        <f t="shared" si="30"/>
        <v>A</v>
      </c>
      <c r="K189" s="547">
        <v>0.5</v>
      </c>
      <c r="L189" s="164" t="s">
        <v>484</v>
      </c>
      <c r="M189" s="165" t="str">
        <f t="shared" si="27"/>
        <v/>
      </c>
      <c r="N189" s="166"/>
      <c r="O189" s="167"/>
      <c r="P189" s="182" t="s">
        <v>475</v>
      </c>
      <c r="Q189" s="491">
        <v>1</v>
      </c>
      <c r="R189" s="169">
        <f>IFERROR(SUMIF(K234:P234, O189, K235:P235)*N189*IF(ISBLANK(K189),1,K189)+SUMIF(K236:P236, O189, K237:P237)*N189*IF(ISBLANK(K189),1,K189), 0)</f>
        <v>0</v>
      </c>
      <c r="S189" s="170">
        <f>IF(ISBLANK(K171),0,(R189*Q189)/K171*V172)</f>
        <v>0</v>
      </c>
      <c r="T189" s="171">
        <f>IF(S207=0,0,(S189/S207)*U176*1000)</f>
        <v>0</v>
      </c>
      <c r="U189" s="193">
        <f>IF(R207=0, 0, (K189*Q189)/(R207*U176))</f>
        <v>0.18382352941176469</v>
      </c>
      <c r="V189" s="173">
        <f>IF(OR(ISBLANK(K171), ISBLANK(K189), ISTEXT(K189)), 0, K189*Q189/K171*V172)</f>
        <v>2.5</v>
      </c>
      <c r="W189" s="174" t="str">
        <f t="shared" si="28"/>
        <v>bouquet(s)</v>
      </c>
      <c r="X189" s="175">
        <f t="shared" si="29"/>
        <v>0</v>
      </c>
      <c r="Y189" s="24" t="s">
        <v>19</v>
      </c>
      <c r="Z189" s="5">
        <v>1</v>
      </c>
      <c r="AA189" s="192"/>
      <c r="AB189" s="192"/>
      <c r="AC189" s="165" t="str">
        <f t="shared" si="33"/>
        <v/>
      </c>
      <c r="AD189" s="166"/>
      <c r="AE189" s="167"/>
      <c r="AF189" s="182"/>
      <c r="AG189" s="5">
        <v>1</v>
      </c>
      <c r="AH189" s="5">
        <v>1</v>
      </c>
      <c r="AI189" s="5">
        <v>1</v>
      </c>
      <c r="AJ189" s="5">
        <v>1</v>
      </c>
      <c r="AK189" s="5">
        <v>1</v>
      </c>
      <c r="AL189" s="5">
        <v>1</v>
      </c>
      <c r="AM189" s="5">
        <v>1</v>
      </c>
      <c r="AN189" s="5">
        <v>1</v>
      </c>
      <c r="AO189" s="5">
        <v>1</v>
      </c>
      <c r="AP189" s="5">
        <v>1</v>
      </c>
      <c r="AQ189" s="5">
        <v>1</v>
      </c>
      <c r="AR189" s="5">
        <v>1</v>
      </c>
      <c r="AS189" s="5">
        <v>1</v>
      </c>
      <c r="AT189" s="5">
        <v>1</v>
      </c>
      <c r="AU189" s="5">
        <v>1</v>
      </c>
      <c r="AV189" s="5">
        <v>1</v>
      </c>
      <c r="AW189" s="5">
        <v>1</v>
      </c>
      <c r="AX189" s="5">
        <v>1</v>
      </c>
      <c r="AY189" s="5">
        <v>1</v>
      </c>
      <c r="AZ189" s="5">
        <v>1</v>
      </c>
      <c r="BA189" s="5">
        <v>1</v>
      </c>
      <c r="BB189" s="5">
        <v>1</v>
      </c>
      <c r="BC189" s="5">
        <v>1</v>
      </c>
      <c r="BD189" s="5">
        <v>1</v>
      </c>
      <c r="BE189" s="5">
        <v>1</v>
      </c>
      <c r="BF189" s="5">
        <v>1</v>
      </c>
      <c r="BG189" s="5">
        <v>1</v>
      </c>
      <c r="BH189" s="5">
        <v>1</v>
      </c>
      <c r="BI189" s="5">
        <v>1</v>
      </c>
      <c r="BJ189" s="5">
        <v>1</v>
      </c>
      <c r="BK189" s="5">
        <v>1</v>
      </c>
      <c r="BL189" s="5">
        <v>1</v>
      </c>
      <c r="BM189" s="5">
        <v>1</v>
      </c>
      <c r="BN189" s="5">
        <v>1</v>
      </c>
      <c r="BO189" s="5">
        <v>1</v>
      </c>
      <c r="BP189" s="5">
        <v>1</v>
      </c>
      <c r="BQ189" s="5">
        <v>1</v>
      </c>
      <c r="BR189" s="5">
        <v>1</v>
      </c>
      <c r="BS189" s="5">
        <v>1</v>
      </c>
      <c r="BT189" s="5">
        <v>1</v>
      </c>
      <c r="BU189" s="244">
        <v>1</v>
      </c>
    </row>
    <row r="190" spans="1:73" ht="18.75">
      <c r="A190" s="5">
        <v>1</v>
      </c>
      <c r="B190" s="596"/>
      <c r="C190" s="632" t="s">
        <v>643</v>
      </c>
      <c r="D190" s="598"/>
      <c r="E190" s="630" t="str">
        <f t="shared" si="31"/>
        <v>Ingredients</v>
      </c>
      <c r="F190" s="640">
        <v>0</v>
      </c>
      <c r="G190" s="627">
        <f t="shared" si="34"/>
        <v>0</v>
      </c>
      <c r="H190" s="639" t="str">
        <f>IF(OR(ISBLANK(F190), ISTEXT(F190)), "", "0  "&amp;F180)</f>
        <v>0  colonne.F</v>
      </c>
      <c r="I190" s="5">
        <v>1</v>
      </c>
      <c r="J190" s="180" t="str">
        <f t="shared" si="30"/>
        <v>A</v>
      </c>
      <c r="K190" s="163">
        <v>1</v>
      </c>
      <c r="L190" s="164" t="s">
        <v>485</v>
      </c>
      <c r="M190" s="181" t="str">
        <f t="shared" si="27"/>
        <v/>
      </c>
      <c r="N190" s="166"/>
      <c r="O190" s="167"/>
      <c r="P190" s="182" t="s">
        <v>476</v>
      </c>
      <c r="Q190" s="491">
        <v>1</v>
      </c>
      <c r="R190" s="169">
        <f>IFERROR(SUMIF(K234:P234, O190, K235:P235)*N190*IF(ISBLANK(K190),1,K190)+SUMIF(K236:P236, O190, K237:P237)*N190*IF(ISBLANK(K190),1,K190), 0)</f>
        <v>0</v>
      </c>
      <c r="S190" s="170">
        <f>IF(ISBLANK(K171),0,(R190*Q190)/K171*V172)</f>
        <v>0</v>
      </c>
      <c r="T190" s="183">
        <f>IF(S207=0,0,(S190/S207)*U176*1000)</f>
        <v>0</v>
      </c>
      <c r="U190" s="184">
        <f>IF(R207=0, 0, (K190*Q190)/(R207*U176))</f>
        <v>0.36764705882352938</v>
      </c>
      <c r="V190" s="185">
        <f>IF(OR(ISBLANK(K171), ISBLANK(K190), ISTEXT(K190)), 0, K190*Q190/K171*V172)</f>
        <v>5</v>
      </c>
      <c r="W190" s="186" t="str">
        <f t="shared" si="28"/>
        <v>cuil.Café</v>
      </c>
      <c r="X190" s="187">
        <f t="shared" si="29"/>
        <v>0</v>
      </c>
      <c r="Y190" s="5">
        <v>1</v>
      </c>
      <c r="Z190" s="5">
        <v>1</v>
      </c>
      <c r="AA190" s="163"/>
      <c r="AB190" s="164"/>
      <c r="AC190" s="181" t="str">
        <f t="shared" si="33"/>
        <v/>
      </c>
      <c r="AD190" s="166"/>
      <c r="AE190" s="167"/>
      <c r="AF190" s="182"/>
      <c r="AG190" s="5">
        <v>1</v>
      </c>
      <c r="AH190" s="5">
        <v>1</v>
      </c>
      <c r="AI190" s="5">
        <v>1</v>
      </c>
      <c r="AJ190" s="5">
        <v>1</v>
      </c>
      <c r="AK190" s="5">
        <v>1</v>
      </c>
      <c r="AL190" s="5">
        <v>1</v>
      </c>
      <c r="AM190" s="5">
        <v>1</v>
      </c>
      <c r="AN190" s="5">
        <v>1</v>
      </c>
      <c r="AO190" s="5">
        <v>1</v>
      </c>
      <c r="AP190" s="5">
        <v>1</v>
      </c>
      <c r="AQ190" s="5">
        <v>1</v>
      </c>
      <c r="AR190" s="5">
        <v>1</v>
      </c>
      <c r="AS190" s="5">
        <v>1</v>
      </c>
      <c r="AT190" s="5">
        <v>1</v>
      </c>
      <c r="AU190" s="5">
        <v>1</v>
      </c>
      <c r="AV190" s="5">
        <v>1</v>
      </c>
      <c r="AW190" s="5">
        <v>1</v>
      </c>
      <c r="AX190" s="5">
        <v>1</v>
      </c>
      <c r="AY190" s="5">
        <v>1</v>
      </c>
      <c r="AZ190" s="5">
        <v>1</v>
      </c>
      <c r="BA190" s="5">
        <v>1</v>
      </c>
      <c r="BB190" s="5">
        <v>1</v>
      </c>
      <c r="BC190" s="5">
        <v>1</v>
      </c>
      <c r="BD190" s="5">
        <v>1</v>
      </c>
      <c r="BE190" s="5">
        <v>1</v>
      </c>
      <c r="BF190" s="5">
        <v>1</v>
      </c>
      <c r="BG190" s="5">
        <v>1</v>
      </c>
      <c r="BH190" s="5">
        <v>1</v>
      </c>
      <c r="BI190" s="5">
        <v>1</v>
      </c>
      <c r="BJ190" s="5">
        <v>1</v>
      </c>
      <c r="BK190" s="5">
        <v>1</v>
      </c>
      <c r="BL190" s="5">
        <v>1</v>
      </c>
      <c r="BM190" s="5">
        <v>1</v>
      </c>
      <c r="BN190" s="5">
        <v>1</v>
      </c>
      <c r="BO190" s="5">
        <v>1</v>
      </c>
      <c r="BP190" s="5">
        <v>1</v>
      </c>
      <c r="BQ190" s="5">
        <v>1</v>
      </c>
      <c r="BR190" s="5">
        <v>1</v>
      </c>
      <c r="BS190" s="5">
        <v>1</v>
      </c>
      <c r="BT190" s="5">
        <v>1</v>
      </c>
      <c r="BU190" s="244">
        <v>1</v>
      </c>
    </row>
    <row r="191" spans="1:73" ht="18.75">
      <c r="A191" s="5">
        <v>1</v>
      </c>
      <c r="B191" s="596"/>
      <c r="C191" s="632"/>
      <c r="D191" s="598"/>
      <c r="E191" s="630" t="str">
        <f t="shared" si="31"/>
        <v/>
      </c>
      <c r="F191" s="640"/>
      <c r="G191" s="627" t="str">
        <f t="shared" si="34"/>
        <v/>
      </c>
      <c r="H191" s="639" t="str">
        <f>IF(OR(ISBLANK(F191), ISTEXT(F191)), "", "0  "&amp;F180)</f>
        <v/>
      </c>
      <c r="I191" s="5">
        <v>1</v>
      </c>
      <c r="J191" s="180" t="str">
        <f t="shared" si="30"/>
        <v>A</v>
      </c>
      <c r="K191" s="549">
        <v>0.25</v>
      </c>
      <c r="L191" s="164" t="s">
        <v>486</v>
      </c>
      <c r="M191" s="181" t="str">
        <f t="shared" si="27"/>
        <v/>
      </c>
      <c r="N191" s="166"/>
      <c r="O191" s="167"/>
      <c r="P191" s="182" t="s">
        <v>477</v>
      </c>
      <c r="Q191" s="491">
        <v>1</v>
      </c>
      <c r="R191" s="169">
        <f>IFERROR(SUMIF(K234:P234, O191, K235:P235)*N191*IF(ISBLANK(K191),1,K191)+SUMIF(K236:P236, O191, K237:P237)*N191*IF(ISBLANK(K191),1,K191), 0)</f>
        <v>0</v>
      </c>
      <c r="S191" s="170">
        <f>IF(ISBLANK(K171),0,(R191*Q191)/K171*V172)</f>
        <v>0</v>
      </c>
      <c r="T191" s="171">
        <f>IF(S207=0,0,(S191/S207)*U176*1000)</f>
        <v>0</v>
      </c>
      <c r="U191" s="193">
        <f>IF(R207=0, 0, (K191*Q191)/(R207*U176))</f>
        <v>9.1911764705882346E-2</v>
      </c>
      <c r="V191" s="173">
        <f>IF(OR(ISBLANK(K171), ISBLANK(K191), ISTEXT(K191)), 0, K191*Q191/K171*V172)</f>
        <v>1.25</v>
      </c>
      <c r="W191" s="174" t="str">
        <f t="shared" si="28"/>
        <v>cuillère(s)</v>
      </c>
      <c r="X191" s="175">
        <f t="shared" si="29"/>
        <v>0</v>
      </c>
      <c r="Y191" s="5">
        <v>1</v>
      </c>
      <c r="Z191" s="5">
        <v>1</v>
      </c>
      <c r="AA191" s="164"/>
      <c r="AB191" s="164"/>
      <c r="AC191" s="165" t="str">
        <f t="shared" si="33"/>
        <v/>
      </c>
      <c r="AD191" s="166"/>
      <c r="AE191" s="167"/>
      <c r="AF191" s="182"/>
      <c r="AG191" s="5">
        <v>1</v>
      </c>
      <c r="AH191" s="5">
        <v>1</v>
      </c>
      <c r="AI191" s="5">
        <v>1</v>
      </c>
      <c r="AJ191" s="5">
        <v>1</v>
      </c>
      <c r="AK191" s="5">
        <v>1</v>
      </c>
      <c r="AL191" s="5">
        <v>1</v>
      </c>
      <c r="AM191" s="5">
        <v>1</v>
      </c>
      <c r="AN191" s="5">
        <v>1</v>
      </c>
      <c r="AO191" s="5">
        <v>1</v>
      </c>
      <c r="AP191" s="5">
        <v>1</v>
      </c>
      <c r="AQ191" s="5">
        <v>1</v>
      </c>
      <c r="AR191" s="5">
        <v>1</v>
      </c>
      <c r="AS191" s="5">
        <v>1</v>
      </c>
      <c r="AT191" s="5">
        <v>1</v>
      </c>
      <c r="AU191" s="5">
        <v>1</v>
      </c>
      <c r="AV191" s="5">
        <v>1</v>
      </c>
      <c r="AW191" s="5">
        <v>1</v>
      </c>
      <c r="AX191" s="5">
        <v>1</v>
      </c>
      <c r="AY191" s="5">
        <v>1</v>
      </c>
      <c r="AZ191" s="5">
        <v>1</v>
      </c>
      <c r="BA191" s="5">
        <v>1</v>
      </c>
      <c r="BB191" s="5">
        <v>1</v>
      </c>
      <c r="BC191" s="5">
        <v>1</v>
      </c>
      <c r="BD191" s="5">
        <v>1</v>
      </c>
      <c r="BE191" s="5">
        <v>1</v>
      </c>
      <c r="BF191" s="5">
        <v>1</v>
      </c>
      <c r="BG191" s="5">
        <v>1</v>
      </c>
      <c r="BH191" s="5">
        <v>1</v>
      </c>
      <c r="BI191" s="5">
        <v>1</v>
      </c>
      <c r="BJ191" s="5">
        <v>1</v>
      </c>
      <c r="BK191" s="5">
        <v>1</v>
      </c>
      <c r="BL191" s="5">
        <v>1</v>
      </c>
      <c r="BM191" s="5">
        <v>1</v>
      </c>
      <c r="BN191" s="5">
        <v>1</v>
      </c>
      <c r="BO191" s="5">
        <v>1</v>
      </c>
      <c r="BP191" s="5">
        <v>1</v>
      </c>
      <c r="BQ191" s="5">
        <v>1</v>
      </c>
      <c r="BR191" s="5">
        <v>1</v>
      </c>
      <c r="BS191" s="5">
        <v>1</v>
      </c>
      <c r="BT191" s="5">
        <v>1</v>
      </c>
      <c r="BU191" s="244">
        <v>1</v>
      </c>
    </row>
    <row r="192" spans="1:73" ht="18.75">
      <c r="A192" s="5">
        <v>1</v>
      </c>
      <c r="B192" s="596"/>
      <c r="C192" s="632" t="s">
        <v>644</v>
      </c>
      <c r="D192" s="598"/>
      <c r="E192" s="630" t="str">
        <f t="shared" si="31"/>
        <v xml:space="preserve"> g de riz de Valencia, Bomba ou Arborio le riz Bomba</v>
      </c>
      <c r="F192" s="640" t="s">
        <v>696</v>
      </c>
      <c r="G192" s="627" t="str">
        <f t="shared" si="34"/>
        <v xml:space="preserve">riz de Valencia, Bomba ou Arborio </v>
      </c>
      <c r="H192" s="639" t="str">
        <f>IF(OR(ISBLANK(F192), ISTEXT(F192)), "", "0  "&amp;F180)</f>
        <v/>
      </c>
      <c r="I192" s="5">
        <v>1</v>
      </c>
      <c r="J192" s="180" t="str">
        <f t="shared" si="30"/>
        <v>A</v>
      </c>
      <c r="K192" s="547">
        <v>0.5</v>
      </c>
      <c r="L192" s="164" t="s">
        <v>485</v>
      </c>
      <c r="M192" s="181" t="str">
        <f t="shared" si="27"/>
        <v/>
      </c>
      <c r="N192" s="166"/>
      <c r="O192" s="167"/>
      <c r="P192" s="182" t="s">
        <v>478</v>
      </c>
      <c r="Q192" s="491">
        <v>1</v>
      </c>
      <c r="R192" s="169">
        <f>IFERROR(SUMIF(K234:P234, O192, K235:P235)*N192*IF(ISBLANK(K192),1,K192)+SUMIF(K236:P236, O192, K237:P237)*N192*IF(ISBLANK(K192),1,K192), 0)</f>
        <v>0</v>
      </c>
      <c r="S192" s="170">
        <f>IF(ISBLANK(K171),0,(R192*Q192)/K171*V172)</f>
        <v>0</v>
      </c>
      <c r="T192" s="183">
        <f>IF(S207=0,0,(S192/S207)*U176*1000)</f>
        <v>0</v>
      </c>
      <c r="U192" s="184">
        <f>IF(R207=0, 0, (K192*Q192)/(R207*U176))</f>
        <v>0.18382352941176469</v>
      </c>
      <c r="V192" s="185">
        <f>IF(OR(ISBLANK(K171), ISBLANK(K192), ISTEXT(K192)), 0, K192*Q192/K171*V172)</f>
        <v>2.5</v>
      </c>
      <c r="W192" s="186" t="str">
        <f t="shared" si="28"/>
        <v>cuil.Café</v>
      </c>
      <c r="X192" s="187">
        <f t="shared" si="29"/>
        <v>0</v>
      </c>
      <c r="Y192" s="5">
        <v>1</v>
      </c>
      <c r="Z192" s="5">
        <v>1</v>
      </c>
      <c r="AA192" s="164"/>
      <c r="AB192" s="164"/>
      <c r="AC192" s="181" t="str">
        <f t="shared" si="33"/>
        <v/>
      </c>
      <c r="AD192" s="166"/>
      <c r="AE192" s="167"/>
      <c r="AF192" s="182"/>
      <c r="AG192" s="5">
        <v>1</v>
      </c>
      <c r="AH192" s="5">
        <v>1</v>
      </c>
      <c r="AI192" s="5">
        <v>1</v>
      </c>
      <c r="AJ192" s="5">
        <v>1</v>
      </c>
      <c r="AK192" s="5">
        <v>1</v>
      </c>
      <c r="AL192" s="5">
        <v>1</v>
      </c>
      <c r="AM192" s="5">
        <v>1</v>
      </c>
      <c r="AN192" s="5">
        <v>1</v>
      </c>
      <c r="AO192" s="5">
        <v>1</v>
      </c>
      <c r="AP192" s="5">
        <v>1</v>
      </c>
      <c r="AQ192" s="5">
        <v>1</v>
      </c>
      <c r="AR192" s="5">
        <v>1</v>
      </c>
      <c r="AS192" s="5">
        <v>1</v>
      </c>
      <c r="AT192" s="5">
        <v>1</v>
      </c>
      <c r="AU192" s="5">
        <v>1</v>
      </c>
      <c r="AV192" s="5">
        <v>1</v>
      </c>
      <c r="AW192" s="5">
        <v>1</v>
      </c>
      <c r="AX192" s="5">
        <v>1</v>
      </c>
      <c r="AY192" s="5">
        <v>1</v>
      </c>
      <c r="AZ192" s="5">
        <v>1</v>
      </c>
      <c r="BA192" s="5">
        <v>1</v>
      </c>
      <c r="BB192" s="5">
        <v>1</v>
      </c>
      <c r="BC192" s="5">
        <v>1</v>
      </c>
      <c r="BD192" s="5">
        <v>1</v>
      </c>
      <c r="BE192" s="5">
        <v>1</v>
      </c>
      <c r="BF192" s="5">
        <v>1</v>
      </c>
      <c r="BG192" s="5">
        <v>1</v>
      </c>
      <c r="BH192" s="5">
        <v>1</v>
      </c>
      <c r="BI192" s="5">
        <v>1</v>
      </c>
      <c r="BJ192" s="5">
        <v>1</v>
      </c>
      <c r="BK192" s="5">
        <v>1</v>
      </c>
      <c r="BL192" s="5">
        <v>1</v>
      </c>
      <c r="BM192" s="5">
        <v>1</v>
      </c>
      <c r="BN192" s="5">
        <v>1</v>
      </c>
      <c r="BO192" s="5">
        <v>1</v>
      </c>
      <c r="BP192" s="5">
        <v>1</v>
      </c>
      <c r="BQ192" s="5">
        <v>1</v>
      </c>
      <c r="BR192" s="5">
        <v>1</v>
      </c>
      <c r="BS192" s="5">
        <v>1</v>
      </c>
      <c r="BT192" s="5">
        <v>1</v>
      </c>
      <c r="BU192" s="244">
        <v>1</v>
      </c>
    </row>
    <row r="193" spans="1:73" ht="18.75">
      <c r="A193" s="5">
        <v>1</v>
      </c>
      <c r="B193" s="596"/>
      <c r="C193" s="632" t="s">
        <v>645</v>
      </c>
      <c r="D193" s="598"/>
      <c r="E193" s="630" t="str">
        <f t="shared" si="31"/>
        <v xml:space="preserve"> cuillères à soupe d’huile d’olive</v>
      </c>
      <c r="F193" s="640"/>
      <c r="G193" s="627" t="str">
        <f t="shared" si="34"/>
        <v xml:space="preserve"> cuillères à soupe d’huile d’olive</v>
      </c>
      <c r="H193" s="639" t="str">
        <f>IF(OR(ISBLANK(F193), ISTEXT(F193)), "", "0  "&amp;F180)</f>
        <v/>
      </c>
      <c r="I193" s="5">
        <v>1</v>
      </c>
      <c r="J193" s="180" t="str">
        <f t="shared" si="30"/>
        <v>A</v>
      </c>
      <c r="K193" s="163">
        <v>1</v>
      </c>
      <c r="L193" s="164" t="s">
        <v>487</v>
      </c>
      <c r="M193" s="181" t="str">
        <f t="shared" si="27"/>
        <v/>
      </c>
      <c r="N193" s="166"/>
      <c r="O193" s="167"/>
      <c r="P193" s="182" t="s">
        <v>479</v>
      </c>
      <c r="Q193" s="491">
        <v>1</v>
      </c>
      <c r="R193" s="169">
        <f>IFERROR(SUMIF(K234:P234, O193, K235:P235)*N193*IF(ISBLANK(K193),1,K193)+SUMIF(K236:P236, O193, K237:P237)*N193*IF(ISBLANK(K193),1,K193), 0)</f>
        <v>0</v>
      </c>
      <c r="S193" s="170">
        <f>IF(ISBLANK(K171),0,(R193*Q193)/K171*V172)</f>
        <v>0</v>
      </c>
      <c r="T193" s="171">
        <f>IF(S207=0,0,(S193/S207)*U176*1000)</f>
        <v>0</v>
      </c>
      <c r="U193" s="193">
        <f>IF(R207=0, 0, (K193*Q193)/(R207*U176))</f>
        <v>0.36764705882352938</v>
      </c>
      <c r="V193" s="173">
        <f>IF(OR(ISBLANK(K171), ISBLANK(K193), ISTEXT(K193)), 0, K193*Q193/K171*V172)</f>
        <v>5</v>
      </c>
      <c r="W193" s="174" t="str">
        <f t="shared" si="28"/>
        <v>feuille(s)</v>
      </c>
      <c r="X193" s="175">
        <f t="shared" si="29"/>
        <v>0</v>
      </c>
      <c r="Y193" s="5">
        <v>1</v>
      </c>
      <c r="Z193" s="5">
        <v>1</v>
      </c>
      <c r="AA193" s="164"/>
      <c r="AB193" s="164"/>
      <c r="AC193" s="181" t="str">
        <f t="shared" si="33"/>
        <v/>
      </c>
      <c r="AD193" s="166"/>
      <c r="AE193" s="167"/>
      <c r="AF193" s="182"/>
      <c r="AG193" s="5">
        <v>1</v>
      </c>
      <c r="AH193" s="5">
        <v>1</v>
      </c>
      <c r="AI193" s="5">
        <v>1</v>
      </c>
      <c r="AJ193" s="5">
        <v>1</v>
      </c>
      <c r="AK193" s="5">
        <v>1</v>
      </c>
      <c r="AL193" s="5">
        <v>1</v>
      </c>
      <c r="AM193" s="5">
        <v>1</v>
      </c>
      <c r="AN193" s="5">
        <v>1</v>
      </c>
      <c r="AO193" s="5">
        <v>1</v>
      </c>
      <c r="AP193" s="5">
        <v>1</v>
      </c>
      <c r="AQ193" s="5">
        <v>1</v>
      </c>
      <c r="AR193" s="5">
        <v>1</v>
      </c>
      <c r="AS193" s="5">
        <v>1</v>
      </c>
      <c r="AT193" s="5">
        <v>1</v>
      </c>
      <c r="AU193" s="5">
        <v>1</v>
      </c>
      <c r="AV193" s="5">
        <v>1</v>
      </c>
      <c r="AW193" s="5">
        <v>1</v>
      </c>
      <c r="AX193" s="5">
        <v>1</v>
      </c>
      <c r="AY193" s="5">
        <v>1</v>
      </c>
      <c r="AZ193" s="5">
        <v>1</v>
      </c>
      <c r="BA193" s="5">
        <v>1</v>
      </c>
      <c r="BB193" s="5">
        <v>1</v>
      </c>
      <c r="BC193" s="5">
        <v>1</v>
      </c>
      <c r="BD193" s="5">
        <v>1</v>
      </c>
      <c r="BE193" s="5">
        <v>1</v>
      </c>
      <c r="BF193" s="5">
        <v>1</v>
      </c>
      <c r="BG193" s="5">
        <v>1</v>
      </c>
      <c r="BH193" s="5">
        <v>1</v>
      </c>
      <c r="BI193" s="5">
        <v>1</v>
      </c>
      <c r="BJ193" s="5">
        <v>1</v>
      </c>
      <c r="BK193" s="5">
        <v>1</v>
      </c>
      <c r="BL193" s="5">
        <v>1</v>
      </c>
      <c r="BM193" s="5">
        <v>1</v>
      </c>
      <c r="BN193" s="5">
        <v>1</v>
      </c>
      <c r="BO193" s="5">
        <v>1</v>
      </c>
      <c r="BP193" s="5">
        <v>1</v>
      </c>
      <c r="BQ193" s="5">
        <v>1</v>
      </c>
      <c r="BR193" s="5">
        <v>1</v>
      </c>
      <c r="BS193" s="5">
        <v>1</v>
      </c>
      <c r="BT193" s="5">
        <v>1</v>
      </c>
      <c r="BU193" s="244">
        <v>1</v>
      </c>
    </row>
    <row r="194" spans="1:73" ht="18.75">
      <c r="A194" s="5">
        <v>1</v>
      </c>
      <c r="B194" s="596"/>
      <c r="C194" s="632" t="s">
        <v>646</v>
      </c>
      <c r="D194" s="598"/>
      <c r="E194" s="630" t="str">
        <f t="shared" si="31"/>
        <v xml:space="preserve"> gousses d’ail</v>
      </c>
      <c r="F194" s="640"/>
      <c r="G194" s="627" t="str">
        <f t="shared" si="34"/>
        <v xml:space="preserve"> gousses d’ail</v>
      </c>
      <c r="H194" s="639" t="str">
        <f>IF(OR(ISBLANK(F194), ISTEXT(F194)), "", "0  "&amp;F180)</f>
        <v/>
      </c>
      <c r="I194" s="5">
        <v>1</v>
      </c>
      <c r="J194" s="180" t="str">
        <f t="shared" si="30"/>
        <v>A</v>
      </c>
      <c r="K194" s="547">
        <v>0.5</v>
      </c>
      <c r="L194" s="164" t="s">
        <v>485</v>
      </c>
      <c r="M194" s="181" t="str">
        <f t="shared" si="27"/>
        <v/>
      </c>
      <c r="N194" s="166"/>
      <c r="O194" s="167"/>
      <c r="P194" s="182" t="s">
        <v>480</v>
      </c>
      <c r="Q194" s="491">
        <v>1</v>
      </c>
      <c r="R194" s="169">
        <f>IFERROR(SUMIF(K234:P234, O194, K235:P235)*N194*IF(ISBLANK(K194),1,K194)+SUMIF(K236:P236, O194, K237:P237)*N194*IF(ISBLANK(K194),1,K194), 0)</f>
        <v>0</v>
      </c>
      <c r="S194" s="170">
        <f>IF(ISBLANK(K171),0,(R194*Q194)/K171*V172)</f>
        <v>0</v>
      </c>
      <c r="T194" s="183">
        <f>IF(S207=0,0,(S194/S207)*U176*1000)</f>
        <v>0</v>
      </c>
      <c r="U194" s="184">
        <f>IF(R207=0, 0, (K194*Q194)/(R207*U176))</f>
        <v>0.18382352941176469</v>
      </c>
      <c r="V194" s="185">
        <f>IF(OR(ISBLANK(K171), ISBLANK(K194), ISTEXT(K194)), 0, K194*Q194/K171*V172)</f>
        <v>2.5</v>
      </c>
      <c r="W194" s="186" t="str">
        <f t="shared" si="28"/>
        <v>cuil.Café</v>
      </c>
      <c r="X194" s="187">
        <f t="shared" si="29"/>
        <v>0</v>
      </c>
      <c r="Y194" s="5">
        <v>1</v>
      </c>
      <c r="Z194" s="5">
        <v>1</v>
      </c>
      <c r="AA194" s="164"/>
      <c r="AB194" s="164"/>
      <c r="AC194" s="181" t="str">
        <f t="shared" si="33"/>
        <v/>
      </c>
      <c r="AD194" s="166"/>
      <c r="AE194" s="167"/>
      <c r="AF194" s="182"/>
      <c r="AG194" s="5">
        <v>1</v>
      </c>
      <c r="AH194" s="5">
        <v>1</v>
      </c>
      <c r="AI194" s="5">
        <v>1</v>
      </c>
      <c r="AJ194" s="5">
        <v>1</v>
      </c>
      <c r="AK194" s="5">
        <v>1</v>
      </c>
      <c r="AL194" s="5">
        <v>1</v>
      </c>
      <c r="AM194" s="5">
        <v>1</v>
      </c>
      <c r="AN194" s="5">
        <v>1</v>
      </c>
      <c r="AO194" s="5">
        <v>1</v>
      </c>
      <c r="AP194" s="5">
        <v>1</v>
      </c>
      <c r="AQ194" s="5">
        <v>1</v>
      </c>
      <c r="AR194" s="5">
        <v>1</v>
      </c>
      <c r="AS194" s="5">
        <v>1</v>
      </c>
      <c r="AT194" s="5">
        <v>1</v>
      </c>
      <c r="AU194" s="5">
        <v>1</v>
      </c>
      <c r="AV194" s="5">
        <v>1</v>
      </c>
      <c r="AW194" s="5">
        <v>1</v>
      </c>
      <c r="AX194" s="5">
        <v>1</v>
      </c>
      <c r="AY194" s="5">
        <v>1</v>
      </c>
      <c r="AZ194" s="5">
        <v>1</v>
      </c>
      <c r="BA194" s="5">
        <v>1</v>
      </c>
      <c r="BB194" s="5">
        <v>1</v>
      </c>
      <c r="BC194" s="5">
        <v>1</v>
      </c>
      <c r="BD194" s="5">
        <v>1</v>
      </c>
      <c r="BE194" s="5">
        <v>1</v>
      </c>
      <c r="BF194" s="5">
        <v>1</v>
      </c>
      <c r="BG194" s="5">
        <v>1</v>
      </c>
      <c r="BH194" s="5">
        <v>1</v>
      </c>
      <c r="BI194" s="5">
        <v>1</v>
      </c>
      <c r="BJ194" s="5">
        <v>1</v>
      </c>
      <c r="BK194" s="5">
        <v>1</v>
      </c>
      <c r="BL194" s="5">
        <v>1</v>
      </c>
      <c r="BM194" s="5">
        <v>1</v>
      </c>
      <c r="BN194" s="5">
        <v>1</v>
      </c>
      <c r="BO194" s="5">
        <v>1</v>
      </c>
      <c r="BP194" s="5">
        <v>1</v>
      </c>
      <c r="BQ194" s="5">
        <v>1</v>
      </c>
      <c r="BR194" s="5">
        <v>1</v>
      </c>
      <c r="BS194" s="5">
        <v>1</v>
      </c>
      <c r="BT194" s="5">
        <v>1</v>
      </c>
      <c r="BU194" s="244">
        <v>1</v>
      </c>
    </row>
    <row r="195" spans="1:73" ht="18.75">
      <c r="A195" s="5">
        <v>1</v>
      </c>
      <c r="B195" s="596"/>
      <c r="C195" s="632" t="s">
        <v>647</v>
      </c>
      <c r="D195" s="598"/>
      <c r="E195" s="630" t="str">
        <f t="shared" si="31"/>
        <v xml:space="preserve"> oignons</v>
      </c>
      <c r="F195" s="640"/>
      <c r="G195" s="627" t="str">
        <f t="shared" si="34"/>
        <v xml:space="preserve"> oignons</v>
      </c>
      <c r="H195" s="639" t="str">
        <f>IF(OR(ISBLANK(F195), ISTEXT(F195)), "", "0  "&amp;F180)</f>
        <v/>
      </c>
      <c r="I195" s="5">
        <v>1</v>
      </c>
      <c r="J195" s="180" t="str">
        <f t="shared" si="30"/>
        <v>A</v>
      </c>
      <c r="K195" s="163"/>
      <c r="L195" s="164"/>
      <c r="M195" s="181" t="str">
        <f t="shared" si="27"/>
        <v/>
      </c>
      <c r="N195" s="485">
        <v>1.6</v>
      </c>
      <c r="O195" s="22" t="s">
        <v>4</v>
      </c>
      <c r="P195" s="182" t="s">
        <v>481</v>
      </c>
      <c r="Q195" s="491">
        <v>1</v>
      </c>
      <c r="R195" s="169">
        <f>IFERROR(SUMIF(K234:P234, O195, K235:P235)*N195*IF(ISBLANK(K195),1,K195)+SUMIF(K236:P236, O195, K237:P237)*N195*IF(ISBLANK(K195),1,K195), 0)</f>
        <v>1.6</v>
      </c>
      <c r="S195" s="170">
        <f>IF(ISBLANK(K171),0,(R195*Q195)/K171*V172)</f>
        <v>8</v>
      </c>
      <c r="T195" s="171">
        <f>IF(S207=0,0,(S195/S207)*U176*1000)</f>
        <v>588.23529411764707</v>
      </c>
      <c r="U195" s="193">
        <f>IF(R207=0, 0, (K195*Q195)/(R207*U176))</f>
        <v>0</v>
      </c>
      <c r="V195" s="173">
        <f>IF(OR(ISBLANK(K171), ISBLANK(K195), ISTEXT(K195)), 0, K195*Q195/K171*V172)</f>
        <v>0</v>
      </c>
      <c r="W195" s="174">
        <f t="shared" si="28"/>
        <v>0</v>
      </c>
      <c r="X195" s="175" t="str">
        <f t="shared" si="29"/>
        <v>8 Kg</v>
      </c>
      <c r="Y195" s="5">
        <v>1</v>
      </c>
      <c r="Z195" s="5">
        <v>1</v>
      </c>
      <c r="AA195" s="164"/>
      <c r="AB195" s="164"/>
      <c r="AC195" s="181" t="str">
        <f t="shared" si="33"/>
        <v/>
      </c>
      <c r="AD195" s="166"/>
      <c r="AE195" s="167"/>
      <c r="AF195" s="182"/>
      <c r="AG195" s="5">
        <v>1</v>
      </c>
      <c r="AH195" s="5">
        <v>1</v>
      </c>
      <c r="AI195" s="5">
        <v>1</v>
      </c>
      <c r="AJ195" s="5">
        <v>1</v>
      </c>
      <c r="AK195" s="5">
        <v>1</v>
      </c>
      <c r="AL195" s="5">
        <v>1</v>
      </c>
      <c r="AM195" s="5">
        <v>1</v>
      </c>
      <c r="AN195" s="5">
        <v>1</v>
      </c>
      <c r="AO195" s="5">
        <v>1</v>
      </c>
      <c r="AP195" s="5">
        <v>1</v>
      </c>
      <c r="AQ195" s="5">
        <v>1</v>
      </c>
      <c r="AR195" s="5">
        <v>1</v>
      </c>
      <c r="AS195" s="5">
        <v>1</v>
      </c>
      <c r="AT195" s="5">
        <v>1</v>
      </c>
      <c r="AU195" s="5">
        <v>1</v>
      </c>
      <c r="AV195" s="5">
        <v>1</v>
      </c>
      <c r="AW195" s="5">
        <v>1</v>
      </c>
      <c r="AX195" s="5">
        <v>1</v>
      </c>
      <c r="AY195" s="5">
        <v>1</v>
      </c>
      <c r="AZ195" s="5">
        <v>1</v>
      </c>
      <c r="BA195" s="5">
        <v>1</v>
      </c>
      <c r="BB195" s="5">
        <v>1</v>
      </c>
      <c r="BC195" s="5">
        <v>1</v>
      </c>
      <c r="BD195" s="5">
        <v>1</v>
      </c>
      <c r="BE195" s="5">
        <v>1</v>
      </c>
      <c r="BF195" s="5">
        <v>1</v>
      </c>
      <c r="BG195" s="5">
        <v>1</v>
      </c>
      <c r="BH195" s="5">
        <v>1</v>
      </c>
      <c r="BI195" s="5">
        <v>1</v>
      </c>
      <c r="BJ195" s="5">
        <v>1</v>
      </c>
      <c r="BK195" s="5">
        <v>1</v>
      </c>
      <c r="BL195" s="5">
        <v>1</v>
      </c>
      <c r="BM195" s="5">
        <v>1</v>
      </c>
      <c r="BN195" s="5">
        <v>1</v>
      </c>
      <c r="BO195" s="5">
        <v>1</v>
      </c>
      <c r="BP195" s="5">
        <v>1</v>
      </c>
      <c r="BQ195" s="5">
        <v>1</v>
      </c>
      <c r="BR195" s="5">
        <v>1</v>
      </c>
      <c r="BS195" s="5">
        <v>1</v>
      </c>
      <c r="BT195" s="5">
        <v>1</v>
      </c>
      <c r="BU195" s="244">
        <v>1</v>
      </c>
    </row>
    <row r="196" spans="1:73" ht="18.75">
      <c r="A196" s="5">
        <v>1</v>
      </c>
      <c r="B196" s="596"/>
      <c r="C196" s="632" t="s">
        <v>588</v>
      </c>
      <c r="D196" s="598"/>
      <c r="E196" s="630" t="str">
        <f t="shared" si="31"/>
        <v xml:space="preserve"> poivrons rouges</v>
      </c>
      <c r="F196" s="640"/>
      <c r="G196" s="627" t="str">
        <f t="shared" si="34"/>
        <v xml:space="preserve"> poivrons rouges</v>
      </c>
      <c r="H196" s="639" t="str">
        <f>IF(OR(ISBLANK(F196), ISTEXT(F196)), "", "0  "&amp;F180)</f>
        <v/>
      </c>
      <c r="I196" s="5">
        <v>1</v>
      </c>
      <c r="J196" s="180" t="str">
        <f t="shared" si="30"/>
        <v>►</v>
      </c>
      <c r="K196" s="163"/>
      <c r="L196" s="164"/>
      <c r="M196" s="181" t="str">
        <f t="shared" si="27"/>
        <v/>
      </c>
      <c r="N196" s="166"/>
      <c r="O196" s="167"/>
      <c r="P196" s="286"/>
      <c r="Q196" s="491">
        <v>1</v>
      </c>
      <c r="R196" s="169">
        <f>IFERROR(SUMIF(K234:P234, O196, K235:P235)*N196*IF(ISBLANK(K196),1,K196)+SUMIF(K236:P236, O196, K237:P237)*N196*IF(ISBLANK(K196),1,K196), 0)</f>
        <v>0</v>
      </c>
      <c r="S196" s="170">
        <f>IF(ISBLANK(K171),0,(R196*Q196)/K171*V172)</f>
        <v>0</v>
      </c>
      <c r="T196" s="171">
        <f>IF(S207=0,0,(S196/S207)*U176*1000)</f>
        <v>0</v>
      </c>
      <c r="U196" s="193">
        <f>IF(R207=0, 0, (K196*Q196)/(R207*U176))</f>
        <v>0</v>
      </c>
      <c r="V196" s="173">
        <f>IF(OR(ISBLANK(K171), ISBLANK(K196), ISTEXT(K196)), 0, K196*Q196/K171*V172)</f>
        <v>0</v>
      </c>
      <c r="W196" s="174">
        <f t="shared" si="28"/>
        <v>0</v>
      </c>
      <c r="X196" s="175">
        <f t="shared" si="29"/>
        <v>0</v>
      </c>
      <c r="Y196" s="5">
        <v>1</v>
      </c>
      <c r="Z196" s="5">
        <v>1</v>
      </c>
      <c r="AA196" s="164"/>
      <c r="AB196" s="164"/>
      <c r="AC196" s="181" t="str">
        <f t="shared" si="33"/>
        <v/>
      </c>
      <c r="AD196" s="166"/>
      <c r="AE196" s="167"/>
      <c r="AF196" s="182"/>
      <c r="AG196" s="5">
        <v>1</v>
      </c>
      <c r="AH196" s="5">
        <v>1</v>
      </c>
      <c r="AI196" s="5">
        <v>1</v>
      </c>
      <c r="AJ196" s="5">
        <v>1</v>
      </c>
      <c r="AK196" s="5">
        <v>1</v>
      </c>
      <c r="AL196" s="5">
        <v>1</v>
      </c>
      <c r="AM196" s="5">
        <v>1</v>
      </c>
      <c r="AN196" s="5">
        <v>1</v>
      </c>
      <c r="AO196" s="5">
        <v>1</v>
      </c>
      <c r="AP196" s="5">
        <v>1</v>
      </c>
      <c r="AQ196" s="5">
        <v>1</v>
      </c>
      <c r="AR196" s="5">
        <v>1</v>
      </c>
      <c r="AS196" s="5">
        <v>1</v>
      </c>
      <c r="AT196" s="5">
        <v>1</v>
      </c>
      <c r="AU196" s="5">
        <v>1</v>
      </c>
      <c r="AV196" s="5">
        <v>1</v>
      </c>
      <c r="AW196" s="5">
        <v>1</v>
      </c>
      <c r="AX196" s="5">
        <v>1</v>
      </c>
      <c r="AY196" s="5">
        <v>1</v>
      </c>
      <c r="AZ196" s="5">
        <v>1</v>
      </c>
      <c r="BA196" s="5">
        <v>1</v>
      </c>
      <c r="BB196" s="5">
        <v>1</v>
      </c>
      <c r="BC196" s="5">
        <v>1</v>
      </c>
      <c r="BD196" s="5">
        <v>1</v>
      </c>
      <c r="BE196" s="5">
        <v>1</v>
      </c>
      <c r="BF196" s="5">
        <v>1</v>
      </c>
      <c r="BG196" s="5">
        <v>1</v>
      </c>
      <c r="BH196" s="5">
        <v>1</v>
      </c>
      <c r="BI196" s="5">
        <v>1</v>
      </c>
      <c r="BJ196" s="5">
        <v>1</v>
      </c>
      <c r="BK196" s="5">
        <v>1</v>
      </c>
      <c r="BL196" s="5">
        <v>1</v>
      </c>
      <c r="BM196" s="5">
        <v>1</v>
      </c>
      <c r="BN196" s="5">
        <v>1</v>
      </c>
      <c r="BO196" s="5">
        <v>1</v>
      </c>
      <c r="BP196" s="5">
        <v>1</v>
      </c>
      <c r="BQ196" s="5">
        <v>1</v>
      </c>
      <c r="BR196" s="5">
        <v>1</v>
      </c>
      <c r="BS196" s="5">
        <v>1</v>
      </c>
      <c r="BT196" s="5">
        <v>1</v>
      </c>
      <c r="BU196" s="244">
        <v>1</v>
      </c>
    </row>
    <row r="197" spans="1:73" ht="18.75">
      <c r="A197" s="5">
        <v>1</v>
      </c>
      <c r="B197" s="596"/>
      <c r="C197" s="632" t="s">
        <v>648</v>
      </c>
      <c r="D197" s="598"/>
      <c r="E197" s="630" t="str">
        <f t="shared" si="31"/>
        <v xml:space="preserve"> poivron vert</v>
      </c>
      <c r="F197" s="640"/>
      <c r="G197" s="627" t="str">
        <f t="shared" si="34"/>
        <v xml:space="preserve"> poivron vert</v>
      </c>
      <c r="H197" s="639" t="str">
        <f>IF(OR(ISBLANK(F197), ISTEXT(F197)), "", "0  "&amp;F180)</f>
        <v/>
      </c>
      <c r="I197" s="5">
        <v>1</v>
      </c>
      <c r="J197" s="180" t="str">
        <f t="shared" si="30"/>
        <v>►</v>
      </c>
      <c r="K197" s="163"/>
      <c r="L197" s="164"/>
      <c r="M197" s="181" t="str">
        <f t="shared" si="27"/>
        <v/>
      </c>
      <c r="N197" s="166"/>
      <c r="O197" s="167"/>
      <c r="P197" s="286"/>
      <c r="Q197" s="491">
        <v>1</v>
      </c>
      <c r="R197" s="169">
        <f>IFERROR(SUMIF(K234:P234, O197, K235:P235)*N197*IF(ISBLANK(K197),1,K197)+SUMIF(K236:P236, O197, K237:P237)*N197*IF(ISBLANK(K197),1,K197), 0)</f>
        <v>0</v>
      </c>
      <c r="S197" s="170">
        <f>IF(ISBLANK(K171),0,(R197*Q197)/K171*V172)</f>
        <v>0</v>
      </c>
      <c r="T197" s="171">
        <f>IF(S207=0,0,(S197/S207)*U176*1000)</f>
        <v>0</v>
      </c>
      <c r="U197" s="193">
        <f>IF(R207=0, 0, (K197*Q197)/(R207*U176))</f>
        <v>0</v>
      </c>
      <c r="V197" s="173">
        <f>IF(OR(ISBLANK(K171), ISBLANK(K197), ISTEXT(K197)), 0, K197*Q197/K171*V172)</f>
        <v>0</v>
      </c>
      <c r="W197" s="174">
        <f t="shared" si="28"/>
        <v>0</v>
      </c>
      <c r="X197" s="175">
        <f t="shared" si="29"/>
        <v>0</v>
      </c>
      <c r="Y197" s="5">
        <v>1</v>
      </c>
      <c r="Z197" s="5">
        <v>1</v>
      </c>
      <c r="AA197" s="164"/>
      <c r="AB197" s="164"/>
      <c r="AC197" s="181" t="str">
        <f t="shared" si="33"/>
        <v/>
      </c>
      <c r="AD197" s="166"/>
      <c r="AE197" s="167"/>
      <c r="AF197" s="182"/>
      <c r="AG197" s="5">
        <v>1</v>
      </c>
      <c r="AH197" s="5">
        <v>1</v>
      </c>
      <c r="AI197" s="5">
        <v>1</v>
      </c>
      <c r="AJ197" s="5">
        <v>1</v>
      </c>
      <c r="AK197" s="5">
        <v>1</v>
      </c>
      <c r="AL197" s="5">
        <v>1</v>
      </c>
      <c r="AM197" s="5">
        <v>1</v>
      </c>
      <c r="AN197" s="5">
        <v>1</v>
      </c>
      <c r="AO197" s="5">
        <v>1</v>
      </c>
      <c r="AP197" s="5">
        <v>1</v>
      </c>
      <c r="AQ197" s="5">
        <v>1</v>
      </c>
      <c r="AR197" s="5">
        <v>1</v>
      </c>
      <c r="AS197" s="5">
        <v>1</v>
      </c>
      <c r="AT197" s="5">
        <v>1</v>
      </c>
      <c r="AU197" s="5">
        <v>1</v>
      </c>
      <c r="AV197" s="5">
        <v>1</v>
      </c>
      <c r="AW197" s="5">
        <v>1</v>
      </c>
      <c r="AX197" s="5">
        <v>1</v>
      </c>
      <c r="AY197" s="5">
        <v>1</v>
      </c>
      <c r="AZ197" s="5">
        <v>1</v>
      </c>
      <c r="BA197" s="5">
        <v>1</v>
      </c>
      <c r="BB197" s="5">
        <v>1</v>
      </c>
      <c r="BC197" s="5">
        <v>1</v>
      </c>
      <c r="BD197" s="5">
        <v>1</v>
      </c>
      <c r="BE197" s="5">
        <v>1</v>
      </c>
      <c r="BF197" s="5">
        <v>1</v>
      </c>
      <c r="BG197" s="5">
        <v>1</v>
      </c>
      <c r="BH197" s="5">
        <v>1</v>
      </c>
      <c r="BI197" s="5">
        <v>1</v>
      </c>
      <c r="BJ197" s="5">
        <v>1</v>
      </c>
      <c r="BK197" s="5">
        <v>1</v>
      </c>
      <c r="BL197" s="5">
        <v>1</v>
      </c>
      <c r="BM197" s="5">
        <v>1</v>
      </c>
      <c r="BN197" s="5">
        <v>1</v>
      </c>
      <c r="BO197" s="5">
        <v>1</v>
      </c>
      <c r="BP197" s="5">
        <v>1</v>
      </c>
      <c r="BQ197" s="5">
        <v>1</v>
      </c>
      <c r="BR197" s="5">
        <v>1</v>
      </c>
      <c r="BS197" s="5">
        <v>1</v>
      </c>
      <c r="BT197" s="5">
        <v>1</v>
      </c>
      <c r="BU197" s="244">
        <v>1</v>
      </c>
    </row>
    <row r="198" spans="1:73" ht="18.75">
      <c r="A198" s="5">
        <v>1</v>
      </c>
      <c r="B198" s="596"/>
      <c r="C198" s="632" t="s">
        <v>649</v>
      </c>
      <c r="D198" s="598"/>
      <c r="E198" s="630" t="str">
        <f t="shared" si="31"/>
        <v xml:space="preserve"> carottes</v>
      </c>
      <c r="F198" s="640"/>
      <c r="G198" s="627" t="str">
        <f t="shared" si="34"/>
        <v xml:space="preserve"> carottes</v>
      </c>
      <c r="H198" s="639" t="str">
        <f>IF(OR(ISBLANK(F198), ISTEXT(F198)), "", "0  "&amp;F180)</f>
        <v/>
      </c>
      <c r="I198" s="5">
        <v>1</v>
      </c>
      <c r="J198" s="180" t="str">
        <f t="shared" si="30"/>
        <v>►</v>
      </c>
      <c r="K198" s="163"/>
      <c r="L198" s="164"/>
      <c r="M198" s="181" t="str">
        <f t="shared" si="27"/>
        <v/>
      </c>
      <c r="N198" s="166"/>
      <c r="O198" s="167"/>
      <c r="P198" s="286"/>
      <c r="Q198" s="491">
        <v>1</v>
      </c>
      <c r="R198" s="169">
        <f>IFERROR(SUMIF(K234:P234, O198, K235:P235)*N198*IF(ISBLANK(K198),1,K198)+SUMIF(K236:P236, O198, K237:P237)*N198*IF(ISBLANK(K198),1,K198), 0)</f>
        <v>0</v>
      </c>
      <c r="S198" s="170">
        <f>IF(ISBLANK(K171),0,(R198*Q198)/K171*V172)</f>
        <v>0</v>
      </c>
      <c r="T198" s="171">
        <f>IF(S207=0,0,(S198/S207)*U176*1000)</f>
        <v>0</v>
      </c>
      <c r="U198" s="193">
        <f>IF(R207=0, 0, (K198*Q198)/(R207*U176))</f>
        <v>0</v>
      </c>
      <c r="V198" s="173">
        <f>IF(OR(ISBLANK(K171), ISBLANK(K198), ISTEXT(K198)), 0, K198*Q198/K171*V172)</f>
        <v>0</v>
      </c>
      <c r="W198" s="174">
        <f t="shared" si="28"/>
        <v>0</v>
      </c>
      <c r="X198" s="175">
        <f t="shared" si="29"/>
        <v>0</v>
      </c>
      <c r="Y198" s="5">
        <v>1</v>
      </c>
      <c r="Z198" s="5">
        <v>1</v>
      </c>
      <c r="AA198" s="164"/>
      <c r="AB198" s="164"/>
      <c r="AC198" s="181" t="str">
        <f t="shared" si="33"/>
        <v/>
      </c>
      <c r="AD198" s="166"/>
      <c r="AE198" s="167"/>
      <c r="AF198" s="182"/>
      <c r="AG198" s="5">
        <v>1</v>
      </c>
      <c r="AH198" s="5">
        <v>1</v>
      </c>
      <c r="AI198" s="5">
        <v>1</v>
      </c>
      <c r="AJ198" s="5">
        <v>1</v>
      </c>
      <c r="AK198" s="5">
        <v>1</v>
      </c>
      <c r="AL198" s="5">
        <v>1</v>
      </c>
      <c r="AM198" s="5">
        <v>1</v>
      </c>
      <c r="AN198" s="5">
        <v>1</v>
      </c>
      <c r="AO198" s="5">
        <v>1</v>
      </c>
      <c r="AP198" s="5">
        <v>1</v>
      </c>
      <c r="AQ198" s="5">
        <v>1</v>
      </c>
      <c r="AR198" s="5">
        <v>1</v>
      </c>
      <c r="AS198" s="5">
        <v>1</v>
      </c>
      <c r="AT198" s="5">
        <v>1</v>
      </c>
      <c r="AU198" s="5">
        <v>1</v>
      </c>
      <c r="AV198" s="5">
        <v>1</v>
      </c>
      <c r="AW198" s="5">
        <v>1</v>
      </c>
      <c r="AX198" s="5">
        <v>1</v>
      </c>
      <c r="AY198" s="5">
        <v>1</v>
      </c>
      <c r="AZ198" s="5">
        <v>1</v>
      </c>
      <c r="BA198" s="5">
        <v>1</v>
      </c>
      <c r="BB198" s="5">
        <v>1</v>
      </c>
      <c r="BC198" s="5">
        <v>1</v>
      </c>
      <c r="BD198" s="5">
        <v>1</v>
      </c>
      <c r="BE198" s="5">
        <v>1</v>
      </c>
      <c r="BF198" s="5">
        <v>1</v>
      </c>
      <c r="BG198" s="5">
        <v>1</v>
      </c>
      <c r="BH198" s="5">
        <v>1</v>
      </c>
      <c r="BI198" s="5">
        <v>1</v>
      </c>
      <c r="BJ198" s="5">
        <v>1</v>
      </c>
      <c r="BK198" s="5">
        <v>1</v>
      </c>
      <c r="BL198" s="5">
        <v>1</v>
      </c>
      <c r="BM198" s="5">
        <v>1</v>
      </c>
      <c r="BN198" s="5">
        <v>1</v>
      </c>
      <c r="BO198" s="5">
        <v>1</v>
      </c>
      <c r="BP198" s="5">
        <v>1</v>
      </c>
      <c r="BQ198" s="5">
        <v>1</v>
      </c>
      <c r="BR198" s="5">
        <v>1</v>
      </c>
      <c r="BS198" s="5">
        <v>1</v>
      </c>
      <c r="BT198" s="5">
        <v>1</v>
      </c>
      <c r="BU198" s="244">
        <v>1</v>
      </c>
    </row>
    <row r="199" spans="1:73" ht="18.75">
      <c r="A199" s="5">
        <v>1</v>
      </c>
      <c r="B199" s="596"/>
      <c r="C199" s="632" t="s">
        <v>650</v>
      </c>
      <c r="D199" s="598"/>
      <c r="E199" s="630" t="str">
        <f t="shared" si="31"/>
        <v xml:space="preserve"> g de harictos verts</v>
      </c>
      <c r="F199" s="640" t="s">
        <v>698</v>
      </c>
      <c r="G199" s="627" t="str">
        <f t="shared" si="34"/>
        <v>haricots verts</v>
      </c>
      <c r="H199" s="639" t="str">
        <f>IF(OR(ISBLANK(F199), ISTEXT(F199)), "", "0  "&amp;F180)</f>
        <v/>
      </c>
      <c r="I199" s="5">
        <v>1</v>
      </c>
      <c r="J199" s="180" t="str">
        <f t="shared" si="30"/>
        <v>►</v>
      </c>
      <c r="K199" s="163"/>
      <c r="L199" s="164"/>
      <c r="M199" s="181" t="str">
        <f t="shared" si="27"/>
        <v/>
      </c>
      <c r="N199" s="166"/>
      <c r="O199" s="167"/>
      <c r="P199" s="286"/>
      <c r="Q199" s="491">
        <v>1</v>
      </c>
      <c r="R199" s="169">
        <f>IFERROR(SUMIF(K234:P234, O199, K235:P235)*N199*IF(ISBLANK(K199),1,K199)+SUMIF(K236:P236, O199, K237:P237)*N199*IF(ISBLANK(K199),1,K199), 0)</f>
        <v>0</v>
      </c>
      <c r="S199" s="170">
        <f>IF(ISBLANK(K171),0,(R199*Q199)/K171*V172)</f>
        <v>0</v>
      </c>
      <c r="T199" s="171">
        <f>IF(S207=0,0,(S199/S207)*U176*1000)</f>
        <v>0</v>
      </c>
      <c r="U199" s="193">
        <f>IF(R207=0, 0, (K199*Q199)/(R207*U176))</f>
        <v>0</v>
      </c>
      <c r="V199" s="173">
        <f>IF(OR(ISBLANK(K171), ISBLANK(K199), ISTEXT(K199)), 0, K199*Q199/K171*V172)</f>
        <v>0</v>
      </c>
      <c r="W199" s="174">
        <f t="shared" si="28"/>
        <v>0</v>
      </c>
      <c r="X199" s="175">
        <f t="shared" si="29"/>
        <v>0</v>
      </c>
      <c r="Y199" s="5">
        <v>1</v>
      </c>
      <c r="Z199" s="5">
        <v>1</v>
      </c>
      <c r="AA199" s="164"/>
      <c r="AB199" s="164"/>
      <c r="AC199" s="181" t="str">
        <f t="shared" si="33"/>
        <v/>
      </c>
      <c r="AD199" s="166"/>
      <c r="AE199" s="167"/>
      <c r="AF199" s="182"/>
      <c r="AG199" s="5">
        <v>1</v>
      </c>
      <c r="AH199" s="5">
        <v>1</v>
      </c>
      <c r="AI199" s="5">
        <v>1</v>
      </c>
      <c r="AJ199" s="5">
        <v>1</v>
      </c>
      <c r="AK199" s="5">
        <v>1</v>
      </c>
      <c r="AL199" s="5">
        <v>1</v>
      </c>
      <c r="AM199" s="5">
        <v>1</v>
      </c>
      <c r="AN199" s="5">
        <v>1</v>
      </c>
      <c r="AO199" s="5">
        <v>1</v>
      </c>
      <c r="AP199" s="5">
        <v>1</v>
      </c>
      <c r="AQ199" s="5">
        <v>1</v>
      </c>
      <c r="AR199" s="5">
        <v>1</v>
      </c>
      <c r="AS199" s="5">
        <v>1</v>
      </c>
      <c r="AT199" s="5">
        <v>1</v>
      </c>
      <c r="AU199" s="5">
        <v>1</v>
      </c>
      <c r="AV199" s="5">
        <v>1</v>
      </c>
      <c r="AW199" s="5">
        <v>1</v>
      </c>
      <c r="AX199" s="5">
        <v>1</v>
      </c>
      <c r="AY199" s="5">
        <v>1</v>
      </c>
      <c r="AZ199" s="5">
        <v>1</v>
      </c>
      <c r="BA199" s="5">
        <v>1</v>
      </c>
      <c r="BB199" s="5">
        <v>1</v>
      </c>
      <c r="BC199" s="5">
        <v>1</v>
      </c>
      <c r="BD199" s="5">
        <v>1</v>
      </c>
      <c r="BE199" s="5">
        <v>1</v>
      </c>
      <c r="BF199" s="5">
        <v>1</v>
      </c>
      <c r="BG199" s="5">
        <v>1</v>
      </c>
      <c r="BH199" s="5">
        <v>1</v>
      </c>
      <c r="BI199" s="5">
        <v>1</v>
      </c>
      <c r="BJ199" s="5">
        <v>1</v>
      </c>
      <c r="BK199" s="5">
        <v>1</v>
      </c>
      <c r="BL199" s="5">
        <v>1</v>
      </c>
      <c r="BM199" s="5">
        <v>1</v>
      </c>
      <c r="BN199" s="5">
        <v>1</v>
      </c>
      <c r="BO199" s="5">
        <v>1</v>
      </c>
      <c r="BP199" s="5">
        <v>1</v>
      </c>
      <c r="BQ199" s="5">
        <v>1</v>
      </c>
      <c r="BR199" s="5">
        <v>1</v>
      </c>
      <c r="BS199" s="5">
        <v>1</v>
      </c>
      <c r="BT199" s="5">
        <v>1</v>
      </c>
      <c r="BU199" s="244">
        <v>1</v>
      </c>
    </row>
    <row r="200" spans="1:73" ht="18.75">
      <c r="A200" s="5">
        <v>1</v>
      </c>
      <c r="B200" s="596"/>
      <c r="C200" s="632" t="s">
        <v>651</v>
      </c>
      <c r="D200" s="598"/>
      <c r="E200" s="630" t="str">
        <f t="shared" si="31"/>
        <v xml:space="preserve"> g de petits pois</v>
      </c>
      <c r="F200" s="640" t="s">
        <v>275</v>
      </c>
      <c r="G200" s="627" t="str">
        <f t="shared" si="34"/>
        <v>petits pois</v>
      </c>
      <c r="H200" s="639" t="str">
        <f>IF(OR(ISBLANK(F200), ISTEXT(F200)), "", "0  "&amp;F180)</f>
        <v/>
      </c>
      <c r="I200" s="5">
        <v>1</v>
      </c>
      <c r="J200" s="180" t="str">
        <f t="shared" si="30"/>
        <v>►</v>
      </c>
      <c r="K200" s="163"/>
      <c r="L200" s="164"/>
      <c r="M200" s="181" t="str">
        <f t="shared" si="27"/>
        <v/>
      </c>
      <c r="N200" s="166"/>
      <c r="O200" s="167"/>
      <c r="P200" s="286"/>
      <c r="Q200" s="491">
        <v>1</v>
      </c>
      <c r="R200" s="169">
        <f>IFERROR(SUMIF(K234:P234, O200, K235:P235)*N200*IF(ISBLANK(K200),1,K200)+SUMIF(K236:P236, O200, K237:P237)*N200*IF(ISBLANK(K200),1,K200), 0)</f>
        <v>0</v>
      </c>
      <c r="S200" s="170">
        <f>IF(ISBLANK(K171),0,(R200*Q200)/K171*V172)</f>
        <v>0</v>
      </c>
      <c r="T200" s="171">
        <f>IF(S207=0,0,(S200/S207)*U176*1000)</f>
        <v>0</v>
      </c>
      <c r="U200" s="193">
        <f>IF(R207=0, 0, (K200*Q200)/(R207*U176))</f>
        <v>0</v>
      </c>
      <c r="V200" s="173">
        <f>IF(OR(ISBLANK(K171), ISBLANK(K200), ISTEXT(K200)), 0, K200*Q200/K171*V172)</f>
        <v>0</v>
      </c>
      <c r="W200" s="174">
        <f t="shared" si="28"/>
        <v>0</v>
      </c>
      <c r="X200" s="175">
        <f t="shared" si="29"/>
        <v>0</v>
      </c>
      <c r="Y200" s="5">
        <v>1</v>
      </c>
      <c r="Z200" s="5">
        <v>1</v>
      </c>
      <c r="AA200" s="164"/>
      <c r="AB200" s="164"/>
      <c r="AC200" s="181" t="str">
        <f t="shared" si="33"/>
        <v/>
      </c>
      <c r="AD200" s="166"/>
      <c r="AE200" s="167"/>
      <c r="AF200" s="182"/>
      <c r="AG200" s="5">
        <v>1</v>
      </c>
      <c r="AH200" s="5">
        <v>1</v>
      </c>
      <c r="AI200" s="5">
        <v>1</v>
      </c>
      <c r="AJ200" s="5">
        <v>1</v>
      </c>
      <c r="AK200" s="5">
        <v>1</v>
      </c>
      <c r="AL200" s="5">
        <v>1</v>
      </c>
      <c r="AM200" s="5">
        <v>1</v>
      </c>
      <c r="AN200" s="5">
        <v>1</v>
      </c>
      <c r="AO200" s="5">
        <v>1</v>
      </c>
      <c r="AP200" s="5">
        <v>1</v>
      </c>
      <c r="AQ200" s="5">
        <v>1</v>
      </c>
      <c r="AR200" s="5">
        <v>1</v>
      </c>
      <c r="AS200" s="5">
        <v>1</v>
      </c>
      <c r="AT200" s="5">
        <v>1</v>
      </c>
      <c r="AU200" s="5">
        <v>1</v>
      </c>
      <c r="AV200" s="5">
        <v>1</v>
      </c>
      <c r="AW200" s="5">
        <v>1</v>
      </c>
      <c r="AX200" s="5">
        <v>1</v>
      </c>
      <c r="AY200" s="5">
        <v>1</v>
      </c>
      <c r="AZ200" s="5">
        <v>1</v>
      </c>
      <c r="BA200" s="5">
        <v>1</v>
      </c>
      <c r="BB200" s="5">
        <v>1</v>
      </c>
      <c r="BC200" s="5">
        <v>1</v>
      </c>
      <c r="BD200" s="5">
        <v>1</v>
      </c>
      <c r="BE200" s="5">
        <v>1</v>
      </c>
      <c r="BF200" s="5">
        <v>1</v>
      </c>
      <c r="BG200" s="5">
        <v>1</v>
      </c>
      <c r="BH200" s="5">
        <v>1</v>
      </c>
      <c r="BI200" s="5">
        <v>1</v>
      </c>
      <c r="BJ200" s="5">
        <v>1</v>
      </c>
      <c r="BK200" s="5">
        <v>1</v>
      </c>
      <c r="BL200" s="5">
        <v>1</v>
      </c>
      <c r="BM200" s="5">
        <v>1</v>
      </c>
      <c r="BN200" s="5">
        <v>1</v>
      </c>
      <c r="BO200" s="5">
        <v>1</v>
      </c>
      <c r="BP200" s="5">
        <v>1</v>
      </c>
      <c r="BQ200" s="5">
        <v>1</v>
      </c>
      <c r="BR200" s="5">
        <v>1</v>
      </c>
      <c r="BS200" s="5">
        <v>1</v>
      </c>
      <c r="BT200" s="5">
        <v>1</v>
      </c>
      <c r="BU200" s="244">
        <v>1</v>
      </c>
    </row>
    <row r="201" spans="1:73" ht="18.75">
      <c r="B201" s="596"/>
      <c r="C201" s="632" t="s">
        <v>652</v>
      </c>
      <c r="D201" s="598"/>
      <c r="E201" s="630" t="str">
        <f t="shared" si="31"/>
        <v xml:space="preserve"> cœurs d’artichaut</v>
      </c>
      <c r="F201" s="640"/>
      <c r="G201" s="627" t="str">
        <f t="shared" si="34"/>
        <v xml:space="preserve"> cœurs d’artichaut</v>
      </c>
      <c r="H201" s="639" t="str">
        <f>IF(OR(ISBLANK(F201), ISTEXT(F201)), "", "0  "&amp;F180)</f>
        <v/>
      </c>
      <c r="I201" s="5">
        <v>1</v>
      </c>
      <c r="J201" s="180" t="str">
        <f t="shared" si="30"/>
        <v>►</v>
      </c>
      <c r="K201" s="163"/>
      <c r="L201" s="164"/>
      <c r="M201" s="181" t="str">
        <f t="shared" si="27"/>
        <v/>
      </c>
      <c r="N201" s="166"/>
      <c r="O201" s="167"/>
      <c r="P201" s="286"/>
      <c r="Q201" s="491">
        <v>1</v>
      </c>
      <c r="R201" s="169">
        <f>IFERROR(SUMIF(K234:P234, O201, K235:P235)*N201*IF(ISBLANK(K201),1,K201)+SUMIF(K236:P236, O201, K237:P237)*N201*IF(ISBLANK(K201),1,K201), 0)</f>
        <v>0</v>
      </c>
      <c r="S201" s="170">
        <f>IF(ISBLANK(K171),0,(R201*Q201)/K171*V172)</f>
        <v>0</v>
      </c>
      <c r="T201" s="171">
        <f>IF(S207=0,0,(S201/S207)*U176*1000)</f>
        <v>0</v>
      </c>
      <c r="U201" s="193">
        <f>IF(R207=0, 0, (K201*Q201)/(R207*U176))</f>
        <v>0</v>
      </c>
      <c r="V201" s="173">
        <f>IF(OR(ISBLANK(K171), ISBLANK(K201), ISTEXT(K201)), 0, K201*Q201/K171*V172)</f>
        <v>0</v>
      </c>
      <c r="W201" s="174">
        <f t="shared" si="28"/>
        <v>0</v>
      </c>
      <c r="X201" s="175">
        <f t="shared" si="29"/>
        <v>0</v>
      </c>
      <c r="Y201" s="5">
        <v>1</v>
      </c>
      <c r="Z201" s="5">
        <v>1</v>
      </c>
      <c r="AA201" s="164"/>
      <c r="AB201" s="164"/>
      <c r="AC201" s="181" t="str">
        <f t="shared" si="33"/>
        <v/>
      </c>
      <c r="AD201" s="166"/>
      <c r="AE201" s="167"/>
      <c r="AF201" s="182"/>
      <c r="AG201" s="5">
        <v>1</v>
      </c>
      <c r="AH201" s="5">
        <v>1</v>
      </c>
      <c r="AI201" s="5">
        <v>1</v>
      </c>
      <c r="AJ201" s="5">
        <v>1</v>
      </c>
      <c r="AK201" s="5">
        <v>1</v>
      </c>
      <c r="AL201" s="5">
        <v>1</v>
      </c>
      <c r="AM201" s="5">
        <v>1</v>
      </c>
      <c r="AN201" s="5">
        <v>1</v>
      </c>
      <c r="AO201" s="5">
        <v>1</v>
      </c>
      <c r="AP201" s="5">
        <v>1</v>
      </c>
      <c r="AQ201" s="5">
        <v>1</v>
      </c>
      <c r="AR201" s="5">
        <v>1</v>
      </c>
      <c r="AS201" s="5">
        <v>1</v>
      </c>
      <c r="AT201" s="5">
        <v>1</v>
      </c>
      <c r="AU201" s="5">
        <v>1</v>
      </c>
      <c r="AV201" s="5">
        <v>1</v>
      </c>
      <c r="AW201" s="5">
        <v>1</v>
      </c>
      <c r="AX201" s="5">
        <v>1</v>
      </c>
      <c r="AY201" s="5">
        <v>1</v>
      </c>
      <c r="AZ201" s="5">
        <v>1</v>
      </c>
      <c r="BA201" s="5">
        <v>1</v>
      </c>
      <c r="BB201" s="5">
        <v>1</v>
      </c>
      <c r="BC201" s="5">
        <v>1</v>
      </c>
      <c r="BD201" s="5">
        <v>1</v>
      </c>
      <c r="BE201" s="5">
        <v>1</v>
      </c>
      <c r="BF201" s="5">
        <v>1</v>
      </c>
      <c r="BG201" s="5">
        <v>1</v>
      </c>
      <c r="BH201" s="5">
        <v>1</v>
      </c>
      <c r="BI201" s="5">
        <v>1</v>
      </c>
      <c r="BJ201" s="5">
        <v>1</v>
      </c>
      <c r="BK201" s="5">
        <v>1</v>
      </c>
      <c r="BL201" s="5">
        <v>1</v>
      </c>
      <c r="BM201" s="5">
        <v>1</v>
      </c>
      <c r="BN201" s="5">
        <v>1</v>
      </c>
      <c r="BO201" s="5">
        <v>1</v>
      </c>
      <c r="BP201" s="5">
        <v>1</v>
      </c>
      <c r="BQ201" s="5">
        <v>1</v>
      </c>
      <c r="BR201" s="5">
        <v>1</v>
      </c>
      <c r="BS201" s="5">
        <v>1</v>
      </c>
      <c r="BT201" s="5">
        <v>1</v>
      </c>
      <c r="BU201" s="244">
        <v>1</v>
      </c>
    </row>
    <row r="202" spans="1:73" ht="18.75">
      <c r="A202" s="5">
        <v>1</v>
      </c>
      <c r="B202" s="596"/>
      <c r="C202" s="632" t="s">
        <v>653</v>
      </c>
      <c r="D202" s="598"/>
      <c r="E202" s="630" t="str">
        <f t="shared" si="31"/>
        <v xml:space="preserve"> g de tomate</v>
      </c>
      <c r="F202" s="640" t="s">
        <v>697</v>
      </c>
      <c r="G202" s="627" t="str">
        <f t="shared" si="34"/>
        <v>tomates</v>
      </c>
      <c r="H202" s="639" t="str">
        <f>IF(OR(ISBLANK(F202), ISTEXT(F202)), "", "0  "&amp;F180)</f>
        <v/>
      </c>
      <c r="I202" s="5">
        <v>1</v>
      </c>
      <c r="J202" s="180" t="str">
        <f t="shared" si="30"/>
        <v>►</v>
      </c>
      <c r="K202" s="163"/>
      <c r="L202" s="164"/>
      <c r="M202" s="181" t="str">
        <f t="shared" si="27"/>
        <v/>
      </c>
      <c r="N202" s="166"/>
      <c r="O202" s="167"/>
      <c r="P202" s="286"/>
      <c r="Q202" s="491">
        <v>1</v>
      </c>
      <c r="R202" s="169">
        <f>IFERROR(SUMIF(K234:P234, O202, K235:P235)*N202*IF(ISBLANK(K202),1,K202)+SUMIF(K236:P236, O202, K237:P237)*N202*IF(ISBLANK(K202),1,K202), 0)</f>
        <v>0</v>
      </c>
      <c r="S202" s="170">
        <f>IF(ISBLANK(K171),0,(R202*Q202)/K171*V172)</f>
        <v>0</v>
      </c>
      <c r="T202" s="171">
        <f>IF(S207=0,0,(S202/S207)*U176*1000)</f>
        <v>0</v>
      </c>
      <c r="U202" s="193">
        <f>IF(R207=0, 0, (K202*Q202)/(R207*U176))</f>
        <v>0</v>
      </c>
      <c r="V202" s="173">
        <f>IF(OR(ISBLANK(K171), ISBLANK(K202), ISTEXT(K202)), 0, K202*Q202/K171*V172)</f>
        <v>0</v>
      </c>
      <c r="W202" s="174">
        <f t="shared" si="28"/>
        <v>0</v>
      </c>
      <c r="X202" s="175">
        <f t="shared" si="29"/>
        <v>0</v>
      </c>
      <c r="Y202" s="5">
        <v>1</v>
      </c>
      <c r="Z202" s="5">
        <v>1</v>
      </c>
      <c r="AA202" s="164"/>
      <c r="AB202" s="164"/>
      <c r="AC202" s="181" t="str">
        <f t="shared" si="33"/>
        <v/>
      </c>
      <c r="AD202" s="166"/>
      <c r="AE202" s="167"/>
      <c r="AF202" s="182"/>
      <c r="AG202" s="5">
        <v>1</v>
      </c>
      <c r="AH202" s="5">
        <v>1</v>
      </c>
      <c r="AI202" s="5">
        <v>1</v>
      </c>
      <c r="AJ202" s="5">
        <v>1</v>
      </c>
      <c r="AK202" s="5">
        <v>1</v>
      </c>
      <c r="AL202" s="5">
        <v>1</v>
      </c>
      <c r="AM202" s="5">
        <v>1</v>
      </c>
      <c r="AN202" s="5">
        <v>1</v>
      </c>
      <c r="AO202" s="5">
        <v>1</v>
      </c>
      <c r="AP202" s="5">
        <v>1</v>
      </c>
      <c r="AQ202" s="5">
        <v>1</v>
      </c>
      <c r="AR202" s="5">
        <v>1</v>
      </c>
      <c r="AS202" s="5">
        <v>1</v>
      </c>
      <c r="AT202" s="5">
        <v>1</v>
      </c>
      <c r="AU202" s="5">
        <v>1</v>
      </c>
      <c r="AV202" s="5">
        <v>1</v>
      </c>
      <c r="AW202" s="5">
        <v>1</v>
      </c>
      <c r="AX202" s="5">
        <v>1</v>
      </c>
      <c r="AY202" s="5">
        <v>1</v>
      </c>
      <c r="AZ202" s="5">
        <v>1</v>
      </c>
      <c r="BA202" s="5">
        <v>1</v>
      </c>
      <c r="BB202" s="5">
        <v>1</v>
      </c>
      <c r="BC202" s="5">
        <v>1</v>
      </c>
      <c r="BD202" s="5">
        <v>1</v>
      </c>
      <c r="BE202" s="5">
        <v>1</v>
      </c>
      <c r="BF202" s="5">
        <v>1</v>
      </c>
      <c r="BG202" s="5">
        <v>1</v>
      </c>
      <c r="BH202" s="5">
        <v>1</v>
      </c>
      <c r="BI202" s="5">
        <v>1</v>
      </c>
      <c r="BJ202" s="5">
        <v>1</v>
      </c>
      <c r="BK202" s="5">
        <v>1</v>
      </c>
      <c r="BL202" s="5">
        <v>1</v>
      </c>
      <c r="BM202" s="5">
        <v>1</v>
      </c>
      <c r="BN202" s="5">
        <v>1</v>
      </c>
      <c r="BO202" s="5">
        <v>1</v>
      </c>
      <c r="BP202" s="5">
        <v>1</v>
      </c>
      <c r="BQ202" s="5">
        <v>1</v>
      </c>
      <c r="BR202" s="5">
        <v>1</v>
      </c>
      <c r="BS202" s="5">
        <v>1</v>
      </c>
      <c r="BT202" s="5">
        <v>1</v>
      </c>
      <c r="BU202" s="244">
        <v>1</v>
      </c>
    </row>
    <row r="203" spans="1:73" ht="18.75">
      <c r="A203" s="5">
        <v>1</v>
      </c>
      <c r="B203" s="596"/>
      <c r="C203" s="632" t="s">
        <v>654</v>
      </c>
      <c r="D203" s="598"/>
      <c r="E203" s="630" t="str">
        <f t="shared" si="31"/>
        <v xml:space="preserve"> citrons</v>
      </c>
      <c r="F203" s="640"/>
      <c r="G203" s="627" t="str">
        <f t="shared" si="34"/>
        <v xml:space="preserve"> citrons</v>
      </c>
      <c r="H203" s="639" t="str">
        <f>IF(OR(ISBLANK(F203), ISTEXT(F203)), "", "0  "&amp;F180)</f>
        <v/>
      </c>
      <c r="I203" s="5">
        <v>1</v>
      </c>
      <c r="J203" s="180" t="str">
        <f t="shared" si="30"/>
        <v>►</v>
      </c>
      <c r="K203" s="163"/>
      <c r="L203" s="164"/>
      <c r="M203" s="181" t="str">
        <f t="shared" si="27"/>
        <v/>
      </c>
      <c r="N203" s="166"/>
      <c r="O203" s="167"/>
      <c r="P203" s="286"/>
      <c r="Q203" s="491">
        <v>1</v>
      </c>
      <c r="R203" s="169">
        <f>IFERROR(SUMIF(K234:P234, O203, K235:P235)*N203*IF(ISBLANK(K203),1,K203)+SUMIF(K236:P236, O203, K237:P237)*N203*IF(ISBLANK(K203),1,K203), 0)</f>
        <v>0</v>
      </c>
      <c r="S203" s="170">
        <f>IF(ISBLANK(K171),0,(R203*Q203)/K171*V172)</f>
        <v>0</v>
      </c>
      <c r="T203" s="171">
        <f>IF(S207=0,0,(S203/S207)*U176*1000)</f>
        <v>0</v>
      </c>
      <c r="U203" s="193">
        <f>IF(R207=0, 0, (K203*Q203)/(R207*U176))</f>
        <v>0</v>
      </c>
      <c r="V203" s="173">
        <f>IF(OR(ISBLANK(K171), ISBLANK(K203), ISTEXT(K203)), 0, K203*Q203/K171*V172)</f>
        <v>0</v>
      </c>
      <c r="W203" s="174">
        <f t="shared" si="28"/>
        <v>0</v>
      </c>
      <c r="X203" s="175">
        <f t="shared" si="29"/>
        <v>0</v>
      </c>
      <c r="Y203" s="5">
        <v>1</v>
      </c>
      <c r="Z203" s="5">
        <v>1</v>
      </c>
      <c r="AA203" s="164"/>
      <c r="AB203" s="164"/>
      <c r="AC203" s="181" t="str">
        <f t="shared" si="33"/>
        <v/>
      </c>
      <c r="AD203" s="166"/>
      <c r="AE203" s="167"/>
      <c r="AF203" s="182"/>
      <c r="AG203" s="5">
        <v>1</v>
      </c>
      <c r="AH203" s="5">
        <v>1</v>
      </c>
      <c r="AI203" s="5">
        <v>1</v>
      </c>
      <c r="AJ203" s="5">
        <v>1</v>
      </c>
      <c r="AK203" s="5">
        <v>1</v>
      </c>
      <c r="AL203" s="5">
        <v>1</v>
      </c>
      <c r="AM203" s="5">
        <v>1</v>
      </c>
      <c r="AN203" s="5">
        <v>1</v>
      </c>
      <c r="AO203" s="5">
        <v>1</v>
      </c>
      <c r="AP203" s="5">
        <v>1</v>
      </c>
      <c r="AQ203" s="5">
        <v>1</v>
      </c>
      <c r="AR203" s="5">
        <v>1</v>
      </c>
      <c r="AS203" s="5">
        <v>1</v>
      </c>
      <c r="AT203" s="5">
        <v>1</v>
      </c>
      <c r="AU203" s="5">
        <v>1</v>
      </c>
      <c r="AV203" s="5">
        <v>1</v>
      </c>
      <c r="AW203" s="5">
        <v>1</v>
      </c>
      <c r="AX203" s="5">
        <v>1</v>
      </c>
      <c r="AY203" s="5">
        <v>1</v>
      </c>
      <c r="AZ203" s="5">
        <v>1</v>
      </c>
      <c r="BA203" s="5">
        <v>1</v>
      </c>
      <c r="BB203" s="5">
        <v>1</v>
      </c>
      <c r="BC203" s="5">
        <v>1</v>
      </c>
      <c r="BD203" s="5">
        <v>1</v>
      </c>
      <c r="BE203" s="5">
        <v>1</v>
      </c>
      <c r="BF203" s="5">
        <v>1</v>
      </c>
      <c r="BG203" s="5">
        <v>1</v>
      </c>
      <c r="BH203" s="5">
        <v>1</v>
      </c>
      <c r="BI203" s="5">
        <v>1</v>
      </c>
      <c r="BJ203" s="5">
        <v>1</v>
      </c>
      <c r="BK203" s="5">
        <v>1</v>
      </c>
      <c r="BL203" s="5">
        <v>1</v>
      </c>
      <c r="BM203" s="5">
        <v>1</v>
      </c>
      <c r="BN203" s="5">
        <v>1</v>
      </c>
      <c r="BO203" s="5">
        <v>1</v>
      </c>
      <c r="BP203" s="5">
        <v>1</v>
      </c>
      <c r="BQ203" s="5">
        <v>1</v>
      </c>
      <c r="BR203" s="5">
        <v>1</v>
      </c>
      <c r="BS203" s="5">
        <v>1</v>
      </c>
      <c r="BT203" s="5">
        <v>1</v>
      </c>
      <c r="BU203" s="244">
        <v>1</v>
      </c>
    </row>
    <row r="204" spans="1:73" ht="18.75">
      <c r="A204" s="5">
        <v>1</v>
      </c>
      <c r="B204" s="596"/>
      <c r="C204" s="632" t="s">
        <v>655</v>
      </c>
      <c r="D204" s="598"/>
      <c r="E204" s="630" t="str">
        <f t="shared" si="31"/>
        <v>½ bouquet de persil</v>
      </c>
      <c r="F204" s="640" t="s">
        <v>475</v>
      </c>
      <c r="G204" s="627" t="str">
        <f t="shared" si="34"/>
        <v>bouquet de persil</v>
      </c>
      <c r="H204" s="639" t="str">
        <f>IF(OR(ISBLANK(F204), ISTEXT(F204)), "", "0  "&amp;F180)</f>
        <v/>
      </c>
      <c r="I204" s="5">
        <v>1</v>
      </c>
      <c r="J204" s="180" t="str">
        <f t="shared" si="30"/>
        <v>►</v>
      </c>
      <c r="K204" s="163"/>
      <c r="L204" s="164"/>
      <c r="M204" s="181" t="str">
        <f t="shared" si="27"/>
        <v/>
      </c>
      <c r="N204" s="166"/>
      <c r="O204" s="167"/>
      <c r="P204" s="286"/>
      <c r="Q204" s="491">
        <v>1</v>
      </c>
      <c r="R204" s="169">
        <f>IFERROR(SUMIF(K234:P234, O204, K235:P235)*N204*IF(ISBLANK(K204),1,K204)+SUMIF(K236:P236, O204, K237:P237)*N204*IF(ISBLANK(K204),1,K204), 0)</f>
        <v>0</v>
      </c>
      <c r="S204" s="170">
        <f>IF(ISBLANK(K171),0,(R204*Q204)/K171*V172)</f>
        <v>0</v>
      </c>
      <c r="T204" s="171">
        <f>IF(S207=0,0,(S204/S207)*U176*1000)</f>
        <v>0</v>
      </c>
      <c r="U204" s="193">
        <f>IF(R207=0, 0, (K204*Q204)/(R207*U176))</f>
        <v>0</v>
      </c>
      <c r="V204" s="173">
        <f>IF(OR(ISBLANK(K171), ISBLANK(K204), ISTEXT(K204)), 0, K204*Q204/K171*V172)</f>
        <v>0</v>
      </c>
      <c r="W204" s="174">
        <f t="shared" si="28"/>
        <v>0</v>
      </c>
      <c r="X204" s="175">
        <f t="shared" si="29"/>
        <v>0</v>
      </c>
      <c r="Y204" s="5">
        <v>1</v>
      </c>
      <c r="Z204" s="5">
        <v>1</v>
      </c>
      <c r="AA204" s="164"/>
      <c r="AB204" s="164"/>
      <c r="AC204" s="181" t="str">
        <f t="shared" si="33"/>
        <v/>
      </c>
      <c r="AD204" s="166"/>
      <c r="AE204" s="167"/>
      <c r="AF204" s="182"/>
      <c r="AG204" s="5">
        <v>1</v>
      </c>
      <c r="AH204" s="5">
        <v>1</v>
      </c>
      <c r="AI204" s="5">
        <v>1</v>
      </c>
      <c r="AJ204" s="5">
        <v>1</v>
      </c>
      <c r="AK204" s="5">
        <v>1</v>
      </c>
      <c r="AL204" s="5">
        <v>1</v>
      </c>
      <c r="AM204" s="5">
        <v>1</v>
      </c>
      <c r="AN204" s="5">
        <v>1</v>
      </c>
      <c r="AO204" s="5">
        <v>1</v>
      </c>
      <c r="AP204" s="5">
        <v>1</v>
      </c>
      <c r="AQ204" s="5">
        <v>1</v>
      </c>
      <c r="AR204" s="5">
        <v>1</v>
      </c>
      <c r="AS204" s="5">
        <v>1</v>
      </c>
      <c r="AT204" s="5">
        <v>1</v>
      </c>
      <c r="AU204" s="5">
        <v>1</v>
      </c>
      <c r="AV204" s="5">
        <v>1</v>
      </c>
      <c r="AW204" s="5">
        <v>1</v>
      </c>
      <c r="AX204" s="5">
        <v>1</v>
      </c>
      <c r="AY204" s="5">
        <v>1</v>
      </c>
      <c r="AZ204" s="5">
        <v>1</v>
      </c>
      <c r="BA204" s="5">
        <v>1</v>
      </c>
      <c r="BB204" s="5">
        <v>1</v>
      </c>
      <c r="BC204" s="5">
        <v>1</v>
      </c>
      <c r="BD204" s="5">
        <v>1</v>
      </c>
      <c r="BE204" s="5">
        <v>1</v>
      </c>
      <c r="BF204" s="5">
        <v>1</v>
      </c>
      <c r="BG204" s="5">
        <v>1</v>
      </c>
      <c r="BH204" s="5">
        <v>1</v>
      </c>
      <c r="BI204" s="5">
        <v>1</v>
      </c>
      <c r="BJ204" s="5">
        <v>1</v>
      </c>
      <c r="BK204" s="5">
        <v>1</v>
      </c>
      <c r="BL204" s="5">
        <v>1</v>
      </c>
      <c r="BM204" s="5">
        <v>1</v>
      </c>
      <c r="BN204" s="5">
        <v>1</v>
      </c>
      <c r="BO204" s="5">
        <v>1</v>
      </c>
      <c r="BP204" s="5">
        <v>1</v>
      </c>
      <c r="BQ204" s="5">
        <v>1</v>
      </c>
      <c r="BR204" s="5">
        <v>1</v>
      </c>
      <c r="BS204" s="5">
        <v>1</v>
      </c>
      <c r="BT204" s="5">
        <v>1</v>
      </c>
      <c r="BU204" s="244">
        <v>1</v>
      </c>
    </row>
    <row r="205" spans="1:73" ht="18.75">
      <c r="A205" s="5">
        <v>1</v>
      </c>
      <c r="B205" s="596"/>
      <c r="C205" s="632" t="s">
        <v>656</v>
      </c>
      <c r="D205" s="598"/>
      <c r="E205" s="630" t="str">
        <f t="shared" si="31"/>
        <v xml:space="preserve"> cuillère à café de piment doux en poudre</v>
      </c>
      <c r="F205" s="640" t="s">
        <v>699</v>
      </c>
      <c r="G205" s="627" t="str">
        <f t="shared" si="34"/>
        <v>piment doux e poudre</v>
      </c>
      <c r="H205" s="639" t="str">
        <f>IF(OR(ISBLANK(F205), ISTEXT(F205)), "", "0  "&amp;F180)</f>
        <v/>
      </c>
      <c r="I205" s="5">
        <v>1</v>
      </c>
      <c r="J205" s="180" t="str">
        <f t="shared" si="30"/>
        <v>►</v>
      </c>
      <c r="K205" s="163"/>
      <c r="L205" s="164"/>
      <c r="M205" s="181" t="str">
        <f t="shared" si="27"/>
        <v/>
      </c>
      <c r="N205" s="166"/>
      <c r="O205" s="167"/>
      <c r="P205" s="286"/>
      <c r="Q205" s="491">
        <v>1</v>
      </c>
      <c r="R205" s="169">
        <f>IFERROR(SUMIF(K234:P234, O205, K235:P235)*N205*IF(ISBLANK(K205),1,K205)+SUMIF(K236:P236, O205, K237:P237)*N205*IF(ISBLANK(K205),1,K205), 0)</f>
        <v>0</v>
      </c>
      <c r="S205" s="170">
        <f>IF(ISBLANK(K171),0,(R205*Q205)/K171*V172)</f>
        <v>0</v>
      </c>
      <c r="T205" s="171">
        <f>IF(S207=0,0,(S205/S207)*U176*1000)</f>
        <v>0</v>
      </c>
      <c r="U205" s="193">
        <f>IF(R207=0, 0, (K205*Q205)/(R207*U176))</f>
        <v>0</v>
      </c>
      <c r="V205" s="173">
        <f>IF(OR(ISBLANK(K171), ISBLANK(K205), ISTEXT(K205)), 0, K205*Q205/K171*V172)</f>
        <v>0</v>
      </c>
      <c r="W205" s="174">
        <f t="shared" si="28"/>
        <v>0</v>
      </c>
      <c r="X205" s="175">
        <f t="shared" si="29"/>
        <v>0</v>
      </c>
      <c r="Y205" s="5">
        <v>1</v>
      </c>
      <c r="Z205" s="5">
        <v>1</v>
      </c>
      <c r="AA205" s="164"/>
      <c r="AB205" s="164"/>
      <c r="AC205" s="181" t="str">
        <f t="shared" si="33"/>
        <v/>
      </c>
      <c r="AD205" s="166"/>
      <c r="AE205" s="167"/>
      <c r="AF205" s="182"/>
      <c r="AG205" s="5">
        <v>1</v>
      </c>
      <c r="AH205" s="5">
        <v>1</v>
      </c>
      <c r="AI205" s="5">
        <v>1</v>
      </c>
      <c r="AJ205" s="5">
        <v>1</v>
      </c>
      <c r="AK205" s="5">
        <v>1</v>
      </c>
      <c r="AL205" s="5">
        <v>1</v>
      </c>
      <c r="AM205" s="5">
        <v>1</v>
      </c>
      <c r="AN205" s="5">
        <v>1</v>
      </c>
      <c r="AO205" s="5">
        <v>1</v>
      </c>
      <c r="AP205" s="5">
        <v>1</v>
      </c>
      <c r="AQ205" s="5">
        <v>1</v>
      </c>
      <c r="AR205" s="5">
        <v>1</v>
      </c>
      <c r="AS205" s="5">
        <v>1</v>
      </c>
      <c r="AT205" s="5">
        <v>1</v>
      </c>
      <c r="AU205" s="5">
        <v>1</v>
      </c>
      <c r="AV205" s="5">
        <v>1</v>
      </c>
      <c r="AW205" s="5">
        <v>1</v>
      </c>
      <c r="AX205" s="5">
        <v>1</v>
      </c>
      <c r="AY205" s="5">
        <v>1</v>
      </c>
      <c r="AZ205" s="5">
        <v>1</v>
      </c>
      <c r="BA205" s="5">
        <v>1</v>
      </c>
      <c r="BB205" s="5">
        <v>1</v>
      </c>
      <c r="BC205" s="5">
        <v>1</v>
      </c>
      <c r="BD205" s="5">
        <v>1</v>
      </c>
      <c r="BE205" s="5">
        <v>1</v>
      </c>
      <c r="BF205" s="5">
        <v>1</v>
      </c>
      <c r="BG205" s="5">
        <v>1</v>
      </c>
      <c r="BH205" s="5">
        <v>1</v>
      </c>
      <c r="BI205" s="5">
        <v>1</v>
      </c>
      <c r="BJ205" s="5">
        <v>1</v>
      </c>
      <c r="BK205" s="5">
        <v>1</v>
      </c>
      <c r="BL205" s="5">
        <v>1</v>
      </c>
      <c r="BM205" s="5">
        <v>1</v>
      </c>
      <c r="BN205" s="5">
        <v>1</v>
      </c>
      <c r="BO205" s="5">
        <v>1</v>
      </c>
      <c r="BP205" s="5">
        <v>1</v>
      </c>
      <c r="BQ205" s="5">
        <v>1</v>
      </c>
      <c r="BR205" s="5">
        <v>1</v>
      </c>
      <c r="BS205" s="5">
        <v>1</v>
      </c>
      <c r="BT205" s="5">
        <v>1</v>
      </c>
      <c r="BU205" s="244">
        <v>1</v>
      </c>
    </row>
    <row r="206" spans="1:73" ht="18.75">
      <c r="A206" s="5">
        <v>1</v>
      </c>
      <c r="B206" s="596"/>
      <c r="C206" s="632" t="s">
        <v>657</v>
      </c>
      <c r="D206" s="598"/>
      <c r="E206" s="630" t="str">
        <f t="shared" si="31"/>
        <v>¼ cuillère de poivre</v>
      </c>
      <c r="F206" s="640" t="s">
        <v>290</v>
      </c>
      <c r="G206" s="627" t="str">
        <f t="shared" si="34"/>
        <v>poivre</v>
      </c>
      <c r="H206" s="639" t="str">
        <f>IF(OR(ISBLANK(F206), ISTEXT(F206)), "", "0  "&amp;F180)</f>
        <v/>
      </c>
      <c r="I206" s="5">
        <v>1</v>
      </c>
      <c r="J206" s="62" t="s">
        <v>21</v>
      </c>
      <c r="K206" s="163"/>
      <c r="L206" s="164"/>
      <c r="M206" s="181" t="str">
        <f t="shared" si="27"/>
        <v/>
      </c>
      <c r="N206" s="166"/>
      <c r="O206" s="167"/>
      <c r="P206" s="286"/>
      <c r="Q206" s="491">
        <v>1</v>
      </c>
      <c r="R206" s="169">
        <f>IFERROR(SUMIF(K234:P234, O206, K235:P235)*N206*IF(ISBLANK(K206),1,K206)+SUMIF(K236:P236, O206, K237:P237)*N206*IF(ISBLANK(K206),1,K206), 0)</f>
        <v>0</v>
      </c>
      <c r="S206" s="170">
        <f>IF(ISBLANK(K171),0,(R206*Q206)/K171*V172)</f>
        <v>0</v>
      </c>
      <c r="T206" s="183">
        <f>IF(S207=0,0,(S206/S207)*U176*1000)</f>
        <v>0</v>
      </c>
      <c r="U206" s="184">
        <f>IF(R207=0, 0, (K206*Q206)/(R207*U176))</f>
        <v>0</v>
      </c>
      <c r="V206" s="185">
        <f>IF(OR(ISBLANK(K171), ISBLANK(K206), ISTEXT(K206)), 0, K206*Q206/K171*V172)</f>
        <v>0</v>
      </c>
      <c r="W206" s="186">
        <f t="shared" si="28"/>
        <v>0</v>
      </c>
      <c r="X206" s="187">
        <f t="shared" si="29"/>
        <v>0</v>
      </c>
      <c r="Y206" s="3">
        <v>1</v>
      </c>
      <c r="Z206" s="5">
        <v>1</v>
      </c>
      <c r="AA206" s="164"/>
      <c r="AB206" s="164"/>
      <c r="AC206" s="181"/>
      <c r="AD206" s="166"/>
      <c r="AE206" s="167"/>
      <c r="AF206" s="182"/>
      <c r="AG206" s="5">
        <v>1</v>
      </c>
      <c r="AH206" s="5">
        <v>1</v>
      </c>
      <c r="AI206" s="5">
        <v>1</v>
      </c>
      <c r="AJ206" s="5">
        <v>1</v>
      </c>
      <c r="AK206" s="5">
        <v>1</v>
      </c>
      <c r="AL206" s="5">
        <v>1</v>
      </c>
      <c r="AM206" s="5">
        <v>1</v>
      </c>
      <c r="AN206" s="5">
        <v>1</v>
      </c>
      <c r="AO206" s="5">
        <v>1</v>
      </c>
      <c r="AP206" s="5">
        <v>1</v>
      </c>
      <c r="AQ206" s="5">
        <v>1</v>
      </c>
      <c r="AR206" s="5">
        <v>1</v>
      </c>
      <c r="AS206" s="5">
        <v>1</v>
      </c>
      <c r="AT206" s="5">
        <v>1</v>
      </c>
      <c r="AU206" s="5">
        <v>1</v>
      </c>
      <c r="AV206" s="5">
        <v>1</v>
      </c>
      <c r="AW206" s="5">
        <v>1</v>
      </c>
      <c r="AX206" s="5">
        <v>1</v>
      </c>
      <c r="AY206" s="5">
        <v>1</v>
      </c>
      <c r="AZ206" s="5">
        <v>1</v>
      </c>
      <c r="BA206" s="5">
        <v>1</v>
      </c>
      <c r="BB206" s="5">
        <v>1</v>
      </c>
      <c r="BC206" s="5">
        <v>1</v>
      </c>
      <c r="BD206" s="5">
        <v>1</v>
      </c>
      <c r="BE206" s="5">
        <v>1</v>
      </c>
      <c r="BF206" s="5">
        <v>1</v>
      </c>
      <c r="BG206" s="5">
        <v>1</v>
      </c>
      <c r="BH206" s="5">
        <v>1</v>
      </c>
      <c r="BI206" s="5">
        <v>1</v>
      </c>
      <c r="BJ206" s="5">
        <v>1</v>
      </c>
      <c r="BK206" s="5">
        <v>1</v>
      </c>
      <c r="BL206" s="5">
        <v>1</v>
      </c>
      <c r="BM206" s="5">
        <v>1</v>
      </c>
      <c r="BN206" s="5">
        <v>1</v>
      </c>
      <c r="BO206" s="5">
        <v>1</v>
      </c>
      <c r="BP206" s="5">
        <v>1</v>
      </c>
      <c r="BQ206" s="5">
        <v>1</v>
      </c>
      <c r="BR206" s="5">
        <v>1</v>
      </c>
      <c r="BS206" s="5">
        <v>1</v>
      </c>
      <c r="BT206" s="5">
        <v>1</v>
      </c>
      <c r="BU206" s="244">
        <v>1</v>
      </c>
    </row>
    <row r="207" spans="1:73" ht="18.75">
      <c r="A207" s="5">
        <v>1</v>
      </c>
      <c r="B207" s="596"/>
      <c r="C207" s="632" t="s">
        <v>658</v>
      </c>
      <c r="D207" s="598"/>
      <c r="E207" s="630" t="str">
        <f t="shared" si="31"/>
        <v>½ cuillère à café de safran</v>
      </c>
      <c r="F207" s="640" t="s">
        <v>694</v>
      </c>
      <c r="G207" s="627" t="str">
        <f t="shared" si="34"/>
        <v>safran</v>
      </c>
      <c r="H207" s="639" t="str">
        <f>IF(OR(ISBLANK(F207), ISTEXT(F207)), "", "0  "&amp;F180)</f>
        <v/>
      </c>
      <c r="I207" s="5">
        <v>1</v>
      </c>
      <c r="J207" s="280" t="s">
        <v>21</v>
      </c>
      <c r="K207" s="291"/>
      <c r="L207" s="292"/>
      <c r="M207" s="292"/>
      <c r="N207" s="292"/>
      <c r="O207" s="292"/>
      <c r="P207" s="292"/>
      <c r="Q207" s="292"/>
      <c r="R207" s="293">
        <f>SUM(R177:R206)</f>
        <v>2.72</v>
      </c>
      <c r="S207" s="170">
        <f>SUM(S177:S206)</f>
        <v>13.6</v>
      </c>
      <c r="T207" s="294">
        <f>SUM(T177:T206)/1000</f>
        <v>1</v>
      </c>
      <c r="U207" s="295"/>
      <c r="V207" s="295"/>
      <c r="W207" s="295"/>
      <c r="X207" s="296"/>
      <c r="Y207" s="3">
        <v>1</v>
      </c>
      <c r="Z207" s="5">
        <v>1</v>
      </c>
      <c r="AA207" s="164"/>
      <c r="AB207" s="164"/>
      <c r="AC207" s="181"/>
      <c r="AD207" s="166"/>
      <c r="AE207" s="167"/>
      <c r="AF207" s="182"/>
      <c r="AG207" s="5">
        <v>1</v>
      </c>
      <c r="AH207" s="5">
        <v>1</v>
      </c>
      <c r="AI207" s="5">
        <v>1</v>
      </c>
      <c r="AJ207" s="5">
        <v>1</v>
      </c>
      <c r="AK207" s="5">
        <v>1</v>
      </c>
      <c r="AL207" s="5">
        <v>1</v>
      </c>
      <c r="AM207" s="5">
        <v>1</v>
      </c>
      <c r="AN207" s="5">
        <v>1</v>
      </c>
      <c r="AO207" s="5">
        <v>1</v>
      </c>
      <c r="AP207" s="5">
        <v>1</v>
      </c>
      <c r="AQ207" s="5">
        <v>1</v>
      </c>
      <c r="AR207" s="5">
        <v>1</v>
      </c>
      <c r="AS207" s="5">
        <v>1</v>
      </c>
      <c r="AT207" s="5">
        <v>1</v>
      </c>
      <c r="AU207" s="5">
        <v>1</v>
      </c>
      <c r="AV207" s="5">
        <v>1</v>
      </c>
      <c r="AW207" s="5">
        <v>1</v>
      </c>
      <c r="AX207" s="5">
        <v>1</v>
      </c>
      <c r="AY207" s="5">
        <v>1</v>
      </c>
      <c r="AZ207" s="5">
        <v>1</v>
      </c>
      <c r="BA207" s="5">
        <v>1</v>
      </c>
      <c r="BB207" s="5">
        <v>1</v>
      </c>
      <c r="BC207" s="5">
        <v>1</v>
      </c>
      <c r="BD207" s="5">
        <v>1</v>
      </c>
      <c r="BE207" s="5">
        <v>1</v>
      </c>
      <c r="BF207" s="5">
        <v>1</v>
      </c>
      <c r="BG207" s="5">
        <v>1</v>
      </c>
      <c r="BH207" s="5">
        <v>1</v>
      </c>
      <c r="BI207" s="5">
        <v>1</v>
      </c>
      <c r="BJ207" s="5">
        <v>1</v>
      </c>
      <c r="BK207" s="5">
        <v>1</v>
      </c>
      <c r="BL207" s="5">
        <v>1</v>
      </c>
      <c r="BM207" s="5">
        <v>1</v>
      </c>
      <c r="BN207" s="5">
        <v>1</v>
      </c>
      <c r="BO207" s="5">
        <v>1</v>
      </c>
      <c r="BP207" s="5">
        <v>1</v>
      </c>
      <c r="BQ207" s="5">
        <v>1</v>
      </c>
      <c r="BR207" s="5">
        <v>1</v>
      </c>
      <c r="BS207" s="5">
        <v>1</v>
      </c>
      <c r="BT207" s="5">
        <v>1</v>
      </c>
      <c r="BU207" s="244">
        <v>1</v>
      </c>
    </row>
    <row r="208" spans="1:73" ht="18.75">
      <c r="A208" s="5">
        <v>1</v>
      </c>
      <c r="B208" s="596"/>
      <c r="C208" s="632" t="s">
        <v>589</v>
      </c>
      <c r="D208" s="598"/>
      <c r="E208" s="630" t="str">
        <f t="shared" si="31"/>
        <v xml:space="preserve"> feuille de laurier</v>
      </c>
      <c r="F208" s="640"/>
      <c r="G208" s="627" t="str">
        <f t="shared" si="34"/>
        <v xml:space="preserve"> feuille de laurier</v>
      </c>
      <c r="H208" s="639" t="str">
        <f>IF(OR(ISBLANK(F208), ISTEXT(F208)), "", "0  "&amp;F180)</f>
        <v/>
      </c>
      <c r="I208" s="5">
        <v>1</v>
      </c>
      <c r="J208" s="62" t="s">
        <v>21</v>
      </c>
      <c r="K208" s="302">
        <v>0</v>
      </c>
      <c r="L208" s="303" t="s">
        <v>181</v>
      </c>
      <c r="M208" s="303"/>
      <c r="N208" s="303"/>
      <c r="O208" s="303"/>
      <c r="P208" s="303"/>
      <c r="Q208" s="303"/>
      <c r="R208" s="304" t="s">
        <v>183</v>
      </c>
      <c r="S208" s="303"/>
      <c r="T208" s="303"/>
      <c r="U208" s="303"/>
      <c r="V208" s="303"/>
      <c r="W208" s="303"/>
      <c r="X208" s="305"/>
      <c r="Y208" s="3">
        <v>1</v>
      </c>
      <c r="Z208" s="5">
        <v>1</v>
      </c>
      <c r="AA208" s="164"/>
      <c r="AB208" s="164"/>
      <c r="AC208" s="181"/>
      <c r="AD208" s="166"/>
      <c r="AE208" s="167"/>
      <c r="AF208" s="182"/>
      <c r="AG208" s="5">
        <v>1</v>
      </c>
      <c r="AH208" s="5">
        <v>1</v>
      </c>
      <c r="AI208" s="5">
        <v>1</v>
      </c>
      <c r="AJ208" s="5">
        <v>1</v>
      </c>
      <c r="AK208" s="5">
        <v>1</v>
      </c>
      <c r="AL208" s="5">
        <v>1</v>
      </c>
      <c r="AM208" s="5">
        <v>1</v>
      </c>
      <c r="AN208" s="5">
        <v>1</v>
      </c>
      <c r="AO208" s="5">
        <v>1</v>
      </c>
      <c r="AP208" s="5">
        <v>1</v>
      </c>
      <c r="AQ208" s="5">
        <v>1</v>
      </c>
      <c r="AR208" s="5">
        <v>1</v>
      </c>
      <c r="AS208" s="5">
        <v>1</v>
      </c>
      <c r="AT208" s="5">
        <v>1</v>
      </c>
      <c r="AU208" s="5">
        <v>1</v>
      </c>
      <c r="AV208" s="5">
        <v>1</v>
      </c>
      <c r="AW208" s="5">
        <v>1</v>
      </c>
      <c r="AX208" s="5">
        <v>1</v>
      </c>
      <c r="AY208" s="5">
        <v>1</v>
      </c>
      <c r="AZ208" s="5">
        <v>1</v>
      </c>
      <c r="BA208" s="5">
        <v>1</v>
      </c>
      <c r="BB208" s="5">
        <v>1</v>
      </c>
      <c r="BC208" s="5">
        <v>1</v>
      </c>
      <c r="BD208" s="5">
        <v>1</v>
      </c>
      <c r="BE208" s="5">
        <v>1</v>
      </c>
      <c r="BF208" s="5">
        <v>1</v>
      </c>
      <c r="BG208" s="5">
        <v>1</v>
      </c>
      <c r="BH208" s="5">
        <v>1</v>
      </c>
      <c r="BI208" s="5">
        <v>1</v>
      </c>
      <c r="BJ208" s="5">
        <v>1</v>
      </c>
      <c r="BK208" s="5">
        <v>1</v>
      </c>
      <c r="BL208" s="5">
        <v>1</v>
      </c>
      <c r="BM208" s="5">
        <v>1</v>
      </c>
      <c r="BN208" s="5">
        <v>1</v>
      </c>
      <c r="BO208" s="5">
        <v>1</v>
      </c>
      <c r="BP208" s="5">
        <v>1</v>
      </c>
      <c r="BQ208" s="5">
        <v>1</v>
      </c>
      <c r="BR208" s="5">
        <v>1</v>
      </c>
      <c r="BS208" s="5">
        <v>1</v>
      </c>
      <c r="BT208" s="5">
        <v>1</v>
      </c>
      <c r="BU208" s="244">
        <v>1</v>
      </c>
    </row>
    <row r="209" spans="1:73" ht="18.75">
      <c r="A209" s="5">
        <v>1</v>
      </c>
      <c r="B209" s="596"/>
      <c r="C209" s="632" t="s">
        <v>659</v>
      </c>
      <c r="D209" s="598"/>
      <c r="E209" s="630" t="str">
        <f t="shared" si="31"/>
        <v>½ cuillère à café de curcuma</v>
      </c>
      <c r="F209" s="640" t="s">
        <v>700</v>
      </c>
      <c r="G209" s="627" t="str">
        <f t="shared" si="34"/>
        <v>curcuma</v>
      </c>
      <c r="H209" s="639" t="str">
        <f>IF(OR(ISBLANK(F209), ISTEXT(F209)), "", "0  "&amp;F180)</f>
        <v/>
      </c>
      <c r="I209" s="5">
        <v>1</v>
      </c>
      <c r="J209" s="314" t="str">
        <f t="shared" ref="J209:J231" si="35">IF(L209&lt;&gt;"","A",IF(M209&lt;&gt;"","A",IF(N209&lt;&gt;"","A",IF(O209&lt;&gt;"","A",IF(P209&lt;&gt;"","A","►")))))</f>
        <v>A</v>
      </c>
      <c r="K209" s="315">
        <f>IF(ISBLANK(L209),"",LARGE(K208:K208,1)+1)</f>
        <v>1</v>
      </c>
      <c r="L209" s="316" t="s">
        <v>442</v>
      </c>
      <c r="M209" s="317"/>
      <c r="N209" s="317"/>
      <c r="O209" s="317"/>
      <c r="P209" s="317"/>
      <c r="Q209" s="317"/>
      <c r="R209" s="317"/>
      <c r="S209" s="317"/>
      <c r="T209" s="317"/>
      <c r="U209" s="317"/>
      <c r="V209" s="317"/>
      <c r="W209" s="317"/>
      <c r="X209" s="318"/>
      <c r="Y209" s="3">
        <v>1</v>
      </c>
      <c r="Z209" s="5">
        <v>1</v>
      </c>
      <c r="AA209" s="164"/>
      <c r="AB209" s="164"/>
      <c r="AC209" s="181"/>
      <c r="AD209" s="166"/>
      <c r="AE209" s="167"/>
      <c r="AF209" s="182"/>
      <c r="AG209" s="5">
        <v>1</v>
      </c>
      <c r="AH209" s="5">
        <v>1</v>
      </c>
      <c r="AI209" s="5">
        <v>1</v>
      </c>
      <c r="AJ209" s="5">
        <v>1</v>
      </c>
      <c r="AK209" s="5">
        <v>1</v>
      </c>
      <c r="AL209" s="5">
        <v>1</v>
      </c>
      <c r="AM209" s="5">
        <v>1</v>
      </c>
      <c r="AN209" s="5">
        <v>1</v>
      </c>
      <c r="AO209" s="5">
        <v>1</v>
      </c>
      <c r="AP209" s="5">
        <v>1</v>
      </c>
      <c r="AQ209" s="5">
        <v>1</v>
      </c>
      <c r="AR209" s="5">
        <v>1</v>
      </c>
      <c r="AS209" s="5">
        <v>1</v>
      </c>
      <c r="AT209" s="5">
        <v>1</v>
      </c>
      <c r="AU209" s="5">
        <v>1</v>
      </c>
      <c r="AV209" s="5">
        <v>1</v>
      </c>
      <c r="AW209" s="5">
        <v>1</v>
      </c>
      <c r="AX209" s="5">
        <v>1</v>
      </c>
      <c r="AY209" s="5">
        <v>1</v>
      </c>
      <c r="AZ209" s="5">
        <v>1</v>
      </c>
      <c r="BA209" s="5">
        <v>1</v>
      </c>
      <c r="BB209" s="5">
        <v>1</v>
      </c>
      <c r="BC209" s="5">
        <v>1</v>
      </c>
      <c r="BD209" s="5">
        <v>1</v>
      </c>
      <c r="BE209" s="5">
        <v>1</v>
      </c>
      <c r="BF209" s="5">
        <v>1</v>
      </c>
      <c r="BG209" s="5">
        <v>1</v>
      </c>
      <c r="BH209" s="5">
        <v>1</v>
      </c>
      <c r="BI209" s="5">
        <v>1</v>
      </c>
      <c r="BJ209" s="5">
        <v>1</v>
      </c>
      <c r="BK209" s="5">
        <v>1</v>
      </c>
      <c r="BL209" s="5">
        <v>1</v>
      </c>
      <c r="BM209" s="5">
        <v>1</v>
      </c>
      <c r="BN209" s="5">
        <v>1</v>
      </c>
      <c r="BO209" s="5">
        <v>1</v>
      </c>
      <c r="BP209" s="5">
        <v>1</v>
      </c>
      <c r="BQ209" s="5">
        <v>1</v>
      </c>
      <c r="BR209" s="5">
        <v>1</v>
      </c>
      <c r="BS209" s="5">
        <v>1</v>
      </c>
      <c r="BT209" s="5">
        <v>1</v>
      </c>
      <c r="BU209" s="244">
        <v>1</v>
      </c>
    </row>
    <row r="210" spans="1:73" ht="21">
      <c r="A210" s="5">
        <v>1</v>
      </c>
      <c r="B210" s="596"/>
      <c r="C210" s="632" t="s">
        <v>481</v>
      </c>
      <c r="D210" s="598"/>
      <c r="E210" s="630" t="str">
        <f t="shared" si="31"/>
        <v>Eau ou de bouillon ( fois le volume du riz)</v>
      </c>
      <c r="F210" s="640" t="s">
        <v>701</v>
      </c>
      <c r="G210" s="627" t="str">
        <f t="shared" si="34"/>
        <v>Eau ou de bouillon</v>
      </c>
      <c r="H210" s="639" t="str">
        <f>IF(OR(ISBLANK(F210), ISTEXT(F210)), "", "0  "&amp;F180)</f>
        <v/>
      </c>
      <c r="I210" s="5">
        <v>1</v>
      </c>
      <c r="J210" s="314" t="str">
        <f t="shared" si="35"/>
        <v>►</v>
      </c>
      <c r="K210" s="315" t="str">
        <f>IF(ISBLANK(L210),"",LARGE(K208:K209,1)+1)</f>
        <v/>
      </c>
      <c r="L210" s="316"/>
      <c r="M210" s="317"/>
      <c r="N210" s="317"/>
      <c r="O210" s="502"/>
      <c r="P210" s="502"/>
      <c r="Q210" s="502"/>
      <c r="R210" s="502"/>
      <c r="S210" s="502"/>
      <c r="T210" s="502"/>
      <c r="U210" s="502"/>
      <c r="V210" s="502"/>
      <c r="W210" s="502"/>
      <c r="X210" s="324"/>
      <c r="Y210" s="3">
        <v>1</v>
      </c>
      <c r="Z210" s="5">
        <v>1</v>
      </c>
      <c r="AA210" s="164"/>
      <c r="AB210" s="164"/>
      <c r="AC210" s="181"/>
      <c r="AD210" s="166"/>
      <c r="AE210" s="167"/>
      <c r="AF210" s="182"/>
      <c r="AG210" s="5">
        <v>1</v>
      </c>
      <c r="AH210" s="5">
        <v>1</v>
      </c>
      <c r="AI210" s="5">
        <v>1</v>
      </c>
      <c r="AJ210" s="5">
        <v>1</v>
      </c>
      <c r="AK210" s="5">
        <v>1</v>
      </c>
      <c r="AL210" s="5">
        <v>1</v>
      </c>
      <c r="AM210" s="5">
        <v>1</v>
      </c>
      <c r="AN210" s="5">
        <v>1</v>
      </c>
      <c r="AO210" s="5">
        <v>1</v>
      </c>
      <c r="AP210" s="5">
        <v>1</v>
      </c>
      <c r="AQ210" s="5">
        <v>1</v>
      </c>
      <c r="AR210" s="5">
        <v>1</v>
      </c>
      <c r="AS210" s="5">
        <v>1</v>
      </c>
      <c r="AT210" s="5">
        <v>1</v>
      </c>
      <c r="AU210" s="5">
        <v>1</v>
      </c>
      <c r="AV210" s="5">
        <v>1</v>
      </c>
      <c r="AW210" s="5">
        <v>1</v>
      </c>
      <c r="AX210" s="5">
        <v>1</v>
      </c>
      <c r="AY210" s="5">
        <v>1</v>
      </c>
      <c r="AZ210" s="5">
        <v>1</v>
      </c>
      <c r="BA210" s="5">
        <v>1</v>
      </c>
      <c r="BB210" s="5">
        <v>1</v>
      </c>
      <c r="BC210" s="5">
        <v>1</v>
      </c>
      <c r="BD210" s="5">
        <v>1</v>
      </c>
      <c r="BE210" s="5">
        <v>1</v>
      </c>
      <c r="BF210" s="5">
        <v>1</v>
      </c>
      <c r="BG210" s="5">
        <v>1</v>
      </c>
      <c r="BH210" s="5">
        <v>1</v>
      </c>
      <c r="BI210" s="5">
        <v>1</v>
      </c>
      <c r="BJ210" s="5">
        <v>1</v>
      </c>
      <c r="BK210" s="5">
        <v>1</v>
      </c>
      <c r="BL210" s="5">
        <v>1</v>
      </c>
      <c r="BM210" s="5">
        <v>1</v>
      </c>
      <c r="BN210" s="5">
        <v>1</v>
      </c>
      <c r="BO210" s="5">
        <v>1</v>
      </c>
      <c r="BP210" s="5">
        <v>1</v>
      </c>
      <c r="BQ210" s="5">
        <v>1</v>
      </c>
      <c r="BR210" s="5">
        <v>1</v>
      </c>
      <c r="BS210" s="5">
        <v>1</v>
      </c>
      <c r="BT210" s="5">
        <v>1</v>
      </c>
      <c r="BU210" s="244">
        <v>1</v>
      </c>
    </row>
    <row r="211" spans="1:73" ht="18.75">
      <c r="A211" s="5">
        <v>1</v>
      </c>
      <c r="B211" s="596"/>
      <c r="C211" s="632"/>
      <c r="D211" s="598"/>
      <c r="E211" s="630" t="str">
        <f t="shared" si="31"/>
        <v/>
      </c>
      <c r="F211" s="640"/>
      <c r="G211" s="627" t="str">
        <f t="shared" si="34"/>
        <v/>
      </c>
      <c r="H211" s="639" t="str">
        <f>IF(OR(ISBLANK(F211), ISTEXT(F211)), "", "0  "&amp;F180)</f>
        <v/>
      </c>
      <c r="I211" s="5">
        <v>1</v>
      </c>
      <c r="J211" s="314" t="str">
        <f t="shared" si="35"/>
        <v>A</v>
      </c>
      <c r="K211" s="315">
        <f>IF(ISBLANK(L211),"",LARGE(K208:K210,1)+1)</f>
        <v>2</v>
      </c>
      <c r="L211" s="316" t="s">
        <v>365</v>
      </c>
      <c r="M211" s="317"/>
      <c r="N211" s="317"/>
      <c r="O211" s="317"/>
      <c r="P211" s="317"/>
      <c r="Q211" s="317"/>
      <c r="R211" s="317"/>
      <c r="S211" s="317"/>
      <c r="T211" s="317"/>
      <c r="U211" s="317"/>
      <c r="V211" s="317"/>
      <c r="W211" s="317"/>
      <c r="X211" s="318"/>
      <c r="Y211" s="3">
        <v>1</v>
      </c>
      <c r="Z211" s="5">
        <v>1</v>
      </c>
      <c r="AA211" s="164"/>
      <c r="AB211" s="164"/>
      <c r="AC211" s="181"/>
      <c r="AD211" s="166"/>
      <c r="AE211" s="167"/>
      <c r="AF211" s="182"/>
      <c r="AG211" s="5">
        <v>1</v>
      </c>
      <c r="AH211" s="5">
        <v>1</v>
      </c>
      <c r="AI211" s="5">
        <v>1</v>
      </c>
      <c r="AJ211" s="5">
        <v>1</v>
      </c>
      <c r="AK211" s="5">
        <v>1</v>
      </c>
      <c r="AL211" s="5">
        <v>1</v>
      </c>
      <c r="AM211" s="5">
        <v>1</v>
      </c>
      <c r="AN211" s="5">
        <v>1</v>
      </c>
      <c r="AO211" s="5">
        <v>1</v>
      </c>
      <c r="AP211" s="5">
        <v>1</v>
      </c>
      <c r="AQ211" s="5">
        <v>1</v>
      </c>
      <c r="AR211" s="5">
        <v>1</v>
      </c>
      <c r="AS211" s="5">
        <v>1</v>
      </c>
      <c r="AT211" s="5">
        <v>1</v>
      </c>
      <c r="AU211" s="5">
        <v>1</v>
      </c>
      <c r="AV211" s="5">
        <v>1</v>
      </c>
      <c r="AW211" s="5">
        <v>1</v>
      </c>
      <c r="AX211" s="5">
        <v>1</v>
      </c>
      <c r="AY211" s="5">
        <v>1</v>
      </c>
      <c r="AZ211" s="5">
        <v>1</v>
      </c>
      <c r="BA211" s="5">
        <v>1</v>
      </c>
      <c r="BB211" s="5">
        <v>1</v>
      </c>
      <c r="BC211" s="5">
        <v>1</v>
      </c>
      <c r="BD211" s="5">
        <v>1</v>
      </c>
      <c r="BE211" s="5">
        <v>1</v>
      </c>
      <c r="BF211" s="5">
        <v>1</v>
      </c>
      <c r="BG211" s="5">
        <v>1</v>
      </c>
      <c r="BH211" s="5">
        <v>1</v>
      </c>
      <c r="BI211" s="5">
        <v>1</v>
      </c>
      <c r="BJ211" s="5">
        <v>1</v>
      </c>
      <c r="BK211" s="5">
        <v>1</v>
      </c>
      <c r="BL211" s="5">
        <v>1</v>
      </c>
      <c r="BM211" s="5">
        <v>1</v>
      </c>
      <c r="BN211" s="5">
        <v>1</v>
      </c>
      <c r="BO211" s="5">
        <v>1</v>
      </c>
      <c r="BP211" s="5">
        <v>1</v>
      </c>
      <c r="BQ211" s="5">
        <v>1</v>
      </c>
      <c r="BR211" s="5">
        <v>1</v>
      </c>
      <c r="BS211" s="5">
        <v>1</v>
      </c>
      <c r="BT211" s="5">
        <v>1</v>
      </c>
      <c r="BU211" s="244">
        <v>1</v>
      </c>
    </row>
    <row r="212" spans="1:73" ht="18.75">
      <c r="A212" s="5">
        <v>1</v>
      </c>
      <c r="B212" s="596"/>
      <c r="C212" s="632" t="s">
        <v>660</v>
      </c>
      <c r="D212" s="598"/>
      <c r="E212" s="630" t="str">
        <f t="shared" si="31"/>
        <v>Plat et ingrédients spécifiques (facultatif)</v>
      </c>
      <c r="F212" s="640">
        <v>0</v>
      </c>
      <c r="G212" s="627">
        <f t="shared" si="34"/>
        <v>0</v>
      </c>
      <c r="H212" s="639" t="str">
        <f>IF(OR(ISBLANK(F212), ISTEXT(F212)), "", "0  "&amp;F180)</f>
        <v>0  colonne.F</v>
      </c>
      <c r="I212" s="5">
        <v>1</v>
      </c>
      <c r="J212" s="314" t="str">
        <f t="shared" si="35"/>
        <v>►</v>
      </c>
      <c r="K212" s="315" t="str">
        <f>IF(ISBLANK(L212),"",LARGE(K208:K211,1)+1)</f>
        <v/>
      </c>
      <c r="L212" s="316"/>
      <c r="M212" s="317"/>
      <c r="N212" s="317"/>
      <c r="O212" s="317"/>
      <c r="P212" s="317"/>
      <c r="Q212" s="317"/>
      <c r="R212" s="317"/>
      <c r="S212" s="317"/>
      <c r="T212" s="317"/>
      <c r="U212" s="317"/>
      <c r="V212" s="317"/>
      <c r="W212" s="317"/>
      <c r="X212" s="318"/>
      <c r="Y212" s="3">
        <v>1</v>
      </c>
      <c r="Z212" s="5">
        <v>1</v>
      </c>
      <c r="AA212" s="164"/>
      <c r="AB212" s="164"/>
      <c r="AC212" s="181"/>
      <c r="AD212" s="166"/>
      <c r="AE212" s="167"/>
      <c r="AF212" s="182"/>
      <c r="AG212" s="5">
        <v>1</v>
      </c>
      <c r="AH212" s="5">
        <v>1</v>
      </c>
      <c r="AI212" s="5">
        <v>1</v>
      </c>
      <c r="AJ212" s="5">
        <v>1</v>
      </c>
      <c r="AK212" s="5">
        <v>1</v>
      </c>
      <c r="AL212" s="5">
        <v>1</v>
      </c>
      <c r="AM212" s="5">
        <v>1</v>
      </c>
      <c r="AN212" s="5">
        <v>1</v>
      </c>
      <c r="AO212" s="5">
        <v>1</v>
      </c>
      <c r="AP212" s="5">
        <v>1</v>
      </c>
      <c r="AQ212" s="5">
        <v>1</v>
      </c>
      <c r="AR212" s="5">
        <v>1</v>
      </c>
      <c r="AS212" s="5">
        <v>1</v>
      </c>
      <c r="AT212" s="5">
        <v>1</v>
      </c>
      <c r="AU212" s="5">
        <v>1</v>
      </c>
      <c r="AV212" s="5">
        <v>1</v>
      </c>
      <c r="AW212" s="5">
        <v>1</v>
      </c>
      <c r="AX212" s="5">
        <v>1</v>
      </c>
      <c r="AY212" s="5">
        <v>1</v>
      </c>
      <c r="AZ212" s="5">
        <v>1</v>
      </c>
      <c r="BA212" s="5">
        <v>1</v>
      </c>
      <c r="BB212" s="5">
        <v>1</v>
      </c>
      <c r="BC212" s="5">
        <v>1</v>
      </c>
      <c r="BD212" s="5">
        <v>1</v>
      </c>
      <c r="BE212" s="5">
        <v>1</v>
      </c>
      <c r="BF212" s="5">
        <v>1</v>
      </c>
      <c r="BG212" s="5">
        <v>1</v>
      </c>
      <c r="BH212" s="5">
        <v>1</v>
      </c>
      <c r="BI212" s="5">
        <v>1</v>
      </c>
      <c r="BJ212" s="5">
        <v>1</v>
      </c>
      <c r="BK212" s="5">
        <v>1</v>
      </c>
      <c r="BL212" s="5">
        <v>1</v>
      </c>
      <c r="BM212" s="5">
        <v>1</v>
      </c>
      <c r="BN212" s="5">
        <v>1</v>
      </c>
      <c r="BO212" s="5">
        <v>1</v>
      </c>
      <c r="BP212" s="5">
        <v>1</v>
      </c>
      <c r="BQ212" s="5">
        <v>1</v>
      </c>
      <c r="BR212" s="5">
        <v>1</v>
      </c>
      <c r="BS212" s="5">
        <v>1</v>
      </c>
      <c r="BT212" s="5">
        <v>1</v>
      </c>
      <c r="BU212" s="244">
        <v>1</v>
      </c>
    </row>
    <row r="213" spans="1:73" ht="18.75">
      <c r="A213" s="5">
        <v>1</v>
      </c>
      <c r="B213" s="596"/>
      <c r="C213" s="632"/>
      <c r="D213" s="598"/>
      <c r="E213" s="630" t="str">
        <f t="shared" si="31"/>
        <v/>
      </c>
      <c r="F213" s="640"/>
      <c r="G213" s="627" t="str">
        <f t="shared" si="34"/>
        <v/>
      </c>
      <c r="H213" s="639" t="str">
        <f>IF(OR(ISBLANK(F213), ISTEXT(F213)), "", "0  "&amp;F180)</f>
        <v/>
      </c>
      <c r="I213" s="5">
        <v>1</v>
      </c>
      <c r="J213" s="314" t="str">
        <f t="shared" si="35"/>
        <v>A</v>
      </c>
      <c r="K213" s="315" t="str">
        <f>IF(ISBLANK(L213),"",LARGE(K208:K212,1)+1)</f>
        <v/>
      </c>
      <c r="L213" s="316"/>
      <c r="M213" s="317" t="s">
        <v>443</v>
      </c>
      <c r="N213" s="317"/>
      <c r="O213" s="317"/>
      <c r="P213" s="317"/>
      <c r="Q213" s="317"/>
      <c r="R213" s="317"/>
      <c r="S213" s="317"/>
      <c r="T213" s="317"/>
      <c r="U213" s="317"/>
      <c r="V213" s="317"/>
      <c r="W213" s="317"/>
      <c r="X213" s="318"/>
      <c r="Y213" s="3">
        <v>1</v>
      </c>
      <c r="Z213" s="5">
        <v>1</v>
      </c>
      <c r="AA213" s="164"/>
      <c r="AB213" s="164"/>
      <c r="AC213" s="181"/>
      <c r="AD213" s="166"/>
      <c r="AE213" s="167"/>
      <c r="AF213" s="182"/>
      <c r="AG213" s="5">
        <v>1</v>
      </c>
      <c r="AH213" s="5">
        <v>1</v>
      </c>
      <c r="AI213" s="5">
        <v>1</v>
      </c>
      <c r="AJ213" s="5">
        <v>1</v>
      </c>
      <c r="AK213" s="5">
        <v>1</v>
      </c>
      <c r="AL213" s="5">
        <v>1</v>
      </c>
      <c r="AM213" s="5">
        <v>1</v>
      </c>
      <c r="AN213" s="5">
        <v>1</v>
      </c>
      <c r="AO213" s="5">
        <v>1</v>
      </c>
      <c r="AP213" s="5">
        <v>1</v>
      </c>
      <c r="AQ213" s="5">
        <v>1</v>
      </c>
      <c r="AR213" s="5">
        <v>1</v>
      </c>
      <c r="AS213" s="5">
        <v>1</v>
      </c>
      <c r="AT213" s="5">
        <v>1</v>
      </c>
      <c r="AU213" s="5">
        <v>1</v>
      </c>
      <c r="AV213" s="5">
        <v>1</v>
      </c>
      <c r="AW213" s="5">
        <v>1</v>
      </c>
      <c r="AX213" s="5">
        <v>1</v>
      </c>
      <c r="AY213" s="5">
        <v>1</v>
      </c>
      <c r="AZ213" s="5">
        <v>1</v>
      </c>
      <c r="BA213" s="5">
        <v>1</v>
      </c>
      <c r="BB213" s="5">
        <v>1</v>
      </c>
      <c r="BC213" s="5">
        <v>1</v>
      </c>
      <c r="BD213" s="5">
        <v>1</v>
      </c>
      <c r="BE213" s="5">
        <v>1</v>
      </c>
      <c r="BF213" s="5">
        <v>1</v>
      </c>
      <c r="BG213" s="5">
        <v>1</v>
      </c>
      <c r="BH213" s="5">
        <v>1</v>
      </c>
      <c r="BI213" s="5">
        <v>1</v>
      </c>
      <c r="BJ213" s="5">
        <v>1</v>
      </c>
      <c r="BK213" s="5">
        <v>1</v>
      </c>
      <c r="BL213" s="5">
        <v>1</v>
      </c>
      <c r="BM213" s="5">
        <v>1</v>
      </c>
      <c r="BN213" s="5">
        <v>1</v>
      </c>
      <c r="BO213" s="5">
        <v>1</v>
      </c>
      <c r="BP213" s="5">
        <v>1</v>
      </c>
      <c r="BQ213" s="5">
        <v>1</v>
      </c>
      <c r="BR213" s="5">
        <v>1</v>
      </c>
      <c r="BS213" s="5">
        <v>1</v>
      </c>
      <c r="BT213" s="5">
        <v>1</v>
      </c>
      <c r="BU213" s="244">
        <v>1</v>
      </c>
    </row>
    <row r="214" spans="1:73" ht="18.75">
      <c r="A214" s="5">
        <v>1</v>
      </c>
      <c r="B214" s="596"/>
      <c r="C214" s="632" t="s">
        <v>661</v>
      </c>
      <c r="D214" s="598"/>
      <c r="E214" s="630" t="str">
        <f t="shared" si="31"/>
        <v>Un plat à paella</v>
      </c>
      <c r="F214" s="640">
        <v>0</v>
      </c>
      <c r="G214" s="627">
        <f t="shared" si="34"/>
        <v>0</v>
      </c>
      <c r="H214" s="639" t="str">
        <f>IF(OR(ISBLANK(F214), ISTEXT(F214)), "", "0  "&amp;F180)</f>
        <v>0  colonne.F</v>
      </c>
      <c r="I214" s="5">
        <v>1</v>
      </c>
      <c r="J214" s="314" t="str">
        <f t="shared" si="35"/>
        <v>►</v>
      </c>
      <c r="K214" s="315" t="str">
        <f>IF(ISBLANK(L214),"",LARGE(K208:K213,1)+1)</f>
        <v/>
      </c>
      <c r="L214" s="316"/>
      <c r="M214" s="317"/>
      <c r="N214" s="317"/>
      <c r="O214" s="317"/>
      <c r="P214" s="317"/>
      <c r="Q214" s="317"/>
      <c r="R214" s="317"/>
      <c r="S214" s="317"/>
      <c r="T214" s="317"/>
      <c r="U214" s="317"/>
      <c r="V214" s="317"/>
      <c r="W214" s="317"/>
      <c r="X214" s="318"/>
      <c r="Y214" s="3">
        <v>1</v>
      </c>
      <c r="Z214" s="5">
        <v>1</v>
      </c>
      <c r="AA214" s="164"/>
      <c r="AB214" s="164"/>
      <c r="AC214" s="181"/>
      <c r="AD214" s="166"/>
      <c r="AE214" s="167"/>
      <c r="AF214" s="182"/>
      <c r="AG214" s="5">
        <v>1</v>
      </c>
      <c r="AH214" s="5">
        <v>1</v>
      </c>
      <c r="AI214" s="5">
        <v>1</v>
      </c>
      <c r="AJ214" s="5">
        <v>1</v>
      </c>
      <c r="AK214" s="5">
        <v>1</v>
      </c>
      <c r="AL214" s="5">
        <v>1</v>
      </c>
      <c r="AM214" s="5">
        <v>1</v>
      </c>
      <c r="AN214" s="5">
        <v>1</v>
      </c>
      <c r="AO214" s="5">
        <v>1</v>
      </c>
      <c r="AP214" s="5">
        <v>1</v>
      </c>
      <c r="AQ214" s="5">
        <v>1</v>
      </c>
      <c r="AR214" s="5">
        <v>1</v>
      </c>
      <c r="AS214" s="5">
        <v>1</v>
      </c>
      <c r="AT214" s="5">
        <v>1</v>
      </c>
      <c r="AU214" s="5">
        <v>1</v>
      </c>
      <c r="AV214" s="5">
        <v>1</v>
      </c>
      <c r="AW214" s="5">
        <v>1</v>
      </c>
      <c r="AX214" s="5">
        <v>1</v>
      </c>
      <c r="AY214" s="5">
        <v>1</v>
      </c>
      <c r="AZ214" s="5">
        <v>1</v>
      </c>
      <c r="BA214" s="5">
        <v>1</v>
      </c>
      <c r="BB214" s="5">
        <v>1</v>
      </c>
      <c r="BC214" s="5">
        <v>1</v>
      </c>
      <c r="BD214" s="5">
        <v>1</v>
      </c>
      <c r="BE214" s="5">
        <v>1</v>
      </c>
      <c r="BF214" s="5">
        <v>1</v>
      </c>
      <c r="BG214" s="5">
        <v>1</v>
      </c>
      <c r="BH214" s="5">
        <v>1</v>
      </c>
      <c r="BI214" s="5">
        <v>1</v>
      </c>
      <c r="BJ214" s="5">
        <v>1</v>
      </c>
      <c r="BK214" s="5">
        <v>1</v>
      </c>
      <c r="BL214" s="5">
        <v>1</v>
      </c>
      <c r="BM214" s="5">
        <v>1</v>
      </c>
      <c r="BN214" s="5">
        <v>1</v>
      </c>
      <c r="BO214" s="5">
        <v>1</v>
      </c>
      <c r="BP214" s="5">
        <v>1</v>
      </c>
      <c r="BQ214" s="5">
        <v>1</v>
      </c>
      <c r="BR214" s="5">
        <v>1</v>
      </c>
      <c r="BS214" s="5">
        <v>1</v>
      </c>
      <c r="BT214" s="5">
        <v>1</v>
      </c>
      <c r="BU214" s="244">
        <v>1</v>
      </c>
    </row>
    <row r="215" spans="1:73" ht="18.75">
      <c r="A215" s="5">
        <v>1</v>
      </c>
      <c r="B215" s="596"/>
      <c r="C215" s="632"/>
      <c r="D215" s="598"/>
      <c r="E215" s="630" t="str">
        <f t="shared" si="31"/>
        <v/>
      </c>
      <c r="F215" s="640"/>
      <c r="G215" s="627" t="str">
        <f t="shared" si="34"/>
        <v/>
      </c>
      <c r="H215" s="639" t="str">
        <f>IF(OR(ISBLANK(F215), ISTEXT(F215)), "", "0  "&amp;F180)</f>
        <v/>
      </c>
      <c r="I215" s="5">
        <v>1</v>
      </c>
      <c r="J215" s="314" t="str">
        <f t="shared" si="35"/>
        <v>A</v>
      </c>
      <c r="K215" s="315" t="str">
        <f>IF(ISBLANK(L215),"",LARGE(K208:K214,1)+1)</f>
        <v/>
      </c>
      <c r="L215" s="316"/>
      <c r="M215" s="317"/>
      <c r="N215" s="317"/>
      <c r="O215" s="317"/>
      <c r="P215" s="551" t="s">
        <v>488</v>
      </c>
      <c r="Q215" s="317"/>
      <c r="R215" s="317"/>
      <c r="S215" s="317"/>
      <c r="T215" s="317"/>
      <c r="U215" s="317"/>
      <c r="V215" s="317"/>
      <c r="W215" s="317"/>
      <c r="X215" s="318"/>
      <c r="Y215" s="3">
        <v>1</v>
      </c>
      <c r="Z215" s="5">
        <v>1</v>
      </c>
      <c r="AA215" s="835" t="s">
        <v>207</v>
      </c>
      <c r="AB215" s="836"/>
      <c r="AC215" s="836"/>
      <c r="AD215" s="836"/>
      <c r="AE215" s="836"/>
      <c r="AF215" s="837"/>
      <c r="AG215" s="5">
        <v>1</v>
      </c>
      <c r="AH215" s="5">
        <v>1</v>
      </c>
      <c r="AI215" s="5">
        <v>1</v>
      </c>
      <c r="AJ215" s="5">
        <v>1</v>
      </c>
      <c r="AK215" s="5">
        <v>1</v>
      </c>
      <c r="AL215" s="5">
        <v>1</v>
      </c>
      <c r="AM215" s="5">
        <v>1</v>
      </c>
      <c r="AN215" s="5">
        <v>1</v>
      </c>
      <c r="AO215" s="5">
        <v>1</v>
      </c>
      <c r="AP215" s="5">
        <v>1</v>
      </c>
      <c r="AQ215" s="5">
        <v>1</v>
      </c>
      <c r="AR215" s="5">
        <v>1</v>
      </c>
      <c r="AS215" s="5">
        <v>1</v>
      </c>
      <c r="AT215" s="5">
        <v>1</v>
      </c>
      <c r="AU215" s="5">
        <v>1</v>
      </c>
      <c r="AV215" s="5">
        <v>1</v>
      </c>
      <c r="AW215" s="5">
        <v>1</v>
      </c>
      <c r="AX215" s="5">
        <v>1</v>
      </c>
      <c r="AY215" s="5">
        <v>1</v>
      </c>
      <c r="AZ215" s="5">
        <v>1</v>
      </c>
      <c r="BA215" s="5">
        <v>1</v>
      </c>
      <c r="BB215" s="5">
        <v>1</v>
      </c>
      <c r="BC215" s="5">
        <v>1</v>
      </c>
      <c r="BD215" s="5">
        <v>1</v>
      </c>
      <c r="BE215" s="5">
        <v>1</v>
      </c>
      <c r="BF215" s="5">
        <v>1</v>
      </c>
      <c r="BG215" s="5">
        <v>1</v>
      </c>
      <c r="BH215" s="5">
        <v>1</v>
      </c>
      <c r="BI215" s="5">
        <v>1</v>
      </c>
      <c r="BJ215" s="5">
        <v>1</v>
      </c>
      <c r="BK215" s="5">
        <v>1</v>
      </c>
      <c r="BL215" s="5">
        <v>1</v>
      </c>
      <c r="BM215" s="5">
        <v>1</v>
      </c>
      <c r="BN215" s="5">
        <v>1</v>
      </c>
      <c r="BO215" s="5">
        <v>1</v>
      </c>
      <c r="BP215" s="5">
        <v>1</v>
      </c>
      <c r="BQ215" s="5">
        <v>1</v>
      </c>
      <c r="BR215" s="5">
        <v>1</v>
      </c>
      <c r="BS215" s="5">
        <v>1</v>
      </c>
      <c r="BT215" s="5">
        <v>1</v>
      </c>
      <c r="BU215" s="244">
        <v>1</v>
      </c>
    </row>
    <row r="216" spans="1:73" ht="18.75">
      <c r="A216" s="5">
        <v>1</v>
      </c>
      <c r="B216" s="596"/>
      <c r="C216" s="632" t="s">
        <v>662</v>
      </c>
      <c r="D216" s="598"/>
      <c r="E216" s="630" t="str">
        <f t="shared" si="31"/>
        <v>Du riz Bomba</v>
      </c>
      <c r="F216" s="640">
        <v>0</v>
      </c>
      <c r="G216" s="627">
        <f t="shared" si="34"/>
        <v>0</v>
      </c>
      <c r="H216" s="639" t="str">
        <f>IF(OR(ISBLANK(F216), ISTEXT(F216)), "", "0  "&amp;F180)</f>
        <v>0  colonne.F</v>
      </c>
      <c r="I216" s="5">
        <v>1</v>
      </c>
      <c r="J216" s="314" t="str">
        <f t="shared" si="35"/>
        <v>A</v>
      </c>
      <c r="K216" s="315" t="str">
        <f>IF(ISBLANK(L216),"",LARGE(K208:K215,1)+1)</f>
        <v/>
      </c>
      <c r="L216" s="316"/>
      <c r="M216" s="317"/>
      <c r="N216" s="317"/>
      <c r="O216" s="317"/>
      <c r="P216" s="552" t="s">
        <v>490</v>
      </c>
      <c r="Q216" s="317"/>
      <c r="R216" s="317"/>
      <c r="S216" s="317"/>
      <c r="T216" s="317"/>
      <c r="U216" s="317"/>
      <c r="V216" s="317"/>
      <c r="W216" s="317"/>
      <c r="X216" s="318"/>
      <c r="Y216" s="3">
        <v>1</v>
      </c>
      <c r="Z216" s="5">
        <v>1</v>
      </c>
      <c r="AA216" s="62" t="s">
        <v>21</v>
      </c>
      <c r="AB216" s="302">
        <v>0</v>
      </c>
      <c r="AC216" s="303" t="s">
        <v>181</v>
      </c>
      <c r="AD216" s="303"/>
      <c r="AE216" s="303"/>
      <c r="AF216" s="303"/>
      <c r="AG216" s="5">
        <v>1</v>
      </c>
      <c r="AH216" s="5">
        <v>1</v>
      </c>
      <c r="AI216" s="5">
        <v>1</v>
      </c>
      <c r="AJ216" s="5">
        <v>1</v>
      </c>
      <c r="AK216" s="5">
        <v>1</v>
      </c>
      <c r="AL216" s="5">
        <v>1</v>
      </c>
      <c r="AM216" s="5">
        <v>1</v>
      </c>
      <c r="AN216" s="5">
        <v>1</v>
      </c>
      <c r="AO216" s="5">
        <v>1</v>
      </c>
      <c r="AP216" s="5">
        <v>1</v>
      </c>
      <c r="AQ216" s="5">
        <v>1</v>
      </c>
      <c r="AR216" s="5">
        <v>1</v>
      </c>
      <c r="AS216" s="5">
        <v>1</v>
      </c>
      <c r="AT216" s="5">
        <v>1</v>
      </c>
      <c r="AU216" s="5">
        <v>1</v>
      </c>
      <c r="AV216" s="5">
        <v>1</v>
      </c>
      <c r="AW216" s="5">
        <v>1</v>
      </c>
      <c r="AX216" s="5">
        <v>1</v>
      </c>
      <c r="AY216" s="5">
        <v>1</v>
      </c>
      <c r="AZ216" s="5">
        <v>1</v>
      </c>
      <c r="BA216" s="5">
        <v>1</v>
      </c>
      <c r="BB216" s="5">
        <v>1</v>
      </c>
      <c r="BC216" s="5">
        <v>1</v>
      </c>
      <c r="BD216" s="5">
        <v>1</v>
      </c>
      <c r="BE216" s="5">
        <v>1</v>
      </c>
      <c r="BF216" s="5">
        <v>1</v>
      </c>
      <c r="BG216" s="5">
        <v>1</v>
      </c>
      <c r="BH216" s="5">
        <v>1</v>
      </c>
      <c r="BI216" s="5">
        <v>1</v>
      </c>
      <c r="BJ216" s="5">
        <v>1</v>
      </c>
      <c r="BK216" s="5">
        <v>1</v>
      </c>
      <c r="BL216" s="5">
        <v>1</v>
      </c>
      <c r="BM216" s="5">
        <v>1</v>
      </c>
      <c r="BN216" s="5">
        <v>1</v>
      </c>
      <c r="BO216" s="5">
        <v>1</v>
      </c>
      <c r="BP216" s="5">
        <v>1</v>
      </c>
      <c r="BQ216" s="5">
        <v>1</v>
      </c>
      <c r="BR216" s="5">
        <v>1</v>
      </c>
      <c r="BS216" s="5">
        <v>1</v>
      </c>
      <c r="BT216" s="5">
        <v>1</v>
      </c>
      <c r="BU216" s="244">
        <v>1</v>
      </c>
    </row>
    <row r="217" spans="1:73" ht="18.75">
      <c r="A217" s="5">
        <v>1</v>
      </c>
      <c r="B217" s="596"/>
      <c r="C217" s="632"/>
      <c r="D217" s="598"/>
      <c r="E217" s="630" t="str">
        <f t="shared" si="31"/>
        <v/>
      </c>
      <c r="F217" s="640"/>
      <c r="G217" s="627" t="str">
        <f t="shared" si="34"/>
        <v/>
      </c>
      <c r="H217" s="639" t="str">
        <f>IF(OR(ISBLANK(F217), ISTEXT(F217)), "", "0  "&amp;F180)</f>
        <v/>
      </c>
      <c r="I217" s="5">
        <v>1</v>
      </c>
      <c r="J217" s="314" t="str">
        <f t="shared" si="35"/>
        <v>A</v>
      </c>
      <c r="K217" s="315" t="str">
        <f>IF(ISBLANK(L217),"",LARGE(K208:K216,1)+1)</f>
        <v/>
      </c>
      <c r="L217" s="316"/>
      <c r="M217" s="317"/>
      <c r="N217" s="317"/>
      <c r="O217" s="317"/>
      <c r="P217" s="551" t="s">
        <v>489</v>
      </c>
      <c r="Q217" s="317"/>
      <c r="R217" s="317"/>
      <c r="S217" s="317"/>
      <c r="T217" s="317"/>
      <c r="U217" s="317"/>
      <c r="V217" s="317"/>
      <c r="W217" s="317"/>
      <c r="X217" s="318"/>
      <c r="Y217" s="3">
        <v>1</v>
      </c>
      <c r="Z217" s="5">
        <v>1</v>
      </c>
      <c r="AA217" s="314" t="str">
        <f t="shared" ref="AA217:AA239" si="36">IF(AC217&lt;&gt;"","A",IF(AD217&lt;&gt;"","A",IF(AE217&lt;&gt;"","A",IF(AF217&lt;&gt;"","A",IF(AG217&lt;&gt;"","A","►")))))</f>
        <v>A</v>
      </c>
      <c r="AB217" s="315" t="str">
        <f>IF(ISBLANK(AC217),"",LARGE(AB216:AB216,1)+1)</f>
        <v/>
      </c>
      <c r="AC217" s="316"/>
      <c r="AD217" s="317"/>
      <c r="AE217" s="317"/>
      <c r="AF217" s="317"/>
      <c r="AG217" s="5">
        <v>1</v>
      </c>
      <c r="AH217" s="5">
        <v>1</v>
      </c>
      <c r="AI217" s="5">
        <v>1</v>
      </c>
      <c r="AJ217" s="5">
        <v>1</v>
      </c>
      <c r="AK217" s="5">
        <v>1</v>
      </c>
      <c r="AL217" s="5">
        <v>1</v>
      </c>
      <c r="AM217" s="5">
        <v>1</v>
      </c>
      <c r="AN217" s="5">
        <v>1</v>
      </c>
      <c r="AO217" s="5">
        <v>1</v>
      </c>
      <c r="AP217" s="5">
        <v>1</v>
      </c>
      <c r="AQ217" s="5">
        <v>1</v>
      </c>
      <c r="AR217" s="5">
        <v>1</v>
      </c>
      <c r="AS217" s="5">
        <v>1</v>
      </c>
      <c r="AT217" s="5">
        <v>1</v>
      </c>
      <c r="AU217" s="5">
        <v>1</v>
      </c>
      <c r="AV217" s="5">
        <v>1</v>
      </c>
      <c r="AW217" s="5">
        <v>1</v>
      </c>
      <c r="AX217" s="5">
        <v>1</v>
      </c>
      <c r="AY217" s="5">
        <v>1</v>
      </c>
      <c r="AZ217" s="5">
        <v>1</v>
      </c>
      <c r="BA217" s="5">
        <v>1</v>
      </c>
      <c r="BB217" s="5">
        <v>1</v>
      </c>
      <c r="BC217" s="5">
        <v>1</v>
      </c>
      <c r="BD217" s="5">
        <v>1</v>
      </c>
      <c r="BE217" s="5">
        <v>1</v>
      </c>
      <c r="BF217" s="5">
        <v>1</v>
      </c>
      <c r="BG217" s="5">
        <v>1</v>
      </c>
      <c r="BH217" s="5">
        <v>1</v>
      </c>
      <c r="BI217" s="5">
        <v>1</v>
      </c>
      <c r="BJ217" s="5">
        <v>1</v>
      </c>
      <c r="BK217" s="5">
        <v>1</v>
      </c>
      <c r="BL217" s="5">
        <v>1</v>
      </c>
      <c r="BM217" s="5">
        <v>1</v>
      </c>
      <c r="BN217" s="5">
        <v>1</v>
      </c>
      <c r="BO217" s="5">
        <v>1</v>
      </c>
      <c r="BP217" s="5">
        <v>1</v>
      </c>
      <c r="BQ217" s="5">
        <v>1</v>
      </c>
      <c r="BR217" s="5">
        <v>1</v>
      </c>
      <c r="BS217" s="5">
        <v>1</v>
      </c>
      <c r="BT217" s="5">
        <v>1</v>
      </c>
      <c r="BU217" s="244">
        <v>1</v>
      </c>
    </row>
    <row r="218" spans="1:73" ht="21">
      <c r="A218" s="5">
        <v>1</v>
      </c>
      <c r="B218" s="596"/>
      <c r="C218" s="632" t="s">
        <v>663</v>
      </c>
      <c r="D218" s="598"/>
      <c r="E218" s="630" t="str">
        <f t="shared" si="31"/>
        <v>Des pistils de safran</v>
      </c>
      <c r="F218" s="640">
        <v>0</v>
      </c>
      <c r="G218" s="627">
        <f t="shared" si="34"/>
        <v>0</v>
      </c>
      <c r="H218" s="639" t="str">
        <f>IF(OR(ISBLANK(F218), ISTEXT(F218)), "", "0  "&amp;F180)</f>
        <v>0  colonne.F</v>
      </c>
      <c r="I218" s="5">
        <v>1</v>
      </c>
      <c r="J218" s="314" t="str">
        <f t="shared" si="35"/>
        <v>A</v>
      </c>
      <c r="K218" s="315" t="str">
        <f>IF(ISBLANK(L218),"",LARGE(K208:K217,1)+1)</f>
        <v/>
      </c>
      <c r="L218" s="316"/>
      <c r="M218" s="317"/>
      <c r="N218" s="317"/>
      <c r="O218" s="317"/>
      <c r="P218" s="551" t="s">
        <v>491</v>
      </c>
      <c r="Q218" s="317"/>
      <c r="R218" s="317"/>
      <c r="S218" s="317"/>
      <c r="T218" s="317"/>
      <c r="U218" s="317"/>
      <c r="V218" s="317"/>
      <c r="W218" s="317"/>
      <c r="X218" s="318"/>
      <c r="Y218" s="3">
        <v>1</v>
      </c>
      <c r="Z218" s="5">
        <v>1</v>
      </c>
      <c r="AA218" s="314" t="str">
        <f t="shared" si="36"/>
        <v>A</v>
      </c>
      <c r="AB218" s="315" t="str">
        <f>IF(ISBLANK(AC218),"",LARGE(AB216:AB217,1)+1)</f>
        <v/>
      </c>
      <c r="AC218" s="316"/>
      <c r="AD218" s="317"/>
      <c r="AE218" s="317"/>
      <c r="AF218" s="502"/>
      <c r="AG218" s="5">
        <v>1</v>
      </c>
      <c r="AH218" s="5">
        <v>1</v>
      </c>
      <c r="AI218" s="5">
        <v>1</v>
      </c>
      <c r="AJ218" s="5">
        <v>1</v>
      </c>
      <c r="AK218" s="5">
        <v>1</v>
      </c>
      <c r="AL218" s="5">
        <v>1</v>
      </c>
      <c r="AM218" s="5">
        <v>1</v>
      </c>
      <c r="AN218" s="5">
        <v>1</v>
      </c>
      <c r="AO218" s="5">
        <v>1</v>
      </c>
      <c r="AP218" s="5">
        <v>1</v>
      </c>
      <c r="AQ218" s="5">
        <v>1</v>
      </c>
      <c r="AR218" s="5">
        <v>1</v>
      </c>
      <c r="AS218" s="5">
        <v>1</v>
      </c>
      <c r="AT218" s="5">
        <v>1</v>
      </c>
      <c r="AU218" s="5">
        <v>1</v>
      </c>
      <c r="AV218" s="5">
        <v>1</v>
      </c>
      <c r="AW218" s="5">
        <v>1</v>
      </c>
      <c r="AX218" s="5">
        <v>1</v>
      </c>
      <c r="AY218" s="5">
        <v>1</v>
      </c>
      <c r="AZ218" s="5">
        <v>1</v>
      </c>
      <c r="BA218" s="5">
        <v>1</v>
      </c>
      <c r="BB218" s="5">
        <v>1</v>
      </c>
      <c r="BC218" s="5">
        <v>1</v>
      </c>
      <c r="BD218" s="5">
        <v>1</v>
      </c>
      <c r="BE218" s="5">
        <v>1</v>
      </c>
      <c r="BF218" s="5">
        <v>1</v>
      </c>
      <c r="BG218" s="5">
        <v>1</v>
      </c>
      <c r="BH218" s="5">
        <v>1</v>
      </c>
      <c r="BI218" s="5">
        <v>1</v>
      </c>
      <c r="BJ218" s="5">
        <v>1</v>
      </c>
      <c r="BK218" s="5">
        <v>1</v>
      </c>
      <c r="BL218" s="5">
        <v>1</v>
      </c>
      <c r="BM218" s="5">
        <v>1</v>
      </c>
      <c r="BN218" s="5">
        <v>1</v>
      </c>
      <c r="BO218" s="5">
        <v>1</v>
      </c>
      <c r="BP218" s="5">
        <v>1</v>
      </c>
      <c r="BQ218" s="5">
        <v>1</v>
      </c>
      <c r="BR218" s="5">
        <v>1</v>
      </c>
      <c r="BS218" s="5">
        <v>1</v>
      </c>
      <c r="BT218" s="5">
        <v>1</v>
      </c>
      <c r="BU218" s="244">
        <v>1</v>
      </c>
    </row>
    <row r="219" spans="1:73" ht="18.75">
      <c r="A219" s="5">
        <v>1</v>
      </c>
      <c r="B219" s="596"/>
      <c r="C219" s="632"/>
      <c r="D219" s="598"/>
      <c r="E219" s="630" t="str">
        <f t="shared" si="31"/>
        <v/>
      </c>
      <c r="F219" s="640"/>
      <c r="G219" s="627" t="str">
        <f t="shared" si="34"/>
        <v/>
      </c>
      <c r="H219" s="639" t="str">
        <f>IF(OR(ISBLANK(F219), ISTEXT(F219)), "", "0  "&amp;F180)</f>
        <v/>
      </c>
      <c r="I219" s="5">
        <v>1</v>
      </c>
      <c r="J219" s="314" t="str">
        <f t="shared" si="35"/>
        <v>A</v>
      </c>
      <c r="K219" s="315" t="str">
        <f>IF(ISBLANK(L219),"",LARGE(K208:K218,1)+1)</f>
        <v/>
      </c>
      <c r="L219" s="316"/>
      <c r="M219" s="317"/>
      <c r="N219" s="317"/>
      <c r="O219" s="317"/>
      <c r="P219" s="550" t="s">
        <v>492</v>
      </c>
      <c r="Q219" s="317"/>
      <c r="R219" s="317"/>
      <c r="S219" s="317"/>
      <c r="T219" s="317"/>
      <c r="U219" s="317"/>
      <c r="V219" s="317"/>
      <c r="W219" s="317"/>
      <c r="X219" s="318"/>
      <c r="Y219" s="3">
        <v>1</v>
      </c>
      <c r="Z219" s="5">
        <v>1</v>
      </c>
      <c r="AA219" s="314" t="str">
        <f t="shared" si="36"/>
        <v>A</v>
      </c>
      <c r="AB219" s="315" t="str">
        <f>IF(ISBLANK(AC219),"",LARGE(AB216:AB218,1)+1)</f>
        <v/>
      </c>
      <c r="AC219" s="316"/>
      <c r="AD219" s="317"/>
      <c r="AE219" s="317"/>
      <c r="AF219" s="317"/>
      <c r="AG219" s="5">
        <v>1</v>
      </c>
      <c r="AH219" s="5">
        <v>1</v>
      </c>
      <c r="AI219" s="5">
        <v>1</v>
      </c>
      <c r="AJ219" s="5">
        <v>1</v>
      </c>
      <c r="AK219" s="5">
        <v>1</v>
      </c>
      <c r="AL219" s="5">
        <v>1</v>
      </c>
      <c r="AM219" s="5">
        <v>1</v>
      </c>
      <c r="AN219" s="5">
        <v>1</v>
      </c>
      <c r="AO219" s="5">
        <v>1</v>
      </c>
      <c r="AP219" s="5">
        <v>1</v>
      </c>
      <c r="AQ219" s="5">
        <v>1</v>
      </c>
      <c r="AR219" s="5">
        <v>1</v>
      </c>
      <c r="AS219" s="5">
        <v>1</v>
      </c>
      <c r="AT219" s="5">
        <v>1</v>
      </c>
      <c r="AU219" s="5">
        <v>1</v>
      </c>
      <c r="AV219" s="5">
        <v>1</v>
      </c>
      <c r="AW219" s="5">
        <v>1</v>
      </c>
      <c r="AX219" s="5">
        <v>1</v>
      </c>
      <c r="AY219" s="5">
        <v>1</v>
      </c>
      <c r="AZ219" s="5">
        <v>1</v>
      </c>
      <c r="BA219" s="5">
        <v>1</v>
      </c>
      <c r="BB219" s="5">
        <v>1</v>
      </c>
      <c r="BC219" s="5">
        <v>1</v>
      </c>
      <c r="BD219" s="5">
        <v>1</v>
      </c>
      <c r="BE219" s="5">
        <v>1</v>
      </c>
      <c r="BF219" s="5">
        <v>1</v>
      </c>
      <c r="BG219" s="5">
        <v>1</v>
      </c>
      <c r="BH219" s="5">
        <v>1</v>
      </c>
      <c r="BI219" s="5">
        <v>1</v>
      </c>
      <c r="BJ219" s="5">
        <v>1</v>
      </c>
      <c r="BK219" s="5">
        <v>1</v>
      </c>
      <c r="BL219" s="5">
        <v>1</v>
      </c>
      <c r="BM219" s="5">
        <v>1</v>
      </c>
      <c r="BN219" s="5">
        <v>1</v>
      </c>
      <c r="BO219" s="5">
        <v>1</v>
      </c>
      <c r="BP219" s="5">
        <v>1</v>
      </c>
      <c r="BQ219" s="5">
        <v>1</v>
      </c>
      <c r="BR219" s="5">
        <v>1</v>
      </c>
      <c r="BS219" s="5">
        <v>1</v>
      </c>
      <c r="BT219" s="5">
        <v>1</v>
      </c>
      <c r="BU219" s="244">
        <v>1</v>
      </c>
    </row>
    <row r="220" spans="1:73" ht="18.75">
      <c r="A220" s="5">
        <v>1</v>
      </c>
      <c r="B220" s="596"/>
      <c r="C220" s="632" t="s">
        <v>664</v>
      </c>
      <c r="D220" s="598"/>
      <c r="E220" s="630" t="str">
        <f t="shared" si="31"/>
        <v>Un mélange d’épices spécial paella (Import Espagne)</v>
      </c>
      <c r="F220" s="640"/>
      <c r="G220" s="627" t="str">
        <f t="shared" si="34"/>
        <v>Un mélange d’épices spécial paella (Import Espagne)</v>
      </c>
      <c r="H220" s="639" t="str">
        <f>IF(OR(ISBLANK(F220), ISTEXT(F220)), "", "0  "&amp;F180)</f>
        <v/>
      </c>
      <c r="I220" s="5">
        <v>1</v>
      </c>
      <c r="J220" s="314" t="str">
        <f t="shared" si="35"/>
        <v>►</v>
      </c>
      <c r="K220" s="315" t="str">
        <f>IF(ISBLANK(L220),"",LARGE(K208:K219,1)+1)</f>
        <v/>
      </c>
      <c r="L220" s="316"/>
      <c r="M220" s="317"/>
      <c r="N220" s="317"/>
      <c r="O220" s="317"/>
      <c r="P220" s="317"/>
      <c r="Q220" s="317"/>
      <c r="R220" s="317"/>
      <c r="S220" s="317"/>
      <c r="T220" s="317"/>
      <c r="U220" s="317"/>
      <c r="V220" s="317"/>
      <c r="W220" s="317"/>
      <c r="X220" s="318"/>
      <c r="Y220" s="3">
        <v>1</v>
      </c>
      <c r="Z220" s="5">
        <v>1</v>
      </c>
      <c r="AA220" s="314" t="str">
        <f t="shared" si="36"/>
        <v>A</v>
      </c>
      <c r="AB220" s="315" t="str">
        <f>IF(ISBLANK(AC220),"",LARGE(AB216:AB219,1)+1)</f>
        <v/>
      </c>
      <c r="AC220" s="316"/>
      <c r="AD220" s="317"/>
      <c r="AE220" s="317"/>
      <c r="AF220" s="317"/>
      <c r="AG220" s="5">
        <v>1</v>
      </c>
      <c r="AH220" s="5">
        <v>1</v>
      </c>
      <c r="AI220" s="5">
        <v>1</v>
      </c>
      <c r="AJ220" s="5">
        <v>1</v>
      </c>
      <c r="AK220" s="5">
        <v>1</v>
      </c>
      <c r="AL220" s="5">
        <v>1</v>
      </c>
      <c r="AM220" s="5">
        <v>1</v>
      </c>
      <c r="AN220" s="5">
        <v>1</v>
      </c>
      <c r="AO220" s="5">
        <v>1</v>
      </c>
      <c r="AP220" s="5">
        <v>1</v>
      </c>
      <c r="AQ220" s="5">
        <v>1</v>
      </c>
      <c r="AR220" s="5">
        <v>1</v>
      </c>
      <c r="AS220" s="5">
        <v>1</v>
      </c>
      <c r="AT220" s="5">
        <v>1</v>
      </c>
      <c r="AU220" s="5">
        <v>1</v>
      </c>
      <c r="AV220" s="5">
        <v>1</v>
      </c>
      <c r="AW220" s="5">
        <v>1</v>
      </c>
      <c r="AX220" s="5">
        <v>1</v>
      </c>
      <c r="AY220" s="5">
        <v>1</v>
      </c>
      <c r="AZ220" s="5">
        <v>1</v>
      </c>
      <c r="BA220" s="5">
        <v>1</v>
      </c>
      <c r="BB220" s="5">
        <v>1</v>
      </c>
      <c r="BC220" s="5">
        <v>1</v>
      </c>
      <c r="BD220" s="5">
        <v>1</v>
      </c>
      <c r="BE220" s="5">
        <v>1</v>
      </c>
      <c r="BF220" s="5">
        <v>1</v>
      </c>
      <c r="BG220" s="5">
        <v>1</v>
      </c>
      <c r="BH220" s="5">
        <v>1</v>
      </c>
      <c r="BI220" s="5">
        <v>1</v>
      </c>
      <c r="BJ220" s="5">
        <v>1</v>
      </c>
      <c r="BK220" s="5">
        <v>1</v>
      </c>
      <c r="BL220" s="5">
        <v>1</v>
      </c>
      <c r="BM220" s="5">
        <v>1</v>
      </c>
      <c r="BN220" s="5">
        <v>1</v>
      </c>
      <c r="BO220" s="5">
        <v>1</v>
      </c>
      <c r="BP220" s="5">
        <v>1</v>
      </c>
      <c r="BQ220" s="5">
        <v>1</v>
      </c>
      <c r="BR220" s="5">
        <v>1</v>
      </c>
      <c r="BS220" s="5">
        <v>1</v>
      </c>
      <c r="BT220" s="5">
        <v>1</v>
      </c>
      <c r="BU220" s="244">
        <v>1</v>
      </c>
    </row>
    <row r="221" spans="1:73" ht="18.75">
      <c r="A221" s="5">
        <v>1</v>
      </c>
      <c r="B221" s="596"/>
      <c r="C221" s="632"/>
      <c r="D221" s="598"/>
      <c r="E221" s="630" t="str">
        <f t="shared" si="31"/>
        <v/>
      </c>
      <c r="F221" s="640"/>
      <c r="G221" s="627" t="str">
        <f t="shared" si="34"/>
        <v/>
      </c>
      <c r="H221" s="639" t="str">
        <f>IF(OR(ISBLANK(F221), ISTEXT(F221)), "", "0  "&amp;F180)</f>
        <v/>
      </c>
      <c r="I221" s="5">
        <v>1</v>
      </c>
      <c r="J221" s="314" t="str">
        <f t="shared" si="35"/>
        <v>►</v>
      </c>
      <c r="K221" s="315" t="str">
        <f>IF(ISBLANK(L221),"",LARGE(K208:K220,1)+1)</f>
        <v/>
      </c>
      <c r="L221" s="316"/>
      <c r="M221" s="317"/>
      <c r="N221" s="317"/>
      <c r="O221" s="317"/>
      <c r="P221" s="317"/>
      <c r="Q221" s="317"/>
      <c r="R221" s="317"/>
      <c r="S221" s="317"/>
      <c r="T221" s="317"/>
      <c r="U221" s="317"/>
      <c r="V221" s="317"/>
      <c r="W221" s="317"/>
      <c r="X221" s="318"/>
      <c r="Y221" s="3">
        <v>1</v>
      </c>
      <c r="Z221" s="5">
        <v>1</v>
      </c>
      <c r="AA221" s="314" t="str">
        <f t="shared" si="36"/>
        <v>A</v>
      </c>
      <c r="AB221" s="315" t="str">
        <f>IF(ISBLANK(AC221),"",LARGE(AB216:AB220,1)+1)</f>
        <v/>
      </c>
      <c r="AC221" s="316"/>
      <c r="AD221" s="317"/>
      <c r="AE221" s="317"/>
      <c r="AF221" s="317"/>
      <c r="AG221" s="5">
        <v>1</v>
      </c>
      <c r="AH221" s="5">
        <v>1</v>
      </c>
      <c r="AI221" s="5">
        <v>1</v>
      </c>
      <c r="AJ221" s="5">
        <v>1</v>
      </c>
      <c r="AK221" s="5">
        <v>1</v>
      </c>
      <c r="AL221" s="5">
        <v>1</v>
      </c>
      <c r="AM221" s="5">
        <v>1</v>
      </c>
      <c r="AN221" s="5">
        <v>1</v>
      </c>
      <c r="AO221" s="5">
        <v>1</v>
      </c>
      <c r="AP221" s="5">
        <v>1</v>
      </c>
      <c r="AQ221" s="5">
        <v>1</v>
      </c>
      <c r="AR221" s="5">
        <v>1</v>
      </c>
      <c r="AS221" s="5">
        <v>1</v>
      </c>
      <c r="AT221" s="5">
        <v>1</v>
      </c>
      <c r="AU221" s="5">
        <v>1</v>
      </c>
      <c r="AV221" s="5">
        <v>1</v>
      </c>
      <c r="AW221" s="5">
        <v>1</v>
      </c>
      <c r="AX221" s="5">
        <v>1</v>
      </c>
      <c r="AY221" s="5">
        <v>1</v>
      </c>
      <c r="AZ221" s="5">
        <v>1</v>
      </c>
      <c r="BA221" s="5">
        <v>1</v>
      </c>
      <c r="BB221" s="5">
        <v>1</v>
      </c>
      <c r="BC221" s="5">
        <v>1</v>
      </c>
      <c r="BD221" s="5">
        <v>1</v>
      </c>
      <c r="BE221" s="5">
        <v>1</v>
      </c>
      <c r="BF221" s="5">
        <v>1</v>
      </c>
      <c r="BG221" s="5">
        <v>1</v>
      </c>
      <c r="BH221" s="5">
        <v>1</v>
      </c>
      <c r="BI221" s="5">
        <v>1</v>
      </c>
      <c r="BJ221" s="5">
        <v>1</v>
      </c>
      <c r="BK221" s="5">
        <v>1</v>
      </c>
      <c r="BL221" s="5">
        <v>1</v>
      </c>
      <c r="BM221" s="5">
        <v>1</v>
      </c>
      <c r="BN221" s="5">
        <v>1</v>
      </c>
      <c r="BO221" s="5">
        <v>1</v>
      </c>
      <c r="BP221" s="5">
        <v>1</v>
      </c>
      <c r="BQ221" s="5">
        <v>1</v>
      </c>
      <c r="BR221" s="5">
        <v>1</v>
      </c>
      <c r="BS221" s="5">
        <v>1</v>
      </c>
      <c r="BT221" s="5">
        <v>1</v>
      </c>
      <c r="BU221" s="244">
        <v>1</v>
      </c>
    </row>
    <row r="222" spans="1:73" ht="18.75">
      <c r="A222" s="5">
        <v>1</v>
      </c>
      <c r="B222" s="596"/>
      <c r="C222" s="632"/>
      <c r="D222" s="598"/>
      <c r="E222" s="630" t="str">
        <f t="shared" si="31"/>
        <v/>
      </c>
      <c r="F222" s="640"/>
      <c r="G222" s="627" t="str">
        <f t="shared" si="34"/>
        <v/>
      </c>
      <c r="H222" s="639" t="str">
        <f>IF(OR(ISBLANK(F222), ISTEXT(F222)), "", "0  "&amp;F180)</f>
        <v/>
      </c>
      <c r="I222" s="5">
        <v>1</v>
      </c>
      <c r="J222" s="314" t="str">
        <f t="shared" si="35"/>
        <v>►</v>
      </c>
      <c r="K222" s="315" t="str">
        <f>IF(ISBLANK(L222),"",LARGE(K208:K221,1)+1)</f>
        <v/>
      </c>
      <c r="L222" s="316"/>
      <c r="M222" s="317"/>
      <c r="N222" s="317"/>
      <c r="O222" s="317"/>
      <c r="P222" s="317"/>
      <c r="Q222" s="317"/>
      <c r="R222" s="317"/>
      <c r="S222" s="317"/>
      <c r="T222" s="317"/>
      <c r="U222" s="317"/>
      <c r="V222" s="317"/>
      <c r="W222" s="317"/>
      <c r="X222" s="318"/>
      <c r="Y222" s="3">
        <v>1</v>
      </c>
      <c r="Z222" s="5">
        <v>1</v>
      </c>
      <c r="AA222" s="314" t="str">
        <f t="shared" si="36"/>
        <v>A</v>
      </c>
      <c r="AB222" s="315" t="str">
        <f>IF(ISBLANK(AC222),"",LARGE(AB216:AB221,1)+1)</f>
        <v/>
      </c>
      <c r="AC222" s="316"/>
      <c r="AD222" s="317"/>
      <c r="AE222" s="317"/>
      <c r="AF222" s="317"/>
      <c r="AG222" s="5">
        <v>1</v>
      </c>
      <c r="AH222" s="5">
        <v>1</v>
      </c>
      <c r="AI222" s="5">
        <v>1</v>
      </c>
      <c r="AJ222" s="5">
        <v>1</v>
      </c>
      <c r="AK222" s="5">
        <v>1</v>
      </c>
      <c r="AL222" s="5">
        <v>1</v>
      </c>
      <c r="AM222" s="5">
        <v>1</v>
      </c>
      <c r="AN222" s="5">
        <v>1</v>
      </c>
      <c r="AO222" s="5">
        <v>1</v>
      </c>
      <c r="AP222" s="5">
        <v>1</v>
      </c>
      <c r="AQ222" s="5">
        <v>1</v>
      </c>
      <c r="AR222" s="5">
        <v>1</v>
      </c>
      <c r="AS222" s="5">
        <v>1</v>
      </c>
      <c r="AT222" s="5">
        <v>1</v>
      </c>
      <c r="AU222" s="5">
        <v>1</v>
      </c>
      <c r="AV222" s="5">
        <v>1</v>
      </c>
      <c r="AW222" s="5">
        <v>1</v>
      </c>
      <c r="AX222" s="5">
        <v>1</v>
      </c>
      <c r="AY222" s="5">
        <v>1</v>
      </c>
      <c r="AZ222" s="5">
        <v>1</v>
      </c>
      <c r="BA222" s="5">
        <v>1</v>
      </c>
      <c r="BB222" s="5">
        <v>1</v>
      </c>
      <c r="BC222" s="5">
        <v>1</v>
      </c>
      <c r="BD222" s="5">
        <v>1</v>
      </c>
      <c r="BE222" s="5">
        <v>1</v>
      </c>
      <c r="BF222" s="5">
        <v>1</v>
      </c>
      <c r="BG222" s="5">
        <v>1</v>
      </c>
      <c r="BH222" s="5">
        <v>1</v>
      </c>
      <c r="BI222" s="5">
        <v>1</v>
      </c>
      <c r="BJ222" s="5">
        <v>1</v>
      </c>
      <c r="BK222" s="5">
        <v>1</v>
      </c>
      <c r="BL222" s="5">
        <v>1</v>
      </c>
      <c r="BM222" s="5">
        <v>1</v>
      </c>
      <c r="BN222" s="5">
        <v>1</v>
      </c>
      <c r="BO222" s="5">
        <v>1</v>
      </c>
      <c r="BP222" s="5">
        <v>1</v>
      </c>
      <c r="BQ222" s="5">
        <v>1</v>
      </c>
      <c r="BR222" s="5">
        <v>1</v>
      </c>
      <c r="BS222" s="5">
        <v>1</v>
      </c>
      <c r="BT222" s="5">
        <v>1</v>
      </c>
      <c r="BU222" s="244">
        <v>1</v>
      </c>
    </row>
    <row r="223" spans="1:73" ht="18.75">
      <c r="A223" s="5">
        <v>1</v>
      </c>
      <c r="B223" s="596"/>
      <c r="C223" s="632"/>
      <c r="D223" s="598"/>
      <c r="E223" s="630" t="str">
        <f t="shared" si="31"/>
        <v/>
      </c>
      <c r="F223" s="640"/>
      <c r="G223" s="627" t="str">
        <f t="shared" si="34"/>
        <v/>
      </c>
      <c r="H223" s="639" t="str">
        <f>IF(OR(ISBLANK(F223), ISTEXT(F223)), "", "0  "&amp;F180)</f>
        <v/>
      </c>
      <c r="I223" s="5">
        <v>1</v>
      </c>
      <c r="J223" s="314" t="str">
        <f t="shared" si="35"/>
        <v>►</v>
      </c>
      <c r="K223" s="315" t="str">
        <f>IF(ISBLANK(L223),"",LARGE(K208:K222,1)+1)</f>
        <v/>
      </c>
      <c r="L223" s="316"/>
      <c r="M223" s="317"/>
      <c r="N223" s="317"/>
      <c r="O223" s="317"/>
      <c r="P223" s="317"/>
      <c r="Q223" s="317"/>
      <c r="R223" s="317"/>
      <c r="S223" s="317"/>
      <c r="T223" s="317"/>
      <c r="U223" s="317"/>
      <c r="V223" s="317"/>
      <c r="W223" s="317"/>
      <c r="X223" s="318"/>
      <c r="Y223" s="3">
        <v>1</v>
      </c>
      <c r="Z223" s="5">
        <v>1</v>
      </c>
      <c r="AA223" s="314" t="str">
        <f t="shared" si="36"/>
        <v>A</v>
      </c>
      <c r="AB223" s="315" t="str">
        <f>IF(ISBLANK(AC223),"",LARGE(AB216:AB222,1)+1)</f>
        <v/>
      </c>
      <c r="AC223" s="316"/>
      <c r="AD223" s="317"/>
      <c r="AE223" s="317"/>
      <c r="AF223" s="317"/>
      <c r="AG223" s="5">
        <v>1</v>
      </c>
      <c r="AH223" s="5">
        <v>1</v>
      </c>
      <c r="AI223" s="5">
        <v>1</v>
      </c>
      <c r="AJ223" s="5">
        <v>1</v>
      </c>
      <c r="AK223" s="5">
        <v>1</v>
      </c>
      <c r="AL223" s="5">
        <v>1</v>
      </c>
      <c r="AM223" s="5">
        <v>1</v>
      </c>
      <c r="AN223" s="5">
        <v>1</v>
      </c>
      <c r="AO223" s="5">
        <v>1</v>
      </c>
      <c r="AP223" s="5">
        <v>1</v>
      </c>
      <c r="AQ223" s="5">
        <v>1</v>
      </c>
      <c r="AR223" s="5">
        <v>1</v>
      </c>
      <c r="AS223" s="5">
        <v>1</v>
      </c>
      <c r="AT223" s="5">
        <v>1</v>
      </c>
      <c r="AU223" s="5">
        <v>1</v>
      </c>
      <c r="AV223" s="5">
        <v>1</v>
      </c>
      <c r="AW223" s="5">
        <v>1</v>
      </c>
      <c r="AX223" s="5">
        <v>1</v>
      </c>
      <c r="AY223" s="5">
        <v>1</v>
      </c>
      <c r="AZ223" s="5">
        <v>1</v>
      </c>
      <c r="BA223" s="5">
        <v>1</v>
      </c>
      <c r="BB223" s="5">
        <v>1</v>
      </c>
      <c r="BC223" s="5">
        <v>1</v>
      </c>
      <c r="BD223" s="5">
        <v>1</v>
      </c>
      <c r="BE223" s="5">
        <v>1</v>
      </c>
      <c r="BF223" s="5">
        <v>1</v>
      </c>
      <c r="BG223" s="5">
        <v>1</v>
      </c>
      <c r="BH223" s="5">
        <v>1</v>
      </c>
      <c r="BI223" s="5">
        <v>1</v>
      </c>
      <c r="BJ223" s="5">
        <v>1</v>
      </c>
      <c r="BK223" s="5">
        <v>1</v>
      </c>
      <c r="BL223" s="5">
        <v>1</v>
      </c>
      <c r="BM223" s="5">
        <v>1</v>
      </c>
      <c r="BN223" s="5">
        <v>1</v>
      </c>
      <c r="BO223" s="5">
        <v>1</v>
      </c>
      <c r="BP223" s="5">
        <v>1</v>
      </c>
      <c r="BQ223" s="5">
        <v>1</v>
      </c>
      <c r="BR223" s="5">
        <v>1</v>
      </c>
      <c r="BS223" s="5">
        <v>1</v>
      </c>
      <c r="BT223" s="5">
        <v>1</v>
      </c>
      <c r="BU223" s="244">
        <v>1</v>
      </c>
    </row>
    <row r="224" spans="1:73" ht="18.75">
      <c r="A224" s="5">
        <v>1</v>
      </c>
      <c r="B224" s="596"/>
      <c r="C224" s="632"/>
      <c r="D224" s="598"/>
      <c r="E224" s="630" t="str">
        <f t="shared" si="31"/>
        <v/>
      </c>
      <c r="F224" s="640"/>
      <c r="G224" s="627" t="str">
        <f t="shared" si="34"/>
        <v/>
      </c>
      <c r="H224" s="639" t="str">
        <f>IF(OR(ISBLANK(F224), ISTEXT(F224)), "", "0  "&amp;F180)</f>
        <v/>
      </c>
      <c r="I224" s="5">
        <v>1</v>
      </c>
      <c r="J224" s="314" t="str">
        <f t="shared" si="35"/>
        <v>►</v>
      </c>
      <c r="K224" s="315" t="str">
        <f>IF(ISBLANK(L224),"",LARGE(K208:K223,1)+1)</f>
        <v/>
      </c>
      <c r="L224" s="316"/>
      <c r="M224" s="317"/>
      <c r="N224" s="317"/>
      <c r="O224" s="317"/>
      <c r="P224" s="317"/>
      <c r="Q224" s="317"/>
      <c r="R224" s="317"/>
      <c r="S224" s="317"/>
      <c r="T224" s="317"/>
      <c r="U224" s="317"/>
      <c r="V224" s="317"/>
      <c r="W224" s="317"/>
      <c r="X224" s="318"/>
      <c r="Y224" s="3">
        <v>1</v>
      </c>
      <c r="Z224" s="5">
        <v>1</v>
      </c>
      <c r="AA224" s="314" t="str">
        <f t="shared" si="36"/>
        <v>A</v>
      </c>
      <c r="AB224" s="315" t="str">
        <f>IF(ISBLANK(AC224),"",LARGE(AB216:AB223,1)+1)</f>
        <v/>
      </c>
      <c r="AC224" s="316"/>
      <c r="AD224" s="317"/>
      <c r="AE224" s="317"/>
      <c r="AF224" s="317"/>
      <c r="AG224" s="5">
        <v>1</v>
      </c>
      <c r="AH224" s="5">
        <v>1</v>
      </c>
      <c r="AI224" s="5">
        <v>1</v>
      </c>
      <c r="AJ224" s="5">
        <v>1</v>
      </c>
      <c r="AK224" s="5">
        <v>1</v>
      </c>
      <c r="AL224" s="5">
        <v>1</v>
      </c>
      <c r="AM224" s="5">
        <v>1</v>
      </c>
      <c r="AN224" s="5">
        <v>1</v>
      </c>
      <c r="AO224" s="5">
        <v>1</v>
      </c>
      <c r="AP224" s="5">
        <v>1</v>
      </c>
      <c r="AQ224" s="5">
        <v>1</v>
      </c>
      <c r="AR224" s="5">
        <v>1</v>
      </c>
      <c r="AS224" s="5">
        <v>1</v>
      </c>
      <c r="AT224" s="5">
        <v>1</v>
      </c>
      <c r="AU224" s="5">
        <v>1</v>
      </c>
      <c r="AV224" s="5">
        <v>1</v>
      </c>
      <c r="AW224" s="5">
        <v>1</v>
      </c>
      <c r="AX224" s="5">
        <v>1</v>
      </c>
      <c r="AY224" s="5">
        <v>1</v>
      </c>
      <c r="AZ224" s="5">
        <v>1</v>
      </c>
      <c r="BA224" s="5">
        <v>1</v>
      </c>
      <c r="BB224" s="5">
        <v>1</v>
      </c>
      <c r="BC224" s="5">
        <v>1</v>
      </c>
      <c r="BD224" s="5">
        <v>1</v>
      </c>
      <c r="BE224" s="5">
        <v>1</v>
      </c>
      <c r="BF224" s="5">
        <v>1</v>
      </c>
      <c r="BG224" s="5">
        <v>1</v>
      </c>
      <c r="BH224" s="5">
        <v>1</v>
      </c>
      <c r="BI224" s="5">
        <v>1</v>
      </c>
      <c r="BJ224" s="5">
        <v>1</v>
      </c>
      <c r="BK224" s="5">
        <v>1</v>
      </c>
      <c r="BL224" s="5">
        <v>1</v>
      </c>
      <c r="BM224" s="5">
        <v>1</v>
      </c>
      <c r="BN224" s="5">
        <v>1</v>
      </c>
      <c r="BO224" s="5">
        <v>1</v>
      </c>
      <c r="BP224" s="5">
        <v>1</v>
      </c>
      <c r="BQ224" s="5">
        <v>1</v>
      </c>
      <c r="BR224" s="5">
        <v>1</v>
      </c>
      <c r="BS224" s="5">
        <v>1</v>
      </c>
      <c r="BT224" s="5">
        <v>1</v>
      </c>
      <c r="BU224" s="244">
        <v>1</v>
      </c>
    </row>
    <row r="225" spans="1:73" ht="18.75">
      <c r="A225" s="5">
        <v>1</v>
      </c>
      <c r="B225" s="596"/>
      <c r="C225" s="632"/>
      <c r="D225" s="598"/>
      <c r="E225" s="630" t="str">
        <f t="shared" si="31"/>
        <v/>
      </c>
      <c r="F225" s="640"/>
      <c r="G225" s="627" t="str">
        <f t="shared" si="34"/>
        <v/>
      </c>
      <c r="H225" s="639" t="str">
        <f>IF(OR(ISBLANK(F225), ISTEXT(F225)), "", "0  "&amp;F180)</f>
        <v/>
      </c>
      <c r="I225" s="5">
        <v>1</v>
      </c>
      <c r="J225" s="314" t="str">
        <f t="shared" si="35"/>
        <v>►</v>
      </c>
      <c r="K225" s="315" t="str">
        <f>IF(ISBLANK(L225),"",LARGE(K208:K224,1)+1)</f>
        <v/>
      </c>
      <c r="L225" s="316"/>
      <c r="M225" s="317"/>
      <c r="N225" s="317"/>
      <c r="O225" s="317"/>
      <c r="P225" s="317"/>
      <c r="Q225" s="317"/>
      <c r="R225" s="317"/>
      <c r="S225" s="317"/>
      <c r="T225" s="317"/>
      <c r="U225" s="317"/>
      <c r="V225" s="317"/>
      <c r="W225" s="317"/>
      <c r="X225" s="318"/>
      <c r="Y225" s="3">
        <v>1</v>
      </c>
      <c r="Z225" s="5">
        <v>1</v>
      </c>
      <c r="AA225" s="314" t="str">
        <f t="shared" si="36"/>
        <v>A</v>
      </c>
      <c r="AB225" s="315" t="str">
        <f>IF(ISBLANK(AC225),"",LARGE(AB216:AB224,1)+1)</f>
        <v/>
      </c>
      <c r="AC225" s="316"/>
      <c r="AD225" s="317"/>
      <c r="AE225" s="317"/>
      <c r="AF225" s="317"/>
      <c r="AG225" s="5">
        <v>1</v>
      </c>
      <c r="AH225" s="5">
        <v>1</v>
      </c>
      <c r="AI225" s="5">
        <v>1</v>
      </c>
      <c r="AJ225" s="5">
        <v>1</v>
      </c>
      <c r="AK225" s="5">
        <v>1</v>
      </c>
      <c r="AL225" s="5">
        <v>1</v>
      </c>
      <c r="AM225" s="5">
        <v>1</v>
      </c>
      <c r="AN225" s="5">
        <v>1</v>
      </c>
      <c r="AO225" s="5">
        <v>1</v>
      </c>
      <c r="AP225" s="5">
        <v>1</v>
      </c>
      <c r="AQ225" s="5">
        <v>1</v>
      </c>
      <c r="AR225" s="5">
        <v>1</v>
      </c>
      <c r="AS225" s="5">
        <v>1</v>
      </c>
      <c r="AT225" s="5">
        <v>1</v>
      </c>
      <c r="AU225" s="5">
        <v>1</v>
      </c>
      <c r="AV225" s="5">
        <v>1</v>
      </c>
      <c r="AW225" s="5">
        <v>1</v>
      </c>
      <c r="AX225" s="5">
        <v>1</v>
      </c>
      <c r="AY225" s="5">
        <v>1</v>
      </c>
      <c r="AZ225" s="5">
        <v>1</v>
      </c>
      <c r="BA225" s="5">
        <v>1</v>
      </c>
      <c r="BB225" s="5">
        <v>1</v>
      </c>
      <c r="BC225" s="5">
        <v>1</v>
      </c>
      <c r="BD225" s="5">
        <v>1</v>
      </c>
      <c r="BE225" s="5">
        <v>1</v>
      </c>
      <c r="BF225" s="5">
        <v>1</v>
      </c>
      <c r="BG225" s="5">
        <v>1</v>
      </c>
      <c r="BH225" s="5">
        <v>1</v>
      </c>
      <c r="BI225" s="5">
        <v>1</v>
      </c>
      <c r="BJ225" s="5">
        <v>1</v>
      </c>
      <c r="BK225" s="5">
        <v>1</v>
      </c>
      <c r="BL225" s="5">
        <v>1</v>
      </c>
      <c r="BM225" s="5">
        <v>1</v>
      </c>
      <c r="BN225" s="5">
        <v>1</v>
      </c>
      <c r="BO225" s="5">
        <v>1</v>
      </c>
      <c r="BP225" s="5">
        <v>1</v>
      </c>
      <c r="BQ225" s="5">
        <v>1</v>
      </c>
      <c r="BR225" s="5">
        <v>1</v>
      </c>
      <c r="BS225" s="5">
        <v>1</v>
      </c>
      <c r="BT225" s="5">
        <v>1</v>
      </c>
      <c r="BU225" s="244">
        <v>1</v>
      </c>
    </row>
    <row r="226" spans="1:73" ht="18.75">
      <c r="A226" s="5">
        <v>1</v>
      </c>
      <c r="B226" s="596"/>
      <c r="C226" s="632"/>
      <c r="D226" s="598"/>
      <c r="E226" s="630" t="str">
        <f t="shared" si="31"/>
        <v/>
      </c>
      <c r="F226" s="640"/>
      <c r="G226" s="627" t="str">
        <f t="shared" si="34"/>
        <v/>
      </c>
      <c r="H226" s="639" t="str">
        <f>IF(OR(ISBLANK(F226), ISTEXT(F226)), "", "0  "&amp;F180)</f>
        <v/>
      </c>
      <c r="I226" s="5">
        <v>1</v>
      </c>
      <c r="J226" s="314" t="str">
        <f t="shared" si="35"/>
        <v>►</v>
      </c>
      <c r="K226" s="315" t="str">
        <f>IF(ISBLANK(L226),"",LARGE(K208:K225,1)+1)</f>
        <v/>
      </c>
      <c r="L226" s="316"/>
      <c r="M226" s="317"/>
      <c r="N226" s="317"/>
      <c r="O226" s="317"/>
      <c r="P226" s="317"/>
      <c r="Q226" s="317"/>
      <c r="R226" s="317"/>
      <c r="S226" s="317"/>
      <c r="T226" s="317"/>
      <c r="U226" s="317"/>
      <c r="V226" s="317"/>
      <c r="W226" s="317"/>
      <c r="X226" s="318"/>
      <c r="Y226" s="3">
        <v>1</v>
      </c>
      <c r="Z226" s="5">
        <v>1</v>
      </c>
      <c r="AA226" s="314" t="str">
        <f t="shared" si="36"/>
        <v>A</v>
      </c>
      <c r="AB226" s="315" t="str">
        <f>IF(ISBLANK(AC226),"",LARGE(AB216:AB225,1)+1)</f>
        <v/>
      </c>
      <c r="AC226" s="316"/>
      <c r="AD226" s="317"/>
      <c r="AE226" s="317"/>
      <c r="AF226" s="317"/>
      <c r="AG226" s="5">
        <v>1</v>
      </c>
      <c r="AH226" s="5">
        <v>1</v>
      </c>
      <c r="AI226" s="5">
        <v>1</v>
      </c>
      <c r="AJ226" s="5">
        <v>1</v>
      </c>
      <c r="AK226" s="5">
        <v>1</v>
      </c>
      <c r="AL226" s="5">
        <v>1</v>
      </c>
      <c r="AM226" s="5">
        <v>1</v>
      </c>
      <c r="AN226" s="5">
        <v>1</v>
      </c>
      <c r="AO226" s="5">
        <v>1</v>
      </c>
      <c r="AP226" s="5">
        <v>1</v>
      </c>
      <c r="AQ226" s="5">
        <v>1</v>
      </c>
      <c r="AR226" s="5">
        <v>1</v>
      </c>
      <c r="AS226" s="5">
        <v>1</v>
      </c>
      <c r="AT226" s="5">
        <v>1</v>
      </c>
      <c r="AU226" s="5">
        <v>1</v>
      </c>
      <c r="AV226" s="5">
        <v>1</v>
      </c>
      <c r="AW226" s="5">
        <v>1</v>
      </c>
      <c r="AX226" s="5">
        <v>1</v>
      </c>
      <c r="AY226" s="5">
        <v>1</v>
      </c>
      <c r="AZ226" s="5">
        <v>1</v>
      </c>
      <c r="BA226" s="5">
        <v>1</v>
      </c>
      <c r="BB226" s="5">
        <v>1</v>
      </c>
      <c r="BC226" s="5">
        <v>1</v>
      </c>
      <c r="BD226" s="5">
        <v>1</v>
      </c>
      <c r="BE226" s="5">
        <v>1</v>
      </c>
      <c r="BF226" s="5">
        <v>1</v>
      </c>
      <c r="BG226" s="5">
        <v>1</v>
      </c>
      <c r="BH226" s="5">
        <v>1</v>
      </c>
      <c r="BI226" s="5">
        <v>1</v>
      </c>
      <c r="BJ226" s="5">
        <v>1</v>
      </c>
      <c r="BK226" s="5">
        <v>1</v>
      </c>
      <c r="BL226" s="5">
        <v>1</v>
      </c>
      <c r="BM226" s="5">
        <v>1</v>
      </c>
      <c r="BN226" s="5">
        <v>1</v>
      </c>
      <c r="BO226" s="5">
        <v>1</v>
      </c>
      <c r="BP226" s="5">
        <v>1</v>
      </c>
      <c r="BQ226" s="5">
        <v>1</v>
      </c>
      <c r="BR226" s="5">
        <v>1</v>
      </c>
      <c r="BS226" s="5">
        <v>1</v>
      </c>
      <c r="BT226" s="5">
        <v>1</v>
      </c>
      <c r="BU226" s="244">
        <v>1</v>
      </c>
    </row>
    <row r="227" spans="1:73" ht="18.75">
      <c r="A227" s="5">
        <v>1</v>
      </c>
      <c r="B227" s="596"/>
      <c r="C227" s="632"/>
      <c r="D227" s="598"/>
      <c r="E227" s="630" t="str">
        <f t="shared" si="31"/>
        <v/>
      </c>
      <c r="F227" s="640"/>
      <c r="G227" s="627" t="str">
        <f t="shared" si="34"/>
        <v/>
      </c>
      <c r="H227" s="639" t="str">
        <f>IF(OR(ISBLANK(F227), ISTEXT(F227)), "", "0  "&amp;F180)</f>
        <v/>
      </c>
      <c r="I227" s="5">
        <v>1</v>
      </c>
      <c r="J227" s="314" t="str">
        <f t="shared" si="35"/>
        <v>►</v>
      </c>
      <c r="K227" s="315" t="str">
        <f>IF(ISBLANK(L227),"",LARGE(K208:K226,1)+1)</f>
        <v/>
      </c>
      <c r="L227" s="316"/>
      <c r="M227" s="317"/>
      <c r="N227" s="317"/>
      <c r="O227" s="317"/>
      <c r="P227" s="317"/>
      <c r="Q227" s="317"/>
      <c r="R227" s="317"/>
      <c r="S227" s="317"/>
      <c r="T227" s="317"/>
      <c r="U227" s="317"/>
      <c r="V227" s="317"/>
      <c r="W227" s="317"/>
      <c r="X227" s="318"/>
      <c r="Y227" s="3">
        <v>1</v>
      </c>
      <c r="Z227" s="5">
        <v>1</v>
      </c>
      <c r="AA227" s="314" t="str">
        <f t="shared" si="36"/>
        <v>A</v>
      </c>
      <c r="AB227" s="315" t="str">
        <f>IF(ISBLANK(AC227),"",LARGE(AB216:AB226,1)+1)</f>
        <v/>
      </c>
      <c r="AC227" s="316"/>
      <c r="AD227" s="317"/>
      <c r="AE227" s="317"/>
      <c r="AF227" s="317"/>
      <c r="AG227" s="5">
        <v>1</v>
      </c>
      <c r="AH227" s="5">
        <v>1</v>
      </c>
      <c r="AI227" s="5">
        <v>1</v>
      </c>
      <c r="AJ227" s="5">
        <v>1</v>
      </c>
      <c r="AK227" s="5">
        <v>1</v>
      </c>
      <c r="AL227" s="5">
        <v>1</v>
      </c>
      <c r="AM227" s="5">
        <v>1</v>
      </c>
      <c r="AN227" s="5">
        <v>1</v>
      </c>
      <c r="AO227" s="5">
        <v>1</v>
      </c>
      <c r="AP227" s="5">
        <v>1</v>
      </c>
      <c r="AQ227" s="5">
        <v>1</v>
      </c>
      <c r="AR227" s="5">
        <v>1</v>
      </c>
      <c r="AS227" s="5">
        <v>1</v>
      </c>
      <c r="AT227" s="5">
        <v>1</v>
      </c>
      <c r="AU227" s="5">
        <v>1</v>
      </c>
      <c r="AV227" s="5">
        <v>1</v>
      </c>
      <c r="AW227" s="5">
        <v>1</v>
      </c>
      <c r="AX227" s="5">
        <v>1</v>
      </c>
      <c r="AY227" s="5">
        <v>1</v>
      </c>
      <c r="AZ227" s="5">
        <v>1</v>
      </c>
      <c r="BA227" s="5">
        <v>1</v>
      </c>
      <c r="BB227" s="5">
        <v>1</v>
      </c>
      <c r="BC227" s="5">
        <v>1</v>
      </c>
      <c r="BD227" s="5">
        <v>1</v>
      </c>
      <c r="BE227" s="5">
        <v>1</v>
      </c>
      <c r="BF227" s="5">
        <v>1</v>
      </c>
      <c r="BG227" s="5">
        <v>1</v>
      </c>
      <c r="BH227" s="5">
        <v>1</v>
      </c>
      <c r="BI227" s="5">
        <v>1</v>
      </c>
      <c r="BJ227" s="5">
        <v>1</v>
      </c>
      <c r="BK227" s="5">
        <v>1</v>
      </c>
      <c r="BL227" s="5">
        <v>1</v>
      </c>
      <c r="BM227" s="5">
        <v>1</v>
      </c>
      <c r="BN227" s="5">
        <v>1</v>
      </c>
      <c r="BO227" s="5">
        <v>1</v>
      </c>
      <c r="BP227" s="5">
        <v>1</v>
      </c>
      <c r="BQ227" s="5">
        <v>1</v>
      </c>
      <c r="BR227" s="5">
        <v>1</v>
      </c>
      <c r="BS227" s="5">
        <v>1</v>
      </c>
      <c r="BT227" s="5">
        <v>1</v>
      </c>
      <c r="BU227" s="244">
        <v>1</v>
      </c>
    </row>
    <row r="228" spans="1:73" ht="18.75">
      <c r="A228" s="5">
        <v>1</v>
      </c>
      <c r="B228" s="596"/>
      <c r="C228" s="632"/>
      <c r="D228" s="598"/>
      <c r="E228" s="630" t="str">
        <f t="shared" si="31"/>
        <v/>
      </c>
      <c r="F228" s="640"/>
      <c r="G228" s="627" t="str">
        <f t="shared" si="34"/>
        <v/>
      </c>
      <c r="H228" s="639" t="str">
        <f>IF(OR(ISBLANK(F228), ISTEXT(F228)), "", "0  "&amp;F180)</f>
        <v/>
      </c>
      <c r="I228" s="5">
        <v>1</v>
      </c>
      <c r="J228" s="314" t="str">
        <f t="shared" si="35"/>
        <v>►</v>
      </c>
      <c r="K228" s="315" t="str">
        <f>IF(ISBLANK(L228),"",LARGE(K208:K227,1)+1)</f>
        <v/>
      </c>
      <c r="L228" s="316"/>
      <c r="M228" s="317"/>
      <c r="N228" s="317"/>
      <c r="O228" s="317"/>
      <c r="P228" s="317"/>
      <c r="Q228" s="317"/>
      <c r="R228" s="317"/>
      <c r="S228" s="317"/>
      <c r="T228" s="317"/>
      <c r="U228" s="317"/>
      <c r="V228" s="317"/>
      <c r="W228" s="317"/>
      <c r="X228" s="318"/>
      <c r="Y228" s="5">
        <v>1</v>
      </c>
      <c r="Z228" s="5">
        <v>1</v>
      </c>
      <c r="AA228" s="314" t="str">
        <f t="shared" si="36"/>
        <v>A</v>
      </c>
      <c r="AB228" s="315" t="str">
        <f>IF(ISBLANK(AC228),"",LARGE(AB216:AB227,1)+1)</f>
        <v/>
      </c>
      <c r="AC228" s="316"/>
      <c r="AD228" s="317"/>
      <c r="AE228" s="317"/>
      <c r="AF228" s="317"/>
      <c r="AG228" s="5">
        <v>1</v>
      </c>
      <c r="AH228" s="5">
        <v>1</v>
      </c>
      <c r="AI228" s="5">
        <v>1</v>
      </c>
      <c r="AJ228" s="5">
        <v>1</v>
      </c>
      <c r="AK228" s="5">
        <v>1</v>
      </c>
      <c r="AL228" s="5">
        <v>1</v>
      </c>
      <c r="AM228" s="5">
        <v>1</v>
      </c>
      <c r="AN228" s="5">
        <v>1</v>
      </c>
      <c r="AO228" s="5">
        <v>1</v>
      </c>
      <c r="AP228" s="5">
        <v>1</v>
      </c>
      <c r="AQ228" s="5">
        <v>1</v>
      </c>
      <c r="AR228" s="5">
        <v>1</v>
      </c>
      <c r="AS228" s="5">
        <v>1</v>
      </c>
      <c r="AT228" s="5">
        <v>1</v>
      </c>
      <c r="AU228" s="5">
        <v>1</v>
      </c>
      <c r="AV228" s="5">
        <v>1</v>
      </c>
      <c r="AW228" s="5">
        <v>1</v>
      </c>
      <c r="AX228" s="5">
        <v>1</v>
      </c>
      <c r="AY228" s="5">
        <v>1</v>
      </c>
      <c r="AZ228" s="5">
        <v>1</v>
      </c>
      <c r="BA228" s="5">
        <v>1</v>
      </c>
      <c r="BB228" s="5">
        <v>1</v>
      </c>
      <c r="BC228" s="5">
        <v>1</v>
      </c>
      <c r="BD228" s="5">
        <v>1</v>
      </c>
      <c r="BE228" s="5">
        <v>1</v>
      </c>
      <c r="BF228" s="5">
        <v>1</v>
      </c>
      <c r="BG228" s="5">
        <v>1</v>
      </c>
      <c r="BH228" s="5">
        <v>1</v>
      </c>
      <c r="BI228" s="5">
        <v>1</v>
      </c>
      <c r="BJ228" s="5">
        <v>1</v>
      </c>
      <c r="BK228" s="5">
        <v>1</v>
      </c>
      <c r="BL228" s="5">
        <v>1</v>
      </c>
      <c r="BM228" s="5">
        <v>1</v>
      </c>
      <c r="BN228" s="5">
        <v>1</v>
      </c>
      <c r="BO228" s="5">
        <v>1</v>
      </c>
      <c r="BP228" s="5">
        <v>1</v>
      </c>
      <c r="BQ228" s="5">
        <v>1</v>
      </c>
      <c r="BR228" s="5">
        <v>1</v>
      </c>
      <c r="BS228" s="5">
        <v>1</v>
      </c>
      <c r="BT228" s="5">
        <v>1</v>
      </c>
      <c r="BU228" s="244">
        <v>1</v>
      </c>
    </row>
    <row r="229" spans="1:73" ht="18.75">
      <c r="A229" s="5">
        <v>1</v>
      </c>
      <c r="B229" s="596"/>
      <c r="C229" s="632"/>
      <c r="D229" s="598"/>
      <c r="E229" s="630" t="str">
        <f t="shared" si="31"/>
        <v/>
      </c>
      <c r="F229" s="640"/>
      <c r="G229" s="627" t="str">
        <f t="shared" si="34"/>
        <v/>
      </c>
      <c r="H229" s="639" t="str">
        <f>IF(OR(ISBLANK(F229), ISTEXT(F229)), "", "0  "&amp;F180)</f>
        <v/>
      </c>
      <c r="I229" s="5">
        <v>1</v>
      </c>
      <c r="J229" s="314" t="str">
        <f t="shared" si="35"/>
        <v>►</v>
      </c>
      <c r="K229" s="315" t="str">
        <f>IF(ISBLANK(L229),"",LARGE(K208:K228,1)+1)</f>
        <v/>
      </c>
      <c r="L229" s="316"/>
      <c r="M229" s="317"/>
      <c r="N229" s="317"/>
      <c r="O229" s="317"/>
      <c r="P229" s="317"/>
      <c r="Q229" s="317"/>
      <c r="R229" s="317"/>
      <c r="S229" s="317"/>
      <c r="T229" s="317"/>
      <c r="U229" s="317"/>
      <c r="V229" s="317"/>
      <c r="W229" s="317"/>
      <c r="X229" s="318"/>
      <c r="Y229" s="5">
        <v>1</v>
      </c>
      <c r="Z229" s="5">
        <v>1</v>
      </c>
      <c r="AA229" s="314" t="str">
        <f t="shared" si="36"/>
        <v>A</v>
      </c>
      <c r="AB229" s="315" t="str">
        <f>IF(ISBLANK(AC229),"",LARGE(AB216:AB228,1)+1)</f>
        <v/>
      </c>
      <c r="AC229" s="316"/>
      <c r="AD229" s="317"/>
      <c r="AE229" s="317"/>
      <c r="AF229" s="317"/>
      <c r="AG229" s="5">
        <v>1</v>
      </c>
      <c r="AH229" s="5">
        <v>1</v>
      </c>
      <c r="AI229" s="5">
        <v>1</v>
      </c>
      <c r="AJ229" s="5">
        <v>1</v>
      </c>
      <c r="AK229" s="5">
        <v>1</v>
      </c>
      <c r="AL229" s="5">
        <v>1</v>
      </c>
      <c r="AM229" s="5">
        <v>1</v>
      </c>
      <c r="AN229" s="5">
        <v>1</v>
      </c>
      <c r="AO229" s="5">
        <v>1</v>
      </c>
      <c r="AP229" s="5">
        <v>1</v>
      </c>
      <c r="AQ229" s="5">
        <v>1</v>
      </c>
      <c r="AR229" s="5">
        <v>1</v>
      </c>
      <c r="AS229" s="5">
        <v>1</v>
      </c>
      <c r="AT229" s="5">
        <v>1</v>
      </c>
      <c r="AU229" s="5">
        <v>1</v>
      </c>
      <c r="AV229" s="5">
        <v>1</v>
      </c>
      <c r="AW229" s="5">
        <v>1</v>
      </c>
      <c r="AX229" s="5">
        <v>1</v>
      </c>
      <c r="AY229" s="5">
        <v>1</v>
      </c>
      <c r="AZ229" s="5">
        <v>1</v>
      </c>
      <c r="BA229" s="5">
        <v>1</v>
      </c>
      <c r="BB229" s="5">
        <v>1</v>
      </c>
      <c r="BC229" s="5">
        <v>1</v>
      </c>
      <c r="BD229" s="5">
        <v>1</v>
      </c>
      <c r="BE229" s="5">
        <v>1</v>
      </c>
      <c r="BF229" s="5">
        <v>1</v>
      </c>
      <c r="BG229" s="5">
        <v>1</v>
      </c>
      <c r="BH229" s="5">
        <v>1</v>
      </c>
      <c r="BI229" s="5">
        <v>1</v>
      </c>
      <c r="BJ229" s="5">
        <v>1</v>
      </c>
      <c r="BK229" s="5">
        <v>1</v>
      </c>
      <c r="BL229" s="5">
        <v>1</v>
      </c>
      <c r="BM229" s="5">
        <v>1</v>
      </c>
      <c r="BN229" s="5">
        <v>1</v>
      </c>
      <c r="BO229" s="5">
        <v>1</v>
      </c>
      <c r="BP229" s="5">
        <v>1</v>
      </c>
      <c r="BQ229" s="5">
        <v>1</v>
      </c>
      <c r="BR229" s="5">
        <v>1</v>
      </c>
      <c r="BS229" s="5">
        <v>1</v>
      </c>
      <c r="BT229" s="5">
        <v>1</v>
      </c>
      <c r="BU229" s="244">
        <v>1</v>
      </c>
    </row>
    <row r="230" spans="1:73" ht="18.75">
      <c r="A230" s="5">
        <v>1</v>
      </c>
      <c r="B230" s="596"/>
      <c r="C230" s="632"/>
      <c r="D230" s="598"/>
      <c r="E230" s="630" t="str">
        <f t="shared" si="31"/>
        <v/>
      </c>
      <c r="F230" s="640"/>
      <c r="G230" s="627" t="str">
        <f t="shared" si="34"/>
        <v/>
      </c>
      <c r="H230" s="639" t="str">
        <f>IF(OR(ISBLANK(F230), ISTEXT(F230)), "", "0  "&amp;F180)</f>
        <v/>
      </c>
      <c r="I230" s="5">
        <v>1</v>
      </c>
      <c r="J230" s="314" t="str">
        <f t="shared" si="35"/>
        <v>►</v>
      </c>
      <c r="K230" s="315" t="str">
        <f>IF(ISBLANK(L230),"",LARGE(K208:K229,1)+1)</f>
        <v/>
      </c>
      <c r="L230" s="316"/>
      <c r="M230" s="317"/>
      <c r="N230" s="317"/>
      <c r="O230" s="317"/>
      <c r="P230" s="317"/>
      <c r="Q230" s="317"/>
      <c r="R230" s="317"/>
      <c r="S230" s="317"/>
      <c r="T230" s="317"/>
      <c r="U230" s="317"/>
      <c r="V230" s="317"/>
      <c r="W230" s="317"/>
      <c r="X230" s="318"/>
      <c r="Y230" s="5">
        <v>1</v>
      </c>
      <c r="Z230" s="5">
        <v>1</v>
      </c>
      <c r="AA230" s="314" t="str">
        <f t="shared" si="36"/>
        <v>A</v>
      </c>
      <c r="AB230" s="315" t="str">
        <f>IF(ISBLANK(AC230),"",LARGE(AB216:AB229,1)+1)</f>
        <v/>
      </c>
      <c r="AC230" s="316"/>
      <c r="AD230" s="317"/>
      <c r="AE230" s="317"/>
      <c r="AF230" s="317"/>
      <c r="AG230" s="5">
        <v>1</v>
      </c>
      <c r="AH230" s="5">
        <v>1</v>
      </c>
      <c r="AI230" s="5">
        <v>1</v>
      </c>
      <c r="AJ230" s="5">
        <v>1</v>
      </c>
      <c r="AK230" s="5">
        <v>1</v>
      </c>
      <c r="AL230" s="5">
        <v>1</v>
      </c>
      <c r="AM230" s="5">
        <v>1</v>
      </c>
      <c r="AN230" s="5">
        <v>1</v>
      </c>
      <c r="AO230" s="5">
        <v>1</v>
      </c>
      <c r="AP230" s="5">
        <v>1</v>
      </c>
      <c r="AQ230" s="5">
        <v>1</v>
      </c>
      <c r="AR230" s="5">
        <v>1</v>
      </c>
      <c r="AS230" s="5">
        <v>1</v>
      </c>
      <c r="AT230" s="5">
        <v>1</v>
      </c>
      <c r="AU230" s="5">
        <v>1</v>
      </c>
      <c r="AV230" s="5">
        <v>1</v>
      </c>
      <c r="AW230" s="5">
        <v>1</v>
      </c>
      <c r="AX230" s="5">
        <v>1</v>
      </c>
      <c r="AY230" s="5">
        <v>1</v>
      </c>
      <c r="AZ230" s="5">
        <v>1</v>
      </c>
      <c r="BA230" s="5">
        <v>1</v>
      </c>
      <c r="BB230" s="5">
        <v>1</v>
      </c>
      <c r="BC230" s="5">
        <v>1</v>
      </c>
      <c r="BD230" s="5">
        <v>1</v>
      </c>
      <c r="BE230" s="5">
        <v>1</v>
      </c>
      <c r="BF230" s="5">
        <v>1</v>
      </c>
      <c r="BG230" s="5">
        <v>1</v>
      </c>
      <c r="BH230" s="5">
        <v>1</v>
      </c>
      <c r="BI230" s="5">
        <v>1</v>
      </c>
      <c r="BJ230" s="5">
        <v>1</v>
      </c>
      <c r="BK230" s="5">
        <v>1</v>
      </c>
      <c r="BL230" s="5">
        <v>1</v>
      </c>
      <c r="BM230" s="5">
        <v>1</v>
      </c>
      <c r="BN230" s="5">
        <v>1</v>
      </c>
      <c r="BO230" s="5">
        <v>1</v>
      </c>
      <c r="BP230" s="5">
        <v>1</v>
      </c>
      <c r="BQ230" s="5">
        <v>1</v>
      </c>
      <c r="BR230" s="5">
        <v>1</v>
      </c>
      <c r="BS230" s="5">
        <v>1</v>
      </c>
      <c r="BT230" s="5">
        <v>1</v>
      </c>
      <c r="BU230" s="244">
        <v>1</v>
      </c>
    </row>
    <row r="231" spans="1:73" ht="18.75">
      <c r="A231" s="5">
        <v>1</v>
      </c>
      <c r="B231" s="596"/>
      <c r="C231" s="632"/>
      <c r="D231" s="598"/>
      <c r="E231" s="630" t="str">
        <f t="shared" si="31"/>
        <v/>
      </c>
      <c r="F231" s="640"/>
      <c r="G231" s="627" t="str">
        <f t="shared" si="34"/>
        <v/>
      </c>
      <c r="H231" s="639" t="str">
        <f>IF(OR(ISBLANK(F231), ISTEXT(F231)), "", "0  "&amp;F180)</f>
        <v/>
      </c>
      <c r="I231" s="5">
        <v>1</v>
      </c>
      <c r="J231" s="314" t="str">
        <f t="shared" si="35"/>
        <v>►</v>
      </c>
      <c r="K231" s="315" t="str">
        <f>IF(ISBLANK(L231),"",LARGE(K208:K230,1)+1)</f>
        <v/>
      </c>
      <c r="L231" s="316"/>
      <c r="M231" s="317"/>
      <c r="N231" s="317"/>
      <c r="O231" s="317"/>
      <c r="P231" s="317"/>
      <c r="Q231" s="317"/>
      <c r="R231" s="317"/>
      <c r="S231" s="317"/>
      <c r="T231" s="317"/>
      <c r="U231" s="317"/>
      <c r="V231" s="317"/>
      <c r="W231" s="317"/>
      <c r="X231" s="318"/>
      <c r="Y231" s="5">
        <v>1</v>
      </c>
      <c r="Z231" s="5">
        <v>1</v>
      </c>
      <c r="AA231" s="314" t="str">
        <f t="shared" si="36"/>
        <v>A</v>
      </c>
      <c r="AB231" s="315" t="str">
        <f>IF(ISBLANK(AC231),"",LARGE(AB216:AB230,1)+1)</f>
        <v/>
      </c>
      <c r="AC231" s="316"/>
      <c r="AD231" s="317"/>
      <c r="AE231" s="317"/>
      <c r="AF231" s="317"/>
      <c r="AG231" s="5">
        <v>1</v>
      </c>
      <c r="AH231" s="5">
        <v>1</v>
      </c>
      <c r="AI231" s="5">
        <v>1</v>
      </c>
      <c r="AJ231" s="5">
        <v>1</v>
      </c>
      <c r="AK231" s="5">
        <v>1</v>
      </c>
      <c r="AL231" s="5">
        <v>1</v>
      </c>
      <c r="AM231" s="5">
        <v>1</v>
      </c>
      <c r="AN231" s="5">
        <v>1</v>
      </c>
      <c r="AO231" s="5">
        <v>1</v>
      </c>
      <c r="AP231" s="5">
        <v>1</v>
      </c>
      <c r="AQ231" s="5">
        <v>1</v>
      </c>
      <c r="AR231" s="5">
        <v>1</v>
      </c>
      <c r="AS231" s="5">
        <v>1</v>
      </c>
      <c r="AT231" s="5">
        <v>1</v>
      </c>
      <c r="AU231" s="5">
        <v>1</v>
      </c>
      <c r="AV231" s="5">
        <v>1</v>
      </c>
      <c r="AW231" s="5">
        <v>1</v>
      </c>
      <c r="AX231" s="5">
        <v>1</v>
      </c>
      <c r="AY231" s="5">
        <v>1</v>
      </c>
      <c r="AZ231" s="5">
        <v>1</v>
      </c>
      <c r="BA231" s="5">
        <v>1</v>
      </c>
      <c r="BB231" s="5">
        <v>1</v>
      </c>
      <c r="BC231" s="5">
        <v>1</v>
      </c>
      <c r="BD231" s="5">
        <v>1</v>
      </c>
      <c r="BE231" s="5">
        <v>1</v>
      </c>
      <c r="BF231" s="5">
        <v>1</v>
      </c>
      <c r="BG231" s="5">
        <v>1</v>
      </c>
      <c r="BH231" s="5">
        <v>1</v>
      </c>
      <c r="BI231" s="5">
        <v>1</v>
      </c>
      <c r="BJ231" s="5">
        <v>1</v>
      </c>
      <c r="BK231" s="5">
        <v>1</v>
      </c>
      <c r="BL231" s="5">
        <v>1</v>
      </c>
      <c r="BM231" s="5">
        <v>1</v>
      </c>
      <c r="BN231" s="5">
        <v>1</v>
      </c>
      <c r="BO231" s="5">
        <v>1</v>
      </c>
      <c r="BP231" s="5">
        <v>1</v>
      </c>
      <c r="BQ231" s="5">
        <v>1</v>
      </c>
      <c r="BR231" s="5">
        <v>1</v>
      </c>
      <c r="BS231" s="5">
        <v>1</v>
      </c>
      <c r="BT231" s="5">
        <v>1</v>
      </c>
      <c r="BU231" s="244">
        <v>1</v>
      </c>
    </row>
    <row r="232" spans="1:73" ht="18.75">
      <c r="A232" s="5">
        <v>1</v>
      </c>
      <c r="B232" s="596"/>
      <c r="C232" s="632"/>
      <c r="D232" s="598"/>
      <c r="E232" s="630" t="str">
        <f t="shared" si="31"/>
        <v/>
      </c>
      <c r="F232" s="640"/>
      <c r="G232" s="627" t="str">
        <f t="shared" si="34"/>
        <v/>
      </c>
      <c r="H232" s="639" t="str">
        <f>IF(OR(ISBLANK(F232), ISTEXT(F232)), "", "0  "&amp;F180)</f>
        <v/>
      </c>
      <c r="I232" s="5">
        <v>1</v>
      </c>
      <c r="J232" s="60" t="s">
        <v>21</v>
      </c>
      <c r="K232" s="315" t="str">
        <f>IF(ISBLANK(L232),"",LARGE(K208:K231,1)+1)</f>
        <v/>
      </c>
      <c r="L232" s="316"/>
      <c r="M232" s="317"/>
      <c r="N232" s="317"/>
      <c r="O232" s="317"/>
      <c r="P232" s="317"/>
      <c r="Q232" s="317"/>
      <c r="R232" s="317"/>
      <c r="S232" s="317"/>
      <c r="T232" s="317"/>
      <c r="U232" s="317"/>
      <c r="V232" s="317"/>
      <c r="W232" s="317"/>
      <c r="X232" s="318"/>
      <c r="Y232" s="5">
        <v>1</v>
      </c>
      <c r="Z232" s="5">
        <v>1</v>
      </c>
      <c r="AA232" s="314" t="str">
        <f t="shared" si="36"/>
        <v>A</v>
      </c>
      <c r="AB232" s="315" t="str">
        <f>IF(ISBLANK(AC232),"",LARGE(AB216:AB231,1)+1)</f>
        <v/>
      </c>
      <c r="AC232" s="316"/>
      <c r="AD232" s="317"/>
      <c r="AE232" s="317"/>
      <c r="AF232" s="317"/>
      <c r="AG232" s="5">
        <v>1</v>
      </c>
      <c r="AH232" s="5">
        <v>1</v>
      </c>
      <c r="AI232" s="5">
        <v>1</v>
      </c>
      <c r="AJ232" s="5">
        <v>1</v>
      </c>
      <c r="AK232" s="5">
        <v>1</v>
      </c>
      <c r="AL232" s="5">
        <v>1</v>
      </c>
      <c r="AM232" s="5">
        <v>1</v>
      </c>
      <c r="AN232" s="5">
        <v>1</v>
      </c>
      <c r="AO232" s="5">
        <v>1</v>
      </c>
      <c r="AP232" s="5">
        <v>1</v>
      </c>
      <c r="AQ232" s="5">
        <v>1</v>
      </c>
      <c r="AR232" s="5">
        <v>1</v>
      </c>
      <c r="AS232" s="5">
        <v>1</v>
      </c>
      <c r="AT232" s="5">
        <v>1</v>
      </c>
      <c r="AU232" s="5">
        <v>1</v>
      </c>
      <c r="AV232" s="5">
        <v>1</v>
      </c>
      <c r="AW232" s="5">
        <v>1</v>
      </c>
      <c r="AX232" s="5">
        <v>1</v>
      </c>
      <c r="AY232" s="5">
        <v>1</v>
      </c>
      <c r="AZ232" s="5">
        <v>1</v>
      </c>
      <c r="BA232" s="5">
        <v>1</v>
      </c>
      <c r="BB232" s="5">
        <v>1</v>
      </c>
      <c r="BC232" s="5">
        <v>1</v>
      </c>
      <c r="BD232" s="5">
        <v>1</v>
      </c>
      <c r="BE232" s="5">
        <v>1</v>
      </c>
      <c r="BF232" s="5">
        <v>1</v>
      </c>
      <c r="BG232" s="5">
        <v>1</v>
      </c>
      <c r="BH232" s="5">
        <v>1</v>
      </c>
      <c r="BI232" s="5">
        <v>1</v>
      </c>
      <c r="BJ232" s="5">
        <v>1</v>
      </c>
      <c r="BK232" s="5">
        <v>1</v>
      </c>
      <c r="BL232" s="5">
        <v>1</v>
      </c>
      <c r="BM232" s="5">
        <v>1</v>
      </c>
      <c r="BN232" s="5">
        <v>1</v>
      </c>
      <c r="BO232" s="5">
        <v>1</v>
      </c>
      <c r="BP232" s="5">
        <v>1</v>
      </c>
      <c r="BQ232" s="5">
        <v>1</v>
      </c>
      <c r="BR232" s="5">
        <v>1</v>
      </c>
      <c r="BS232" s="5">
        <v>1</v>
      </c>
      <c r="BT232" s="5">
        <v>1</v>
      </c>
      <c r="BU232" s="244">
        <v>1</v>
      </c>
    </row>
    <row r="233" spans="1:73" ht="18.75">
      <c r="A233" s="5">
        <v>1</v>
      </c>
      <c r="B233" s="596"/>
      <c r="C233" s="632"/>
      <c r="D233" s="598"/>
      <c r="E233" s="630" t="str">
        <f t="shared" si="31"/>
        <v/>
      </c>
      <c r="F233" s="640"/>
      <c r="G233" s="627" t="str">
        <f t="shared" si="34"/>
        <v/>
      </c>
      <c r="H233" s="639" t="str">
        <f>IF(OR(ISBLANK(F233), ISTEXT(F233)), "", "0  "&amp;F180)</f>
        <v/>
      </c>
      <c r="I233" s="5">
        <v>1</v>
      </c>
      <c r="J233" s="60" t="s">
        <v>21</v>
      </c>
      <c r="K233" s="406"/>
      <c r="L233" s="406"/>
      <c r="M233" s="406"/>
      <c r="N233" s="406"/>
      <c r="O233" s="406"/>
      <c r="P233" s="406"/>
      <c r="Q233" s="406"/>
      <c r="R233" s="406"/>
      <c r="S233" s="406"/>
      <c r="T233" s="406"/>
      <c r="U233" s="406"/>
      <c r="V233" s="890">
        <f>COUNTIF(J173:J245,X233)</f>
        <v>29</v>
      </c>
      <c r="W233" s="890"/>
      <c r="X233" s="407" t="s">
        <v>22</v>
      </c>
      <c r="Y233" s="5">
        <v>1</v>
      </c>
      <c r="Z233" s="5">
        <v>1</v>
      </c>
      <c r="AA233" s="314" t="str">
        <f t="shared" si="36"/>
        <v>A</v>
      </c>
      <c r="AB233" s="315" t="str">
        <f>IF(ISBLANK(AC233),"",LARGE(AB216:AB232,1)+1)</f>
        <v/>
      </c>
      <c r="AC233" s="316"/>
      <c r="AD233" s="317"/>
      <c r="AE233" s="317"/>
      <c r="AF233" s="317"/>
      <c r="AG233" s="5">
        <v>1</v>
      </c>
      <c r="AH233" s="5">
        <v>1</v>
      </c>
      <c r="AI233" s="5">
        <v>1</v>
      </c>
      <c r="AJ233" s="5">
        <v>1</v>
      </c>
      <c r="AK233" s="5">
        <v>1</v>
      </c>
      <c r="AL233" s="5">
        <v>1</v>
      </c>
      <c r="AM233" s="5">
        <v>1</v>
      </c>
      <c r="AN233" s="5">
        <v>1</v>
      </c>
      <c r="AO233" s="5">
        <v>1</v>
      </c>
      <c r="AP233" s="5">
        <v>1</v>
      </c>
      <c r="AQ233" s="5">
        <v>1</v>
      </c>
      <c r="AR233" s="5">
        <v>1</v>
      </c>
      <c r="AS233" s="5">
        <v>1</v>
      </c>
      <c r="AT233" s="5">
        <v>1</v>
      </c>
      <c r="AU233" s="5">
        <v>1</v>
      </c>
      <c r="AV233" s="5">
        <v>1</v>
      </c>
      <c r="AW233" s="5">
        <v>1</v>
      </c>
      <c r="AX233" s="5">
        <v>1</v>
      </c>
      <c r="AY233" s="5">
        <v>1</v>
      </c>
      <c r="AZ233" s="5">
        <v>1</v>
      </c>
      <c r="BA233" s="5">
        <v>1</v>
      </c>
      <c r="BB233" s="5">
        <v>1</v>
      </c>
      <c r="BC233" s="5">
        <v>1</v>
      </c>
      <c r="BD233" s="5">
        <v>1</v>
      </c>
      <c r="BE233" s="5">
        <v>1</v>
      </c>
      <c r="BF233" s="5">
        <v>1</v>
      </c>
      <c r="BG233" s="5">
        <v>1</v>
      </c>
      <c r="BH233" s="5">
        <v>1</v>
      </c>
      <c r="BI233" s="5">
        <v>1</v>
      </c>
      <c r="BJ233" s="5">
        <v>1</v>
      </c>
      <c r="BK233" s="5">
        <v>1</v>
      </c>
      <c r="BL233" s="5">
        <v>1</v>
      </c>
      <c r="BM233" s="5">
        <v>1</v>
      </c>
      <c r="BN233" s="5">
        <v>1</v>
      </c>
      <c r="BO233" s="5">
        <v>1</v>
      </c>
      <c r="BP233" s="5">
        <v>1</v>
      </c>
      <c r="BQ233" s="5">
        <v>1</v>
      </c>
      <c r="BR233" s="5">
        <v>1</v>
      </c>
      <c r="BS233" s="5">
        <v>1</v>
      </c>
      <c r="BT233" s="5">
        <v>1</v>
      </c>
      <c r="BU233" s="244">
        <v>1</v>
      </c>
    </row>
    <row r="234" spans="1:73" ht="18.75">
      <c r="A234" s="5">
        <v>1</v>
      </c>
      <c r="B234" s="596"/>
      <c r="C234" s="632"/>
      <c r="D234" s="598"/>
      <c r="E234" s="630" t="str">
        <f t="shared" si="31"/>
        <v/>
      </c>
      <c r="F234" s="640"/>
      <c r="G234" s="627" t="str">
        <f t="shared" si="34"/>
        <v/>
      </c>
      <c r="H234" s="639" t="str">
        <f>IF(OR(ISBLANK(F234), ISTEXT(F234)), "", "0  "&amp;F180)</f>
        <v/>
      </c>
      <c r="I234" s="5">
        <v>1</v>
      </c>
      <c r="J234" s="408" t="s">
        <v>22</v>
      </c>
      <c r="K234" s="409" t="s">
        <v>4</v>
      </c>
      <c r="L234" s="332" t="s">
        <v>10</v>
      </c>
      <c r="M234" s="332" t="s">
        <v>16</v>
      </c>
      <c r="N234" s="332" t="s">
        <v>5</v>
      </c>
      <c r="O234" s="332" t="s">
        <v>17</v>
      </c>
      <c r="P234" s="410" t="s">
        <v>37</v>
      </c>
      <c r="Q234" s="411" t="s">
        <v>230</v>
      </c>
      <c r="R234" s="412"/>
      <c r="S234" s="412"/>
      <c r="T234" s="412"/>
      <c r="U234" s="412"/>
      <c r="V234" s="412"/>
      <c r="W234" s="412"/>
      <c r="X234" s="413"/>
      <c r="Y234" s="5">
        <v>1</v>
      </c>
      <c r="Z234" s="5">
        <v>1</v>
      </c>
      <c r="AA234" s="314" t="str">
        <f t="shared" si="36"/>
        <v>A</v>
      </c>
      <c r="AB234" s="315" t="str">
        <f>IF(ISBLANK(AC234),"",LARGE(AB216:AB233,1)+1)</f>
        <v/>
      </c>
      <c r="AC234" s="316"/>
      <c r="AD234" s="317"/>
      <c r="AE234" s="317"/>
      <c r="AF234" s="317"/>
      <c r="AG234" s="5">
        <v>1</v>
      </c>
      <c r="AH234" s="5">
        <v>1</v>
      </c>
      <c r="AI234" s="5">
        <v>1</v>
      </c>
      <c r="AJ234" s="5">
        <v>1</v>
      </c>
      <c r="AK234" s="5">
        <v>1</v>
      </c>
      <c r="AL234" s="5">
        <v>1</v>
      </c>
      <c r="AM234" s="5">
        <v>1</v>
      </c>
      <c r="AN234" s="5">
        <v>1</v>
      </c>
      <c r="AO234" s="5">
        <v>1</v>
      </c>
      <c r="AP234" s="5">
        <v>1</v>
      </c>
      <c r="AQ234" s="5">
        <v>1</v>
      </c>
      <c r="AR234" s="5">
        <v>1</v>
      </c>
      <c r="AS234" s="5">
        <v>1</v>
      </c>
      <c r="AT234" s="5">
        <v>1</v>
      </c>
      <c r="AU234" s="5">
        <v>1</v>
      </c>
      <c r="AV234" s="5">
        <v>1</v>
      </c>
      <c r="AW234" s="5">
        <v>1</v>
      </c>
      <c r="AX234" s="5">
        <v>1</v>
      </c>
      <c r="AY234" s="5">
        <v>1</v>
      </c>
      <c r="AZ234" s="5">
        <v>1</v>
      </c>
      <c r="BA234" s="5">
        <v>1</v>
      </c>
      <c r="BB234" s="5">
        <v>1</v>
      </c>
      <c r="BC234" s="5">
        <v>1</v>
      </c>
      <c r="BD234" s="5">
        <v>1</v>
      </c>
      <c r="BE234" s="5">
        <v>1</v>
      </c>
      <c r="BF234" s="5">
        <v>1</v>
      </c>
      <c r="BG234" s="5">
        <v>1</v>
      </c>
      <c r="BH234" s="5">
        <v>1</v>
      </c>
      <c r="BI234" s="5">
        <v>1</v>
      </c>
      <c r="BJ234" s="5">
        <v>1</v>
      </c>
      <c r="BK234" s="5">
        <v>1</v>
      </c>
      <c r="BL234" s="5">
        <v>1</v>
      </c>
      <c r="BM234" s="5">
        <v>1</v>
      </c>
      <c r="BN234" s="5">
        <v>1</v>
      </c>
      <c r="BO234" s="5">
        <v>1</v>
      </c>
      <c r="BP234" s="5">
        <v>1</v>
      </c>
      <c r="BQ234" s="5">
        <v>1</v>
      </c>
      <c r="BR234" s="5">
        <v>1</v>
      </c>
      <c r="BS234" s="5">
        <v>1</v>
      </c>
      <c r="BT234" s="5">
        <v>1</v>
      </c>
      <c r="BU234" s="244">
        <v>1</v>
      </c>
    </row>
    <row r="235" spans="1:73" ht="18.75">
      <c r="A235" s="5">
        <v>1</v>
      </c>
      <c r="B235" s="596"/>
      <c r="C235" s="632"/>
      <c r="D235" s="598"/>
      <c r="E235" s="630" t="str">
        <f t="shared" si="31"/>
        <v/>
      </c>
      <c r="F235" s="640"/>
      <c r="G235" s="627" t="str">
        <f t="shared" si="34"/>
        <v/>
      </c>
      <c r="H235" s="639" t="str">
        <f>IF(OR(ISBLANK(F235), ISTEXT(F235)), "", "0  "&amp;F180)</f>
        <v/>
      </c>
      <c r="I235" s="5">
        <v>1</v>
      </c>
      <c r="J235" s="408" t="s">
        <v>22</v>
      </c>
      <c r="K235" s="417">
        <v>1</v>
      </c>
      <c r="L235" s="326">
        <v>0.1</v>
      </c>
      <c r="M235" s="418">
        <v>0.01</v>
      </c>
      <c r="N235" s="326">
        <v>1E-3</v>
      </c>
      <c r="O235" s="326">
        <v>1E-3</v>
      </c>
      <c r="P235" s="327">
        <v>1</v>
      </c>
      <c r="Q235" s="419" t="s">
        <v>232</v>
      </c>
      <c r="R235" s="420"/>
      <c r="S235" s="420"/>
      <c r="T235" s="420"/>
      <c r="U235" s="420"/>
      <c r="V235" s="420"/>
      <c r="W235" s="420"/>
      <c r="X235" s="421"/>
      <c r="Y235" s="5">
        <v>1</v>
      </c>
      <c r="Z235" s="5">
        <v>1</v>
      </c>
      <c r="AA235" s="314" t="str">
        <f t="shared" si="36"/>
        <v>A</v>
      </c>
      <c r="AB235" s="315" t="str">
        <f>IF(ISBLANK(AC235),"",LARGE(AB216:AB234,1)+1)</f>
        <v/>
      </c>
      <c r="AC235" s="316"/>
      <c r="AD235" s="317"/>
      <c r="AE235" s="317"/>
      <c r="AF235" s="317"/>
      <c r="AG235" s="5">
        <v>1</v>
      </c>
      <c r="AH235" s="5">
        <v>1</v>
      </c>
      <c r="AI235" s="5">
        <v>1</v>
      </c>
      <c r="AJ235" s="5">
        <v>1</v>
      </c>
      <c r="AK235" s="5">
        <v>1</v>
      </c>
      <c r="AL235" s="5">
        <v>1</v>
      </c>
      <c r="AM235" s="5">
        <v>1</v>
      </c>
      <c r="AN235" s="5">
        <v>1</v>
      </c>
      <c r="AO235" s="5">
        <v>1</v>
      </c>
      <c r="AP235" s="5">
        <v>1</v>
      </c>
      <c r="AQ235" s="5">
        <v>1</v>
      </c>
      <c r="AR235" s="5">
        <v>1</v>
      </c>
      <c r="AS235" s="5">
        <v>1</v>
      </c>
      <c r="AT235" s="5">
        <v>1</v>
      </c>
      <c r="AU235" s="5">
        <v>1</v>
      </c>
      <c r="AV235" s="5">
        <v>1</v>
      </c>
      <c r="AW235" s="5">
        <v>1</v>
      </c>
      <c r="AX235" s="5">
        <v>1</v>
      </c>
      <c r="AY235" s="5">
        <v>1</v>
      </c>
      <c r="AZ235" s="5">
        <v>1</v>
      </c>
      <c r="BA235" s="5">
        <v>1</v>
      </c>
      <c r="BB235" s="5">
        <v>1</v>
      </c>
      <c r="BC235" s="5">
        <v>1</v>
      </c>
      <c r="BD235" s="5">
        <v>1</v>
      </c>
      <c r="BE235" s="5">
        <v>1</v>
      </c>
      <c r="BF235" s="5">
        <v>1</v>
      </c>
      <c r="BG235" s="5">
        <v>1</v>
      </c>
      <c r="BH235" s="5">
        <v>1</v>
      </c>
      <c r="BI235" s="5">
        <v>1</v>
      </c>
      <c r="BJ235" s="5">
        <v>1</v>
      </c>
      <c r="BK235" s="5">
        <v>1</v>
      </c>
      <c r="BL235" s="5">
        <v>1</v>
      </c>
      <c r="BM235" s="5">
        <v>1</v>
      </c>
      <c r="BN235" s="5">
        <v>1</v>
      </c>
      <c r="BO235" s="5">
        <v>1</v>
      </c>
      <c r="BP235" s="5">
        <v>1</v>
      </c>
      <c r="BQ235" s="5">
        <v>1</v>
      </c>
      <c r="BR235" s="5">
        <v>1</v>
      </c>
      <c r="BS235" s="5">
        <v>1</v>
      </c>
      <c r="BT235" s="5">
        <v>1</v>
      </c>
      <c r="BU235" s="244">
        <v>1</v>
      </c>
    </row>
    <row r="236" spans="1:73" ht="23.25">
      <c r="A236" s="5">
        <v>1</v>
      </c>
      <c r="B236" s="596"/>
      <c r="C236" s="632"/>
      <c r="D236" s="598"/>
      <c r="E236" s="630" t="str">
        <f t="shared" si="31"/>
        <v/>
      </c>
      <c r="F236" s="640"/>
      <c r="G236" s="627" t="str">
        <f t="shared" si="34"/>
        <v/>
      </c>
      <c r="H236" s="639" t="str">
        <f>IF(OR(ISBLANK(F236), ISTEXT(F236)), "", "0  "&amp;F180)</f>
        <v/>
      </c>
      <c r="I236" s="5">
        <v>1</v>
      </c>
      <c r="J236" s="408" t="s">
        <v>22</v>
      </c>
      <c r="K236" s="422" t="s">
        <v>6</v>
      </c>
      <c r="L236" s="331" t="s">
        <v>12</v>
      </c>
      <c r="M236" s="331" t="s">
        <v>18</v>
      </c>
      <c r="N236" s="332" t="s">
        <v>7</v>
      </c>
      <c r="O236" s="331" t="s">
        <v>13</v>
      </c>
      <c r="P236" s="333" t="s">
        <v>19</v>
      </c>
      <c r="Q236" s="419" t="s">
        <v>233</v>
      </c>
      <c r="R236" s="420"/>
      <c r="S236" s="420"/>
      <c r="T236" s="420"/>
      <c r="U236" s="420"/>
      <c r="V236" s="420"/>
      <c r="W236" s="423" t="s">
        <v>234</v>
      </c>
      <c r="X236" s="424" t="s">
        <v>235</v>
      </c>
      <c r="Y236" s="5">
        <v>1</v>
      </c>
      <c r="Z236" s="5">
        <v>1</v>
      </c>
      <c r="AA236" s="314" t="str">
        <f t="shared" si="36"/>
        <v>A</v>
      </c>
      <c r="AB236" s="315" t="str">
        <f>IF(ISBLANK(AC236),"",LARGE(AB216:AB235,1)+1)</f>
        <v/>
      </c>
      <c r="AC236" s="316"/>
      <c r="AD236" s="317"/>
      <c r="AE236" s="317"/>
      <c r="AF236" s="317"/>
      <c r="AG236" s="5">
        <v>1</v>
      </c>
      <c r="AH236" s="5">
        <v>1</v>
      </c>
      <c r="AI236" s="5">
        <v>1</v>
      </c>
      <c r="AJ236" s="5">
        <v>1</v>
      </c>
      <c r="AK236" s="5">
        <v>1</v>
      </c>
      <c r="AL236" s="5">
        <v>1</v>
      </c>
      <c r="AM236" s="5">
        <v>1</v>
      </c>
      <c r="AN236" s="5">
        <v>1</v>
      </c>
      <c r="AO236" s="5">
        <v>1</v>
      </c>
      <c r="AP236" s="5">
        <v>1</v>
      </c>
      <c r="AQ236" s="5">
        <v>1</v>
      </c>
      <c r="AR236" s="5">
        <v>1</v>
      </c>
      <c r="AS236" s="5">
        <v>1</v>
      </c>
      <c r="AT236" s="5">
        <v>1</v>
      </c>
      <c r="AU236" s="5">
        <v>1</v>
      </c>
      <c r="AV236" s="5">
        <v>1</v>
      </c>
      <c r="AW236" s="5">
        <v>1</v>
      </c>
      <c r="AX236" s="5">
        <v>1</v>
      </c>
      <c r="AY236" s="5">
        <v>1</v>
      </c>
      <c r="AZ236" s="5">
        <v>1</v>
      </c>
      <c r="BA236" s="5">
        <v>1</v>
      </c>
      <c r="BB236" s="5">
        <v>1</v>
      </c>
      <c r="BC236" s="5">
        <v>1</v>
      </c>
      <c r="BD236" s="5">
        <v>1</v>
      </c>
      <c r="BE236" s="5">
        <v>1</v>
      </c>
      <c r="BF236" s="5">
        <v>1</v>
      </c>
      <c r="BG236" s="5">
        <v>1</v>
      </c>
      <c r="BH236" s="5">
        <v>1</v>
      </c>
      <c r="BI236" s="5">
        <v>1</v>
      </c>
      <c r="BJ236" s="5">
        <v>1</v>
      </c>
      <c r="BK236" s="5">
        <v>1</v>
      </c>
      <c r="BL236" s="5">
        <v>1</v>
      </c>
      <c r="BM236" s="5">
        <v>1</v>
      </c>
      <c r="BN236" s="5">
        <v>1</v>
      </c>
      <c r="BO236" s="5">
        <v>1</v>
      </c>
      <c r="BP236" s="5">
        <v>1</v>
      </c>
      <c r="BQ236" s="5">
        <v>1</v>
      </c>
      <c r="BR236" s="5">
        <v>1</v>
      </c>
      <c r="BS236" s="5">
        <v>1</v>
      </c>
      <c r="BT236" s="5">
        <v>1</v>
      </c>
      <c r="BU236" s="244">
        <v>1</v>
      </c>
    </row>
    <row r="237" spans="1:73" ht="23.25">
      <c r="A237" s="5">
        <v>1</v>
      </c>
      <c r="B237" s="596"/>
      <c r="C237" s="632"/>
      <c r="D237" s="598"/>
      <c r="E237" s="630" t="str">
        <f t="shared" si="31"/>
        <v/>
      </c>
      <c r="F237" s="640"/>
      <c r="G237" s="627" t="str">
        <f t="shared" si="34"/>
        <v/>
      </c>
      <c r="H237" s="639" t="str">
        <f>IF(OR(ISBLANK(F237), ISTEXT(F237)), "", "0  "&amp;F180)</f>
        <v/>
      </c>
      <c r="I237" s="5">
        <v>1</v>
      </c>
      <c r="J237" s="408" t="s">
        <v>22</v>
      </c>
      <c r="K237" s="429">
        <v>0.5</v>
      </c>
      <c r="L237" s="338">
        <v>0.25</v>
      </c>
      <c r="M237" s="338">
        <v>0.1</v>
      </c>
      <c r="N237" s="338">
        <v>0.01</v>
      </c>
      <c r="O237" s="338">
        <v>0.22500000000000001</v>
      </c>
      <c r="P237" s="339">
        <v>0.35</v>
      </c>
      <c r="Q237" s="419" t="s">
        <v>238</v>
      </c>
      <c r="R237" s="420"/>
      <c r="S237" s="420"/>
      <c r="T237" s="420"/>
      <c r="U237" s="420"/>
      <c r="V237" s="420"/>
      <c r="W237" s="430" t="s">
        <v>239</v>
      </c>
      <c r="X237" s="431" t="s">
        <v>235</v>
      </c>
      <c r="Y237" s="5">
        <v>1</v>
      </c>
      <c r="Z237" s="5">
        <v>1</v>
      </c>
      <c r="AA237" s="314" t="str">
        <f t="shared" si="36"/>
        <v>A</v>
      </c>
      <c r="AB237" s="315" t="str">
        <f>IF(ISBLANK(AC237),"",LARGE(AB216:AB236,1)+1)</f>
        <v/>
      </c>
      <c r="AC237" s="316"/>
      <c r="AD237" s="317"/>
      <c r="AE237" s="317"/>
      <c r="AF237" s="317"/>
      <c r="AG237" s="5">
        <v>1</v>
      </c>
      <c r="AH237" s="5">
        <v>1</v>
      </c>
      <c r="AI237" s="5">
        <v>1</v>
      </c>
      <c r="AJ237" s="5">
        <v>1</v>
      </c>
      <c r="AK237" s="5">
        <v>1</v>
      </c>
      <c r="AL237" s="5">
        <v>1</v>
      </c>
      <c r="AM237" s="5">
        <v>1</v>
      </c>
      <c r="AN237" s="5">
        <v>1</v>
      </c>
      <c r="AO237" s="5">
        <v>1</v>
      </c>
      <c r="AP237" s="5">
        <v>1</v>
      </c>
      <c r="AQ237" s="5">
        <v>1</v>
      </c>
      <c r="AR237" s="5">
        <v>1</v>
      </c>
      <c r="AS237" s="5">
        <v>1</v>
      </c>
      <c r="AT237" s="5">
        <v>1</v>
      </c>
      <c r="AU237" s="5">
        <v>1</v>
      </c>
      <c r="AV237" s="5">
        <v>1</v>
      </c>
      <c r="AW237" s="5">
        <v>1</v>
      </c>
      <c r="AX237" s="5">
        <v>1</v>
      </c>
      <c r="AY237" s="5">
        <v>1</v>
      </c>
      <c r="AZ237" s="5">
        <v>1</v>
      </c>
      <c r="BA237" s="5">
        <v>1</v>
      </c>
      <c r="BB237" s="5">
        <v>1</v>
      </c>
      <c r="BC237" s="5">
        <v>1</v>
      </c>
      <c r="BD237" s="5">
        <v>1</v>
      </c>
      <c r="BE237" s="5">
        <v>1</v>
      </c>
      <c r="BF237" s="5">
        <v>1</v>
      </c>
      <c r="BG237" s="5">
        <v>1</v>
      </c>
      <c r="BH237" s="5">
        <v>1</v>
      </c>
      <c r="BI237" s="5">
        <v>1</v>
      </c>
      <c r="BJ237" s="5">
        <v>1</v>
      </c>
      <c r="BK237" s="5">
        <v>1</v>
      </c>
      <c r="BL237" s="5">
        <v>1</v>
      </c>
      <c r="BM237" s="5">
        <v>1</v>
      </c>
      <c r="BN237" s="5">
        <v>1</v>
      </c>
      <c r="BO237" s="5">
        <v>1</v>
      </c>
      <c r="BP237" s="5">
        <v>1</v>
      </c>
      <c r="BQ237" s="5">
        <v>1</v>
      </c>
      <c r="BR237" s="5">
        <v>1</v>
      </c>
      <c r="BS237" s="5">
        <v>1</v>
      </c>
      <c r="BT237" s="5">
        <v>1</v>
      </c>
      <c r="BU237" s="244">
        <v>1</v>
      </c>
    </row>
    <row r="238" spans="1:73" ht="18.75">
      <c r="A238" s="5">
        <v>1</v>
      </c>
      <c r="B238" s="596"/>
      <c r="C238" s="632"/>
      <c r="D238" s="598"/>
      <c r="E238" s="630" t="str">
        <f t="shared" si="31"/>
        <v/>
      </c>
      <c r="F238" s="640"/>
      <c r="G238" s="627" t="str">
        <f t="shared" si="34"/>
        <v/>
      </c>
      <c r="H238" s="639" t="str">
        <f>IF(OR(ISBLANK(F238), ISTEXT(F238)), "", "0  "&amp;F180)</f>
        <v/>
      </c>
      <c r="I238" s="5">
        <v>1</v>
      </c>
      <c r="J238" s="60" t="s">
        <v>21</v>
      </c>
      <c r="K238" s="435" t="s">
        <v>155</v>
      </c>
      <c r="L238" s="436"/>
      <c r="M238" s="436"/>
      <c r="N238" s="436"/>
      <c r="O238" s="436"/>
      <c r="P238" s="437"/>
      <c r="Q238" s="438"/>
      <c r="R238" s="437" t="s">
        <v>240</v>
      </c>
      <c r="S238" s="439"/>
      <c r="T238" s="440">
        <v>2.0833333333333332E-2</v>
      </c>
      <c r="U238" s="439"/>
      <c r="V238" s="441"/>
      <c r="W238" s="437" t="s">
        <v>241</v>
      </c>
      <c r="X238" s="442"/>
      <c r="Y238" s="5">
        <v>1</v>
      </c>
      <c r="Z238" s="5">
        <v>1</v>
      </c>
      <c r="AA238" s="314" t="str">
        <f t="shared" si="36"/>
        <v>A</v>
      </c>
      <c r="AB238" s="315" t="str">
        <f>IF(ISBLANK(AC238),"",LARGE(AB216:AB237,1)+1)</f>
        <v/>
      </c>
      <c r="AC238" s="316"/>
      <c r="AD238" s="317"/>
      <c r="AE238" s="317"/>
      <c r="AF238" s="317"/>
      <c r="AG238" s="5">
        <v>1</v>
      </c>
      <c r="AH238" s="5">
        <v>1</v>
      </c>
      <c r="AI238" s="5">
        <v>1</v>
      </c>
      <c r="AJ238" s="5">
        <v>1</v>
      </c>
      <c r="AK238" s="5">
        <v>1</v>
      </c>
      <c r="AL238" s="5">
        <v>1</v>
      </c>
      <c r="AM238" s="5">
        <v>1</v>
      </c>
      <c r="AN238" s="5">
        <v>1</v>
      </c>
      <c r="AO238" s="5">
        <v>1</v>
      </c>
      <c r="AP238" s="5">
        <v>1</v>
      </c>
      <c r="AQ238" s="5">
        <v>1</v>
      </c>
      <c r="AR238" s="5">
        <v>1</v>
      </c>
      <c r="AS238" s="5">
        <v>1</v>
      </c>
      <c r="AT238" s="5">
        <v>1</v>
      </c>
      <c r="AU238" s="5">
        <v>1</v>
      </c>
      <c r="AV238" s="5">
        <v>1</v>
      </c>
      <c r="AW238" s="5">
        <v>1</v>
      </c>
      <c r="AX238" s="5">
        <v>1</v>
      </c>
      <c r="AY238" s="5">
        <v>1</v>
      </c>
      <c r="AZ238" s="5">
        <v>1</v>
      </c>
      <c r="BA238" s="5">
        <v>1</v>
      </c>
      <c r="BB238" s="5">
        <v>1</v>
      </c>
      <c r="BC238" s="5">
        <v>1</v>
      </c>
      <c r="BD238" s="5">
        <v>1</v>
      </c>
      <c r="BE238" s="5">
        <v>1</v>
      </c>
      <c r="BF238" s="5">
        <v>1</v>
      </c>
      <c r="BG238" s="5">
        <v>1</v>
      </c>
      <c r="BH238" s="5">
        <v>1</v>
      </c>
      <c r="BI238" s="5">
        <v>1</v>
      </c>
      <c r="BJ238" s="5">
        <v>1</v>
      </c>
      <c r="BK238" s="5">
        <v>1</v>
      </c>
      <c r="BL238" s="5">
        <v>1</v>
      </c>
      <c r="BM238" s="5">
        <v>1</v>
      </c>
      <c r="BN238" s="5">
        <v>1</v>
      </c>
      <c r="BO238" s="5">
        <v>1</v>
      </c>
      <c r="BP238" s="5">
        <v>1</v>
      </c>
      <c r="BQ238" s="5">
        <v>1</v>
      </c>
      <c r="BR238" s="5">
        <v>1</v>
      </c>
      <c r="BS238" s="5">
        <v>1</v>
      </c>
      <c r="BT238" s="5">
        <v>1</v>
      </c>
      <c r="BU238" s="244">
        <v>1</v>
      </c>
    </row>
    <row r="239" spans="1:73" ht="18.75">
      <c r="A239" s="5">
        <v>1</v>
      </c>
      <c r="B239" s="596"/>
      <c r="C239" s="632"/>
      <c r="D239" s="598"/>
      <c r="E239" s="630" t="str">
        <f t="shared" si="31"/>
        <v/>
      </c>
      <c r="F239" s="640"/>
      <c r="G239" s="627" t="str">
        <f t="shared" si="34"/>
        <v/>
      </c>
      <c r="H239" s="639" t="str">
        <f>IF(OR(ISBLANK(F239), ISTEXT(F239)), "", "0  "&amp;F180)</f>
        <v/>
      </c>
      <c r="I239" s="5">
        <v>1</v>
      </c>
      <c r="J239" s="60" t="s">
        <v>21</v>
      </c>
      <c r="K239" s="447" t="s">
        <v>156</v>
      </c>
      <c r="L239" s="436"/>
      <c r="M239" s="436"/>
      <c r="N239" s="436"/>
      <c r="O239" s="436"/>
      <c r="P239" s="448"/>
      <c r="Q239" s="449"/>
      <c r="R239" s="448" t="s">
        <v>244</v>
      </c>
      <c r="S239" s="36"/>
      <c r="T239" s="450">
        <v>2.7777777777777776E-2</v>
      </c>
      <c r="U239" s="36"/>
      <c r="V239" s="451"/>
      <c r="W239" s="452" t="s">
        <v>245</v>
      </c>
      <c r="X239" s="453">
        <f>SUM(T238,T239,X238)</f>
        <v>4.8611111111111105E-2</v>
      </c>
      <c r="Y239" s="5">
        <v>1</v>
      </c>
      <c r="Z239" s="5">
        <v>1</v>
      </c>
      <c r="AA239" s="314" t="str">
        <f t="shared" si="36"/>
        <v>A</v>
      </c>
      <c r="AB239" s="315" t="str">
        <f>IF(ISBLANK(AC239),"",LARGE(AB216:AB238,1)+1)</f>
        <v/>
      </c>
      <c r="AC239" s="316"/>
      <c r="AD239" s="317"/>
      <c r="AE239" s="317"/>
      <c r="AF239" s="317"/>
      <c r="AG239" s="5">
        <v>1</v>
      </c>
      <c r="AH239" s="5">
        <v>1</v>
      </c>
      <c r="AI239" s="5">
        <v>1</v>
      </c>
      <c r="AJ239" s="5">
        <v>1</v>
      </c>
      <c r="AK239" s="5">
        <v>1</v>
      </c>
      <c r="AL239" s="5">
        <v>1</v>
      </c>
      <c r="AM239" s="5">
        <v>1</v>
      </c>
      <c r="AN239" s="5">
        <v>1</v>
      </c>
      <c r="AO239" s="5">
        <v>1</v>
      </c>
      <c r="AP239" s="5">
        <v>1</v>
      </c>
      <c r="AQ239" s="5">
        <v>1</v>
      </c>
      <c r="AR239" s="5">
        <v>1</v>
      </c>
      <c r="AS239" s="5">
        <v>1</v>
      </c>
      <c r="AT239" s="5">
        <v>1</v>
      </c>
      <c r="AU239" s="5">
        <v>1</v>
      </c>
      <c r="AV239" s="5">
        <v>1</v>
      </c>
      <c r="AW239" s="5">
        <v>1</v>
      </c>
      <c r="AX239" s="5">
        <v>1</v>
      </c>
      <c r="AY239" s="5">
        <v>1</v>
      </c>
      <c r="AZ239" s="5">
        <v>1</v>
      </c>
      <c r="BA239" s="5">
        <v>1</v>
      </c>
      <c r="BB239" s="5">
        <v>1</v>
      </c>
      <c r="BC239" s="5">
        <v>1</v>
      </c>
      <c r="BD239" s="5">
        <v>1</v>
      </c>
      <c r="BE239" s="5">
        <v>1</v>
      </c>
      <c r="BF239" s="5">
        <v>1</v>
      </c>
      <c r="BG239" s="5">
        <v>1</v>
      </c>
      <c r="BH239" s="5">
        <v>1</v>
      </c>
      <c r="BI239" s="5">
        <v>1</v>
      </c>
      <c r="BJ239" s="5">
        <v>1</v>
      </c>
      <c r="BK239" s="5">
        <v>1</v>
      </c>
      <c r="BL239" s="5">
        <v>1</v>
      </c>
      <c r="BM239" s="5">
        <v>1</v>
      </c>
      <c r="BN239" s="5">
        <v>1</v>
      </c>
      <c r="BO239" s="5">
        <v>1</v>
      </c>
      <c r="BP239" s="5">
        <v>1</v>
      </c>
      <c r="BQ239" s="5">
        <v>1</v>
      </c>
      <c r="BR239" s="5">
        <v>1</v>
      </c>
      <c r="BS239" s="5">
        <v>1</v>
      </c>
      <c r="BT239" s="5">
        <v>1</v>
      </c>
      <c r="BU239" s="244">
        <v>1</v>
      </c>
    </row>
    <row r="240" spans="1:73" ht="18.75">
      <c r="A240" s="5">
        <v>1</v>
      </c>
      <c r="B240" s="596"/>
      <c r="C240" s="632"/>
      <c r="D240" s="598"/>
      <c r="E240" s="630" t="str">
        <f t="shared" si="31"/>
        <v/>
      </c>
      <c r="F240" s="640"/>
      <c r="G240" s="627" t="str">
        <f t="shared" si="34"/>
        <v/>
      </c>
      <c r="H240" s="639" t="str">
        <f>IF(OR(ISBLANK(F240), ISTEXT(F240)), "", "0  "&amp;F180)</f>
        <v/>
      </c>
      <c r="I240" s="5">
        <v>1</v>
      </c>
      <c r="J240" s="60" t="s">
        <v>21</v>
      </c>
      <c r="K240" s="456"/>
      <c r="L240" s="456" t="s">
        <v>249</v>
      </c>
      <c r="M240" s="457" t="s">
        <v>493</v>
      </c>
      <c r="N240" s="456"/>
      <c r="O240" s="456"/>
      <c r="P240" s="458"/>
      <c r="Q240" s="458"/>
      <c r="R240" s="458"/>
      <c r="S240" s="458"/>
      <c r="T240" s="458"/>
      <c r="U240" s="458"/>
      <c r="V240" s="458"/>
      <c r="W240" s="458"/>
      <c r="X240" s="459"/>
      <c r="Y240" s="5">
        <v>1</v>
      </c>
      <c r="Z240" s="5">
        <v>1</v>
      </c>
      <c r="AA240" s="60" t="s">
        <v>21</v>
      </c>
      <c r="AB240" s="315" t="str">
        <f>IF(ISBLANK(AC240),"",LARGE(AB216:AB239,1)+1)</f>
        <v/>
      </c>
      <c r="AC240" s="316"/>
      <c r="AD240" s="317"/>
      <c r="AE240" s="317"/>
      <c r="AF240" s="317"/>
      <c r="AG240" s="5">
        <v>1</v>
      </c>
      <c r="AH240" s="5">
        <v>1</v>
      </c>
      <c r="AI240" s="5">
        <v>1</v>
      </c>
      <c r="AJ240" s="5">
        <v>1</v>
      </c>
      <c r="AK240" s="5">
        <v>1</v>
      </c>
      <c r="AL240" s="5">
        <v>1</v>
      </c>
      <c r="AM240" s="5">
        <v>1</v>
      </c>
      <c r="AN240" s="5">
        <v>1</v>
      </c>
      <c r="AO240" s="5">
        <v>1</v>
      </c>
      <c r="AP240" s="5">
        <v>1</v>
      </c>
      <c r="AQ240" s="5">
        <v>1</v>
      </c>
      <c r="AR240" s="5">
        <v>1</v>
      </c>
      <c r="AS240" s="5">
        <v>1</v>
      </c>
      <c r="AT240" s="5">
        <v>1</v>
      </c>
      <c r="AU240" s="5">
        <v>1</v>
      </c>
      <c r="AV240" s="5">
        <v>1</v>
      </c>
      <c r="AW240" s="5">
        <v>1</v>
      </c>
      <c r="AX240" s="5">
        <v>1</v>
      </c>
      <c r="AY240" s="5">
        <v>1</v>
      </c>
      <c r="AZ240" s="5">
        <v>1</v>
      </c>
      <c r="BA240" s="5">
        <v>1</v>
      </c>
      <c r="BB240" s="5">
        <v>1</v>
      </c>
      <c r="BC240" s="5">
        <v>1</v>
      </c>
      <c r="BD240" s="5">
        <v>1</v>
      </c>
      <c r="BE240" s="5">
        <v>1</v>
      </c>
      <c r="BF240" s="5">
        <v>1</v>
      </c>
      <c r="BG240" s="5">
        <v>1</v>
      </c>
      <c r="BH240" s="5">
        <v>1</v>
      </c>
      <c r="BI240" s="5">
        <v>1</v>
      </c>
      <c r="BJ240" s="5">
        <v>1</v>
      </c>
      <c r="BK240" s="5">
        <v>1</v>
      </c>
      <c r="BL240" s="5">
        <v>1</v>
      </c>
      <c r="BM240" s="5">
        <v>1</v>
      </c>
      <c r="BN240" s="5">
        <v>1</v>
      </c>
      <c r="BO240" s="5">
        <v>1</v>
      </c>
      <c r="BP240" s="5">
        <v>1</v>
      </c>
      <c r="BQ240" s="5">
        <v>1</v>
      </c>
      <c r="BR240" s="5">
        <v>1</v>
      </c>
      <c r="BS240" s="5">
        <v>1</v>
      </c>
      <c r="BT240" s="5">
        <v>1</v>
      </c>
      <c r="BU240" s="244">
        <v>1</v>
      </c>
    </row>
    <row r="241" spans="1:73" ht="18.75">
      <c r="A241" s="5">
        <v>1</v>
      </c>
      <c r="B241" s="596"/>
      <c r="C241" s="632"/>
      <c r="D241" s="598"/>
      <c r="E241" s="630" t="str">
        <f t="shared" si="31"/>
        <v/>
      </c>
      <c r="F241" s="640"/>
      <c r="G241" s="627" t="str">
        <f t="shared" si="34"/>
        <v/>
      </c>
      <c r="H241" s="639" t="str">
        <f>IF(OR(ISBLANK(F241), ISTEXT(F241)), "", "0  "&amp;F180)</f>
        <v/>
      </c>
      <c r="I241" s="5">
        <v>1</v>
      </c>
      <c r="J241" s="60" t="s">
        <v>21</v>
      </c>
      <c r="K241" s="460" t="s">
        <v>253</v>
      </c>
      <c r="L241" s="460" t="str">
        <f ca="1">CELL("nomfichier")</f>
        <v>D:\Données\1.UPRT\0-UPRT.fait\1-UPRT.FR-SITE-WEB\ff-fiches-fabrications\ff.fiches.fabrication.2023\UPRT.23.aout\[P_Paella.Vegetarienne.version.2.xlsx]Paella.Végétarienne.de.Sand</v>
      </c>
      <c r="M241" s="460"/>
      <c r="N241" s="460"/>
      <c r="O241" s="460"/>
      <c r="P241" s="460"/>
      <c r="Q241" s="460"/>
      <c r="R241" s="460"/>
      <c r="S241" s="460"/>
      <c r="T241" s="460"/>
      <c r="U241" s="460"/>
      <c r="V241" s="460"/>
      <c r="W241" s="460"/>
      <c r="X241" s="461"/>
      <c r="Y241" s="5">
        <v>1</v>
      </c>
      <c r="Z241" s="5">
        <v>1</v>
      </c>
      <c r="AA241" s="60" t="s">
        <v>21</v>
      </c>
      <c r="AB241" s="406"/>
      <c r="AC241" s="406"/>
      <c r="AD241" s="406"/>
      <c r="AE241" s="406"/>
      <c r="AF241" s="406"/>
      <c r="AG241" s="5">
        <v>1</v>
      </c>
      <c r="AH241" s="5">
        <v>1</v>
      </c>
      <c r="AI241" s="5">
        <v>1</v>
      </c>
      <c r="AJ241" s="5">
        <v>1</v>
      </c>
      <c r="AK241" s="5">
        <v>1</v>
      </c>
      <c r="AL241" s="5">
        <v>1</v>
      </c>
      <c r="AM241" s="5">
        <v>1</v>
      </c>
      <c r="AN241" s="5">
        <v>1</v>
      </c>
      <c r="AO241" s="5">
        <v>1</v>
      </c>
      <c r="AP241" s="5">
        <v>1</v>
      </c>
      <c r="AQ241" s="5">
        <v>1</v>
      </c>
      <c r="AR241" s="5">
        <v>1</v>
      </c>
      <c r="AS241" s="5">
        <v>1</v>
      </c>
      <c r="AT241" s="5">
        <v>1</v>
      </c>
      <c r="AU241" s="5">
        <v>1</v>
      </c>
      <c r="AV241" s="5">
        <v>1</v>
      </c>
      <c r="AW241" s="5">
        <v>1</v>
      </c>
      <c r="AX241" s="5">
        <v>1</v>
      </c>
      <c r="AY241" s="5">
        <v>1</v>
      </c>
      <c r="AZ241" s="5">
        <v>1</v>
      </c>
      <c r="BA241" s="5">
        <v>1</v>
      </c>
      <c r="BB241" s="5">
        <v>1</v>
      </c>
      <c r="BC241" s="5">
        <v>1</v>
      </c>
      <c r="BD241" s="5">
        <v>1</v>
      </c>
      <c r="BE241" s="5">
        <v>1</v>
      </c>
      <c r="BF241" s="5">
        <v>1</v>
      </c>
      <c r="BG241" s="5">
        <v>1</v>
      </c>
      <c r="BH241" s="5">
        <v>1</v>
      </c>
      <c r="BI241" s="5">
        <v>1</v>
      </c>
      <c r="BJ241" s="5">
        <v>1</v>
      </c>
      <c r="BK241" s="5">
        <v>1</v>
      </c>
      <c r="BL241" s="5">
        <v>1</v>
      </c>
      <c r="BM241" s="5">
        <v>1</v>
      </c>
      <c r="BN241" s="5">
        <v>1</v>
      </c>
      <c r="BO241" s="5">
        <v>1</v>
      </c>
      <c r="BP241" s="5">
        <v>1</v>
      </c>
      <c r="BQ241" s="5">
        <v>1</v>
      </c>
      <c r="BR241" s="5">
        <v>1</v>
      </c>
      <c r="BS241" s="5">
        <v>1</v>
      </c>
      <c r="BT241" s="5">
        <v>1</v>
      </c>
      <c r="BU241" s="244">
        <v>1</v>
      </c>
    </row>
    <row r="242" spans="1:73" ht="18.75">
      <c r="A242" s="5">
        <v>1</v>
      </c>
      <c r="B242" s="596"/>
      <c r="C242" s="632"/>
      <c r="D242" s="598"/>
      <c r="E242" s="630" t="str">
        <f t="shared" si="31"/>
        <v/>
      </c>
      <c r="F242" s="640"/>
      <c r="G242" s="627" t="str">
        <f t="shared" si="34"/>
        <v/>
      </c>
      <c r="H242" s="639" t="str">
        <f>IF(OR(ISBLANK(F242), ISTEXT(F242)), "", "0  "&amp;F180)</f>
        <v/>
      </c>
      <c r="I242" s="5">
        <v>1</v>
      </c>
      <c r="J242" s="60" t="s">
        <v>21</v>
      </c>
      <c r="K242" s="463"/>
      <c r="L242" s="460" t="s">
        <v>257</v>
      </c>
      <c r="M242" s="463"/>
      <c r="N242" s="463"/>
      <c r="O242" s="463"/>
      <c r="P242" s="460"/>
      <c r="Q242" s="460"/>
      <c r="R242" s="460"/>
      <c r="S242" s="460"/>
      <c r="T242" s="460"/>
      <c r="U242" s="460"/>
      <c r="V242" s="460"/>
      <c r="W242" s="460"/>
      <c r="X242" s="461"/>
      <c r="Y242" s="3">
        <v>1</v>
      </c>
      <c r="Z242" s="5">
        <v>1</v>
      </c>
      <c r="AA242" s="5">
        <v>1</v>
      </c>
      <c r="AB242" s="5">
        <v>1</v>
      </c>
      <c r="AC242" s="5">
        <v>1</v>
      </c>
      <c r="AD242" s="5">
        <v>1</v>
      </c>
      <c r="AE242" s="5">
        <v>1</v>
      </c>
      <c r="AF242" s="5">
        <v>1</v>
      </c>
      <c r="AG242" s="5">
        <v>1</v>
      </c>
      <c r="AH242" s="5">
        <v>1</v>
      </c>
      <c r="AI242" s="5">
        <v>1</v>
      </c>
      <c r="AJ242" s="5">
        <v>1</v>
      </c>
      <c r="AK242" s="5">
        <v>1</v>
      </c>
      <c r="AL242" s="5">
        <v>1</v>
      </c>
      <c r="AM242" s="5">
        <v>1</v>
      </c>
      <c r="AN242" s="5">
        <v>1</v>
      </c>
      <c r="AO242" s="5">
        <v>1</v>
      </c>
      <c r="AP242" s="5">
        <v>1</v>
      </c>
      <c r="AQ242" s="5">
        <v>1</v>
      </c>
      <c r="AR242" s="5">
        <v>1</v>
      </c>
      <c r="AS242" s="5">
        <v>1</v>
      </c>
      <c r="AT242" s="5">
        <v>1</v>
      </c>
      <c r="AU242" s="5">
        <v>1</v>
      </c>
      <c r="AV242" s="5">
        <v>1</v>
      </c>
      <c r="AW242" s="5">
        <v>1</v>
      </c>
      <c r="AX242" s="5">
        <v>1</v>
      </c>
      <c r="AY242" s="5">
        <v>1</v>
      </c>
      <c r="AZ242" s="5">
        <v>1</v>
      </c>
      <c r="BA242" s="5">
        <v>1</v>
      </c>
      <c r="BB242" s="5">
        <v>1</v>
      </c>
      <c r="BC242" s="5">
        <v>1</v>
      </c>
      <c r="BD242" s="5">
        <v>1</v>
      </c>
      <c r="BE242" s="5">
        <v>1</v>
      </c>
      <c r="BF242" s="5">
        <v>1</v>
      </c>
      <c r="BG242" s="5">
        <v>1</v>
      </c>
      <c r="BH242" s="5">
        <v>1</v>
      </c>
      <c r="BI242" s="5">
        <v>1</v>
      </c>
      <c r="BJ242" s="5">
        <v>1</v>
      </c>
      <c r="BK242" s="5">
        <v>1</v>
      </c>
      <c r="BL242" s="5">
        <v>1</v>
      </c>
      <c r="BM242" s="5">
        <v>1</v>
      </c>
      <c r="BN242" s="5">
        <v>1</v>
      </c>
      <c r="BO242" s="5">
        <v>1</v>
      </c>
      <c r="BP242" s="5">
        <v>1</v>
      </c>
      <c r="BQ242" s="5">
        <v>1</v>
      </c>
      <c r="BR242" s="5">
        <v>1</v>
      </c>
      <c r="BS242" s="5">
        <v>1</v>
      </c>
      <c r="BT242" s="5">
        <v>1</v>
      </c>
      <c r="BU242" s="244">
        <v>1</v>
      </c>
    </row>
    <row r="243" spans="1:73" ht="18.75">
      <c r="A243" s="5">
        <v>1</v>
      </c>
      <c r="B243" s="596"/>
      <c r="C243" s="633"/>
      <c r="D243" s="598"/>
      <c r="E243" s="630" t="str">
        <f t="shared" si="31"/>
        <v/>
      </c>
      <c r="F243" s="642"/>
      <c r="G243" s="627" t="str">
        <f t="shared" si="34"/>
        <v/>
      </c>
      <c r="H243" s="639" t="str">
        <f>IF(OR(ISBLANK(F243), ISTEXT(F243)), "", "0  "&amp;F180)</f>
        <v/>
      </c>
      <c r="I243" s="5">
        <v>1</v>
      </c>
      <c r="J243" s="60" t="s">
        <v>21</v>
      </c>
      <c r="K243" s="464" t="s">
        <v>260</v>
      </c>
      <c r="L243" s="464"/>
      <c r="M243" s="464"/>
      <c r="N243" s="464"/>
      <c r="O243" s="464"/>
      <c r="P243" s="464"/>
      <c r="Q243" s="464"/>
      <c r="R243" s="464"/>
      <c r="S243" s="464"/>
      <c r="T243" s="464"/>
      <c r="U243" s="464"/>
      <c r="V243" s="464"/>
      <c r="W243" s="464"/>
      <c r="X243" s="465"/>
      <c r="Y243" s="3">
        <v>1</v>
      </c>
      <c r="Z243" s="5">
        <v>1</v>
      </c>
      <c r="AA243" s="5">
        <v>1</v>
      </c>
      <c r="AB243" s="5">
        <v>1</v>
      </c>
      <c r="AC243" s="5">
        <v>1</v>
      </c>
      <c r="AD243" s="5">
        <v>1</v>
      </c>
      <c r="AE243" s="5">
        <v>1</v>
      </c>
      <c r="AF243" s="5">
        <v>1</v>
      </c>
      <c r="AG243" s="5">
        <v>1</v>
      </c>
      <c r="AH243" s="5">
        <v>1</v>
      </c>
      <c r="AI243" s="5">
        <v>1</v>
      </c>
      <c r="AJ243" s="5">
        <v>1</v>
      </c>
      <c r="AK243" s="5">
        <v>1</v>
      </c>
      <c r="AL243" s="5">
        <v>1</v>
      </c>
      <c r="AM243" s="5">
        <v>1</v>
      </c>
      <c r="AN243" s="5">
        <v>1</v>
      </c>
      <c r="AO243" s="5">
        <v>1</v>
      </c>
      <c r="AP243" s="5">
        <v>1</v>
      </c>
      <c r="AQ243" s="5">
        <v>1</v>
      </c>
      <c r="AR243" s="5">
        <v>1</v>
      </c>
      <c r="AS243" s="5">
        <v>1</v>
      </c>
      <c r="AT243" s="5">
        <v>1</v>
      </c>
      <c r="AU243" s="5">
        <v>1</v>
      </c>
      <c r="AV243" s="5">
        <v>1</v>
      </c>
      <c r="AW243" s="5">
        <v>1</v>
      </c>
      <c r="AX243" s="5">
        <v>1</v>
      </c>
      <c r="AY243" s="5">
        <v>1</v>
      </c>
      <c r="AZ243" s="5">
        <v>1</v>
      </c>
      <c r="BA243" s="5">
        <v>1</v>
      </c>
      <c r="BB243" s="5">
        <v>1</v>
      </c>
      <c r="BC243" s="5">
        <v>1</v>
      </c>
      <c r="BD243" s="5">
        <v>1</v>
      </c>
      <c r="BE243" s="5">
        <v>1</v>
      </c>
      <c r="BF243" s="5">
        <v>1</v>
      </c>
      <c r="BG243" s="5">
        <v>1</v>
      </c>
      <c r="BH243" s="5">
        <v>1</v>
      </c>
      <c r="BI243" s="5">
        <v>1</v>
      </c>
      <c r="BJ243" s="5">
        <v>1</v>
      </c>
      <c r="BK243" s="5">
        <v>1</v>
      </c>
      <c r="BL243" s="5">
        <v>1</v>
      </c>
      <c r="BM243" s="5">
        <v>1</v>
      </c>
      <c r="BN243" s="5">
        <v>1</v>
      </c>
      <c r="BO243" s="5">
        <v>1</v>
      </c>
      <c r="BP243" s="5">
        <v>1</v>
      </c>
      <c r="BQ243" s="5">
        <v>1</v>
      </c>
      <c r="BR243" s="5">
        <v>1</v>
      </c>
      <c r="BS243" s="5">
        <v>1</v>
      </c>
      <c r="BT243" s="5">
        <v>1</v>
      </c>
      <c r="BU243" s="244">
        <v>1</v>
      </c>
    </row>
    <row r="244" spans="1:73" ht="16.5" thickBot="1">
      <c r="A244" s="5">
        <v>1</v>
      </c>
      <c r="B244" s="602">
        <v>5</v>
      </c>
      <c r="C244" s="603">
        <v>70</v>
      </c>
      <c r="D244" s="604">
        <v>5</v>
      </c>
      <c r="E244" s="603">
        <v>76</v>
      </c>
      <c r="F244" s="603">
        <v>35</v>
      </c>
      <c r="G244" s="628">
        <v>40</v>
      </c>
      <c r="H244" s="628">
        <v>14</v>
      </c>
      <c r="I244" s="5">
        <v>1</v>
      </c>
      <c r="J244" s="473" t="s">
        <v>21</v>
      </c>
      <c r="K244" s="399">
        <v>9</v>
      </c>
      <c r="L244" s="399">
        <v>12</v>
      </c>
      <c r="M244" s="399">
        <v>4</v>
      </c>
      <c r="N244" s="399">
        <v>11</v>
      </c>
      <c r="O244" s="399">
        <v>10</v>
      </c>
      <c r="P244" s="399">
        <v>40</v>
      </c>
      <c r="Q244" s="399">
        <v>12</v>
      </c>
      <c r="R244" s="399">
        <v>10</v>
      </c>
      <c r="S244" s="399">
        <v>0.2</v>
      </c>
      <c r="T244" s="399">
        <v>12</v>
      </c>
      <c r="U244" s="399">
        <v>9</v>
      </c>
      <c r="V244" s="399">
        <v>10</v>
      </c>
      <c r="W244" s="399">
        <v>16</v>
      </c>
      <c r="X244" s="474">
        <v>16</v>
      </c>
      <c r="Y244" s="5">
        <v>1</v>
      </c>
      <c r="Z244" s="5">
        <v>1</v>
      </c>
      <c r="AA244" s="399">
        <v>9</v>
      </c>
      <c r="AB244" s="399">
        <v>9</v>
      </c>
      <c r="AC244" s="399">
        <v>8</v>
      </c>
      <c r="AD244" s="399">
        <v>11</v>
      </c>
      <c r="AE244" s="399">
        <v>9</v>
      </c>
      <c r="AF244" s="399">
        <v>40</v>
      </c>
      <c r="AG244" s="5">
        <v>1</v>
      </c>
      <c r="AH244" s="5">
        <v>1</v>
      </c>
      <c r="AI244" s="5">
        <v>1</v>
      </c>
      <c r="AJ244" s="5">
        <v>1</v>
      </c>
      <c r="AK244" s="5">
        <v>1</v>
      </c>
      <c r="AL244" s="5">
        <v>1</v>
      </c>
      <c r="AM244" s="5">
        <v>1</v>
      </c>
      <c r="AN244" s="5">
        <v>1</v>
      </c>
      <c r="AO244" s="5">
        <v>1</v>
      </c>
      <c r="AP244" s="5">
        <v>1</v>
      </c>
      <c r="AQ244" s="5">
        <v>1</v>
      </c>
      <c r="AR244" s="5">
        <v>1</v>
      </c>
      <c r="AS244" s="5">
        <v>1</v>
      </c>
      <c r="AT244" s="5">
        <v>1</v>
      </c>
      <c r="AU244" s="5">
        <v>1</v>
      </c>
      <c r="AV244" s="5">
        <v>1</v>
      </c>
      <c r="AW244" s="5">
        <v>1</v>
      </c>
      <c r="AX244" s="5">
        <v>1</v>
      </c>
      <c r="AY244" s="5">
        <v>1</v>
      </c>
      <c r="AZ244" s="5">
        <v>1</v>
      </c>
      <c r="BA244" s="5">
        <v>1</v>
      </c>
      <c r="BB244" s="5">
        <v>1</v>
      </c>
      <c r="BC244" s="5">
        <v>1</v>
      </c>
      <c r="BD244" s="5">
        <v>1</v>
      </c>
      <c r="BE244" s="5">
        <v>1</v>
      </c>
      <c r="BF244" s="5">
        <v>1</v>
      </c>
      <c r="BG244" s="5">
        <v>1</v>
      </c>
      <c r="BH244" s="5">
        <v>1</v>
      </c>
      <c r="BI244" s="5">
        <v>1</v>
      </c>
      <c r="BJ244" s="5">
        <v>1</v>
      </c>
      <c r="BK244" s="5">
        <v>1</v>
      </c>
      <c r="BL244" s="5">
        <v>1</v>
      </c>
      <c r="BM244" s="5">
        <v>1</v>
      </c>
      <c r="BN244" s="5">
        <v>1</v>
      </c>
      <c r="BO244" s="5">
        <v>1</v>
      </c>
      <c r="BP244" s="5">
        <v>1</v>
      </c>
      <c r="BQ244" s="5">
        <v>1</v>
      </c>
      <c r="BR244" s="5">
        <v>1</v>
      </c>
      <c r="BS244" s="5">
        <v>1</v>
      </c>
      <c r="BT244" s="5">
        <v>1</v>
      </c>
      <c r="BU244" s="244">
        <v>1</v>
      </c>
    </row>
    <row r="245" spans="1:73" ht="15.75" thickBot="1">
      <c r="A245" s="5">
        <v>1</v>
      </c>
      <c r="B245" s="607"/>
      <c r="C245" s="608"/>
      <c r="D245" s="609"/>
      <c r="E245" s="611">
        <f t="shared" ref="E245:H245" ca="1" si="37">CELL("largeur",E245)</f>
        <v>76</v>
      </c>
      <c r="F245" s="611">
        <f t="shared" ca="1" si="37"/>
        <v>35</v>
      </c>
      <c r="G245" s="611">
        <f t="shared" ca="1" si="37"/>
        <v>55</v>
      </c>
      <c r="H245" s="611">
        <f t="shared" ca="1" si="37"/>
        <v>14</v>
      </c>
      <c r="I245" s="5">
        <v>1</v>
      </c>
      <c r="J245" s="287" t="s">
        <v>21</v>
      </c>
      <c r="K245" s="287">
        <f t="shared" ref="K245:X245" ca="1" si="38">CELL("largeur",K245)</f>
        <v>9</v>
      </c>
      <c r="L245" s="287">
        <f t="shared" ca="1" si="38"/>
        <v>12</v>
      </c>
      <c r="M245" s="287">
        <f t="shared" ca="1" si="38"/>
        <v>4</v>
      </c>
      <c r="N245" s="287">
        <f t="shared" ca="1" si="38"/>
        <v>11</v>
      </c>
      <c r="O245" s="287">
        <f t="shared" ca="1" si="38"/>
        <v>10</v>
      </c>
      <c r="P245" s="287">
        <f t="shared" ca="1" si="38"/>
        <v>40</v>
      </c>
      <c r="Q245" s="287">
        <f t="shared" ca="1" si="38"/>
        <v>12</v>
      </c>
      <c r="R245" s="287">
        <f t="shared" ca="1" si="38"/>
        <v>12</v>
      </c>
      <c r="S245" s="287">
        <f t="shared" ca="1" si="38"/>
        <v>0</v>
      </c>
      <c r="T245" s="287">
        <f t="shared" ca="1" si="38"/>
        <v>12</v>
      </c>
      <c r="U245" s="287">
        <f t="shared" ca="1" si="38"/>
        <v>9</v>
      </c>
      <c r="V245" s="287">
        <f t="shared" ca="1" si="38"/>
        <v>10</v>
      </c>
      <c r="W245" s="287">
        <f t="shared" ca="1" si="38"/>
        <v>16</v>
      </c>
      <c r="X245" s="287">
        <f t="shared" ca="1" si="38"/>
        <v>16</v>
      </c>
      <c r="Y245" s="5">
        <v>1</v>
      </c>
      <c r="Z245" s="5">
        <v>1</v>
      </c>
      <c r="AA245" s="287">
        <f t="shared" ref="AA245:AF245" ca="1" si="39">CELL("largeur",AA245)</f>
        <v>9</v>
      </c>
      <c r="AB245" s="287">
        <f t="shared" ca="1" si="39"/>
        <v>9</v>
      </c>
      <c r="AC245" s="287">
        <f t="shared" ca="1" si="39"/>
        <v>8</v>
      </c>
      <c r="AD245" s="287">
        <f t="shared" ca="1" si="39"/>
        <v>11</v>
      </c>
      <c r="AE245" s="287">
        <f t="shared" ca="1" si="39"/>
        <v>9</v>
      </c>
      <c r="AF245" s="287">
        <f t="shared" ca="1" si="39"/>
        <v>40</v>
      </c>
      <c r="AG245" s="5">
        <v>1</v>
      </c>
      <c r="AH245" s="5">
        <v>1</v>
      </c>
      <c r="AI245" s="5">
        <v>1</v>
      </c>
      <c r="AJ245" s="5">
        <v>1</v>
      </c>
      <c r="AK245" s="5">
        <v>1</v>
      </c>
      <c r="AL245" s="5">
        <v>1</v>
      </c>
      <c r="AM245" s="5">
        <v>1</v>
      </c>
      <c r="AN245" s="5">
        <v>1</v>
      </c>
      <c r="AO245" s="5">
        <v>1</v>
      </c>
      <c r="AP245" s="5">
        <v>1</v>
      </c>
      <c r="AQ245" s="5">
        <v>1</v>
      </c>
      <c r="AR245" s="5">
        <v>1</v>
      </c>
      <c r="AS245" s="5">
        <v>1</v>
      </c>
      <c r="AT245" s="5">
        <v>1</v>
      </c>
      <c r="AU245" s="5">
        <v>1</v>
      </c>
      <c r="AV245" s="5">
        <v>1</v>
      </c>
      <c r="AW245" s="5">
        <v>1</v>
      </c>
      <c r="AX245" s="5">
        <v>1</v>
      </c>
      <c r="AY245" s="5">
        <v>1</v>
      </c>
      <c r="AZ245" s="5">
        <v>1</v>
      </c>
      <c r="BA245" s="5">
        <v>1</v>
      </c>
      <c r="BB245" s="5">
        <v>1</v>
      </c>
      <c r="BC245" s="5">
        <v>1</v>
      </c>
      <c r="BD245" s="5">
        <v>1</v>
      </c>
      <c r="BE245" s="5">
        <v>1</v>
      </c>
      <c r="BF245" s="5">
        <v>1</v>
      </c>
      <c r="BG245" s="5">
        <v>1</v>
      </c>
      <c r="BH245" s="5">
        <v>1</v>
      </c>
      <c r="BI245" s="5">
        <v>1</v>
      </c>
      <c r="BJ245" s="5">
        <v>1</v>
      </c>
      <c r="BK245" s="5">
        <v>1</v>
      </c>
      <c r="BL245" s="5">
        <v>1</v>
      </c>
      <c r="BM245" s="5">
        <v>1</v>
      </c>
      <c r="BN245" s="5">
        <v>1</v>
      </c>
      <c r="BO245" s="5">
        <v>1</v>
      </c>
      <c r="BP245" s="5">
        <v>1</v>
      </c>
      <c r="BQ245" s="5">
        <v>1</v>
      </c>
      <c r="BR245" s="5">
        <v>1</v>
      </c>
      <c r="BS245" s="5">
        <v>1</v>
      </c>
      <c r="BT245" s="5">
        <v>1</v>
      </c>
      <c r="BU245" s="244">
        <v>1</v>
      </c>
    </row>
    <row r="246" spans="1:73" ht="23.25" customHeight="1">
      <c r="A246" s="5">
        <v>1</v>
      </c>
      <c r="B246" s="712" t="s">
        <v>46</v>
      </c>
      <c r="C246" s="713"/>
      <c r="D246" s="714"/>
      <c r="E246" s="872" t="s">
        <v>680</v>
      </c>
      <c r="F246" s="873"/>
      <c r="G246" s="873"/>
      <c r="H246" s="874"/>
      <c r="I246" s="5">
        <v>1</v>
      </c>
      <c r="J246" s="54" t="s">
        <v>21</v>
      </c>
      <c r="K246" s="765" t="s">
        <v>29</v>
      </c>
      <c r="L246" s="767" t="s">
        <v>495</v>
      </c>
      <c r="M246" s="767"/>
      <c r="N246" s="767"/>
      <c r="O246" s="767"/>
      <c r="P246" s="767"/>
      <c r="Q246" s="767"/>
      <c r="R246" s="767"/>
      <c r="S246" s="767"/>
      <c r="T246" s="767"/>
      <c r="U246" s="767"/>
      <c r="V246" s="769" t="s">
        <v>158</v>
      </c>
      <c r="W246" s="769"/>
      <c r="X246" s="771" t="str">
        <f>LEFT(L246,1)</f>
        <v>P</v>
      </c>
      <c r="Y246" s="5">
        <v>1</v>
      </c>
      <c r="Z246" s="5">
        <v>1</v>
      </c>
      <c r="AA246" s="780" t="s">
        <v>46</v>
      </c>
      <c r="AB246" s="781"/>
      <c r="AC246" s="781"/>
      <c r="AD246" s="781"/>
      <c r="AE246" s="781"/>
      <c r="AF246" s="782"/>
      <c r="AG246" s="5">
        <v>1</v>
      </c>
      <c r="AH246" s="5">
        <v>1</v>
      </c>
      <c r="AI246" s="5">
        <v>1</v>
      </c>
      <c r="AJ246" s="5">
        <v>1</v>
      </c>
      <c r="AK246" s="5">
        <v>1</v>
      </c>
      <c r="AL246" s="5">
        <v>1</v>
      </c>
      <c r="AM246" s="5">
        <v>1</v>
      </c>
      <c r="AN246" s="5">
        <v>1</v>
      </c>
      <c r="AO246" s="5">
        <v>1</v>
      </c>
      <c r="AP246" s="5">
        <v>1</v>
      </c>
      <c r="AQ246" s="5">
        <v>1</v>
      </c>
      <c r="AR246" s="5">
        <v>1</v>
      </c>
      <c r="AS246" s="5">
        <v>1</v>
      </c>
      <c r="AT246" s="5">
        <v>1</v>
      </c>
      <c r="AU246" s="5">
        <v>1</v>
      </c>
      <c r="AV246" s="5">
        <v>1</v>
      </c>
      <c r="AW246" s="5">
        <v>1</v>
      </c>
      <c r="AX246" s="5">
        <v>1</v>
      </c>
      <c r="AY246" s="5">
        <v>1</v>
      </c>
      <c r="AZ246" s="5">
        <v>1</v>
      </c>
      <c r="BA246" s="5">
        <v>1</v>
      </c>
      <c r="BB246" s="5">
        <v>1</v>
      </c>
      <c r="BC246" s="5">
        <v>1</v>
      </c>
      <c r="BD246" s="5">
        <v>1</v>
      </c>
      <c r="BE246" s="5">
        <v>1</v>
      </c>
      <c r="BF246" s="5">
        <v>1</v>
      </c>
      <c r="BG246" s="5">
        <v>1</v>
      </c>
      <c r="BH246" s="5">
        <v>1</v>
      </c>
      <c r="BI246" s="5">
        <v>1</v>
      </c>
      <c r="BJ246" s="5">
        <v>1</v>
      </c>
      <c r="BK246" s="5">
        <v>1</v>
      </c>
      <c r="BL246" s="5">
        <v>1</v>
      </c>
      <c r="BM246" s="5">
        <v>1</v>
      </c>
      <c r="BN246" s="5">
        <v>1</v>
      </c>
      <c r="BO246" s="5">
        <v>1</v>
      </c>
      <c r="BP246" s="5">
        <v>1</v>
      </c>
      <c r="BQ246" s="5">
        <v>1</v>
      </c>
      <c r="BR246" s="5">
        <v>1</v>
      </c>
      <c r="BS246" s="5">
        <v>1</v>
      </c>
      <c r="BT246" s="5">
        <v>1</v>
      </c>
      <c r="BU246" s="244">
        <v>1</v>
      </c>
    </row>
    <row r="247" spans="1:73" ht="23.25" customHeight="1">
      <c r="A247" s="5">
        <v>1</v>
      </c>
      <c r="B247" s="715" t="s">
        <v>54</v>
      </c>
      <c r="C247" s="677"/>
      <c r="D247" s="716"/>
      <c r="E247" s="875"/>
      <c r="F247" s="876"/>
      <c r="G247" s="876"/>
      <c r="H247" s="877"/>
      <c r="I247" s="5">
        <v>1</v>
      </c>
      <c r="J247" s="56" t="s">
        <v>21</v>
      </c>
      <c r="K247" s="766"/>
      <c r="L247" s="768"/>
      <c r="M247" s="768"/>
      <c r="N247" s="768"/>
      <c r="O247" s="768"/>
      <c r="P247" s="768"/>
      <c r="Q247" s="768"/>
      <c r="R247" s="768"/>
      <c r="S247" s="768"/>
      <c r="T247" s="768"/>
      <c r="U247" s="768"/>
      <c r="V247" s="770"/>
      <c r="W247" s="770"/>
      <c r="X247" s="772"/>
      <c r="Y247" s="5">
        <v>1</v>
      </c>
      <c r="Z247" s="5">
        <v>1</v>
      </c>
      <c r="AA247" s="676" t="s">
        <v>54</v>
      </c>
      <c r="AB247" s="677"/>
      <c r="AC247" s="677"/>
      <c r="AD247" s="677"/>
      <c r="AE247" s="677"/>
      <c r="AF247" s="678"/>
      <c r="AG247" s="5">
        <v>1</v>
      </c>
      <c r="AH247" s="5">
        <v>1</v>
      </c>
      <c r="AI247" s="5">
        <v>1</v>
      </c>
      <c r="AJ247" s="5">
        <v>1</v>
      </c>
      <c r="AK247" s="5">
        <v>1</v>
      </c>
      <c r="AL247" s="5">
        <v>1</v>
      </c>
      <c r="AM247" s="5">
        <v>1</v>
      </c>
      <c r="AN247" s="5">
        <v>1</v>
      </c>
      <c r="AO247" s="5">
        <v>1</v>
      </c>
      <c r="AP247" s="5">
        <v>1</v>
      </c>
      <c r="AQ247" s="5">
        <v>1</v>
      </c>
      <c r="AR247" s="5">
        <v>1</v>
      </c>
      <c r="AS247" s="5">
        <v>1</v>
      </c>
      <c r="AT247" s="5">
        <v>1</v>
      </c>
      <c r="AU247" s="5">
        <v>1</v>
      </c>
      <c r="AV247" s="5">
        <v>1</v>
      </c>
      <c r="AW247" s="5">
        <v>1</v>
      </c>
      <c r="AX247" s="5">
        <v>1</v>
      </c>
      <c r="AY247" s="5">
        <v>1</v>
      </c>
      <c r="AZ247" s="5">
        <v>1</v>
      </c>
      <c r="BA247" s="5">
        <v>1</v>
      </c>
      <c r="BB247" s="5">
        <v>1</v>
      </c>
      <c r="BC247" s="5">
        <v>1</v>
      </c>
      <c r="BD247" s="5">
        <v>1</v>
      </c>
      <c r="BE247" s="5">
        <v>1</v>
      </c>
      <c r="BF247" s="5">
        <v>1</v>
      </c>
      <c r="BG247" s="5">
        <v>1</v>
      </c>
      <c r="BH247" s="5">
        <v>1</v>
      </c>
      <c r="BI247" s="5">
        <v>1</v>
      </c>
      <c r="BJ247" s="5">
        <v>1</v>
      </c>
      <c r="BK247" s="5">
        <v>1</v>
      </c>
      <c r="BL247" s="5">
        <v>1</v>
      </c>
      <c r="BM247" s="5">
        <v>1</v>
      </c>
      <c r="BN247" s="5">
        <v>1</v>
      </c>
      <c r="BO247" s="5">
        <v>1</v>
      </c>
      <c r="BP247" s="5">
        <v>1</v>
      </c>
      <c r="BQ247" s="5">
        <v>1</v>
      </c>
      <c r="BR247" s="5">
        <v>1</v>
      </c>
      <c r="BS247" s="5">
        <v>1</v>
      </c>
      <c r="BT247" s="5">
        <v>1</v>
      </c>
      <c r="BU247" s="244">
        <v>1</v>
      </c>
    </row>
    <row r="248" spans="1:73" ht="21">
      <c r="A248" s="5">
        <v>1</v>
      </c>
      <c r="B248" s="599"/>
      <c r="C248" s="1"/>
      <c r="D248" s="600"/>
      <c r="E248" s="884" t="s">
        <v>702</v>
      </c>
      <c r="F248" s="885"/>
      <c r="G248" s="885"/>
      <c r="H248" s="886"/>
      <c r="I248" s="5">
        <v>1</v>
      </c>
      <c r="J248" s="62" t="s">
        <v>21</v>
      </c>
      <c r="K248" s="63"/>
      <c r="L248" s="63" t="s">
        <v>40</v>
      </c>
      <c r="M248" s="64" t="s">
        <v>494</v>
      </c>
      <c r="N248" s="64"/>
      <c r="O248" s="64"/>
      <c r="P248" s="64"/>
      <c r="Q248" s="64"/>
      <c r="R248" s="64"/>
      <c r="S248" s="64"/>
      <c r="T248" s="64"/>
      <c r="U248" s="64"/>
      <c r="V248" s="64"/>
      <c r="W248" s="64"/>
      <c r="X248" s="65"/>
      <c r="Y248" s="5">
        <v>1</v>
      </c>
      <c r="Z248" s="5">
        <v>1</v>
      </c>
      <c r="AA248" s="100"/>
      <c r="AB248" s="1"/>
      <c r="AC248" s="1"/>
      <c r="AD248" s="1"/>
      <c r="AE248" s="1"/>
      <c r="AF248" s="101"/>
      <c r="AG248" s="5">
        <v>1</v>
      </c>
      <c r="AH248" s="5">
        <v>1</v>
      </c>
      <c r="AI248" s="5">
        <v>1</v>
      </c>
      <c r="AJ248" s="5">
        <v>1</v>
      </c>
      <c r="AK248" s="5">
        <v>1</v>
      </c>
      <c r="AL248" s="5">
        <v>1</v>
      </c>
      <c r="AM248" s="5">
        <v>1</v>
      </c>
      <c r="AN248" s="5">
        <v>1</v>
      </c>
      <c r="AO248" s="5">
        <v>1</v>
      </c>
      <c r="AP248" s="5">
        <v>1</v>
      </c>
      <c r="AQ248" s="5">
        <v>1</v>
      </c>
      <c r="AR248" s="5">
        <v>1</v>
      </c>
      <c r="AS248" s="5">
        <v>1</v>
      </c>
      <c r="AT248" s="5">
        <v>1</v>
      </c>
      <c r="AU248" s="5">
        <v>1</v>
      </c>
      <c r="AV248" s="5">
        <v>1</v>
      </c>
      <c r="AW248" s="5">
        <v>1</v>
      </c>
      <c r="AX248" s="5">
        <v>1</v>
      </c>
      <c r="AY248" s="5">
        <v>1</v>
      </c>
      <c r="AZ248" s="5">
        <v>1</v>
      </c>
      <c r="BA248" s="5">
        <v>1</v>
      </c>
      <c r="BB248" s="5">
        <v>1</v>
      </c>
      <c r="BC248" s="5">
        <v>1</v>
      </c>
      <c r="BD248" s="5">
        <v>1</v>
      </c>
      <c r="BE248" s="5">
        <v>1</v>
      </c>
      <c r="BF248" s="5">
        <v>1</v>
      </c>
      <c r="BG248" s="5">
        <v>1</v>
      </c>
      <c r="BH248" s="5">
        <v>1</v>
      </c>
      <c r="BI248" s="5">
        <v>1</v>
      </c>
      <c r="BJ248" s="5">
        <v>1</v>
      </c>
      <c r="BK248" s="5">
        <v>1</v>
      </c>
      <c r="BL248" s="5">
        <v>1</v>
      </c>
      <c r="BM248" s="5">
        <v>1</v>
      </c>
      <c r="BN248" s="5">
        <v>1</v>
      </c>
      <c r="BO248" s="5">
        <v>1</v>
      </c>
      <c r="BP248" s="5">
        <v>1</v>
      </c>
      <c r="BQ248" s="5">
        <v>1</v>
      </c>
      <c r="BR248" s="5">
        <v>1</v>
      </c>
      <c r="BS248" s="5">
        <v>1</v>
      </c>
      <c r="BT248" s="5">
        <v>1</v>
      </c>
      <c r="BU248" s="244">
        <v>1</v>
      </c>
    </row>
    <row r="249" spans="1:73" ht="18.75" customHeight="1">
      <c r="A249" s="5">
        <v>1</v>
      </c>
      <c r="B249" s="599"/>
      <c r="C249" s="1"/>
      <c r="D249" s="600"/>
      <c r="E249" s="907" t="s">
        <v>703</v>
      </c>
      <c r="F249" s="908"/>
      <c r="G249" s="908"/>
      <c r="H249" s="909"/>
      <c r="I249" s="5">
        <v>1</v>
      </c>
      <c r="J249" s="62" t="s">
        <v>21</v>
      </c>
      <c r="K249" s="71">
        <v>2</v>
      </c>
      <c r="L249" s="72" t="s">
        <v>43</v>
      </c>
      <c r="M249" s="73" t="s">
        <v>44</v>
      </c>
      <c r="N249" s="74"/>
      <c r="O249" s="74"/>
      <c r="P249" s="75"/>
      <c r="Q249" s="76"/>
      <c r="R249" s="75"/>
      <c r="S249" s="75"/>
      <c r="T249" s="75"/>
      <c r="U249" s="75"/>
      <c r="V249" s="77" t="s">
        <v>45</v>
      </c>
      <c r="W249" s="78"/>
      <c r="X249" s="79"/>
      <c r="Y249" s="5">
        <v>1</v>
      </c>
      <c r="Z249" s="5">
        <v>1</v>
      </c>
      <c r="AA249" s="100"/>
      <c r="AB249" s="1"/>
      <c r="AC249" s="1"/>
      <c r="AD249" s="1"/>
      <c r="AE249" s="1"/>
      <c r="AF249" s="101"/>
      <c r="AG249" s="5">
        <v>1</v>
      </c>
      <c r="AH249" s="5">
        <v>1</v>
      </c>
      <c r="AI249" s="5">
        <v>1</v>
      </c>
      <c r="AJ249" s="5">
        <v>1</v>
      </c>
      <c r="AK249" s="5">
        <v>1</v>
      </c>
      <c r="AL249" s="5">
        <v>1</v>
      </c>
      <c r="AM249" s="5">
        <v>1</v>
      </c>
      <c r="AN249" s="5">
        <v>1</v>
      </c>
      <c r="AO249" s="5">
        <v>1</v>
      </c>
      <c r="AP249" s="5">
        <v>1</v>
      </c>
      <c r="AQ249" s="5">
        <v>1</v>
      </c>
      <c r="AR249" s="5">
        <v>1</v>
      </c>
      <c r="AS249" s="5">
        <v>1</v>
      </c>
      <c r="AT249" s="5">
        <v>1</v>
      </c>
      <c r="AU249" s="5">
        <v>1</v>
      </c>
      <c r="AV249" s="5">
        <v>1</v>
      </c>
      <c r="AW249" s="5">
        <v>1</v>
      </c>
      <c r="AX249" s="5">
        <v>1</v>
      </c>
      <c r="AY249" s="5">
        <v>1</v>
      </c>
      <c r="AZ249" s="5">
        <v>1</v>
      </c>
      <c r="BA249" s="5">
        <v>1</v>
      </c>
      <c r="BB249" s="5">
        <v>1</v>
      </c>
      <c r="BC249" s="5">
        <v>1</v>
      </c>
      <c r="BD249" s="5">
        <v>1</v>
      </c>
      <c r="BE249" s="5">
        <v>1</v>
      </c>
      <c r="BF249" s="5">
        <v>1</v>
      </c>
      <c r="BG249" s="5">
        <v>1</v>
      </c>
      <c r="BH249" s="5">
        <v>1</v>
      </c>
      <c r="BI249" s="5">
        <v>1</v>
      </c>
      <c r="BJ249" s="5">
        <v>1</v>
      </c>
      <c r="BK249" s="5">
        <v>1</v>
      </c>
      <c r="BL249" s="5">
        <v>1</v>
      </c>
      <c r="BM249" s="5">
        <v>1</v>
      </c>
      <c r="BN249" s="5">
        <v>1</v>
      </c>
      <c r="BO249" s="5">
        <v>1</v>
      </c>
      <c r="BP249" s="5">
        <v>1</v>
      </c>
      <c r="BQ249" s="5">
        <v>1</v>
      </c>
      <c r="BR249" s="5">
        <v>1</v>
      </c>
      <c r="BS249" s="5">
        <v>1</v>
      </c>
      <c r="BT249" s="5">
        <v>1</v>
      </c>
      <c r="BU249" s="244">
        <v>1</v>
      </c>
    </row>
    <row r="250" spans="1:73" ht="15.75" customHeight="1">
      <c r="A250" s="5">
        <v>1</v>
      </c>
      <c r="B250" s="599"/>
      <c r="C250" s="1"/>
      <c r="D250" s="600"/>
      <c r="E250" s="907"/>
      <c r="F250" s="908"/>
      <c r="G250" s="908"/>
      <c r="H250" s="909"/>
      <c r="I250" s="5">
        <v>1</v>
      </c>
      <c r="J250" s="62" t="s">
        <v>21</v>
      </c>
      <c r="K250" s="89">
        <v>2</v>
      </c>
      <c r="L250" s="90" t="s">
        <v>52</v>
      </c>
      <c r="M250" s="91" t="s">
        <v>53</v>
      </c>
      <c r="N250" s="92"/>
      <c r="P250" s="76"/>
      <c r="Q250" s="76"/>
      <c r="R250" s="76"/>
      <c r="S250" s="76"/>
      <c r="T250" s="76"/>
      <c r="U250" s="76"/>
      <c r="V250" s="753">
        <v>15</v>
      </c>
      <c r="W250" s="754" t="str">
        <f>L249</f>
        <v>couverts</v>
      </c>
      <c r="X250" s="755"/>
      <c r="Y250" s="5">
        <v>1</v>
      </c>
      <c r="Z250" s="5">
        <v>1</v>
      </c>
      <c r="AA250" s="100"/>
      <c r="AB250" s="1"/>
      <c r="AC250" s="1"/>
      <c r="AD250" s="1"/>
      <c r="AE250" s="1"/>
      <c r="AF250" s="101"/>
      <c r="AG250" s="5">
        <v>1</v>
      </c>
      <c r="AH250" s="5">
        <v>1</v>
      </c>
      <c r="AI250" s="5">
        <v>1</v>
      </c>
      <c r="AJ250" s="5">
        <v>1</v>
      </c>
      <c r="AK250" s="5">
        <v>1</v>
      </c>
      <c r="AL250" s="5">
        <v>1</v>
      </c>
      <c r="AM250" s="5">
        <v>1</v>
      </c>
      <c r="AN250" s="5">
        <v>1</v>
      </c>
      <c r="AO250" s="5">
        <v>1</v>
      </c>
      <c r="AP250" s="5">
        <v>1</v>
      </c>
      <c r="AQ250" s="5">
        <v>1</v>
      </c>
      <c r="AR250" s="5">
        <v>1</v>
      </c>
      <c r="AS250" s="5">
        <v>1</v>
      </c>
      <c r="AT250" s="5">
        <v>1</v>
      </c>
      <c r="AU250" s="5">
        <v>1</v>
      </c>
      <c r="AV250" s="5">
        <v>1</v>
      </c>
      <c r="AW250" s="5">
        <v>1</v>
      </c>
      <c r="AX250" s="5">
        <v>1</v>
      </c>
      <c r="AY250" s="5">
        <v>1</v>
      </c>
      <c r="AZ250" s="5">
        <v>1</v>
      </c>
      <c r="BA250" s="5">
        <v>1</v>
      </c>
      <c r="BB250" s="5">
        <v>1</v>
      </c>
      <c r="BC250" s="5">
        <v>1</v>
      </c>
      <c r="BD250" s="5">
        <v>1</v>
      </c>
      <c r="BE250" s="5">
        <v>1</v>
      </c>
      <c r="BF250" s="5">
        <v>1</v>
      </c>
      <c r="BG250" s="5">
        <v>1</v>
      </c>
      <c r="BH250" s="5">
        <v>1</v>
      </c>
      <c r="BI250" s="5">
        <v>1</v>
      </c>
      <c r="BJ250" s="5">
        <v>1</v>
      </c>
      <c r="BK250" s="5">
        <v>1</v>
      </c>
      <c r="BL250" s="5">
        <v>1</v>
      </c>
      <c r="BM250" s="5">
        <v>1</v>
      </c>
      <c r="BN250" s="5">
        <v>1</v>
      </c>
      <c r="BO250" s="5">
        <v>1</v>
      </c>
      <c r="BP250" s="5">
        <v>1</v>
      </c>
      <c r="BQ250" s="5">
        <v>1</v>
      </c>
      <c r="BR250" s="5">
        <v>1</v>
      </c>
      <c r="BS250" s="5">
        <v>1</v>
      </c>
      <c r="BT250" s="5">
        <v>1</v>
      </c>
      <c r="BU250" s="244">
        <v>1</v>
      </c>
    </row>
    <row r="251" spans="1:73" ht="16.5" thickBot="1">
      <c r="A251" s="5">
        <v>1</v>
      </c>
      <c r="B251" s="599"/>
      <c r="C251" s="1"/>
      <c r="D251" s="600"/>
      <c r="E251" s="907"/>
      <c r="F251" s="908"/>
      <c r="G251" s="908"/>
      <c r="H251" s="909"/>
      <c r="I251" s="5">
        <v>1</v>
      </c>
      <c r="J251" s="62" t="s">
        <v>21</v>
      </c>
      <c r="K251" s="98" t="s">
        <v>59</v>
      </c>
      <c r="O251" s="92"/>
      <c r="P251" s="36"/>
      <c r="Q251" s="36"/>
      <c r="R251" s="76"/>
      <c r="S251" s="76"/>
      <c r="T251" s="76"/>
      <c r="U251" s="99" t="str">
        <f>M248</f>
        <v>Par Cuisine et Vins de France</v>
      </c>
      <c r="V251" s="753"/>
      <c r="W251" s="754"/>
      <c r="X251" s="755"/>
      <c r="Y251" s="5">
        <v>1</v>
      </c>
      <c r="Z251" s="5">
        <v>1</v>
      </c>
      <c r="AA251" s="100"/>
      <c r="AB251" s="1"/>
      <c r="AC251" s="1"/>
      <c r="AD251" s="1"/>
      <c r="AE251" s="1"/>
      <c r="AF251" s="101"/>
      <c r="AG251" s="5">
        <v>1</v>
      </c>
      <c r="AH251" s="5">
        <v>1</v>
      </c>
      <c r="AI251" s="5">
        <v>1</v>
      </c>
      <c r="AJ251" s="5">
        <v>1</v>
      </c>
      <c r="AK251" s="5">
        <v>1</v>
      </c>
      <c r="AL251" s="5">
        <v>1</v>
      </c>
      <c r="AM251" s="5">
        <v>1</v>
      </c>
      <c r="AN251" s="5">
        <v>1</v>
      </c>
      <c r="AO251" s="5">
        <v>1</v>
      </c>
      <c r="AP251" s="5">
        <v>1</v>
      </c>
      <c r="AQ251" s="5">
        <v>1</v>
      </c>
      <c r="AR251" s="5">
        <v>1</v>
      </c>
      <c r="AS251" s="5">
        <v>1</v>
      </c>
      <c r="AT251" s="5">
        <v>1</v>
      </c>
      <c r="AU251" s="5">
        <v>1</v>
      </c>
      <c r="AV251" s="5">
        <v>1</v>
      </c>
      <c r="AW251" s="5">
        <v>1</v>
      </c>
      <c r="AX251" s="5">
        <v>1</v>
      </c>
      <c r="AY251" s="5">
        <v>1</v>
      </c>
      <c r="AZ251" s="5">
        <v>1</v>
      </c>
      <c r="BA251" s="5">
        <v>1</v>
      </c>
      <c r="BB251" s="5">
        <v>1</v>
      </c>
      <c r="BC251" s="5">
        <v>1</v>
      </c>
      <c r="BD251" s="5">
        <v>1</v>
      </c>
      <c r="BE251" s="5">
        <v>1</v>
      </c>
      <c r="BF251" s="5">
        <v>1</v>
      </c>
      <c r="BG251" s="5">
        <v>1</v>
      </c>
      <c r="BH251" s="5">
        <v>1</v>
      </c>
      <c r="BI251" s="5">
        <v>1</v>
      </c>
      <c r="BJ251" s="5">
        <v>1</v>
      </c>
      <c r="BK251" s="5">
        <v>1</v>
      </c>
      <c r="BL251" s="5">
        <v>1</v>
      </c>
      <c r="BM251" s="5">
        <v>1</v>
      </c>
      <c r="BN251" s="5">
        <v>1</v>
      </c>
      <c r="BO251" s="5">
        <v>1</v>
      </c>
      <c r="BP251" s="5">
        <v>1</v>
      </c>
      <c r="BQ251" s="5">
        <v>1</v>
      </c>
      <c r="BR251" s="5">
        <v>1</v>
      </c>
      <c r="BS251" s="5">
        <v>1</v>
      </c>
      <c r="BT251" s="5">
        <v>1</v>
      </c>
      <c r="BU251" s="244">
        <v>1</v>
      </c>
    </row>
    <row r="252" spans="1:73" ht="17.25" customHeight="1" thickTop="1" thickBot="1">
      <c r="A252" s="5">
        <v>1</v>
      </c>
      <c r="B252" s="599"/>
      <c r="C252" s="1"/>
      <c r="D252" s="600"/>
      <c r="E252" s="903" t="s">
        <v>688</v>
      </c>
      <c r="F252" s="904"/>
      <c r="G252" s="904"/>
      <c r="H252" s="905"/>
      <c r="I252" s="5">
        <v>1</v>
      </c>
      <c r="J252" s="62" t="s">
        <v>21</v>
      </c>
      <c r="K252" s="112" t="s">
        <v>63</v>
      </c>
      <c r="L252" s="113" t="s">
        <v>64</v>
      </c>
      <c r="M252" s="112" t="s">
        <v>65</v>
      </c>
      <c r="N252" s="113" t="s">
        <v>66</v>
      </c>
      <c r="O252" s="112" t="s">
        <v>67</v>
      </c>
      <c r="P252" s="113" t="s">
        <v>68</v>
      </c>
      <c r="Q252" s="112" t="s">
        <v>69</v>
      </c>
      <c r="R252" s="113" t="s">
        <v>70</v>
      </c>
      <c r="S252" s="112" t="s">
        <v>71</v>
      </c>
      <c r="T252" s="113" t="s">
        <v>72</v>
      </c>
      <c r="U252" s="112" t="s">
        <v>73</v>
      </c>
      <c r="V252" s="113" t="s">
        <v>74</v>
      </c>
      <c r="W252" s="112" t="s">
        <v>75</v>
      </c>
      <c r="X252" s="114" t="s">
        <v>76</v>
      </c>
      <c r="Y252" s="5">
        <v>1</v>
      </c>
      <c r="Z252" s="5">
        <v>1</v>
      </c>
      <c r="AA252" s="100"/>
      <c r="AB252" s="1"/>
      <c r="AC252" s="1"/>
      <c r="AD252" s="1"/>
      <c r="AE252" s="1"/>
      <c r="AF252" s="101"/>
      <c r="AG252" s="5">
        <v>1</v>
      </c>
      <c r="AH252" s="5">
        <v>1</v>
      </c>
      <c r="AI252" s="5">
        <v>1</v>
      </c>
      <c r="AJ252" s="5">
        <v>1</v>
      </c>
      <c r="AK252" s="5">
        <v>1</v>
      </c>
      <c r="AL252" s="5">
        <v>1</v>
      </c>
      <c r="AM252" s="5">
        <v>1</v>
      </c>
      <c r="AN252" s="5">
        <v>1</v>
      </c>
      <c r="AO252" s="5">
        <v>1</v>
      </c>
      <c r="AP252" s="5">
        <v>1</v>
      </c>
      <c r="AQ252" s="5">
        <v>1</v>
      </c>
      <c r="AR252" s="5">
        <v>1</v>
      </c>
      <c r="AS252" s="5">
        <v>1</v>
      </c>
      <c r="AT252" s="5">
        <v>1</v>
      </c>
      <c r="AU252" s="5">
        <v>1</v>
      </c>
      <c r="AV252" s="5">
        <v>1</v>
      </c>
      <c r="AW252" s="5">
        <v>1</v>
      </c>
      <c r="AX252" s="5">
        <v>1</v>
      </c>
      <c r="AY252" s="5">
        <v>1</v>
      </c>
      <c r="AZ252" s="5">
        <v>1</v>
      </c>
      <c r="BA252" s="5">
        <v>1</v>
      </c>
      <c r="BB252" s="5">
        <v>1</v>
      </c>
      <c r="BC252" s="5">
        <v>1</v>
      </c>
      <c r="BD252" s="5">
        <v>1</v>
      </c>
      <c r="BE252" s="5">
        <v>1</v>
      </c>
      <c r="BF252" s="5">
        <v>1</v>
      </c>
      <c r="BG252" s="5">
        <v>1</v>
      </c>
      <c r="BH252" s="5">
        <v>1</v>
      </c>
      <c r="BI252" s="5">
        <v>1</v>
      </c>
      <c r="BJ252" s="5">
        <v>1</v>
      </c>
      <c r="BK252" s="5">
        <v>1</v>
      </c>
      <c r="BL252" s="5">
        <v>1</v>
      </c>
      <c r="BM252" s="5">
        <v>1</v>
      </c>
      <c r="BN252" s="5">
        <v>1</v>
      </c>
      <c r="BO252" s="5">
        <v>1</v>
      </c>
      <c r="BP252" s="5">
        <v>1</v>
      </c>
      <c r="BQ252" s="5">
        <v>1</v>
      </c>
      <c r="BR252" s="5">
        <v>1</v>
      </c>
      <c r="BS252" s="5">
        <v>1</v>
      </c>
      <c r="BT252" s="5">
        <v>1</v>
      </c>
      <c r="BU252" s="244">
        <v>1</v>
      </c>
    </row>
    <row r="253" spans="1:73" ht="16.5" customHeight="1" thickTop="1">
      <c r="A253" s="5">
        <v>1</v>
      </c>
      <c r="B253" s="599"/>
      <c r="C253" s="1"/>
      <c r="D253" s="600"/>
      <c r="E253" s="903"/>
      <c r="F253" s="904"/>
      <c r="G253" s="904"/>
      <c r="H253" s="905"/>
      <c r="I253" s="5">
        <v>1</v>
      </c>
      <c r="J253" s="62" t="s">
        <v>21</v>
      </c>
      <c r="K253" s="125" t="s">
        <v>88</v>
      </c>
      <c r="L253" s="126" t="s">
        <v>89</v>
      </c>
      <c r="M253" s="127"/>
      <c r="N253" s="685" t="s">
        <v>90</v>
      </c>
      <c r="O253" s="687" t="s">
        <v>91</v>
      </c>
      <c r="P253" s="128" t="s">
        <v>92</v>
      </c>
      <c r="Q253" s="689" t="s">
        <v>93</v>
      </c>
      <c r="R253" s="691" t="s">
        <v>94</v>
      </c>
      <c r="S253" s="693" t="s">
        <v>95</v>
      </c>
      <c r="T253" s="129" t="s">
        <v>87</v>
      </c>
      <c r="U253" s="130" t="s">
        <v>82</v>
      </c>
      <c r="V253" s="131" t="s">
        <v>96</v>
      </c>
      <c r="W253" s="132">
        <f>V250</f>
        <v>15</v>
      </c>
      <c r="X253" s="133" t="str">
        <f>W250</f>
        <v>couverts</v>
      </c>
      <c r="Y253" s="5">
        <v>1</v>
      </c>
      <c r="Z253" s="5">
        <v>1</v>
      </c>
      <c r="AA253" s="100"/>
      <c r="AB253" s="1"/>
      <c r="AC253" s="1"/>
      <c r="AD253" s="1"/>
      <c r="AE253" s="1"/>
      <c r="AF253" s="101"/>
      <c r="AG253" s="5">
        <v>1</v>
      </c>
      <c r="AH253" s="5">
        <v>1</v>
      </c>
      <c r="AI253" s="5">
        <v>1</v>
      </c>
      <c r="AJ253" s="5">
        <v>1</v>
      </c>
      <c r="AK253" s="5">
        <v>1</v>
      </c>
      <c r="AL253" s="5">
        <v>1</v>
      </c>
      <c r="AM253" s="5">
        <v>1</v>
      </c>
      <c r="AN253" s="5">
        <v>1</v>
      </c>
      <c r="AO253" s="5">
        <v>1</v>
      </c>
      <c r="AP253" s="5">
        <v>1</v>
      </c>
      <c r="AQ253" s="5">
        <v>1</v>
      </c>
      <c r="AR253" s="5">
        <v>1</v>
      </c>
      <c r="AS253" s="5">
        <v>1</v>
      </c>
      <c r="AT253" s="5">
        <v>1</v>
      </c>
      <c r="AU253" s="5">
        <v>1</v>
      </c>
      <c r="AV253" s="5">
        <v>1</v>
      </c>
      <c r="AW253" s="5">
        <v>1</v>
      </c>
      <c r="AX253" s="5">
        <v>1</v>
      </c>
      <c r="AY253" s="5">
        <v>1</v>
      </c>
      <c r="AZ253" s="5">
        <v>1</v>
      </c>
      <c r="BA253" s="5">
        <v>1</v>
      </c>
      <c r="BB253" s="5">
        <v>1</v>
      </c>
      <c r="BC253" s="5">
        <v>1</v>
      </c>
      <c r="BD253" s="5">
        <v>1</v>
      </c>
      <c r="BE253" s="5">
        <v>1</v>
      </c>
      <c r="BF253" s="5">
        <v>1</v>
      </c>
      <c r="BG253" s="5">
        <v>1</v>
      </c>
      <c r="BH253" s="5">
        <v>1</v>
      </c>
      <c r="BI253" s="5">
        <v>1</v>
      </c>
      <c r="BJ253" s="5">
        <v>1</v>
      </c>
      <c r="BK253" s="5">
        <v>1</v>
      </c>
      <c r="BL253" s="5">
        <v>1</v>
      </c>
      <c r="BM253" s="5">
        <v>1</v>
      </c>
      <c r="BN253" s="5">
        <v>1</v>
      </c>
      <c r="BO253" s="5">
        <v>1</v>
      </c>
      <c r="BP253" s="5">
        <v>1</v>
      </c>
      <c r="BQ253" s="5">
        <v>1</v>
      </c>
      <c r="BR253" s="5">
        <v>1</v>
      </c>
      <c r="BS253" s="5">
        <v>1</v>
      </c>
      <c r="BT253" s="5">
        <v>1</v>
      </c>
      <c r="BU253" s="244">
        <v>1</v>
      </c>
    </row>
    <row r="254" spans="1:73" ht="21" customHeight="1">
      <c r="A254" s="5">
        <v>1</v>
      </c>
      <c r="B254" s="599"/>
      <c r="C254" s="1"/>
      <c r="D254" s="600"/>
      <c r="E254" s="807" t="s">
        <v>678</v>
      </c>
      <c r="F254" s="675" t="s">
        <v>677</v>
      </c>
      <c r="G254" s="634" t="s">
        <v>517</v>
      </c>
      <c r="H254" s="809" t="s">
        <v>686</v>
      </c>
      <c r="I254" s="5">
        <v>1</v>
      </c>
      <c r="J254" s="60" t="s">
        <v>21</v>
      </c>
      <c r="K254" s="144" t="s">
        <v>82</v>
      </c>
      <c r="L254" s="145" t="s">
        <v>83</v>
      </c>
      <c r="M254" s="146" t="s">
        <v>84</v>
      </c>
      <c r="N254" s="686"/>
      <c r="O254" s="688"/>
      <c r="P254" s="147" t="s">
        <v>81</v>
      </c>
      <c r="Q254" s="690"/>
      <c r="R254" s="692"/>
      <c r="S254" s="694"/>
      <c r="T254" s="148" t="s">
        <v>102</v>
      </c>
      <c r="U254" s="149">
        <v>1</v>
      </c>
      <c r="V254" s="150" t="s">
        <v>82</v>
      </c>
      <c r="W254" s="151" t="s">
        <v>83</v>
      </c>
      <c r="X254" s="152" t="s">
        <v>87</v>
      </c>
      <c r="Y254" s="5">
        <v>1</v>
      </c>
      <c r="Z254" s="5">
        <v>1</v>
      </c>
      <c r="AA254" s="100"/>
      <c r="AB254" s="1"/>
      <c r="AC254" s="1"/>
      <c r="AD254" s="1"/>
      <c r="AE254" s="1"/>
      <c r="AF254" s="101"/>
      <c r="AG254" s="5">
        <v>1</v>
      </c>
      <c r="AH254" s="5">
        <v>1</v>
      </c>
      <c r="AI254" s="5">
        <v>1</v>
      </c>
      <c r="AJ254" s="5">
        <v>1</v>
      </c>
      <c r="AK254" s="5">
        <v>1</v>
      </c>
      <c r="AL254" s="5">
        <v>1</v>
      </c>
      <c r="AM254" s="5">
        <v>1</v>
      </c>
      <c r="AN254" s="5">
        <v>1</v>
      </c>
      <c r="AO254" s="5">
        <v>1</v>
      </c>
      <c r="AP254" s="5">
        <v>1</v>
      </c>
      <c r="AQ254" s="5">
        <v>1</v>
      </c>
      <c r="AR254" s="5">
        <v>1</v>
      </c>
      <c r="AS254" s="5">
        <v>1</v>
      </c>
      <c r="AT254" s="5">
        <v>1</v>
      </c>
      <c r="AU254" s="5">
        <v>1</v>
      </c>
      <c r="AV254" s="5">
        <v>1</v>
      </c>
      <c r="AW254" s="5">
        <v>1</v>
      </c>
      <c r="AX254" s="5">
        <v>1</v>
      </c>
      <c r="AY254" s="5">
        <v>1</v>
      </c>
      <c r="AZ254" s="5">
        <v>1</v>
      </c>
      <c r="BA254" s="5">
        <v>1</v>
      </c>
      <c r="BB254" s="5">
        <v>1</v>
      </c>
      <c r="BC254" s="5">
        <v>1</v>
      </c>
      <c r="BD254" s="5">
        <v>1</v>
      </c>
      <c r="BE254" s="5">
        <v>1</v>
      </c>
      <c r="BF254" s="5">
        <v>1</v>
      </c>
      <c r="BG254" s="5">
        <v>1</v>
      </c>
      <c r="BH254" s="5">
        <v>1</v>
      </c>
      <c r="BI254" s="5">
        <v>1</v>
      </c>
      <c r="BJ254" s="5">
        <v>1</v>
      </c>
      <c r="BK254" s="5">
        <v>1</v>
      </c>
      <c r="BL254" s="5">
        <v>1</v>
      </c>
      <c r="BM254" s="5">
        <v>1</v>
      </c>
      <c r="BN254" s="5">
        <v>1</v>
      </c>
      <c r="BO254" s="5">
        <v>1</v>
      </c>
      <c r="BP254" s="5">
        <v>1</v>
      </c>
      <c r="BQ254" s="5">
        <v>1</v>
      </c>
      <c r="BR254" s="5">
        <v>1</v>
      </c>
      <c r="BS254" s="5">
        <v>1</v>
      </c>
      <c r="BT254" s="5">
        <v>1</v>
      </c>
      <c r="BU254" s="244">
        <v>1</v>
      </c>
    </row>
    <row r="255" spans="1:73" ht="18.75" customHeight="1">
      <c r="A255" s="5">
        <v>1</v>
      </c>
      <c r="B255" s="599"/>
      <c r="C255" s="1"/>
      <c r="D255" s="600"/>
      <c r="E255" s="807"/>
      <c r="F255" s="675"/>
      <c r="G255" s="810" t="s">
        <v>519</v>
      </c>
      <c r="H255" s="809"/>
      <c r="I255" s="5">
        <v>1</v>
      </c>
      <c r="J255" s="62" t="s">
        <v>21</v>
      </c>
      <c r="K255" s="163"/>
      <c r="L255" s="164"/>
      <c r="M255" s="165" t="str">
        <f t="shared" ref="M255:M284" si="40">IF(AND(K255&gt;0,N255&gt;0),"de","")</f>
        <v/>
      </c>
      <c r="N255" s="166">
        <v>350</v>
      </c>
      <c r="O255" s="32" t="s">
        <v>17</v>
      </c>
      <c r="P255" s="168" t="s">
        <v>563</v>
      </c>
      <c r="Q255" s="491">
        <v>1</v>
      </c>
      <c r="R255" s="169">
        <f>IFERROR(SUMIF(K312:P312, O255, K313:P313)*N255*IF(ISBLANK(K255),1,K255)+SUMIF(K314:P314, O255, K315:P315)*N255*IF(ISBLANK(K255),1,K255), 0)</f>
        <v>0.35000000000000003</v>
      </c>
      <c r="S255" s="170">
        <f>IF(ISBLANK(K249),0,(R255*Q255)/K249*V250)</f>
        <v>2.6250000000000004</v>
      </c>
      <c r="T255" s="171">
        <f>IF(S285=0,0,(S255/S285)*U254*1000)</f>
        <v>583.33333333333348</v>
      </c>
      <c r="U255" s="172">
        <f>IF(R285=0, 0, (K255*Q255)/(R285*U254))</f>
        <v>0</v>
      </c>
      <c r="V255" s="173">
        <f>IF(OR(ISBLANK(K249), ISBLANK(K255), ISTEXT(K255)), 0, K255*Q255/K249*V250)</f>
        <v>0</v>
      </c>
      <c r="W255" s="174">
        <f t="shared" ref="W255:W284" si="41">L255</f>
        <v>0</v>
      </c>
      <c r="X255" s="175" t="str">
        <f t="shared" ref="X255:X284" si="42">IF(S255=0,0,IF(S255&gt;=1,ROUND(S255,3)&amp;" Kg",INT(S255*1000)&amp;" g"))</f>
        <v>2.625 Kg</v>
      </c>
      <c r="Y255" s="5">
        <v>1</v>
      </c>
      <c r="Z255" s="5">
        <v>1</v>
      </c>
      <c r="AA255" s="796" t="s">
        <v>119</v>
      </c>
      <c r="AB255" s="201" t="s">
        <v>120</v>
      </c>
      <c r="AC255" s="1"/>
      <c r="AD255" s="1"/>
      <c r="AE255" s="1"/>
      <c r="AF255" s="101"/>
      <c r="AG255" s="5">
        <v>1</v>
      </c>
      <c r="AH255" s="5">
        <v>1</v>
      </c>
      <c r="AI255" s="5">
        <v>1</v>
      </c>
      <c r="AJ255" s="5">
        <v>1</v>
      </c>
      <c r="AK255" s="5">
        <v>1</v>
      </c>
      <c r="AL255" s="5">
        <v>1</v>
      </c>
      <c r="AM255" s="5">
        <v>1</v>
      </c>
      <c r="AN255" s="5">
        <v>1</v>
      </c>
      <c r="AO255" s="5">
        <v>1</v>
      </c>
      <c r="AP255" s="5">
        <v>1</v>
      </c>
      <c r="AQ255" s="5">
        <v>1</v>
      </c>
      <c r="AR255" s="5">
        <v>1</v>
      </c>
      <c r="AS255" s="5">
        <v>1</v>
      </c>
      <c r="AT255" s="5">
        <v>1</v>
      </c>
      <c r="AU255" s="5">
        <v>1</v>
      </c>
      <c r="AV255" s="5">
        <v>1</v>
      </c>
      <c r="AW255" s="5">
        <v>1</v>
      </c>
      <c r="AX255" s="5">
        <v>1</v>
      </c>
      <c r="AY255" s="5">
        <v>1</v>
      </c>
      <c r="AZ255" s="5">
        <v>1</v>
      </c>
      <c r="BA255" s="5">
        <v>1</v>
      </c>
      <c r="BB255" s="5">
        <v>1</v>
      </c>
      <c r="BC255" s="5">
        <v>1</v>
      </c>
      <c r="BD255" s="5">
        <v>1</v>
      </c>
      <c r="BE255" s="5">
        <v>1</v>
      </c>
      <c r="BF255" s="5">
        <v>1</v>
      </c>
      <c r="BG255" s="5">
        <v>1</v>
      </c>
      <c r="BH255" s="5">
        <v>1</v>
      </c>
      <c r="BI255" s="5">
        <v>1</v>
      </c>
      <c r="BJ255" s="5">
        <v>1</v>
      </c>
      <c r="BK255" s="5">
        <v>1</v>
      </c>
      <c r="BL255" s="5">
        <v>1</v>
      </c>
      <c r="BM255" s="5">
        <v>1</v>
      </c>
      <c r="BN255" s="5">
        <v>1</v>
      </c>
      <c r="BO255" s="5">
        <v>1</v>
      </c>
      <c r="BP255" s="5">
        <v>1</v>
      </c>
      <c r="BQ255" s="5">
        <v>1</v>
      </c>
      <c r="BR255" s="5">
        <v>1</v>
      </c>
      <c r="BS255" s="5">
        <v>1</v>
      </c>
      <c r="BT255" s="5">
        <v>1</v>
      </c>
      <c r="BU255" s="244">
        <v>1</v>
      </c>
    </row>
    <row r="256" spans="1:73" ht="18.75" customHeight="1">
      <c r="A256" s="5">
        <v>1</v>
      </c>
      <c r="B256" s="717" t="s">
        <v>119</v>
      </c>
      <c r="C256" s="201" t="s">
        <v>562</v>
      </c>
      <c r="D256" s="600"/>
      <c r="E256" s="807"/>
      <c r="F256" s="675"/>
      <c r="G256" s="810"/>
      <c r="H256" s="809"/>
      <c r="I256" s="5">
        <v>1</v>
      </c>
      <c r="J256" s="180" t="str">
        <f t="shared" ref="J256:J283" si="43">IF(P256&lt;&gt;"","A","►")</f>
        <v>A</v>
      </c>
      <c r="K256" s="164"/>
      <c r="L256" s="164"/>
      <c r="M256" s="181" t="str">
        <f t="shared" si="40"/>
        <v/>
      </c>
      <c r="N256" s="166">
        <v>100</v>
      </c>
      <c r="O256" s="32" t="s">
        <v>17</v>
      </c>
      <c r="P256" s="182" t="s">
        <v>564</v>
      </c>
      <c r="Q256" s="491">
        <v>1</v>
      </c>
      <c r="R256" s="169">
        <f>IFERROR(SUMIF(K312:P312, O256, K313:P313)*N256*IF(ISBLANK(K256),1,K256)+SUMIF(K314:P314, O256, K315:P315)*N256*IF(ISBLANK(K256),1,K256), 0)</f>
        <v>0.1</v>
      </c>
      <c r="S256" s="170">
        <f>IF(ISBLANK(K249),0,(R256*Q256)/K249*V250)</f>
        <v>0.75</v>
      </c>
      <c r="T256" s="183">
        <f>IF(S285=0,0,(S256/S285)*U254*1000)</f>
        <v>166.66666666666666</v>
      </c>
      <c r="U256" s="184">
        <f>IF(R285=0, 0, (K256*Q256)/(R285*U254))</f>
        <v>0</v>
      </c>
      <c r="V256" s="185">
        <f>IF(OR(ISBLANK(K249), ISBLANK(K256), ISTEXT(K256)), 0, K256*Q256/K249*V250)</f>
        <v>0</v>
      </c>
      <c r="W256" s="186">
        <f t="shared" si="41"/>
        <v>0</v>
      </c>
      <c r="X256" s="187" t="str">
        <f t="shared" si="42"/>
        <v>750 g</v>
      </c>
      <c r="Y256" s="22" t="s">
        <v>4</v>
      </c>
      <c r="Z256" s="5">
        <v>1</v>
      </c>
      <c r="AA256" s="797"/>
      <c r="AB256" s="210" t="s">
        <v>128</v>
      </c>
      <c r="AC256" s="211"/>
      <c r="AD256" s="211"/>
      <c r="AE256" s="211"/>
      <c r="AF256" s="212"/>
      <c r="AG256" s="5">
        <v>1</v>
      </c>
      <c r="AH256" s="5">
        <v>1</v>
      </c>
      <c r="AI256" s="5">
        <v>1</v>
      </c>
      <c r="AJ256" s="5">
        <v>1</v>
      </c>
      <c r="AK256" s="5">
        <v>1</v>
      </c>
      <c r="AL256" s="5">
        <v>1</v>
      </c>
      <c r="AM256" s="5">
        <v>1</v>
      </c>
      <c r="AN256" s="5">
        <v>1</v>
      </c>
      <c r="AO256" s="5">
        <v>1</v>
      </c>
      <c r="AP256" s="5">
        <v>1</v>
      </c>
      <c r="AQ256" s="5">
        <v>1</v>
      </c>
      <c r="AR256" s="5">
        <v>1</v>
      </c>
      <c r="AS256" s="5">
        <v>1</v>
      </c>
      <c r="AT256" s="5">
        <v>1</v>
      </c>
      <c r="AU256" s="5">
        <v>1</v>
      </c>
      <c r="AV256" s="5">
        <v>1</v>
      </c>
      <c r="AW256" s="5">
        <v>1</v>
      </c>
      <c r="AX256" s="5">
        <v>1</v>
      </c>
      <c r="AY256" s="5">
        <v>1</v>
      </c>
      <c r="AZ256" s="5">
        <v>1</v>
      </c>
      <c r="BA256" s="5">
        <v>1</v>
      </c>
      <c r="BB256" s="5">
        <v>1</v>
      </c>
      <c r="BC256" s="5">
        <v>1</v>
      </c>
      <c r="BD256" s="5">
        <v>1</v>
      </c>
      <c r="BE256" s="5">
        <v>1</v>
      </c>
      <c r="BF256" s="5">
        <v>1</v>
      </c>
      <c r="BG256" s="5">
        <v>1</v>
      </c>
      <c r="BH256" s="5">
        <v>1</v>
      </c>
      <c r="BI256" s="5">
        <v>1</v>
      </c>
      <c r="BJ256" s="5">
        <v>1</v>
      </c>
      <c r="BK256" s="5">
        <v>1</v>
      </c>
      <c r="BL256" s="5">
        <v>1</v>
      </c>
      <c r="BM256" s="5">
        <v>1</v>
      </c>
      <c r="BN256" s="5">
        <v>1</v>
      </c>
      <c r="BO256" s="5">
        <v>1</v>
      </c>
      <c r="BP256" s="5">
        <v>1</v>
      </c>
      <c r="BQ256" s="5">
        <v>1</v>
      </c>
      <c r="BR256" s="5">
        <v>1</v>
      </c>
      <c r="BS256" s="5">
        <v>1</v>
      </c>
      <c r="BT256" s="5">
        <v>1</v>
      </c>
      <c r="BU256" s="244">
        <v>1</v>
      </c>
    </row>
    <row r="257" spans="1:73" ht="18.75" customHeight="1">
      <c r="A257" s="5">
        <v>1</v>
      </c>
      <c r="B257" s="718"/>
      <c r="C257" s="210"/>
      <c r="D257" s="601"/>
      <c r="E257" s="808"/>
      <c r="F257" s="945"/>
      <c r="G257" s="811"/>
      <c r="H257" s="906"/>
      <c r="I257" s="5">
        <v>1</v>
      </c>
      <c r="J257" s="180" t="str">
        <f t="shared" si="43"/>
        <v>A</v>
      </c>
      <c r="K257" s="192"/>
      <c r="L257" s="192"/>
      <c r="M257" s="165" t="str">
        <f t="shared" si="40"/>
        <v/>
      </c>
      <c r="N257" s="166">
        <v>150</v>
      </c>
      <c r="O257" s="32" t="s">
        <v>17</v>
      </c>
      <c r="P257" s="182" t="s">
        <v>565</v>
      </c>
      <c r="Q257" s="491">
        <v>1</v>
      </c>
      <c r="R257" s="169">
        <f>IFERROR(SUMIF(K312:P312, O257, K313:P313)*N257*IF(ISBLANK(K257),1,K257)+SUMIF(K314:P314, O257, K315:P315)*N257*IF(ISBLANK(K257),1,K257), 0)</f>
        <v>0.15</v>
      </c>
      <c r="S257" s="170">
        <f>IF(ISBLANK(K249),0,(R257*Q257)/K249*V250)</f>
        <v>1.125</v>
      </c>
      <c r="T257" s="171">
        <f>IF(S285=0,0,(S257/S285)*U254*1000)</f>
        <v>250</v>
      </c>
      <c r="U257" s="193">
        <f>IF(R285=0, 0, (K257*Q257)/(R285*U254))</f>
        <v>0</v>
      </c>
      <c r="V257" s="173">
        <f>IF(OR(ISBLANK(K249), ISBLANK(K257), ISTEXT(K257)), 0, K257*Q257/K249*V250)</f>
        <v>0</v>
      </c>
      <c r="W257" s="174">
        <f t="shared" si="41"/>
        <v>0</v>
      </c>
      <c r="X257" s="175" t="str">
        <f t="shared" si="42"/>
        <v>1.125 Kg</v>
      </c>
      <c r="Y257" s="22" t="s">
        <v>10</v>
      </c>
      <c r="Z257" s="5">
        <v>1</v>
      </c>
      <c r="AA257" s="216"/>
      <c r="AB257" s="216"/>
      <c r="AC257" s="216"/>
      <c r="AD257" s="216"/>
      <c r="AE257" s="216"/>
      <c r="AF257" s="216"/>
      <c r="AG257" s="5">
        <v>1</v>
      </c>
      <c r="AH257" s="5">
        <v>1</v>
      </c>
      <c r="AI257" s="5">
        <v>1</v>
      </c>
      <c r="AJ257" s="5">
        <v>1</v>
      </c>
      <c r="AK257" s="5">
        <v>1</v>
      </c>
      <c r="AL257" s="5">
        <v>1</v>
      </c>
      <c r="AM257" s="5">
        <v>1</v>
      </c>
      <c r="AN257" s="5">
        <v>1</v>
      </c>
      <c r="AO257" s="5">
        <v>1</v>
      </c>
      <c r="AP257" s="5">
        <v>1</v>
      </c>
      <c r="AQ257" s="5">
        <v>1</v>
      </c>
      <c r="AR257" s="5">
        <v>1</v>
      </c>
      <c r="AS257" s="5">
        <v>1</v>
      </c>
      <c r="AT257" s="5">
        <v>1</v>
      </c>
      <c r="AU257" s="5">
        <v>1</v>
      </c>
      <c r="AV257" s="5">
        <v>1</v>
      </c>
      <c r="AW257" s="5">
        <v>1</v>
      </c>
      <c r="AX257" s="5">
        <v>1</v>
      </c>
      <c r="AY257" s="5">
        <v>1</v>
      </c>
      <c r="AZ257" s="5">
        <v>1</v>
      </c>
      <c r="BA257" s="5">
        <v>1</v>
      </c>
      <c r="BB257" s="5">
        <v>1</v>
      </c>
      <c r="BC257" s="5">
        <v>1</v>
      </c>
      <c r="BD257" s="5">
        <v>1</v>
      </c>
      <c r="BE257" s="5">
        <v>1</v>
      </c>
      <c r="BF257" s="5">
        <v>1</v>
      </c>
      <c r="BG257" s="5">
        <v>1</v>
      </c>
      <c r="BH257" s="5">
        <v>1</v>
      </c>
      <c r="BI257" s="5">
        <v>1</v>
      </c>
      <c r="BJ257" s="5">
        <v>1</v>
      </c>
      <c r="BK257" s="5">
        <v>1</v>
      </c>
      <c r="BL257" s="5">
        <v>1</v>
      </c>
      <c r="BM257" s="5">
        <v>1</v>
      </c>
      <c r="BN257" s="5">
        <v>1</v>
      </c>
      <c r="BO257" s="5">
        <v>1</v>
      </c>
      <c r="BP257" s="5">
        <v>1</v>
      </c>
      <c r="BQ257" s="5">
        <v>1</v>
      </c>
      <c r="BR257" s="5">
        <v>1</v>
      </c>
      <c r="BS257" s="5">
        <v>1</v>
      </c>
      <c r="BT257" s="5">
        <v>1</v>
      </c>
      <c r="BU257" s="244">
        <v>1</v>
      </c>
    </row>
    <row r="258" spans="1:73" ht="18.75">
      <c r="A258" s="5">
        <v>1</v>
      </c>
      <c r="B258" s="596"/>
      <c r="C258" s="613" t="str">
        <f>"colonne."&amp;LEFT(ADDRESS(1,COLUMN(),4),1)</f>
        <v>colonne.C</v>
      </c>
      <c r="D258" s="598"/>
      <c r="E258" s="613" t="str">
        <f>"colonne."&amp;LEFT(ADDRESS(1,COLUMN(),4),1)</f>
        <v>colonne.E</v>
      </c>
      <c r="F258" s="613" t="str">
        <f>"colonne."&amp;LEFT(ADDRESS(1,COLUMN(),4),1)</f>
        <v>colonne.F</v>
      </c>
      <c r="G258" s="626" t="s">
        <v>684</v>
      </c>
      <c r="H258" s="638" t="str">
        <f>"colonne."&amp;LEFT(ADDRESS(1,COLUMN(),4),1)</f>
        <v>colonne.H</v>
      </c>
      <c r="I258" s="5">
        <v>1</v>
      </c>
      <c r="J258" s="180" t="str">
        <f t="shared" si="43"/>
        <v>A</v>
      </c>
      <c r="K258" s="192">
        <v>1</v>
      </c>
      <c r="L258" s="192" t="s">
        <v>411</v>
      </c>
      <c r="M258" s="181" t="str">
        <f t="shared" si="40"/>
        <v/>
      </c>
      <c r="N258" s="486"/>
      <c r="O258" s="167"/>
      <c r="P258" s="182" t="s">
        <v>566</v>
      </c>
      <c r="Q258" s="491">
        <v>1</v>
      </c>
      <c r="R258" s="169">
        <f>IFERROR(SUMIF(K312:P312, O258, K313:P313)*N258*IF(ISBLANK(K258),1,K258)+SUMIF(K314:P314, O258, K315:P315)*N258*IF(ISBLANK(K258),1,K258), 0)</f>
        <v>0</v>
      </c>
      <c r="S258" s="170">
        <f>IF(ISBLANK(K249),0,(R258*Q258)/K249*V250)</f>
        <v>0</v>
      </c>
      <c r="T258" s="183">
        <f>IF(S285=0,0,(S258/S285)*U254*1000)</f>
        <v>0</v>
      </c>
      <c r="U258" s="184">
        <f>IF(R285=0, 0, (K258*Q258)/(R285*U254))</f>
        <v>1.6666666666666665</v>
      </c>
      <c r="V258" s="185">
        <f>IF(OR(ISBLANK(K249), ISBLANK(K258), ISTEXT(K258)), 0, K258*Q258/K249*V250)</f>
        <v>7.5</v>
      </c>
      <c r="W258" s="186" t="str">
        <f t="shared" si="41"/>
        <v>poivron(s)</v>
      </c>
      <c r="X258" s="187">
        <f t="shared" si="42"/>
        <v>0</v>
      </c>
      <c r="Y258" s="22" t="s">
        <v>16</v>
      </c>
      <c r="Z258" s="5">
        <v>1</v>
      </c>
      <c r="AA258" s="798" t="s">
        <v>138</v>
      </c>
      <c r="AB258" s="798"/>
      <c r="AC258" s="219"/>
      <c r="AD258" s="219"/>
      <c r="AE258" s="219"/>
      <c r="AF258" s="219"/>
      <c r="AG258" s="5">
        <v>1</v>
      </c>
      <c r="AH258" s="5">
        <v>1</v>
      </c>
      <c r="AI258" s="5">
        <v>1</v>
      </c>
      <c r="AJ258" s="5">
        <v>1</v>
      </c>
      <c r="AK258" s="5">
        <v>1</v>
      </c>
      <c r="AL258" s="5">
        <v>1</v>
      </c>
      <c r="AM258" s="5">
        <v>1</v>
      </c>
      <c r="AN258" s="5">
        <v>1</v>
      </c>
      <c r="AO258" s="5">
        <v>1</v>
      </c>
      <c r="AP258" s="5">
        <v>1</v>
      </c>
      <c r="AQ258" s="5">
        <v>1</v>
      </c>
      <c r="AR258" s="5">
        <v>1</v>
      </c>
      <c r="AS258" s="5">
        <v>1</v>
      </c>
      <c r="AT258" s="5">
        <v>1</v>
      </c>
      <c r="AU258" s="5">
        <v>1</v>
      </c>
      <c r="AV258" s="5">
        <v>1</v>
      </c>
      <c r="AW258" s="5">
        <v>1</v>
      </c>
      <c r="AX258" s="5">
        <v>1</v>
      </c>
      <c r="AY258" s="5">
        <v>1</v>
      </c>
      <c r="AZ258" s="5">
        <v>1</v>
      </c>
      <c r="BA258" s="5">
        <v>1</v>
      </c>
      <c r="BB258" s="5">
        <v>1</v>
      </c>
      <c r="BC258" s="5">
        <v>1</v>
      </c>
      <c r="BD258" s="5">
        <v>1</v>
      </c>
      <c r="BE258" s="5">
        <v>1</v>
      </c>
      <c r="BF258" s="5">
        <v>1</v>
      </c>
      <c r="BG258" s="5">
        <v>1</v>
      </c>
      <c r="BH258" s="5">
        <v>1</v>
      </c>
      <c r="BI258" s="5">
        <v>1</v>
      </c>
      <c r="BJ258" s="5">
        <v>1</v>
      </c>
      <c r="BK258" s="5">
        <v>1</v>
      </c>
      <c r="BL258" s="5">
        <v>1</v>
      </c>
      <c r="BM258" s="5">
        <v>1</v>
      </c>
      <c r="BN258" s="5">
        <v>1</v>
      </c>
      <c r="BO258" s="5">
        <v>1</v>
      </c>
      <c r="BP258" s="5">
        <v>1</v>
      </c>
      <c r="BQ258" s="5">
        <v>1</v>
      </c>
      <c r="BR258" s="5">
        <v>1</v>
      </c>
      <c r="BS258" s="5">
        <v>1</v>
      </c>
      <c r="BT258" s="5">
        <v>1</v>
      </c>
      <c r="BU258" s="244">
        <v>1</v>
      </c>
    </row>
    <row r="259" spans="1:73" ht="19.5" thickBot="1">
      <c r="A259" s="5">
        <v>1</v>
      </c>
      <c r="B259" s="596"/>
      <c r="C259" s="631" t="s">
        <v>665</v>
      </c>
      <c r="D259" s="598"/>
      <c r="E259" s="630" t="str">
        <f t="shared" ref="E259:E321" si="44">SUBSTITUTE(SUBSTITUTE(SUBSTITUTE(SUBSTITUTE(SUBSTITUTE(SUBSTITUTE(SUBSTITUTE(SUBSTITUTE(SUBSTITUTE(SUBSTITUTE(C259,"0",""),"1",""),"2",""),"3",""),"4",""),"5",""),"6",""),"7",""),"8",""),"9","")</f>
        <v>Paella végétarienne</v>
      </c>
      <c r="F259" s="641"/>
      <c r="G259" s="627" t="str">
        <f t="shared" ref="G259:G265" si="45">IF(ISBLANK(F259),E259,F259)</f>
        <v>Paella végétarienne</v>
      </c>
      <c r="H259" s="639" t="str">
        <f>IF(OR(ISBLANK(F259), ISTEXT(F259)), "", "0  "&amp;F258)</f>
        <v/>
      </c>
      <c r="I259" s="5">
        <v>1</v>
      </c>
      <c r="J259" s="180" t="str">
        <f t="shared" si="43"/>
        <v>A</v>
      </c>
      <c r="K259" s="192">
        <v>1</v>
      </c>
      <c r="L259" s="192" t="s">
        <v>411</v>
      </c>
      <c r="M259" s="165" t="str">
        <f t="shared" si="40"/>
        <v/>
      </c>
      <c r="N259" s="166"/>
      <c r="O259" s="167"/>
      <c r="P259" s="182" t="s">
        <v>567</v>
      </c>
      <c r="Q259" s="491">
        <v>1</v>
      </c>
      <c r="R259" s="169">
        <f>IFERROR(SUMIF(K312:P312, O259, K313:P313)*N259*IF(ISBLANK(K259),1,K259)+SUMIF(K314:P314, O259, K315:P315)*N259*IF(ISBLANK(K259),1,K259), 0)</f>
        <v>0</v>
      </c>
      <c r="S259" s="170">
        <f>IF(ISBLANK(K249),0,(R259*Q259)/K249*V250)</f>
        <v>0</v>
      </c>
      <c r="T259" s="171">
        <f>IF(S285=0,0,(S259/S285)*U254*1000)</f>
        <v>0</v>
      </c>
      <c r="U259" s="193">
        <f>IF(R285=0, 0, (K259*Q259)/(R285*U254))</f>
        <v>1.6666666666666665</v>
      </c>
      <c r="V259" s="173">
        <f>IF(OR(ISBLANK(K249), ISBLANK(K259), ISTEXT(K259)), 0, K259*Q259/K249*V250)</f>
        <v>7.5</v>
      </c>
      <c r="W259" s="174" t="str">
        <f t="shared" si="41"/>
        <v>poivron(s)</v>
      </c>
      <c r="X259" s="175">
        <f t="shared" si="42"/>
        <v>0</v>
      </c>
      <c r="Y259" s="22" t="s">
        <v>5</v>
      </c>
      <c r="Z259" s="5">
        <v>1</v>
      </c>
      <c r="AA259" s="897" t="s">
        <v>143</v>
      </c>
      <c r="AB259" s="897"/>
      <c r="AC259" s="224"/>
      <c r="AD259" s="224"/>
      <c r="AE259" s="224"/>
      <c r="AF259" s="224"/>
      <c r="AG259" s="5">
        <v>1</v>
      </c>
      <c r="AH259" s="5">
        <v>1</v>
      </c>
      <c r="AI259" s="5">
        <v>1</v>
      </c>
      <c r="AJ259" s="5">
        <v>1</v>
      </c>
      <c r="AK259" s="5">
        <v>1</v>
      </c>
      <c r="AL259" s="5">
        <v>1</v>
      </c>
      <c r="AM259" s="5">
        <v>1</v>
      </c>
      <c r="AN259" s="5">
        <v>1</v>
      </c>
      <c r="AO259" s="5">
        <v>1</v>
      </c>
      <c r="AP259" s="5">
        <v>1</v>
      </c>
      <c r="AQ259" s="5">
        <v>1</v>
      </c>
      <c r="AR259" s="5">
        <v>1</v>
      </c>
      <c r="AS259" s="5">
        <v>1</v>
      </c>
      <c r="AT259" s="5">
        <v>1</v>
      </c>
      <c r="AU259" s="5">
        <v>1</v>
      </c>
      <c r="AV259" s="5">
        <v>1</v>
      </c>
      <c r="AW259" s="5">
        <v>1</v>
      </c>
      <c r="AX259" s="5">
        <v>1</v>
      </c>
      <c r="AY259" s="5">
        <v>1</v>
      </c>
      <c r="AZ259" s="5">
        <v>1</v>
      </c>
      <c r="BA259" s="5">
        <v>1</v>
      </c>
      <c r="BB259" s="5">
        <v>1</v>
      </c>
      <c r="BC259" s="5">
        <v>1</v>
      </c>
      <c r="BD259" s="5">
        <v>1</v>
      </c>
      <c r="BE259" s="5">
        <v>1</v>
      </c>
      <c r="BF259" s="5">
        <v>1</v>
      </c>
      <c r="BG259" s="5">
        <v>1</v>
      </c>
      <c r="BH259" s="5">
        <v>1</v>
      </c>
      <c r="BI259" s="5">
        <v>1</v>
      </c>
      <c r="BJ259" s="5">
        <v>1</v>
      </c>
      <c r="BK259" s="5">
        <v>1</v>
      </c>
      <c r="BL259" s="5">
        <v>1</v>
      </c>
      <c r="BM259" s="5">
        <v>1</v>
      </c>
      <c r="BN259" s="5">
        <v>1</v>
      </c>
      <c r="BO259" s="5">
        <v>1</v>
      </c>
      <c r="BP259" s="5">
        <v>1</v>
      </c>
      <c r="BQ259" s="5">
        <v>1</v>
      </c>
      <c r="BR259" s="5">
        <v>1</v>
      </c>
      <c r="BS259" s="5">
        <v>1</v>
      </c>
      <c r="BT259" s="5">
        <v>1</v>
      </c>
      <c r="BU259" s="244">
        <v>1</v>
      </c>
    </row>
    <row r="260" spans="1:73" ht="20.25" thickTop="1" thickBot="1">
      <c r="A260" s="5">
        <v>1</v>
      </c>
      <c r="B260" s="596"/>
      <c r="C260" s="632" t="s">
        <v>494</v>
      </c>
      <c r="D260" s="598"/>
      <c r="E260" s="630" t="str">
        <f t="shared" si="44"/>
        <v>Par Cuisine et Vins de France</v>
      </c>
      <c r="F260" s="640">
        <v>0</v>
      </c>
      <c r="G260" s="627">
        <f t="shared" si="45"/>
        <v>0</v>
      </c>
      <c r="H260" s="639" t="str">
        <f>IF(OR(ISBLANK(F260), ISTEXT(F260)), "", "0  "&amp;F258)</f>
        <v>0  colonne.F</v>
      </c>
      <c r="I260" s="5">
        <v>1</v>
      </c>
      <c r="J260" s="180" t="str">
        <f t="shared" si="43"/>
        <v>A</v>
      </c>
      <c r="K260" s="192">
        <v>1</v>
      </c>
      <c r="L260" s="192" t="s">
        <v>409</v>
      </c>
      <c r="M260" s="181" t="str">
        <f t="shared" si="40"/>
        <v/>
      </c>
      <c r="N260" s="166"/>
      <c r="O260" s="167"/>
      <c r="P260" s="182" t="s">
        <v>568</v>
      </c>
      <c r="Q260" s="491">
        <v>1</v>
      </c>
      <c r="R260" s="169">
        <f>IFERROR(SUMIF(K312:P312, O260, K313:P313)*N260*IF(ISBLANK(K260),1,K260)+SUMIF(K314:P314, O260, K315:P315)*N260*IF(ISBLANK(K260),1,K260), 0)</f>
        <v>0</v>
      </c>
      <c r="S260" s="170">
        <f>IF(ISBLANK(K249),0,(R260*Q260)/K249*V250)</f>
        <v>0</v>
      </c>
      <c r="T260" s="183">
        <f>IF(S285=0,0,(S260/S285)*U254*1000)</f>
        <v>0</v>
      </c>
      <c r="U260" s="184">
        <f>IF(R285=0, 0, (K260*Q260)/(R285*U254))</f>
        <v>1.6666666666666665</v>
      </c>
      <c r="V260" s="185">
        <f>IF(OR(ISBLANK(K249), ISBLANK(K260), ISTEXT(K260)), 0, K260*Q260/K249*V250)</f>
        <v>7.5</v>
      </c>
      <c r="W260" s="186" t="str">
        <f t="shared" si="41"/>
        <v>oignon(s)</v>
      </c>
      <c r="X260" s="187">
        <f t="shared" si="42"/>
        <v>0</v>
      </c>
      <c r="Y260" s="32" t="s">
        <v>11</v>
      </c>
      <c r="Z260" s="5">
        <v>1</v>
      </c>
      <c r="AA260" s="113" t="s">
        <v>63</v>
      </c>
      <c r="AB260" s="113" t="s">
        <v>64</v>
      </c>
      <c r="AC260" s="113" t="s">
        <v>65</v>
      </c>
      <c r="AD260" s="113" t="s">
        <v>66</v>
      </c>
      <c r="AE260" s="113" t="s">
        <v>67</v>
      </c>
      <c r="AF260" s="113" t="s">
        <v>68</v>
      </c>
      <c r="AG260" s="5">
        <v>1</v>
      </c>
      <c r="AH260" s="5">
        <v>1</v>
      </c>
      <c r="AI260" s="5">
        <v>1</v>
      </c>
      <c r="AJ260" s="5">
        <v>1</v>
      </c>
      <c r="AK260" s="5">
        <v>1</v>
      </c>
      <c r="AL260" s="5">
        <v>1</v>
      </c>
      <c r="AM260" s="5">
        <v>1</v>
      </c>
      <c r="AN260" s="5">
        <v>1</v>
      </c>
      <c r="AO260" s="5">
        <v>1</v>
      </c>
      <c r="AP260" s="5">
        <v>1</v>
      </c>
      <c r="AQ260" s="5">
        <v>1</v>
      </c>
      <c r="AR260" s="5">
        <v>1</v>
      </c>
      <c r="AS260" s="5">
        <v>1</v>
      </c>
      <c r="AT260" s="5">
        <v>1</v>
      </c>
      <c r="AU260" s="5">
        <v>1</v>
      </c>
      <c r="AV260" s="5">
        <v>1</v>
      </c>
      <c r="AW260" s="5">
        <v>1</v>
      </c>
      <c r="AX260" s="5">
        <v>1</v>
      </c>
      <c r="AY260" s="5">
        <v>1</v>
      </c>
      <c r="AZ260" s="5">
        <v>1</v>
      </c>
      <c r="BA260" s="5">
        <v>1</v>
      </c>
      <c r="BB260" s="5">
        <v>1</v>
      </c>
      <c r="BC260" s="5">
        <v>1</v>
      </c>
      <c r="BD260" s="5">
        <v>1</v>
      </c>
      <c r="BE260" s="5">
        <v>1</v>
      </c>
      <c r="BF260" s="5">
        <v>1</v>
      </c>
      <c r="BG260" s="5">
        <v>1</v>
      </c>
      <c r="BH260" s="5">
        <v>1</v>
      </c>
      <c r="BI260" s="5">
        <v>1</v>
      </c>
      <c r="BJ260" s="5">
        <v>1</v>
      </c>
      <c r="BK260" s="5">
        <v>1</v>
      </c>
      <c r="BL260" s="5">
        <v>1</v>
      </c>
      <c r="BM260" s="5">
        <v>1</v>
      </c>
      <c r="BN260" s="5">
        <v>1</v>
      </c>
      <c r="BO260" s="5">
        <v>1</v>
      </c>
      <c r="BP260" s="5">
        <v>1</v>
      </c>
      <c r="BQ260" s="5">
        <v>1</v>
      </c>
      <c r="BR260" s="5">
        <v>1</v>
      </c>
      <c r="BS260" s="5">
        <v>1</v>
      </c>
      <c r="BT260" s="5">
        <v>1</v>
      </c>
      <c r="BU260" s="244">
        <v>1</v>
      </c>
    </row>
    <row r="261" spans="1:73" ht="19.5" thickTop="1">
      <c r="A261" s="5">
        <v>1</v>
      </c>
      <c r="B261" s="596"/>
      <c r="C261" s="632"/>
      <c r="D261" s="598"/>
      <c r="E261" s="630" t="str">
        <f t="shared" si="44"/>
        <v/>
      </c>
      <c r="F261" s="640">
        <v>0</v>
      </c>
      <c r="G261" s="627">
        <f t="shared" si="45"/>
        <v>0</v>
      </c>
      <c r="H261" s="639" t="str">
        <f>IF(OR(ISBLANK(F261), ISTEXT(F261)), "", "0  "&amp;F258)</f>
        <v>0  colonne.F</v>
      </c>
      <c r="I261" s="5">
        <v>1</v>
      </c>
      <c r="J261" s="180" t="str">
        <f t="shared" si="43"/>
        <v>A</v>
      </c>
      <c r="K261" s="164">
        <v>2</v>
      </c>
      <c r="L261" s="164" t="s">
        <v>413</v>
      </c>
      <c r="M261" s="165" t="str">
        <f t="shared" si="40"/>
        <v/>
      </c>
      <c r="N261" s="486"/>
      <c r="O261" s="167"/>
      <c r="P261" s="182" t="s">
        <v>569</v>
      </c>
      <c r="Q261" s="491">
        <v>1</v>
      </c>
      <c r="R261" s="169">
        <f>IFERROR(SUMIF(K312:P312, O261, K313:P313)*N261*IF(ISBLANK(K261),1,K261)+SUMIF(K314:P314, O261, K315:P315)*N261*IF(ISBLANK(K261),1,K261), 0)</f>
        <v>0</v>
      </c>
      <c r="S261" s="170">
        <f>IF(ISBLANK(K249),0,(R261*Q261)/K249*V250)</f>
        <v>0</v>
      </c>
      <c r="T261" s="171">
        <f>IF(S285=0,0,(S261/S285)*U254*1000)</f>
        <v>0</v>
      </c>
      <c r="U261" s="193">
        <f>IF(R285=0, 0, (K261*Q261)/(R285*U254))</f>
        <v>3.333333333333333</v>
      </c>
      <c r="V261" s="173">
        <f>IF(OR(ISBLANK(K249), ISBLANK(K261), ISTEXT(K261)), 0, K261*Q261/K249*V250)</f>
        <v>15</v>
      </c>
      <c r="W261" s="174" t="str">
        <f t="shared" si="41"/>
        <v>gousses</v>
      </c>
      <c r="X261" s="175">
        <f t="shared" si="42"/>
        <v>0</v>
      </c>
      <c r="Y261" s="32" t="s">
        <v>17</v>
      </c>
      <c r="Z261" s="5">
        <v>1</v>
      </c>
      <c r="AA261" s="812" t="s">
        <v>122</v>
      </c>
      <c r="AB261" s="814" t="s">
        <v>123</v>
      </c>
      <c r="AC261" s="816" t="s">
        <v>84</v>
      </c>
      <c r="AD261" s="814" t="s">
        <v>90</v>
      </c>
      <c r="AE261" s="818" t="s">
        <v>124</v>
      </c>
      <c r="AF261" s="128" t="s">
        <v>92</v>
      </c>
      <c r="AG261" s="5">
        <v>1</v>
      </c>
      <c r="AH261" s="5">
        <v>1</v>
      </c>
      <c r="AI261" s="5">
        <v>1</v>
      </c>
      <c r="AJ261" s="5">
        <v>1</v>
      </c>
      <c r="AK261" s="5">
        <v>1</v>
      </c>
      <c r="AL261" s="5">
        <v>1</v>
      </c>
      <c r="AM261" s="5">
        <v>1</v>
      </c>
      <c r="AN261" s="5">
        <v>1</v>
      </c>
      <c r="AO261" s="5">
        <v>1</v>
      </c>
      <c r="AP261" s="5">
        <v>1</v>
      </c>
      <c r="AQ261" s="5">
        <v>1</v>
      </c>
      <c r="AR261" s="5">
        <v>1</v>
      </c>
      <c r="AS261" s="5">
        <v>1</v>
      </c>
      <c r="AT261" s="5">
        <v>1</v>
      </c>
      <c r="AU261" s="5">
        <v>1</v>
      </c>
      <c r="AV261" s="5">
        <v>1</v>
      </c>
      <c r="AW261" s="5">
        <v>1</v>
      </c>
      <c r="AX261" s="5">
        <v>1</v>
      </c>
      <c r="AY261" s="5">
        <v>1</v>
      </c>
      <c r="AZ261" s="5">
        <v>1</v>
      </c>
      <c r="BA261" s="5">
        <v>1</v>
      </c>
      <c r="BB261" s="5">
        <v>1</v>
      </c>
      <c r="BC261" s="5">
        <v>1</v>
      </c>
      <c r="BD261" s="5">
        <v>1</v>
      </c>
      <c r="BE261" s="5">
        <v>1</v>
      </c>
      <c r="BF261" s="5">
        <v>1</v>
      </c>
      <c r="BG261" s="5">
        <v>1</v>
      </c>
      <c r="BH261" s="5">
        <v>1</v>
      </c>
      <c r="BI261" s="5">
        <v>1</v>
      </c>
      <c r="BJ261" s="5">
        <v>1</v>
      </c>
      <c r="BK261" s="5">
        <v>1</v>
      </c>
      <c r="BL261" s="5">
        <v>1</v>
      </c>
      <c r="BM261" s="5">
        <v>1</v>
      </c>
      <c r="BN261" s="5">
        <v>1</v>
      </c>
      <c r="BO261" s="5">
        <v>1</v>
      </c>
      <c r="BP261" s="5">
        <v>1</v>
      </c>
      <c r="BQ261" s="5">
        <v>1</v>
      </c>
      <c r="BR261" s="5">
        <v>1</v>
      </c>
      <c r="BS261" s="5">
        <v>1</v>
      </c>
      <c r="BT261" s="5">
        <v>1</v>
      </c>
      <c r="BU261" s="244">
        <v>1</v>
      </c>
    </row>
    <row r="262" spans="1:73" ht="18.75">
      <c r="A262" s="5">
        <v>1</v>
      </c>
      <c r="B262" s="596"/>
      <c r="C262" s="632" t="s">
        <v>666</v>
      </c>
      <c r="D262" s="598"/>
      <c r="E262" s="630" t="str">
        <f t="shared" si="44"/>
        <v>Infos pratiques</v>
      </c>
      <c r="F262" s="640">
        <v>0</v>
      </c>
      <c r="G262" s="627">
        <f t="shared" si="45"/>
        <v>0</v>
      </c>
      <c r="H262" s="639" t="str">
        <f>IF(OR(ISBLANK(F262), ISTEXT(F262)), "", "0  "&amp;F258)</f>
        <v>0  colonne.F</v>
      </c>
      <c r="I262" s="5">
        <v>1</v>
      </c>
      <c r="J262" s="180" t="str">
        <f t="shared" si="43"/>
        <v>A</v>
      </c>
      <c r="K262" s="192">
        <v>1</v>
      </c>
      <c r="L262" s="192" t="s">
        <v>575</v>
      </c>
      <c r="M262" s="181" t="str">
        <f t="shared" si="40"/>
        <v/>
      </c>
      <c r="N262" s="486"/>
      <c r="O262" s="167"/>
      <c r="P262" s="182" t="s">
        <v>570</v>
      </c>
      <c r="Q262" s="491">
        <v>1</v>
      </c>
      <c r="R262" s="169">
        <f>IFERROR(SUMIF(K312:P312, O262, K313:P313)*N262*IF(ISBLANK(K262),1,K262)+SUMIF(K314:P314, O262, K315:P315)*N262*IF(ISBLANK(K262),1,K262), 0)</f>
        <v>0</v>
      </c>
      <c r="S262" s="170">
        <f>IF(ISBLANK(K249),0,(R262*Q262)/K249*V250)</f>
        <v>0</v>
      </c>
      <c r="T262" s="183">
        <f>IF(S285=0,0,(S262/S285)*U254*1000)</f>
        <v>0</v>
      </c>
      <c r="U262" s="184">
        <f>IF(R285=0, 0, (K262*Q262)/(R285*U254))</f>
        <v>1.6666666666666665</v>
      </c>
      <c r="V262" s="185">
        <f>IF(OR(ISBLANK(K249), ISBLANK(K262), ISTEXT(K262)), 0, K262*Q262/K249*V250)</f>
        <v>7.5</v>
      </c>
      <c r="W262" s="186" t="str">
        <f t="shared" si="41"/>
        <v>bouillon</v>
      </c>
      <c r="X262" s="187">
        <f t="shared" si="42"/>
        <v>0</v>
      </c>
      <c r="Y262" s="23" t="s">
        <v>6</v>
      </c>
      <c r="Z262" s="5">
        <v>1</v>
      </c>
      <c r="AA262" s="813"/>
      <c r="AB262" s="815"/>
      <c r="AC262" s="817"/>
      <c r="AD262" s="815"/>
      <c r="AE262" s="819"/>
      <c r="AF262" s="147" t="s">
        <v>81</v>
      </c>
      <c r="AG262" s="5">
        <v>1</v>
      </c>
      <c r="AH262" s="5">
        <v>1</v>
      </c>
      <c r="AI262" s="5">
        <v>1</v>
      </c>
      <c r="AJ262" s="5">
        <v>1</v>
      </c>
      <c r="AK262" s="5">
        <v>1</v>
      </c>
      <c r="AL262" s="5">
        <v>1</v>
      </c>
      <c r="AM262" s="5">
        <v>1</v>
      </c>
      <c r="AN262" s="5">
        <v>1</v>
      </c>
      <c r="AO262" s="5">
        <v>1</v>
      </c>
      <c r="AP262" s="5">
        <v>1</v>
      </c>
      <c r="AQ262" s="5">
        <v>1</v>
      </c>
      <c r="AR262" s="5">
        <v>1</v>
      </c>
      <c r="AS262" s="5">
        <v>1</v>
      </c>
      <c r="AT262" s="5">
        <v>1</v>
      </c>
      <c r="AU262" s="5">
        <v>1</v>
      </c>
      <c r="AV262" s="5">
        <v>1</v>
      </c>
      <c r="AW262" s="5">
        <v>1</v>
      </c>
      <c r="AX262" s="5">
        <v>1</v>
      </c>
      <c r="AY262" s="5">
        <v>1</v>
      </c>
      <c r="AZ262" s="5">
        <v>1</v>
      </c>
      <c r="BA262" s="5">
        <v>1</v>
      </c>
      <c r="BB262" s="5">
        <v>1</v>
      </c>
      <c r="BC262" s="5">
        <v>1</v>
      </c>
      <c r="BD262" s="5">
        <v>1</v>
      </c>
      <c r="BE262" s="5">
        <v>1</v>
      </c>
      <c r="BF262" s="5">
        <v>1</v>
      </c>
      <c r="BG262" s="5">
        <v>1</v>
      </c>
      <c r="BH262" s="5">
        <v>1</v>
      </c>
      <c r="BI262" s="5">
        <v>1</v>
      </c>
      <c r="BJ262" s="5">
        <v>1</v>
      </c>
      <c r="BK262" s="5">
        <v>1</v>
      </c>
      <c r="BL262" s="5">
        <v>1</v>
      </c>
      <c r="BM262" s="5">
        <v>1</v>
      </c>
      <c r="BN262" s="5">
        <v>1</v>
      </c>
      <c r="BO262" s="5">
        <v>1</v>
      </c>
      <c r="BP262" s="5">
        <v>1</v>
      </c>
      <c r="BQ262" s="5">
        <v>1</v>
      </c>
      <c r="BR262" s="5">
        <v>1</v>
      </c>
      <c r="BS262" s="5">
        <v>1</v>
      </c>
      <c r="BT262" s="5">
        <v>1</v>
      </c>
      <c r="BU262" s="244">
        <v>1</v>
      </c>
    </row>
    <row r="263" spans="1:73" ht="18.75">
      <c r="A263" s="5">
        <v>1</v>
      </c>
      <c r="B263" s="596"/>
      <c r="C263" s="632"/>
      <c r="D263" s="598"/>
      <c r="E263" s="630" t="str">
        <f t="shared" si="44"/>
        <v/>
      </c>
      <c r="F263" s="640"/>
      <c r="G263" s="627" t="str">
        <f t="shared" si="45"/>
        <v/>
      </c>
      <c r="H263" s="639" t="str">
        <f>IF(OR(ISBLANK(F263), ISTEXT(F263)), "", "0  "&amp;F258)</f>
        <v/>
      </c>
      <c r="I263" s="5">
        <v>1</v>
      </c>
      <c r="J263" s="180" t="str">
        <f t="shared" si="43"/>
        <v>A</v>
      </c>
      <c r="K263" s="163">
        <v>2</v>
      </c>
      <c r="L263" s="164" t="s">
        <v>7</v>
      </c>
      <c r="M263" s="165" t="str">
        <f t="shared" si="40"/>
        <v/>
      </c>
      <c r="N263" s="166"/>
      <c r="O263" s="167"/>
      <c r="P263" s="182" t="s">
        <v>571</v>
      </c>
      <c r="Q263" s="491">
        <v>1</v>
      </c>
      <c r="R263" s="169">
        <f>IFERROR(SUMIF(K312:P312, O263, K313:P313)*N263*IF(ISBLANK(K263),1,K263)+SUMIF(K314:P314, O263, K315:P315)*N263*IF(ISBLANK(K263),1,K263), 0)</f>
        <v>0</v>
      </c>
      <c r="S263" s="170">
        <f>IF(ISBLANK(K249),0,(R263*Q263)/K249*V250)</f>
        <v>0</v>
      </c>
      <c r="T263" s="171">
        <f>IF(S285=0,0,(S263/S285)*U254*1000)</f>
        <v>0</v>
      </c>
      <c r="U263" s="193">
        <f>IF(R285=0, 0, (K263*Q263)/(R285*U254))</f>
        <v>3.333333333333333</v>
      </c>
      <c r="V263" s="173">
        <f>IF(OR(ISBLANK(K249), ISBLANK(K263), ISTEXT(K263)), 0, K263*Q263/K249*V250)</f>
        <v>15</v>
      </c>
      <c r="W263" s="174" t="str">
        <f t="shared" si="41"/>
        <v>cuil.Soupe</v>
      </c>
      <c r="X263" s="175">
        <f t="shared" si="42"/>
        <v>0</v>
      </c>
      <c r="Y263" s="23" t="s">
        <v>12</v>
      </c>
      <c r="Z263" s="5">
        <v>1</v>
      </c>
      <c r="AA263" s="163"/>
      <c r="AB263" s="164"/>
      <c r="AC263" s="165" t="str">
        <f t="shared" ref="AC263:AC283" si="46">IF(AND(AA263&gt;0,AD263&gt;0),"de","")</f>
        <v/>
      </c>
      <c r="AD263" s="166"/>
      <c r="AE263" s="167"/>
      <c r="AF263" s="168"/>
      <c r="AG263" s="5">
        <v>1</v>
      </c>
      <c r="AH263" s="5">
        <v>1</v>
      </c>
      <c r="AI263" s="5">
        <v>1</v>
      </c>
      <c r="AJ263" s="5">
        <v>1</v>
      </c>
      <c r="AK263" s="5">
        <v>1</v>
      </c>
      <c r="AL263" s="5">
        <v>1</v>
      </c>
      <c r="AM263" s="5">
        <v>1</v>
      </c>
      <c r="AN263" s="5">
        <v>1</v>
      </c>
      <c r="AO263" s="5">
        <v>1</v>
      </c>
      <c r="AP263" s="5">
        <v>1</v>
      </c>
      <c r="AQ263" s="5">
        <v>1</v>
      </c>
      <c r="AR263" s="5">
        <v>1</v>
      </c>
      <c r="AS263" s="5">
        <v>1</v>
      </c>
      <c r="AT263" s="5">
        <v>1</v>
      </c>
      <c r="AU263" s="5">
        <v>1</v>
      </c>
      <c r="AV263" s="5">
        <v>1</v>
      </c>
      <c r="AW263" s="5">
        <v>1</v>
      </c>
      <c r="AX263" s="5">
        <v>1</v>
      </c>
      <c r="AY263" s="5">
        <v>1</v>
      </c>
      <c r="AZ263" s="5">
        <v>1</v>
      </c>
      <c r="BA263" s="5">
        <v>1</v>
      </c>
      <c r="BB263" s="5">
        <v>1</v>
      </c>
      <c r="BC263" s="5">
        <v>1</v>
      </c>
      <c r="BD263" s="5">
        <v>1</v>
      </c>
      <c r="BE263" s="5">
        <v>1</v>
      </c>
      <c r="BF263" s="5">
        <v>1</v>
      </c>
      <c r="BG263" s="5">
        <v>1</v>
      </c>
      <c r="BH263" s="5">
        <v>1</v>
      </c>
      <c r="BI263" s="5">
        <v>1</v>
      </c>
      <c r="BJ263" s="5">
        <v>1</v>
      </c>
      <c r="BK263" s="5">
        <v>1</v>
      </c>
      <c r="BL263" s="5">
        <v>1</v>
      </c>
      <c r="BM263" s="5">
        <v>1</v>
      </c>
      <c r="BN263" s="5">
        <v>1</v>
      </c>
      <c r="BO263" s="5">
        <v>1</v>
      </c>
      <c r="BP263" s="5">
        <v>1</v>
      </c>
      <c r="BQ263" s="5">
        <v>1</v>
      </c>
      <c r="BR263" s="5">
        <v>1</v>
      </c>
      <c r="BS263" s="5">
        <v>1</v>
      </c>
      <c r="BT263" s="5">
        <v>1</v>
      </c>
      <c r="BU263" s="244">
        <v>1</v>
      </c>
    </row>
    <row r="264" spans="1:73" ht="18.75">
      <c r="A264" s="5">
        <v>1</v>
      </c>
      <c r="B264" s="596"/>
      <c r="C264" s="632" t="s">
        <v>667</v>
      </c>
      <c r="D264" s="598"/>
      <c r="E264" s="630" t="str">
        <f t="shared" si="44"/>
        <v>Nombre de personnes</v>
      </c>
      <c r="F264" s="640">
        <v>0</v>
      </c>
      <c r="G264" s="627">
        <f t="shared" si="45"/>
        <v>0</v>
      </c>
      <c r="H264" s="639" t="str">
        <f>IF(OR(ISBLANK(F264), ISTEXT(F264)), "", "0  "&amp;F258)</f>
        <v>0  colonne.F</v>
      </c>
      <c r="I264" s="5">
        <v>1</v>
      </c>
      <c r="J264" s="180" t="str">
        <f t="shared" si="43"/>
        <v>A</v>
      </c>
      <c r="K264" s="163">
        <v>1</v>
      </c>
      <c r="L264" s="164" t="s">
        <v>7</v>
      </c>
      <c r="M264" s="181" t="str">
        <f t="shared" si="40"/>
        <v/>
      </c>
      <c r="N264" s="485"/>
      <c r="O264" s="167"/>
      <c r="P264" s="182" t="s">
        <v>572</v>
      </c>
      <c r="Q264" s="491">
        <v>1</v>
      </c>
      <c r="R264" s="169">
        <f>IFERROR(SUMIF(K312:P312, O264, K313:P313)*N264*IF(ISBLANK(K264),1,K264)+SUMIF(K314:P314, O264, K315:P315)*N264*IF(ISBLANK(K264),1,K264), 0)</f>
        <v>0</v>
      </c>
      <c r="S264" s="170">
        <f>IF(ISBLANK(K249),0,(R264*Q264)/K249*V250)</f>
        <v>0</v>
      </c>
      <c r="T264" s="183">
        <f>IF(S285=0,0,(S264/S285)*U254*1000)</f>
        <v>0</v>
      </c>
      <c r="U264" s="184">
        <f>IF(R285=0, 0, (K264*Q264)/(R285*U254))</f>
        <v>1.6666666666666665</v>
      </c>
      <c r="V264" s="185">
        <f>IF(OR(ISBLANK(K249), ISBLANK(K264), ISTEXT(K264)), 0, K264*Q264/K249*V250)</f>
        <v>7.5</v>
      </c>
      <c r="W264" s="186" t="str">
        <f t="shared" si="41"/>
        <v>cuil.Soupe</v>
      </c>
      <c r="X264" s="187">
        <f t="shared" si="42"/>
        <v>0</v>
      </c>
      <c r="Y264" s="41" t="s">
        <v>18</v>
      </c>
      <c r="Z264" s="5">
        <v>1</v>
      </c>
      <c r="AA264" s="164"/>
      <c r="AB264" s="164"/>
      <c r="AC264" s="181" t="str">
        <f t="shared" si="46"/>
        <v/>
      </c>
      <c r="AD264" s="166"/>
      <c r="AE264" s="167"/>
      <c r="AF264" s="182"/>
      <c r="AG264" s="5">
        <v>1</v>
      </c>
      <c r="AH264" s="5">
        <v>1</v>
      </c>
      <c r="AI264" s="5">
        <v>1</v>
      </c>
      <c r="AJ264" s="5">
        <v>1</v>
      </c>
      <c r="AK264" s="5">
        <v>1</v>
      </c>
      <c r="AL264" s="5">
        <v>1</v>
      </c>
      <c r="AM264" s="5">
        <v>1</v>
      </c>
      <c r="AN264" s="5">
        <v>1</v>
      </c>
      <c r="AO264" s="5">
        <v>1</v>
      </c>
      <c r="AP264" s="5">
        <v>1</v>
      </c>
      <c r="AQ264" s="5">
        <v>1</v>
      </c>
      <c r="AR264" s="5">
        <v>1</v>
      </c>
      <c r="AS264" s="5">
        <v>1</v>
      </c>
      <c r="AT264" s="5">
        <v>1</v>
      </c>
      <c r="AU264" s="5">
        <v>1</v>
      </c>
      <c r="AV264" s="5">
        <v>1</v>
      </c>
      <c r="AW264" s="5">
        <v>1</v>
      </c>
      <c r="AX264" s="5">
        <v>1</v>
      </c>
      <c r="AY264" s="5">
        <v>1</v>
      </c>
      <c r="AZ264" s="5">
        <v>1</v>
      </c>
      <c r="BA264" s="5">
        <v>1</v>
      </c>
      <c r="BB264" s="5">
        <v>1</v>
      </c>
      <c r="BC264" s="5">
        <v>1</v>
      </c>
      <c r="BD264" s="5">
        <v>1</v>
      </c>
      <c r="BE264" s="5">
        <v>1</v>
      </c>
      <c r="BF264" s="5">
        <v>1</v>
      </c>
      <c r="BG264" s="5">
        <v>1</v>
      </c>
      <c r="BH264" s="5">
        <v>1</v>
      </c>
      <c r="BI264" s="5">
        <v>1</v>
      </c>
      <c r="BJ264" s="5">
        <v>1</v>
      </c>
      <c r="BK264" s="5">
        <v>1</v>
      </c>
      <c r="BL264" s="5">
        <v>1</v>
      </c>
      <c r="BM264" s="5">
        <v>1</v>
      </c>
      <c r="BN264" s="5">
        <v>1</v>
      </c>
      <c r="BO264" s="5">
        <v>1</v>
      </c>
      <c r="BP264" s="5">
        <v>1</v>
      </c>
      <c r="BQ264" s="5">
        <v>1</v>
      </c>
      <c r="BR264" s="5">
        <v>1</v>
      </c>
      <c r="BS264" s="5">
        <v>1</v>
      </c>
      <c r="BT264" s="5">
        <v>1</v>
      </c>
      <c r="BU264" s="244">
        <v>1</v>
      </c>
    </row>
    <row r="265" spans="1:73" ht="18.75">
      <c r="A265" s="5">
        <v>1</v>
      </c>
      <c r="B265" s="596"/>
      <c r="C265" s="632" t="s">
        <v>668</v>
      </c>
      <c r="D265" s="598"/>
      <c r="E265" s="630" t="str">
        <f t="shared" si="44"/>
        <v>Temps de préparation minutes</v>
      </c>
      <c r="F265" s="640">
        <v>0</v>
      </c>
      <c r="G265" s="627">
        <f t="shared" si="45"/>
        <v>0</v>
      </c>
      <c r="H265" s="639" t="str">
        <f>IF(OR(ISBLANK(F265), ISTEXT(F265)), "", "0  "&amp;F258)</f>
        <v>0  colonne.F</v>
      </c>
      <c r="I265" s="5">
        <v>1</v>
      </c>
      <c r="J265" s="180" t="str">
        <f t="shared" si="43"/>
        <v>A</v>
      </c>
      <c r="K265" s="163">
        <v>1</v>
      </c>
      <c r="L265" s="164" t="s">
        <v>461</v>
      </c>
      <c r="M265" s="165" t="str">
        <f t="shared" si="40"/>
        <v/>
      </c>
      <c r="N265" s="166"/>
      <c r="O265" s="167"/>
      <c r="P265" s="182" t="s">
        <v>573</v>
      </c>
      <c r="Q265" s="491">
        <v>1</v>
      </c>
      <c r="R265" s="169">
        <f>IFERROR(SUMIF(K312:P312, O265, K313:P313)*N265*IF(ISBLANK(K265),1,K265)+SUMIF(K314:P314, O265, K315:P315)*N265*IF(ISBLANK(K265),1,K265), 0)</f>
        <v>0</v>
      </c>
      <c r="S265" s="170">
        <f>IF(ISBLANK(K249),0,(R265*Q265)/K249*V250)</f>
        <v>0</v>
      </c>
      <c r="T265" s="171">
        <f>IF(S285=0,0,(S265/S285)*U254*1000)</f>
        <v>0</v>
      </c>
      <c r="U265" s="193">
        <f>IF(R285=0, 0, (K265*Q265)/(R285*U254))</f>
        <v>1.6666666666666665</v>
      </c>
      <c r="V265" s="173">
        <f>IF(OR(ISBLANK(K249), ISBLANK(K265), ISTEXT(K265)), 0, K265*Q265/K249*V250)</f>
        <v>7.5</v>
      </c>
      <c r="W265" s="174" t="str">
        <f t="shared" si="41"/>
        <v>pincée(s)</v>
      </c>
      <c r="X265" s="175">
        <f t="shared" si="42"/>
        <v>0</v>
      </c>
      <c r="Y265" s="24" t="s">
        <v>7</v>
      </c>
      <c r="Z265" s="5">
        <v>1</v>
      </c>
      <c r="AA265" s="192"/>
      <c r="AB265" s="192"/>
      <c r="AC265" s="165" t="str">
        <f t="shared" si="46"/>
        <v/>
      </c>
      <c r="AD265" s="166"/>
      <c r="AE265" s="167"/>
      <c r="AF265" s="182"/>
      <c r="AG265" s="5">
        <v>1</v>
      </c>
      <c r="AH265" s="5">
        <v>1</v>
      </c>
      <c r="AI265" s="5">
        <v>1</v>
      </c>
      <c r="AJ265" s="5">
        <v>1</v>
      </c>
      <c r="AK265" s="5">
        <v>1</v>
      </c>
      <c r="AL265" s="5">
        <v>1</v>
      </c>
      <c r="AM265" s="5">
        <v>1</v>
      </c>
      <c r="AN265" s="5">
        <v>1</v>
      </c>
      <c r="AO265" s="5">
        <v>1</v>
      </c>
      <c r="AP265" s="5">
        <v>1</v>
      </c>
      <c r="AQ265" s="5">
        <v>1</v>
      </c>
      <c r="AR265" s="5">
        <v>1</v>
      </c>
      <c r="AS265" s="5">
        <v>1</v>
      </c>
      <c r="AT265" s="5">
        <v>1</v>
      </c>
      <c r="AU265" s="5">
        <v>1</v>
      </c>
      <c r="AV265" s="5">
        <v>1</v>
      </c>
      <c r="AW265" s="5">
        <v>1</v>
      </c>
      <c r="AX265" s="5">
        <v>1</v>
      </c>
      <c r="AY265" s="5">
        <v>1</v>
      </c>
      <c r="AZ265" s="5">
        <v>1</v>
      </c>
      <c r="BA265" s="5">
        <v>1</v>
      </c>
      <c r="BB265" s="5">
        <v>1</v>
      </c>
      <c r="BC265" s="5">
        <v>1</v>
      </c>
      <c r="BD265" s="5">
        <v>1</v>
      </c>
      <c r="BE265" s="5">
        <v>1</v>
      </c>
      <c r="BF265" s="5">
        <v>1</v>
      </c>
      <c r="BG265" s="5">
        <v>1</v>
      </c>
      <c r="BH265" s="5">
        <v>1</v>
      </c>
      <c r="BI265" s="5">
        <v>1</v>
      </c>
      <c r="BJ265" s="5">
        <v>1</v>
      </c>
      <c r="BK265" s="5">
        <v>1</v>
      </c>
      <c r="BL265" s="5">
        <v>1</v>
      </c>
      <c r="BM265" s="5">
        <v>1</v>
      </c>
      <c r="BN265" s="5">
        <v>1</v>
      </c>
      <c r="BO265" s="5">
        <v>1</v>
      </c>
      <c r="BP265" s="5">
        <v>1</v>
      </c>
      <c r="BQ265" s="5">
        <v>1</v>
      </c>
      <c r="BR265" s="5">
        <v>1</v>
      </c>
      <c r="BS265" s="5">
        <v>1</v>
      </c>
      <c r="BT265" s="5">
        <v>1</v>
      </c>
      <c r="BU265" s="244">
        <v>1</v>
      </c>
    </row>
    <row r="266" spans="1:73" ht="18.75">
      <c r="A266" s="5">
        <v>1</v>
      </c>
      <c r="B266" s="596"/>
      <c r="C266" s="632" t="s">
        <v>669</v>
      </c>
      <c r="D266" s="598"/>
      <c r="E266" s="630" t="str">
        <f t="shared" si="44"/>
        <v>Temps de cuisson minutes</v>
      </c>
      <c r="F266" s="640">
        <v>0</v>
      </c>
      <c r="G266" s="627">
        <f>IF(ISBLANK(F266),E266,F266)</f>
        <v>0</v>
      </c>
      <c r="H266" s="639" t="str">
        <f>IF(OR(ISBLANK(F266), ISTEXT(F266)), "", "0  "&amp;F258)</f>
        <v>0  colonne.F</v>
      </c>
      <c r="I266" s="5">
        <v>1</v>
      </c>
      <c r="J266" s="180" t="str">
        <f t="shared" si="43"/>
        <v>A</v>
      </c>
      <c r="K266" s="163">
        <v>2</v>
      </c>
      <c r="L266" s="164" t="s">
        <v>7</v>
      </c>
      <c r="M266" s="181" t="str">
        <f t="shared" si="40"/>
        <v/>
      </c>
      <c r="N266" s="166"/>
      <c r="O266" s="167"/>
      <c r="P266" s="182" t="s">
        <v>574</v>
      </c>
      <c r="Q266" s="491">
        <v>1</v>
      </c>
      <c r="R266" s="169">
        <f>IFERROR(SUMIF(K312:P312, O266, K313:P313)*N266*IF(ISBLANK(K266),1,K266)+SUMIF(K314:P314, O266, K315:P315)*N266*IF(ISBLANK(K266),1,K266), 0)</f>
        <v>0</v>
      </c>
      <c r="S266" s="170">
        <f>IF(ISBLANK(K249),0,(R266*Q266)/K249*V250)</f>
        <v>0</v>
      </c>
      <c r="T266" s="183">
        <f>IF(S285=0,0,(S266/S285)*U254*1000)</f>
        <v>0</v>
      </c>
      <c r="U266" s="184">
        <f>IF(R285=0, 0, (K266*Q266)/(R285*U254))</f>
        <v>3.333333333333333</v>
      </c>
      <c r="V266" s="185">
        <f>IF(OR(ISBLANK(K249), ISBLANK(K266), ISTEXT(K266)), 0, K266*Q266/K249*V250)</f>
        <v>15</v>
      </c>
      <c r="W266" s="186" t="str">
        <f t="shared" si="41"/>
        <v>cuil.Soupe</v>
      </c>
      <c r="X266" s="187">
        <f t="shared" si="42"/>
        <v>0</v>
      </c>
      <c r="Y266" s="24" t="s">
        <v>13</v>
      </c>
      <c r="Z266" s="5">
        <v>1</v>
      </c>
      <c r="AA266" s="192"/>
      <c r="AB266" s="192"/>
      <c r="AC266" s="181" t="str">
        <f t="shared" si="46"/>
        <v/>
      </c>
      <c r="AD266" s="166"/>
      <c r="AE266" s="167"/>
      <c r="AF266" s="182"/>
      <c r="AG266" s="5">
        <v>1</v>
      </c>
      <c r="AH266" s="5">
        <v>1</v>
      </c>
      <c r="AI266" s="5">
        <v>1</v>
      </c>
      <c r="AJ266" s="5">
        <v>1</v>
      </c>
      <c r="AK266" s="5">
        <v>1</v>
      </c>
      <c r="AL266" s="5">
        <v>1</v>
      </c>
      <c r="AM266" s="5">
        <v>1</v>
      </c>
      <c r="AN266" s="5">
        <v>1</v>
      </c>
      <c r="AO266" s="5">
        <v>1</v>
      </c>
      <c r="AP266" s="5">
        <v>1</v>
      </c>
      <c r="AQ266" s="5">
        <v>1</v>
      </c>
      <c r="AR266" s="5">
        <v>1</v>
      </c>
      <c r="AS266" s="5">
        <v>1</v>
      </c>
      <c r="AT266" s="5">
        <v>1</v>
      </c>
      <c r="AU266" s="5">
        <v>1</v>
      </c>
      <c r="AV266" s="5">
        <v>1</v>
      </c>
      <c r="AW266" s="5">
        <v>1</v>
      </c>
      <c r="AX266" s="5">
        <v>1</v>
      </c>
      <c r="AY266" s="5">
        <v>1</v>
      </c>
      <c r="AZ266" s="5">
        <v>1</v>
      </c>
      <c r="BA266" s="5">
        <v>1</v>
      </c>
      <c r="BB266" s="5">
        <v>1</v>
      </c>
      <c r="BC266" s="5">
        <v>1</v>
      </c>
      <c r="BD266" s="5">
        <v>1</v>
      </c>
      <c r="BE266" s="5">
        <v>1</v>
      </c>
      <c r="BF266" s="5">
        <v>1</v>
      </c>
      <c r="BG266" s="5">
        <v>1</v>
      </c>
      <c r="BH266" s="5">
        <v>1</v>
      </c>
      <c r="BI266" s="5">
        <v>1</v>
      </c>
      <c r="BJ266" s="5">
        <v>1</v>
      </c>
      <c r="BK266" s="5">
        <v>1</v>
      </c>
      <c r="BL266" s="5">
        <v>1</v>
      </c>
      <c r="BM266" s="5">
        <v>1</v>
      </c>
      <c r="BN266" s="5">
        <v>1</v>
      </c>
      <c r="BO266" s="5">
        <v>1</v>
      </c>
      <c r="BP266" s="5">
        <v>1</v>
      </c>
      <c r="BQ266" s="5">
        <v>1</v>
      </c>
      <c r="BR266" s="5">
        <v>1</v>
      </c>
      <c r="BS266" s="5">
        <v>1</v>
      </c>
      <c r="BT266" s="5">
        <v>1</v>
      </c>
      <c r="BU266" s="244">
        <v>1</v>
      </c>
    </row>
    <row r="267" spans="1:73" ht="18.75">
      <c r="A267" s="5">
        <v>1</v>
      </c>
      <c r="B267" s="596"/>
      <c r="C267" s="632" t="s">
        <v>670</v>
      </c>
      <c r="D267" s="598"/>
      <c r="E267" s="630" t="str">
        <f t="shared" si="44"/>
        <v>Degré de difficultéTrès facile</v>
      </c>
      <c r="F267" s="640">
        <v>0</v>
      </c>
      <c r="G267" s="627">
        <f t="shared" ref="G267:G321" si="47">IF(ISBLANK(F267),E267,F267)</f>
        <v>0</v>
      </c>
      <c r="H267" s="639" t="str">
        <f>IF(OR(ISBLANK(F267), ISTEXT(F267)), "", "0  "&amp;F258)</f>
        <v>0  colonne.F</v>
      </c>
      <c r="I267" s="5">
        <v>1</v>
      </c>
      <c r="J267" s="180" t="str">
        <f t="shared" si="43"/>
        <v>►</v>
      </c>
      <c r="K267" s="163"/>
      <c r="L267" s="164"/>
      <c r="M267" s="165" t="str">
        <f t="shared" si="40"/>
        <v/>
      </c>
      <c r="N267" s="166"/>
      <c r="O267" s="167"/>
      <c r="P267" s="182"/>
      <c r="Q267" s="491">
        <v>1</v>
      </c>
      <c r="R267" s="169">
        <f>IFERROR(SUMIF(K312:P312, O267, K313:P313)*N267*IF(ISBLANK(K267),1,K267)+SUMIF(K314:P314, O267, K315:P315)*N267*IF(ISBLANK(K267),1,K267), 0)</f>
        <v>0</v>
      </c>
      <c r="S267" s="170">
        <f>IF(ISBLANK(K249),0,(R267*Q267)/K249*V250)</f>
        <v>0</v>
      </c>
      <c r="T267" s="171">
        <f>IF(S285=0,0,(S267/S285)*U254*1000)</f>
        <v>0</v>
      </c>
      <c r="U267" s="193">
        <f>IF(R285=0, 0, (K267*Q267)/(R285*U254))</f>
        <v>0</v>
      </c>
      <c r="V267" s="173">
        <f>IF(OR(ISBLANK(K249), ISBLANK(K267), ISTEXT(K267)), 0, K267*Q267/K249*V250)</f>
        <v>0</v>
      </c>
      <c r="W267" s="174">
        <f t="shared" si="41"/>
        <v>0</v>
      </c>
      <c r="X267" s="175">
        <f t="shared" si="42"/>
        <v>0</v>
      </c>
      <c r="Y267" s="24" t="s">
        <v>19</v>
      </c>
      <c r="Z267" s="5">
        <v>1</v>
      </c>
      <c r="AA267" s="192"/>
      <c r="AB267" s="192"/>
      <c r="AC267" s="165" t="str">
        <f t="shared" si="46"/>
        <v/>
      </c>
      <c r="AD267" s="166"/>
      <c r="AE267" s="167"/>
      <c r="AF267" s="182"/>
      <c r="AG267" s="5">
        <v>1</v>
      </c>
      <c r="AH267" s="5">
        <v>1</v>
      </c>
      <c r="AI267" s="5">
        <v>1</v>
      </c>
      <c r="AJ267" s="5">
        <v>1</v>
      </c>
      <c r="AK267" s="5">
        <v>1</v>
      </c>
      <c r="AL267" s="5">
        <v>1</v>
      </c>
      <c r="AM267" s="5">
        <v>1</v>
      </c>
      <c r="AN267" s="5">
        <v>1</v>
      </c>
      <c r="AO267" s="5">
        <v>1</v>
      </c>
      <c r="AP267" s="5">
        <v>1</v>
      </c>
      <c r="AQ267" s="5">
        <v>1</v>
      </c>
      <c r="AR267" s="5">
        <v>1</v>
      </c>
      <c r="AS267" s="5">
        <v>1</v>
      </c>
      <c r="AT267" s="5">
        <v>1</v>
      </c>
      <c r="AU267" s="5">
        <v>1</v>
      </c>
      <c r="AV267" s="5">
        <v>1</v>
      </c>
      <c r="AW267" s="5">
        <v>1</v>
      </c>
      <c r="AX267" s="5">
        <v>1</v>
      </c>
      <c r="AY267" s="5">
        <v>1</v>
      </c>
      <c r="AZ267" s="5">
        <v>1</v>
      </c>
      <c r="BA267" s="5">
        <v>1</v>
      </c>
      <c r="BB267" s="5">
        <v>1</v>
      </c>
      <c r="BC267" s="5">
        <v>1</v>
      </c>
      <c r="BD267" s="5">
        <v>1</v>
      </c>
      <c r="BE267" s="5">
        <v>1</v>
      </c>
      <c r="BF267" s="5">
        <v>1</v>
      </c>
      <c r="BG267" s="5">
        <v>1</v>
      </c>
      <c r="BH267" s="5">
        <v>1</v>
      </c>
      <c r="BI267" s="5">
        <v>1</v>
      </c>
      <c r="BJ267" s="5">
        <v>1</v>
      </c>
      <c r="BK267" s="5">
        <v>1</v>
      </c>
      <c r="BL267" s="5">
        <v>1</v>
      </c>
      <c r="BM267" s="5">
        <v>1</v>
      </c>
      <c r="BN267" s="5">
        <v>1</v>
      </c>
      <c r="BO267" s="5">
        <v>1</v>
      </c>
      <c r="BP267" s="5">
        <v>1</v>
      </c>
      <c r="BQ267" s="5">
        <v>1</v>
      </c>
      <c r="BR267" s="5">
        <v>1</v>
      </c>
      <c r="BS267" s="5">
        <v>1</v>
      </c>
      <c r="BT267" s="5">
        <v>1</v>
      </c>
      <c r="BU267" s="244">
        <v>1</v>
      </c>
    </row>
    <row r="268" spans="1:73" ht="18.75">
      <c r="A268" s="5">
        <v>1</v>
      </c>
      <c r="B268" s="596"/>
      <c r="C268" s="632" t="s">
        <v>671</v>
      </c>
      <c r="D268" s="598"/>
      <c r="E268" s="630" t="str">
        <f t="shared" si="44"/>
        <v>CoûtBon marché</v>
      </c>
      <c r="F268" s="640">
        <v>0</v>
      </c>
      <c r="G268" s="627">
        <f t="shared" si="47"/>
        <v>0</v>
      </c>
      <c r="H268" s="639" t="str">
        <f>IF(OR(ISBLANK(F268), ISTEXT(F268)), "", "0  "&amp;F258)</f>
        <v>0  colonne.F</v>
      </c>
      <c r="I268" s="5">
        <v>1</v>
      </c>
      <c r="J268" s="180" t="str">
        <f t="shared" si="43"/>
        <v>►</v>
      </c>
      <c r="K268" s="163"/>
      <c r="L268" s="164"/>
      <c r="M268" s="181" t="str">
        <f t="shared" si="40"/>
        <v/>
      </c>
      <c r="N268" s="166"/>
      <c r="O268" s="167"/>
      <c r="P268" s="182"/>
      <c r="Q268" s="491">
        <v>1</v>
      </c>
      <c r="R268" s="169">
        <f>IFERROR(SUMIF(K312:P312, O268, K313:P313)*N268*IF(ISBLANK(K268),1,K268)+SUMIF(K314:P314, O268, K315:P315)*N268*IF(ISBLANK(K268),1,K268), 0)</f>
        <v>0</v>
      </c>
      <c r="S268" s="170">
        <f>IF(ISBLANK(K249),0,(R268*Q268)/K249*V250)</f>
        <v>0</v>
      </c>
      <c r="T268" s="183">
        <f>IF(S285=0,0,(S268/S285)*U254*1000)</f>
        <v>0</v>
      </c>
      <c r="U268" s="184">
        <f>IF(R285=0, 0, (K268*Q268)/(R285*U254))</f>
        <v>0</v>
      </c>
      <c r="V268" s="185">
        <f>IF(OR(ISBLANK(K249), ISBLANK(K268), ISTEXT(K268)), 0, K268*Q268/K249*V250)</f>
        <v>0</v>
      </c>
      <c r="W268" s="186">
        <f t="shared" si="41"/>
        <v>0</v>
      </c>
      <c r="X268" s="187">
        <f t="shared" si="42"/>
        <v>0</v>
      </c>
      <c r="Y268" s="5">
        <v>1</v>
      </c>
      <c r="Z268" s="5">
        <v>1</v>
      </c>
      <c r="AA268" s="163"/>
      <c r="AB268" s="164"/>
      <c r="AC268" s="181" t="str">
        <f t="shared" si="46"/>
        <v/>
      </c>
      <c r="AD268" s="166"/>
      <c r="AE268" s="167"/>
      <c r="AF268" s="182"/>
      <c r="AG268" s="5">
        <v>1</v>
      </c>
      <c r="AH268" s="5">
        <v>1</v>
      </c>
      <c r="AI268" s="5">
        <v>1</v>
      </c>
      <c r="AJ268" s="5">
        <v>1</v>
      </c>
      <c r="AK268" s="5">
        <v>1</v>
      </c>
      <c r="AL268" s="5">
        <v>1</v>
      </c>
      <c r="AM268" s="5">
        <v>1</v>
      </c>
      <c r="AN268" s="5">
        <v>1</v>
      </c>
      <c r="AO268" s="5">
        <v>1</v>
      </c>
      <c r="AP268" s="5">
        <v>1</v>
      </c>
      <c r="AQ268" s="5">
        <v>1</v>
      </c>
      <c r="AR268" s="5">
        <v>1</v>
      </c>
      <c r="AS268" s="5">
        <v>1</v>
      </c>
      <c r="AT268" s="5">
        <v>1</v>
      </c>
      <c r="AU268" s="5">
        <v>1</v>
      </c>
      <c r="AV268" s="5">
        <v>1</v>
      </c>
      <c r="AW268" s="5">
        <v>1</v>
      </c>
      <c r="AX268" s="5">
        <v>1</v>
      </c>
      <c r="AY268" s="5">
        <v>1</v>
      </c>
      <c r="AZ268" s="5">
        <v>1</v>
      </c>
      <c r="BA268" s="5">
        <v>1</v>
      </c>
      <c r="BB268" s="5">
        <v>1</v>
      </c>
      <c r="BC268" s="5">
        <v>1</v>
      </c>
      <c r="BD268" s="5">
        <v>1</v>
      </c>
      <c r="BE268" s="5">
        <v>1</v>
      </c>
      <c r="BF268" s="5">
        <v>1</v>
      </c>
      <c r="BG268" s="5">
        <v>1</v>
      </c>
      <c r="BH268" s="5">
        <v>1</v>
      </c>
      <c r="BI268" s="5">
        <v>1</v>
      </c>
      <c r="BJ268" s="5">
        <v>1</v>
      </c>
      <c r="BK268" s="5">
        <v>1</v>
      </c>
      <c r="BL268" s="5">
        <v>1</v>
      </c>
      <c r="BM268" s="5">
        <v>1</v>
      </c>
      <c r="BN268" s="5">
        <v>1</v>
      </c>
      <c r="BO268" s="5">
        <v>1</v>
      </c>
      <c r="BP268" s="5">
        <v>1</v>
      </c>
      <c r="BQ268" s="5">
        <v>1</v>
      </c>
      <c r="BR268" s="5">
        <v>1</v>
      </c>
      <c r="BS268" s="5">
        <v>1</v>
      </c>
      <c r="BT268" s="5">
        <v>1</v>
      </c>
      <c r="BU268" s="244">
        <v>1</v>
      </c>
    </row>
    <row r="269" spans="1:73" ht="18.75">
      <c r="A269" s="5">
        <v>1</v>
      </c>
      <c r="B269" s="596"/>
      <c r="C269" s="632"/>
      <c r="D269" s="598"/>
      <c r="E269" s="630" t="str">
        <f t="shared" si="44"/>
        <v/>
      </c>
      <c r="F269" s="640"/>
      <c r="G269" s="627" t="str">
        <f t="shared" si="47"/>
        <v/>
      </c>
      <c r="H269" s="639" t="str">
        <f>IF(OR(ISBLANK(F269), ISTEXT(F269)), "", "0  "&amp;F258)</f>
        <v/>
      </c>
      <c r="I269" s="5">
        <v>1</v>
      </c>
      <c r="J269" s="180" t="str">
        <f t="shared" si="43"/>
        <v>►</v>
      </c>
      <c r="K269" s="163"/>
      <c r="L269" s="164"/>
      <c r="M269" s="181" t="str">
        <f t="shared" si="40"/>
        <v/>
      </c>
      <c r="N269" s="166"/>
      <c r="O269" s="167"/>
      <c r="P269" s="182"/>
      <c r="Q269" s="491">
        <v>1</v>
      </c>
      <c r="R269" s="169">
        <f>IFERROR(SUMIF(K312:P312, O269, K313:P313)*N269*IF(ISBLANK(K269),1,K269)+SUMIF(K314:P314, O269, K315:P315)*N269*IF(ISBLANK(K269),1,K269), 0)</f>
        <v>0</v>
      </c>
      <c r="S269" s="170">
        <f>IF(ISBLANK(K249),0,(R269*Q269)/K249*V250)</f>
        <v>0</v>
      </c>
      <c r="T269" s="171">
        <f>IF(S285=0,0,(S269/S285)*U254*1000)</f>
        <v>0</v>
      </c>
      <c r="U269" s="193">
        <f>IF(R285=0, 0, (K269*Q269)/(R285*U254))</f>
        <v>0</v>
      </c>
      <c r="V269" s="173">
        <f>IF(OR(ISBLANK(K249), ISBLANK(K269), ISTEXT(K269)), 0, K269*Q269/K249*V250)</f>
        <v>0</v>
      </c>
      <c r="W269" s="174">
        <f t="shared" si="41"/>
        <v>0</v>
      </c>
      <c r="X269" s="175">
        <f t="shared" si="42"/>
        <v>0</v>
      </c>
      <c r="Y269" s="5">
        <v>1</v>
      </c>
      <c r="Z269" s="5">
        <v>1</v>
      </c>
      <c r="AA269" s="164"/>
      <c r="AB269" s="164"/>
      <c r="AC269" s="165" t="str">
        <f t="shared" si="46"/>
        <v/>
      </c>
      <c r="AD269" s="166"/>
      <c r="AE269" s="167"/>
      <c r="AF269" s="182"/>
      <c r="AG269" s="5">
        <v>1</v>
      </c>
      <c r="AH269" s="5">
        <v>1</v>
      </c>
      <c r="AI269" s="5">
        <v>1</v>
      </c>
      <c r="AJ269" s="5">
        <v>1</v>
      </c>
      <c r="AK269" s="5">
        <v>1</v>
      </c>
      <c r="AL269" s="5">
        <v>1</v>
      </c>
      <c r="AM269" s="5">
        <v>1</v>
      </c>
      <c r="AN269" s="5">
        <v>1</v>
      </c>
      <c r="AO269" s="5">
        <v>1</v>
      </c>
      <c r="AP269" s="5">
        <v>1</v>
      </c>
      <c r="AQ269" s="5">
        <v>1</v>
      </c>
      <c r="AR269" s="5">
        <v>1</v>
      </c>
      <c r="AS269" s="5">
        <v>1</v>
      </c>
      <c r="AT269" s="5">
        <v>1</v>
      </c>
      <c r="AU269" s="5">
        <v>1</v>
      </c>
      <c r="AV269" s="5">
        <v>1</v>
      </c>
      <c r="AW269" s="5">
        <v>1</v>
      </c>
      <c r="AX269" s="5">
        <v>1</v>
      </c>
      <c r="AY269" s="5">
        <v>1</v>
      </c>
      <c r="AZ269" s="5">
        <v>1</v>
      </c>
      <c r="BA269" s="5">
        <v>1</v>
      </c>
      <c r="BB269" s="5">
        <v>1</v>
      </c>
      <c r="BC269" s="5">
        <v>1</v>
      </c>
      <c r="BD269" s="5">
        <v>1</v>
      </c>
      <c r="BE269" s="5">
        <v>1</v>
      </c>
      <c r="BF269" s="5">
        <v>1</v>
      </c>
      <c r="BG269" s="5">
        <v>1</v>
      </c>
      <c r="BH269" s="5">
        <v>1</v>
      </c>
      <c r="BI269" s="5">
        <v>1</v>
      </c>
      <c r="BJ269" s="5">
        <v>1</v>
      </c>
      <c r="BK269" s="5">
        <v>1</v>
      </c>
      <c r="BL269" s="5">
        <v>1</v>
      </c>
      <c r="BM269" s="5">
        <v>1</v>
      </c>
      <c r="BN269" s="5">
        <v>1</v>
      </c>
      <c r="BO269" s="5">
        <v>1</v>
      </c>
      <c r="BP269" s="5">
        <v>1</v>
      </c>
      <c r="BQ269" s="5">
        <v>1</v>
      </c>
      <c r="BR269" s="5">
        <v>1</v>
      </c>
      <c r="BS269" s="5">
        <v>1</v>
      </c>
      <c r="BT269" s="5">
        <v>1</v>
      </c>
      <c r="BU269" s="244">
        <v>1</v>
      </c>
    </row>
    <row r="270" spans="1:73" ht="18.75">
      <c r="A270" s="5">
        <v>1</v>
      </c>
      <c r="B270" s="596"/>
      <c r="C270" s="632" t="s">
        <v>672</v>
      </c>
      <c r="D270" s="598"/>
      <c r="E270" s="630" t="str">
        <f t="shared" si="44"/>
        <v>Les ingrédients de la recette</v>
      </c>
      <c r="F270" s="640"/>
      <c r="G270" s="627" t="str">
        <f t="shared" si="47"/>
        <v>Les ingrédients de la recette</v>
      </c>
      <c r="H270" s="639" t="str">
        <f>IF(OR(ISBLANK(F270), ISTEXT(F270)), "", "0  "&amp;F258)</f>
        <v/>
      </c>
      <c r="I270" s="5">
        <v>1</v>
      </c>
      <c r="J270" s="180" t="str">
        <f t="shared" si="43"/>
        <v>►</v>
      </c>
      <c r="K270" s="163"/>
      <c r="L270" s="164"/>
      <c r="M270" s="181" t="str">
        <f t="shared" si="40"/>
        <v/>
      </c>
      <c r="N270" s="166"/>
      <c r="O270" s="167"/>
      <c r="P270" s="182"/>
      <c r="Q270" s="491">
        <v>1</v>
      </c>
      <c r="R270" s="169">
        <f>IFERROR(SUMIF(K312:P312, O270, K313:P313)*N270*IF(ISBLANK(K270),1,K270)+SUMIF(K314:P314, O270, K315:P315)*N270*IF(ISBLANK(K270),1,K270), 0)</f>
        <v>0</v>
      </c>
      <c r="S270" s="170">
        <f>IF(ISBLANK(K249),0,(R270*Q270)/K249*V250)</f>
        <v>0</v>
      </c>
      <c r="T270" s="183">
        <f>IF(S285=0,0,(S270/S285)*U254*1000)</f>
        <v>0</v>
      </c>
      <c r="U270" s="184">
        <f>IF(R285=0, 0, (K270*Q270)/(R285*U254))</f>
        <v>0</v>
      </c>
      <c r="V270" s="185">
        <f>IF(OR(ISBLANK(K249), ISBLANK(K270), ISTEXT(K270)), 0, K270*Q270/K249*V250)</f>
        <v>0</v>
      </c>
      <c r="W270" s="186">
        <f t="shared" si="41"/>
        <v>0</v>
      </c>
      <c r="X270" s="187">
        <f t="shared" si="42"/>
        <v>0</v>
      </c>
      <c r="Y270" s="5">
        <v>1</v>
      </c>
      <c r="Z270" s="5">
        <v>1</v>
      </c>
      <c r="AA270" s="164"/>
      <c r="AB270" s="164"/>
      <c r="AC270" s="181" t="str">
        <f t="shared" si="46"/>
        <v/>
      </c>
      <c r="AD270" s="166"/>
      <c r="AE270" s="167"/>
      <c r="AF270" s="182"/>
      <c r="AG270" s="5">
        <v>1</v>
      </c>
      <c r="AH270" s="5">
        <v>1</v>
      </c>
      <c r="AI270" s="5">
        <v>1</v>
      </c>
      <c r="AJ270" s="5">
        <v>1</v>
      </c>
      <c r="AK270" s="5">
        <v>1</v>
      </c>
      <c r="AL270" s="5">
        <v>1</v>
      </c>
      <c r="AM270" s="5">
        <v>1</v>
      </c>
      <c r="AN270" s="5">
        <v>1</v>
      </c>
      <c r="AO270" s="5">
        <v>1</v>
      </c>
      <c r="AP270" s="5">
        <v>1</v>
      </c>
      <c r="AQ270" s="5">
        <v>1</v>
      </c>
      <c r="AR270" s="5">
        <v>1</v>
      </c>
      <c r="AS270" s="5">
        <v>1</v>
      </c>
      <c r="AT270" s="5">
        <v>1</v>
      </c>
      <c r="AU270" s="5">
        <v>1</v>
      </c>
      <c r="AV270" s="5">
        <v>1</v>
      </c>
      <c r="AW270" s="5">
        <v>1</v>
      </c>
      <c r="AX270" s="5">
        <v>1</v>
      </c>
      <c r="AY270" s="5">
        <v>1</v>
      </c>
      <c r="AZ270" s="5">
        <v>1</v>
      </c>
      <c r="BA270" s="5">
        <v>1</v>
      </c>
      <c r="BB270" s="5">
        <v>1</v>
      </c>
      <c r="BC270" s="5">
        <v>1</v>
      </c>
      <c r="BD270" s="5">
        <v>1</v>
      </c>
      <c r="BE270" s="5">
        <v>1</v>
      </c>
      <c r="BF270" s="5">
        <v>1</v>
      </c>
      <c r="BG270" s="5">
        <v>1</v>
      </c>
      <c r="BH270" s="5">
        <v>1</v>
      </c>
      <c r="BI270" s="5">
        <v>1</v>
      </c>
      <c r="BJ270" s="5">
        <v>1</v>
      </c>
      <c r="BK270" s="5">
        <v>1</v>
      </c>
      <c r="BL270" s="5">
        <v>1</v>
      </c>
      <c r="BM270" s="5">
        <v>1</v>
      </c>
      <c r="BN270" s="5">
        <v>1</v>
      </c>
      <c r="BO270" s="5">
        <v>1</v>
      </c>
      <c r="BP270" s="5">
        <v>1</v>
      </c>
      <c r="BQ270" s="5">
        <v>1</v>
      </c>
      <c r="BR270" s="5">
        <v>1</v>
      </c>
      <c r="BS270" s="5">
        <v>1</v>
      </c>
      <c r="BT270" s="5">
        <v>1</v>
      </c>
      <c r="BU270" s="244">
        <v>1</v>
      </c>
    </row>
    <row r="271" spans="1:73" ht="18.75">
      <c r="A271" s="5">
        <v>1</v>
      </c>
      <c r="B271" s="596"/>
      <c r="C271" s="632"/>
      <c r="D271" s="598"/>
      <c r="E271" s="630" t="str">
        <f t="shared" si="44"/>
        <v/>
      </c>
      <c r="F271" s="640"/>
      <c r="G271" s="627" t="str">
        <f t="shared" si="47"/>
        <v/>
      </c>
      <c r="H271" s="639" t="str">
        <f>IF(OR(ISBLANK(F271), ISTEXT(F271)), "", "0  "&amp;F258)</f>
        <v/>
      </c>
      <c r="I271" s="5">
        <v>1</v>
      </c>
      <c r="J271" s="180" t="str">
        <f t="shared" si="43"/>
        <v>►</v>
      </c>
      <c r="K271" s="163"/>
      <c r="L271" s="164"/>
      <c r="M271" s="181" t="str">
        <f t="shared" si="40"/>
        <v/>
      </c>
      <c r="N271" s="166"/>
      <c r="O271" s="167"/>
      <c r="P271" s="182"/>
      <c r="Q271" s="491">
        <v>1</v>
      </c>
      <c r="R271" s="169">
        <f>IFERROR(SUMIF(K312:P312, O271, K313:P313)*N271*IF(ISBLANK(K271),1,K271)+SUMIF(K314:P314, O271, K315:P315)*N271*IF(ISBLANK(K271),1,K271), 0)</f>
        <v>0</v>
      </c>
      <c r="S271" s="170">
        <f>IF(ISBLANK(K249),0,(R271*Q271)/K249*V250)</f>
        <v>0</v>
      </c>
      <c r="T271" s="171">
        <f>IF(S285=0,0,(S271/S285)*U254*1000)</f>
        <v>0</v>
      </c>
      <c r="U271" s="193">
        <f>IF(R285=0, 0, (K271*Q271)/(R285*U254))</f>
        <v>0</v>
      </c>
      <c r="V271" s="173">
        <f>IF(OR(ISBLANK(K249), ISBLANK(K271), ISTEXT(K271)), 0, K271*Q271/K249*V250)</f>
        <v>0</v>
      </c>
      <c r="W271" s="174">
        <f t="shared" si="41"/>
        <v>0</v>
      </c>
      <c r="X271" s="175">
        <f t="shared" si="42"/>
        <v>0</v>
      </c>
      <c r="Y271" s="5">
        <v>1</v>
      </c>
      <c r="Z271" s="5">
        <v>1</v>
      </c>
      <c r="AA271" s="164"/>
      <c r="AB271" s="164"/>
      <c r="AC271" s="181" t="str">
        <f t="shared" si="46"/>
        <v/>
      </c>
      <c r="AD271" s="166"/>
      <c r="AE271" s="167"/>
      <c r="AF271" s="182"/>
      <c r="AG271" s="5">
        <v>1</v>
      </c>
      <c r="AH271" s="5">
        <v>1</v>
      </c>
      <c r="AI271" s="5">
        <v>1</v>
      </c>
      <c r="AJ271" s="5">
        <v>1</v>
      </c>
      <c r="AK271" s="5">
        <v>1</v>
      </c>
      <c r="AL271" s="5">
        <v>1</v>
      </c>
      <c r="AM271" s="5">
        <v>1</v>
      </c>
      <c r="AN271" s="5">
        <v>1</v>
      </c>
      <c r="AO271" s="5">
        <v>1</v>
      </c>
      <c r="AP271" s="5">
        <v>1</v>
      </c>
      <c r="AQ271" s="5">
        <v>1</v>
      </c>
      <c r="AR271" s="5">
        <v>1</v>
      </c>
      <c r="AS271" s="5">
        <v>1</v>
      </c>
      <c r="AT271" s="5">
        <v>1</v>
      </c>
      <c r="AU271" s="5">
        <v>1</v>
      </c>
      <c r="AV271" s="5">
        <v>1</v>
      </c>
      <c r="AW271" s="5">
        <v>1</v>
      </c>
      <c r="AX271" s="5">
        <v>1</v>
      </c>
      <c r="AY271" s="5">
        <v>1</v>
      </c>
      <c r="AZ271" s="5">
        <v>1</v>
      </c>
      <c r="BA271" s="5">
        <v>1</v>
      </c>
      <c r="BB271" s="5">
        <v>1</v>
      </c>
      <c r="BC271" s="5">
        <v>1</v>
      </c>
      <c r="BD271" s="5">
        <v>1</v>
      </c>
      <c r="BE271" s="5">
        <v>1</v>
      </c>
      <c r="BF271" s="5">
        <v>1</v>
      </c>
      <c r="BG271" s="5">
        <v>1</v>
      </c>
      <c r="BH271" s="5">
        <v>1</v>
      </c>
      <c r="BI271" s="5">
        <v>1</v>
      </c>
      <c r="BJ271" s="5">
        <v>1</v>
      </c>
      <c r="BK271" s="5">
        <v>1</v>
      </c>
      <c r="BL271" s="5">
        <v>1</v>
      </c>
      <c r="BM271" s="5">
        <v>1</v>
      </c>
      <c r="BN271" s="5">
        <v>1</v>
      </c>
      <c r="BO271" s="5">
        <v>1</v>
      </c>
      <c r="BP271" s="5">
        <v>1</v>
      </c>
      <c r="BQ271" s="5">
        <v>1</v>
      </c>
      <c r="BR271" s="5">
        <v>1</v>
      </c>
      <c r="BS271" s="5">
        <v>1</v>
      </c>
      <c r="BT271" s="5">
        <v>1</v>
      </c>
      <c r="BU271" s="244">
        <v>1</v>
      </c>
    </row>
    <row r="272" spans="1:73" ht="18.75">
      <c r="A272" s="5">
        <v>1</v>
      </c>
      <c r="B272" s="596"/>
      <c r="C272" s="632" t="s">
        <v>530</v>
      </c>
      <c r="D272" s="598"/>
      <c r="E272" s="630" t="str">
        <f t="shared" si="44"/>
        <v> g de riz pour paella</v>
      </c>
      <c r="F272" s="640" t="s">
        <v>710</v>
      </c>
      <c r="G272" s="627" t="str">
        <f t="shared" si="47"/>
        <v>riz pour paella</v>
      </c>
      <c r="H272" s="639" t="str">
        <f>IF(OR(ISBLANK(F272), ISTEXT(F272)), "", "0  "&amp;F258)</f>
        <v/>
      </c>
      <c r="I272" s="5">
        <v>1</v>
      </c>
      <c r="J272" s="180" t="str">
        <f t="shared" si="43"/>
        <v>►</v>
      </c>
      <c r="K272" s="163"/>
      <c r="L272" s="164"/>
      <c r="M272" s="181" t="str">
        <f t="shared" si="40"/>
        <v/>
      </c>
      <c r="N272" s="166"/>
      <c r="O272" s="167"/>
      <c r="P272" s="182"/>
      <c r="Q272" s="491">
        <v>1</v>
      </c>
      <c r="R272" s="169">
        <f>IFERROR(SUMIF(K312:P312, O272, K313:P313)*N272*IF(ISBLANK(K272),1,K272)+SUMIF(K314:P314, O272, K315:P315)*N272*IF(ISBLANK(K272),1,K272), 0)</f>
        <v>0</v>
      </c>
      <c r="S272" s="170">
        <f>IF(ISBLANK(K249),0,(R272*Q272)/K249*V250)</f>
        <v>0</v>
      </c>
      <c r="T272" s="183">
        <f>IF(S285=0,0,(S272/S285)*U254*1000)</f>
        <v>0</v>
      </c>
      <c r="U272" s="184">
        <f>IF(R285=0, 0, (K272*Q272)/(R285*U254))</f>
        <v>0</v>
      </c>
      <c r="V272" s="185">
        <f>IF(OR(ISBLANK(K249), ISBLANK(K272), ISTEXT(K272)), 0, K272*Q272/K249*V250)</f>
        <v>0</v>
      </c>
      <c r="W272" s="186">
        <f t="shared" si="41"/>
        <v>0</v>
      </c>
      <c r="X272" s="187">
        <f t="shared" si="42"/>
        <v>0</v>
      </c>
      <c r="Y272" s="5">
        <v>1</v>
      </c>
      <c r="Z272" s="5">
        <v>1</v>
      </c>
      <c r="AA272" s="164"/>
      <c r="AB272" s="164"/>
      <c r="AC272" s="181" t="str">
        <f t="shared" si="46"/>
        <v/>
      </c>
      <c r="AD272" s="166"/>
      <c r="AE272" s="167"/>
      <c r="AF272" s="182"/>
      <c r="AG272" s="5">
        <v>1</v>
      </c>
      <c r="AH272" s="5">
        <v>1</v>
      </c>
      <c r="AI272" s="5">
        <v>1</v>
      </c>
      <c r="AJ272" s="5">
        <v>1</v>
      </c>
      <c r="AK272" s="5">
        <v>1</v>
      </c>
      <c r="AL272" s="5">
        <v>1</v>
      </c>
      <c r="AM272" s="5">
        <v>1</v>
      </c>
      <c r="AN272" s="5">
        <v>1</v>
      </c>
      <c r="AO272" s="5">
        <v>1</v>
      </c>
      <c r="AP272" s="5">
        <v>1</v>
      </c>
      <c r="AQ272" s="5">
        <v>1</v>
      </c>
      <c r="AR272" s="5">
        <v>1</v>
      </c>
      <c r="AS272" s="5">
        <v>1</v>
      </c>
      <c r="AT272" s="5">
        <v>1</v>
      </c>
      <c r="AU272" s="5">
        <v>1</v>
      </c>
      <c r="AV272" s="5">
        <v>1</v>
      </c>
      <c r="AW272" s="5">
        <v>1</v>
      </c>
      <c r="AX272" s="5">
        <v>1</v>
      </c>
      <c r="AY272" s="5">
        <v>1</v>
      </c>
      <c r="AZ272" s="5">
        <v>1</v>
      </c>
      <c r="BA272" s="5">
        <v>1</v>
      </c>
      <c r="BB272" s="5">
        <v>1</v>
      </c>
      <c r="BC272" s="5">
        <v>1</v>
      </c>
      <c r="BD272" s="5">
        <v>1</v>
      </c>
      <c r="BE272" s="5">
        <v>1</v>
      </c>
      <c r="BF272" s="5">
        <v>1</v>
      </c>
      <c r="BG272" s="5">
        <v>1</v>
      </c>
      <c r="BH272" s="5">
        <v>1</v>
      </c>
      <c r="BI272" s="5">
        <v>1</v>
      </c>
      <c r="BJ272" s="5">
        <v>1</v>
      </c>
      <c r="BK272" s="5">
        <v>1</v>
      </c>
      <c r="BL272" s="5">
        <v>1</v>
      </c>
      <c r="BM272" s="5">
        <v>1</v>
      </c>
      <c r="BN272" s="5">
        <v>1</v>
      </c>
      <c r="BO272" s="5">
        <v>1</v>
      </c>
      <c r="BP272" s="5">
        <v>1</v>
      </c>
      <c r="BQ272" s="5">
        <v>1</v>
      </c>
      <c r="BR272" s="5">
        <v>1</v>
      </c>
      <c r="BS272" s="5">
        <v>1</v>
      </c>
      <c r="BT272" s="5">
        <v>1</v>
      </c>
      <c r="BU272" s="244">
        <v>1</v>
      </c>
    </row>
    <row r="273" spans="1:73" ht="18.75">
      <c r="A273" s="5">
        <v>1</v>
      </c>
      <c r="B273" s="596"/>
      <c r="C273" s="632" t="s">
        <v>531</v>
      </c>
      <c r="D273" s="598"/>
      <c r="E273" s="630" t="str">
        <f t="shared" si="44"/>
        <v>  g de tofu</v>
      </c>
      <c r="F273" s="640" t="s">
        <v>496</v>
      </c>
      <c r="G273" s="627" t="str">
        <f t="shared" si="47"/>
        <v>tofu</v>
      </c>
      <c r="H273" s="639" t="str">
        <f>IF(OR(ISBLANK(F273), ISTEXT(F273)), "", "0  "&amp;F258)</f>
        <v/>
      </c>
      <c r="I273" s="5">
        <v>1</v>
      </c>
      <c r="J273" s="180" t="str">
        <f t="shared" si="43"/>
        <v>►</v>
      </c>
      <c r="K273" s="163"/>
      <c r="L273" s="164"/>
      <c r="M273" s="181" t="str">
        <f t="shared" si="40"/>
        <v/>
      </c>
      <c r="N273" s="166"/>
      <c r="O273" s="167"/>
      <c r="P273" s="182"/>
      <c r="Q273" s="491">
        <v>1</v>
      </c>
      <c r="R273" s="169">
        <f>IFERROR(SUMIF(K312:P312, O273, K313:P313)*N273*IF(ISBLANK(K273),1,K273)+SUMIF(K314:P314, O273, K315:P315)*N273*IF(ISBLANK(K273),1,K273), 0)</f>
        <v>0</v>
      </c>
      <c r="S273" s="170">
        <f>IF(ISBLANK(K249),0,(R273*Q273)/K249*V250)</f>
        <v>0</v>
      </c>
      <c r="T273" s="171">
        <f>IF(S285=0,0,(S273/S285)*U254*1000)</f>
        <v>0</v>
      </c>
      <c r="U273" s="193">
        <f>IF(R285=0, 0, (K273*Q273)/(R285*U254))</f>
        <v>0</v>
      </c>
      <c r="V273" s="173">
        <f>IF(OR(ISBLANK(K249), ISBLANK(K273), ISTEXT(K273)), 0, K273*Q273/K249*V250)</f>
        <v>0</v>
      </c>
      <c r="W273" s="174">
        <f t="shared" si="41"/>
        <v>0</v>
      </c>
      <c r="X273" s="175">
        <f t="shared" si="42"/>
        <v>0</v>
      </c>
      <c r="Y273" s="5">
        <v>1</v>
      </c>
      <c r="Z273" s="5">
        <v>1</v>
      </c>
      <c r="AA273" s="164"/>
      <c r="AB273" s="164"/>
      <c r="AC273" s="181" t="str">
        <f t="shared" si="46"/>
        <v/>
      </c>
      <c r="AD273" s="166"/>
      <c r="AE273" s="167"/>
      <c r="AF273" s="182"/>
      <c r="AG273" s="5">
        <v>1</v>
      </c>
      <c r="AH273" s="5">
        <v>1</v>
      </c>
      <c r="AI273" s="5">
        <v>1</v>
      </c>
      <c r="AJ273" s="5">
        <v>1</v>
      </c>
      <c r="AK273" s="5">
        <v>1</v>
      </c>
      <c r="AL273" s="5">
        <v>1</v>
      </c>
      <c r="AM273" s="5">
        <v>1</v>
      </c>
      <c r="AN273" s="5">
        <v>1</v>
      </c>
      <c r="AO273" s="5">
        <v>1</v>
      </c>
      <c r="AP273" s="5">
        <v>1</v>
      </c>
      <c r="AQ273" s="5">
        <v>1</v>
      </c>
      <c r="AR273" s="5">
        <v>1</v>
      </c>
      <c r="AS273" s="5">
        <v>1</v>
      </c>
      <c r="AT273" s="5">
        <v>1</v>
      </c>
      <c r="AU273" s="5">
        <v>1</v>
      </c>
      <c r="AV273" s="5">
        <v>1</v>
      </c>
      <c r="AW273" s="5">
        <v>1</v>
      </c>
      <c r="AX273" s="5">
        <v>1</v>
      </c>
      <c r="AY273" s="5">
        <v>1</v>
      </c>
      <c r="AZ273" s="5">
        <v>1</v>
      </c>
      <c r="BA273" s="5">
        <v>1</v>
      </c>
      <c r="BB273" s="5">
        <v>1</v>
      </c>
      <c r="BC273" s="5">
        <v>1</v>
      </c>
      <c r="BD273" s="5">
        <v>1</v>
      </c>
      <c r="BE273" s="5">
        <v>1</v>
      </c>
      <c r="BF273" s="5">
        <v>1</v>
      </c>
      <c r="BG273" s="5">
        <v>1</v>
      </c>
      <c r="BH273" s="5">
        <v>1</v>
      </c>
      <c r="BI273" s="5">
        <v>1</v>
      </c>
      <c r="BJ273" s="5">
        <v>1</v>
      </c>
      <c r="BK273" s="5">
        <v>1</v>
      </c>
      <c r="BL273" s="5">
        <v>1</v>
      </c>
      <c r="BM273" s="5">
        <v>1</v>
      </c>
      <c r="BN273" s="5">
        <v>1</v>
      </c>
      <c r="BO273" s="5">
        <v>1</v>
      </c>
      <c r="BP273" s="5">
        <v>1</v>
      </c>
      <c r="BQ273" s="5">
        <v>1</v>
      </c>
      <c r="BR273" s="5">
        <v>1</v>
      </c>
      <c r="BS273" s="5">
        <v>1</v>
      </c>
      <c r="BT273" s="5">
        <v>1</v>
      </c>
      <c r="BU273" s="244">
        <v>1</v>
      </c>
    </row>
    <row r="274" spans="1:73" ht="18.75">
      <c r="A274" s="5">
        <v>1</v>
      </c>
      <c r="B274" s="596"/>
      <c r="C274" s="632" t="s">
        <v>532</v>
      </c>
      <c r="D274" s="598"/>
      <c r="E274" s="630" t="str">
        <f t="shared" si="44"/>
        <v>  g de petits pois surgelés</v>
      </c>
      <c r="F274" s="640" t="s">
        <v>456</v>
      </c>
      <c r="G274" s="627" t="str">
        <f t="shared" si="47"/>
        <v>petits pois surgelés</v>
      </c>
      <c r="H274" s="639" t="str">
        <f>IF(OR(ISBLANK(F274), ISTEXT(F274)), "", "0  "&amp;F258)</f>
        <v/>
      </c>
      <c r="I274" s="5">
        <v>1</v>
      </c>
      <c r="J274" s="180" t="str">
        <f t="shared" si="43"/>
        <v>►</v>
      </c>
      <c r="K274" s="163"/>
      <c r="L274" s="164"/>
      <c r="M274" s="181" t="str">
        <f t="shared" si="40"/>
        <v/>
      </c>
      <c r="N274" s="166"/>
      <c r="O274" s="167"/>
      <c r="P274" s="286"/>
      <c r="Q274" s="491">
        <v>1</v>
      </c>
      <c r="R274" s="169">
        <f>IFERROR(SUMIF(K312:P312, O274, K313:P313)*N274*IF(ISBLANK(K274),1,K274)+SUMIF(K314:P314, O274, K315:P315)*N274*IF(ISBLANK(K274),1,K274), 0)</f>
        <v>0</v>
      </c>
      <c r="S274" s="170">
        <f>IF(ISBLANK(K249),0,(R274*Q274)/K249*V250)</f>
        <v>0</v>
      </c>
      <c r="T274" s="171">
        <f>IF(S285=0,0,(S274/S285)*U254*1000)</f>
        <v>0</v>
      </c>
      <c r="U274" s="193">
        <f>IF(R285=0, 0, (K274*Q274)/(R285*U254))</f>
        <v>0</v>
      </c>
      <c r="V274" s="173">
        <f>IF(OR(ISBLANK(K249), ISBLANK(K274), ISTEXT(K274)), 0, K274*Q274/K249*V250)</f>
        <v>0</v>
      </c>
      <c r="W274" s="174">
        <f t="shared" si="41"/>
        <v>0</v>
      </c>
      <c r="X274" s="175">
        <f t="shared" si="42"/>
        <v>0</v>
      </c>
      <c r="Y274" s="5">
        <v>1</v>
      </c>
      <c r="Z274" s="5">
        <v>1</v>
      </c>
      <c r="AA274" s="164"/>
      <c r="AB274" s="164"/>
      <c r="AC274" s="181" t="str">
        <f t="shared" si="46"/>
        <v/>
      </c>
      <c r="AD274" s="166"/>
      <c r="AE274" s="167"/>
      <c r="AF274" s="182"/>
      <c r="AG274" s="5">
        <v>1</v>
      </c>
      <c r="AH274" s="5">
        <v>1</v>
      </c>
      <c r="AI274" s="5">
        <v>1</v>
      </c>
      <c r="AJ274" s="5">
        <v>1</v>
      </c>
      <c r="AK274" s="5">
        <v>1</v>
      </c>
      <c r="AL274" s="5">
        <v>1</v>
      </c>
      <c r="AM274" s="5">
        <v>1</v>
      </c>
      <c r="AN274" s="5">
        <v>1</v>
      </c>
      <c r="AO274" s="5">
        <v>1</v>
      </c>
      <c r="AP274" s="5">
        <v>1</v>
      </c>
      <c r="AQ274" s="5">
        <v>1</v>
      </c>
      <c r="AR274" s="5">
        <v>1</v>
      </c>
      <c r="AS274" s="5">
        <v>1</v>
      </c>
      <c r="AT274" s="5">
        <v>1</v>
      </c>
      <c r="AU274" s="5">
        <v>1</v>
      </c>
      <c r="AV274" s="5">
        <v>1</v>
      </c>
      <c r="AW274" s="5">
        <v>1</v>
      </c>
      <c r="AX274" s="5">
        <v>1</v>
      </c>
      <c r="AY274" s="5">
        <v>1</v>
      </c>
      <c r="AZ274" s="5">
        <v>1</v>
      </c>
      <c r="BA274" s="5">
        <v>1</v>
      </c>
      <c r="BB274" s="5">
        <v>1</v>
      </c>
      <c r="BC274" s="5">
        <v>1</v>
      </c>
      <c r="BD274" s="5">
        <v>1</v>
      </c>
      <c r="BE274" s="5">
        <v>1</v>
      </c>
      <c r="BF274" s="5">
        <v>1</v>
      </c>
      <c r="BG274" s="5">
        <v>1</v>
      </c>
      <c r="BH274" s="5">
        <v>1</v>
      </c>
      <c r="BI274" s="5">
        <v>1</v>
      </c>
      <c r="BJ274" s="5">
        <v>1</v>
      </c>
      <c r="BK274" s="5">
        <v>1</v>
      </c>
      <c r="BL274" s="5">
        <v>1</v>
      </c>
      <c r="BM274" s="5">
        <v>1</v>
      </c>
      <c r="BN274" s="5">
        <v>1</v>
      </c>
      <c r="BO274" s="5">
        <v>1</v>
      </c>
      <c r="BP274" s="5">
        <v>1</v>
      </c>
      <c r="BQ274" s="5">
        <v>1</v>
      </c>
      <c r="BR274" s="5">
        <v>1</v>
      </c>
      <c r="BS274" s="5">
        <v>1</v>
      </c>
      <c r="BT274" s="5">
        <v>1</v>
      </c>
      <c r="BU274" s="244">
        <v>1</v>
      </c>
    </row>
    <row r="275" spans="1:73" ht="18.75">
      <c r="A275" s="5">
        <v>1</v>
      </c>
      <c r="B275" s="596"/>
      <c r="C275" s="632" t="s">
        <v>533</v>
      </c>
      <c r="D275" s="598"/>
      <c r="E275" s="630" t="str">
        <f t="shared" si="44"/>
        <v>  poivron rouge</v>
      </c>
      <c r="F275" s="640"/>
      <c r="G275" s="627" t="str">
        <f t="shared" si="47"/>
        <v>  poivron rouge</v>
      </c>
      <c r="H275" s="639" t="str">
        <f>IF(OR(ISBLANK(F275), ISTEXT(F275)), "", "0  "&amp;F258)</f>
        <v/>
      </c>
      <c r="I275" s="5">
        <v>1</v>
      </c>
      <c r="J275" s="180" t="str">
        <f t="shared" si="43"/>
        <v>►</v>
      </c>
      <c r="K275" s="163"/>
      <c r="L275" s="164"/>
      <c r="M275" s="181" t="str">
        <f t="shared" si="40"/>
        <v/>
      </c>
      <c r="N275" s="166"/>
      <c r="O275" s="167"/>
      <c r="P275" s="286"/>
      <c r="Q275" s="491">
        <v>1</v>
      </c>
      <c r="R275" s="169">
        <f>IFERROR(SUMIF(K312:P312, O275, K313:P313)*N275*IF(ISBLANK(K275),1,K275)+SUMIF(K314:P314, O275, K315:P315)*N275*IF(ISBLANK(K275),1,K275), 0)</f>
        <v>0</v>
      </c>
      <c r="S275" s="170">
        <f>IF(ISBLANK(K249),0,(R275*Q275)/K249*V250)</f>
        <v>0</v>
      </c>
      <c r="T275" s="171">
        <f>IF(S285=0,0,(S275/S285)*U254*1000)</f>
        <v>0</v>
      </c>
      <c r="U275" s="193">
        <f>IF(R285=0, 0, (K275*Q275)/(R285*U254))</f>
        <v>0</v>
      </c>
      <c r="V275" s="173">
        <f>IF(OR(ISBLANK(K249), ISBLANK(K275), ISTEXT(K275)), 0, K275*Q275/K249*V250)</f>
        <v>0</v>
      </c>
      <c r="W275" s="174">
        <f t="shared" si="41"/>
        <v>0</v>
      </c>
      <c r="X275" s="175">
        <f t="shared" si="42"/>
        <v>0</v>
      </c>
      <c r="Y275" s="5">
        <v>1</v>
      </c>
      <c r="Z275" s="5">
        <v>1</v>
      </c>
      <c r="AA275" s="164"/>
      <c r="AB275" s="164"/>
      <c r="AC275" s="181" t="str">
        <f t="shared" si="46"/>
        <v/>
      </c>
      <c r="AD275" s="166"/>
      <c r="AE275" s="167"/>
      <c r="AF275" s="182"/>
      <c r="AG275" s="5">
        <v>1</v>
      </c>
      <c r="AH275" s="5">
        <v>1</v>
      </c>
      <c r="AI275" s="5">
        <v>1</v>
      </c>
      <c r="AJ275" s="5">
        <v>1</v>
      </c>
      <c r="AK275" s="5">
        <v>1</v>
      </c>
      <c r="AL275" s="5">
        <v>1</v>
      </c>
      <c r="AM275" s="5">
        <v>1</v>
      </c>
      <c r="AN275" s="5">
        <v>1</v>
      </c>
      <c r="AO275" s="5">
        <v>1</v>
      </c>
      <c r="AP275" s="5">
        <v>1</v>
      </c>
      <c r="AQ275" s="5">
        <v>1</v>
      </c>
      <c r="AR275" s="5">
        <v>1</v>
      </c>
      <c r="AS275" s="5">
        <v>1</v>
      </c>
      <c r="AT275" s="5">
        <v>1</v>
      </c>
      <c r="AU275" s="5">
        <v>1</v>
      </c>
      <c r="AV275" s="5">
        <v>1</v>
      </c>
      <c r="AW275" s="5">
        <v>1</v>
      </c>
      <c r="AX275" s="5">
        <v>1</v>
      </c>
      <c r="AY275" s="5">
        <v>1</v>
      </c>
      <c r="AZ275" s="5">
        <v>1</v>
      </c>
      <c r="BA275" s="5">
        <v>1</v>
      </c>
      <c r="BB275" s="5">
        <v>1</v>
      </c>
      <c r="BC275" s="5">
        <v>1</v>
      </c>
      <c r="BD275" s="5">
        <v>1</v>
      </c>
      <c r="BE275" s="5">
        <v>1</v>
      </c>
      <c r="BF275" s="5">
        <v>1</v>
      </c>
      <c r="BG275" s="5">
        <v>1</v>
      </c>
      <c r="BH275" s="5">
        <v>1</v>
      </c>
      <c r="BI275" s="5">
        <v>1</v>
      </c>
      <c r="BJ275" s="5">
        <v>1</v>
      </c>
      <c r="BK275" s="5">
        <v>1</v>
      </c>
      <c r="BL275" s="5">
        <v>1</v>
      </c>
      <c r="BM275" s="5">
        <v>1</v>
      </c>
      <c r="BN275" s="5">
        <v>1</v>
      </c>
      <c r="BO275" s="5">
        <v>1</v>
      </c>
      <c r="BP275" s="5">
        <v>1</v>
      </c>
      <c r="BQ275" s="5">
        <v>1</v>
      </c>
      <c r="BR275" s="5">
        <v>1</v>
      </c>
      <c r="BS275" s="5">
        <v>1</v>
      </c>
      <c r="BT275" s="5">
        <v>1</v>
      </c>
      <c r="BU275" s="244">
        <v>1</v>
      </c>
    </row>
    <row r="276" spans="1:73" ht="18.75">
      <c r="A276" s="5">
        <v>1</v>
      </c>
      <c r="B276" s="596"/>
      <c r="C276" s="632" t="s">
        <v>534</v>
      </c>
      <c r="D276" s="598"/>
      <c r="E276" s="630" t="str">
        <f t="shared" si="44"/>
        <v>  poivron vert</v>
      </c>
      <c r="F276" s="640"/>
      <c r="G276" s="627" t="str">
        <f t="shared" si="47"/>
        <v>  poivron vert</v>
      </c>
      <c r="H276" s="639" t="str">
        <f>IF(OR(ISBLANK(F276), ISTEXT(F276)), "", "0  "&amp;F258)</f>
        <v/>
      </c>
      <c r="I276" s="5">
        <v>1</v>
      </c>
      <c r="J276" s="180" t="str">
        <f t="shared" si="43"/>
        <v>►</v>
      </c>
      <c r="K276" s="163"/>
      <c r="L276" s="164"/>
      <c r="M276" s="181" t="str">
        <f t="shared" si="40"/>
        <v/>
      </c>
      <c r="N276" s="166"/>
      <c r="O276" s="167"/>
      <c r="P276" s="286"/>
      <c r="Q276" s="491">
        <v>1</v>
      </c>
      <c r="R276" s="169">
        <f>IFERROR(SUMIF(K312:P312, O276, K313:P313)*N276*IF(ISBLANK(K276),1,K276)+SUMIF(K314:P314, O276, K315:P315)*N276*IF(ISBLANK(K276),1,K276), 0)</f>
        <v>0</v>
      </c>
      <c r="S276" s="170">
        <f>IF(ISBLANK(K249),0,(R276*Q276)/K249*V250)</f>
        <v>0</v>
      </c>
      <c r="T276" s="171">
        <f>IF(S285=0,0,(S276/S285)*U254*1000)</f>
        <v>0</v>
      </c>
      <c r="U276" s="193">
        <f>IF(R285=0, 0, (K276*Q276)/(R285*U254))</f>
        <v>0</v>
      </c>
      <c r="V276" s="173">
        <f>IF(OR(ISBLANK(K249), ISBLANK(K276), ISTEXT(K276)), 0, K276*Q276/K249*V250)</f>
        <v>0</v>
      </c>
      <c r="W276" s="174">
        <f t="shared" si="41"/>
        <v>0</v>
      </c>
      <c r="X276" s="175">
        <f t="shared" si="42"/>
        <v>0</v>
      </c>
      <c r="Y276" s="5">
        <v>1</v>
      </c>
      <c r="Z276" s="5">
        <v>1</v>
      </c>
      <c r="AA276" s="164"/>
      <c r="AB276" s="164"/>
      <c r="AC276" s="181" t="str">
        <f t="shared" si="46"/>
        <v/>
      </c>
      <c r="AD276" s="166"/>
      <c r="AE276" s="167"/>
      <c r="AF276" s="182"/>
      <c r="AG276" s="5">
        <v>1</v>
      </c>
      <c r="AH276" s="5">
        <v>1</v>
      </c>
      <c r="AI276" s="5">
        <v>1</v>
      </c>
      <c r="AJ276" s="5">
        <v>1</v>
      </c>
      <c r="AK276" s="5">
        <v>1</v>
      </c>
      <c r="AL276" s="5">
        <v>1</v>
      </c>
      <c r="AM276" s="5">
        <v>1</v>
      </c>
      <c r="AN276" s="5">
        <v>1</v>
      </c>
      <c r="AO276" s="5">
        <v>1</v>
      </c>
      <c r="AP276" s="5">
        <v>1</v>
      </c>
      <c r="AQ276" s="5">
        <v>1</v>
      </c>
      <c r="AR276" s="5">
        <v>1</v>
      </c>
      <c r="AS276" s="5">
        <v>1</v>
      </c>
      <c r="AT276" s="5">
        <v>1</v>
      </c>
      <c r="AU276" s="5">
        <v>1</v>
      </c>
      <c r="AV276" s="5">
        <v>1</v>
      </c>
      <c r="AW276" s="5">
        <v>1</v>
      </c>
      <c r="AX276" s="5">
        <v>1</v>
      </c>
      <c r="AY276" s="5">
        <v>1</v>
      </c>
      <c r="AZ276" s="5">
        <v>1</v>
      </c>
      <c r="BA276" s="5">
        <v>1</v>
      </c>
      <c r="BB276" s="5">
        <v>1</v>
      </c>
      <c r="BC276" s="5">
        <v>1</v>
      </c>
      <c r="BD276" s="5">
        <v>1</v>
      </c>
      <c r="BE276" s="5">
        <v>1</v>
      </c>
      <c r="BF276" s="5">
        <v>1</v>
      </c>
      <c r="BG276" s="5">
        <v>1</v>
      </c>
      <c r="BH276" s="5">
        <v>1</v>
      </c>
      <c r="BI276" s="5">
        <v>1</v>
      </c>
      <c r="BJ276" s="5">
        <v>1</v>
      </c>
      <c r="BK276" s="5">
        <v>1</v>
      </c>
      <c r="BL276" s="5">
        <v>1</v>
      </c>
      <c r="BM276" s="5">
        <v>1</v>
      </c>
      <c r="BN276" s="5">
        <v>1</v>
      </c>
      <c r="BO276" s="5">
        <v>1</v>
      </c>
      <c r="BP276" s="5">
        <v>1</v>
      </c>
      <c r="BQ276" s="5">
        <v>1</v>
      </c>
      <c r="BR276" s="5">
        <v>1</v>
      </c>
      <c r="BS276" s="5">
        <v>1</v>
      </c>
      <c r="BT276" s="5">
        <v>1</v>
      </c>
      <c r="BU276" s="244">
        <v>1</v>
      </c>
    </row>
    <row r="277" spans="1:73" ht="18.75">
      <c r="A277" s="5">
        <v>1</v>
      </c>
      <c r="B277" s="596"/>
      <c r="C277" s="632" t="s">
        <v>497</v>
      </c>
      <c r="D277" s="598"/>
      <c r="E277" s="630" t="str">
        <f t="shared" si="44"/>
        <v>  oignon</v>
      </c>
      <c r="F277" s="640"/>
      <c r="G277" s="627" t="str">
        <f t="shared" si="47"/>
        <v>  oignon</v>
      </c>
      <c r="H277" s="639" t="str">
        <f>IF(OR(ISBLANK(F277), ISTEXT(F277)), "", "0  "&amp;F258)</f>
        <v/>
      </c>
      <c r="I277" s="5">
        <v>1</v>
      </c>
      <c r="J277" s="180" t="str">
        <f t="shared" si="43"/>
        <v>►</v>
      </c>
      <c r="K277" s="163"/>
      <c r="L277" s="164"/>
      <c r="M277" s="181" t="str">
        <f t="shared" si="40"/>
        <v/>
      </c>
      <c r="N277" s="166"/>
      <c r="O277" s="167"/>
      <c r="P277" s="286"/>
      <c r="Q277" s="491">
        <v>1</v>
      </c>
      <c r="R277" s="169">
        <f>IFERROR(SUMIF(K312:P312, O277, K313:P313)*N277*IF(ISBLANK(K277),1,K277)+SUMIF(K314:P314, O277, K315:P315)*N277*IF(ISBLANK(K277),1,K277), 0)</f>
        <v>0</v>
      </c>
      <c r="S277" s="170">
        <f>IF(ISBLANK(K249),0,(R277*Q277)/K249*V250)</f>
        <v>0</v>
      </c>
      <c r="T277" s="171">
        <f>IF(S285=0,0,(S277/S285)*U254*1000)</f>
        <v>0</v>
      </c>
      <c r="U277" s="193">
        <f>IF(R285=0, 0, (K277*Q277)/(R285*U254))</f>
        <v>0</v>
      </c>
      <c r="V277" s="173">
        <f>IF(OR(ISBLANK(K249), ISBLANK(K277), ISTEXT(K277)), 0, K277*Q277/K249*V250)</f>
        <v>0</v>
      </c>
      <c r="W277" s="174">
        <f t="shared" si="41"/>
        <v>0</v>
      </c>
      <c r="X277" s="175">
        <f t="shared" si="42"/>
        <v>0</v>
      </c>
      <c r="Y277" s="5">
        <v>1</v>
      </c>
      <c r="Z277" s="5">
        <v>1</v>
      </c>
      <c r="AA277" s="164"/>
      <c r="AB277" s="164"/>
      <c r="AC277" s="181" t="str">
        <f t="shared" si="46"/>
        <v/>
      </c>
      <c r="AD277" s="166"/>
      <c r="AE277" s="167"/>
      <c r="AF277" s="182"/>
      <c r="AG277" s="5">
        <v>1</v>
      </c>
      <c r="AH277" s="5">
        <v>1</v>
      </c>
      <c r="AI277" s="5">
        <v>1</v>
      </c>
      <c r="AJ277" s="5">
        <v>1</v>
      </c>
      <c r="AK277" s="5">
        <v>1</v>
      </c>
      <c r="AL277" s="5">
        <v>1</v>
      </c>
      <c r="AM277" s="5">
        <v>1</v>
      </c>
      <c r="AN277" s="5">
        <v>1</v>
      </c>
      <c r="AO277" s="5">
        <v>1</v>
      </c>
      <c r="AP277" s="5">
        <v>1</v>
      </c>
      <c r="AQ277" s="5">
        <v>1</v>
      </c>
      <c r="AR277" s="5">
        <v>1</v>
      </c>
      <c r="AS277" s="5">
        <v>1</v>
      </c>
      <c r="AT277" s="5">
        <v>1</v>
      </c>
      <c r="AU277" s="5">
        <v>1</v>
      </c>
      <c r="AV277" s="5">
        <v>1</v>
      </c>
      <c r="AW277" s="5">
        <v>1</v>
      </c>
      <c r="AX277" s="5">
        <v>1</v>
      </c>
      <c r="AY277" s="5">
        <v>1</v>
      </c>
      <c r="AZ277" s="5">
        <v>1</v>
      </c>
      <c r="BA277" s="5">
        <v>1</v>
      </c>
      <c r="BB277" s="5">
        <v>1</v>
      </c>
      <c r="BC277" s="5">
        <v>1</v>
      </c>
      <c r="BD277" s="5">
        <v>1</v>
      </c>
      <c r="BE277" s="5">
        <v>1</v>
      </c>
      <c r="BF277" s="5">
        <v>1</v>
      </c>
      <c r="BG277" s="5">
        <v>1</v>
      </c>
      <c r="BH277" s="5">
        <v>1</v>
      </c>
      <c r="BI277" s="5">
        <v>1</v>
      </c>
      <c r="BJ277" s="5">
        <v>1</v>
      </c>
      <c r="BK277" s="5">
        <v>1</v>
      </c>
      <c r="BL277" s="5">
        <v>1</v>
      </c>
      <c r="BM277" s="5">
        <v>1</v>
      </c>
      <c r="BN277" s="5">
        <v>1</v>
      </c>
      <c r="BO277" s="5">
        <v>1</v>
      </c>
      <c r="BP277" s="5">
        <v>1</v>
      </c>
      <c r="BQ277" s="5">
        <v>1</v>
      </c>
      <c r="BR277" s="5">
        <v>1</v>
      </c>
      <c r="BS277" s="5">
        <v>1</v>
      </c>
      <c r="BT277" s="5">
        <v>1</v>
      </c>
      <c r="BU277" s="244">
        <v>1</v>
      </c>
    </row>
    <row r="278" spans="1:73" ht="18.75">
      <c r="A278" s="5">
        <v>1</v>
      </c>
      <c r="B278" s="596"/>
      <c r="C278" s="632" t="s">
        <v>498</v>
      </c>
      <c r="D278" s="598"/>
      <c r="E278" s="630" t="str">
        <f t="shared" si="44"/>
        <v>  gousses d'ail</v>
      </c>
      <c r="F278" s="640"/>
      <c r="G278" s="627" t="str">
        <f t="shared" si="47"/>
        <v>  gousses d'ail</v>
      </c>
      <c r="H278" s="639" t="str">
        <f>IF(OR(ISBLANK(F278), ISTEXT(F278)), "", "0  "&amp;F258)</f>
        <v/>
      </c>
      <c r="I278" s="5">
        <v>1</v>
      </c>
      <c r="J278" s="180" t="str">
        <f t="shared" si="43"/>
        <v>►</v>
      </c>
      <c r="K278" s="163"/>
      <c r="L278" s="164"/>
      <c r="M278" s="181" t="str">
        <f t="shared" si="40"/>
        <v/>
      </c>
      <c r="N278" s="166"/>
      <c r="O278" s="167"/>
      <c r="P278" s="286"/>
      <c r="Q278" s="491">
        <v>1</v>
      </c>
      <c r="R278" s="169">
        <f>IFERROR(SUMIF(K312:P312, O278, K313:P313)*N278*IF(ISBLANK(K278),1,K278)+SUMIF(K314:P314, O278, K315:P315)*N278*IF(ISBLANK(K278),1,K278), 0)</f>
        <v>0</v>
      </c>
      <c r="S278" s="170">
        <f>IF(ISBLANK(K249),0,(R278*Q278)/K249*V250)</f>
        <v>0</v>
      </c>
      <c r="T278" s="171">
        <f>IF(S285=0,0,(S278/S285)*U254*1000)</f>
        <v>0</v>
      </c>
      <c r="U278" s="193">
        <f>IF(R285=0, 0, (K278*Q278)/(R285*U254))</f>
        <v>0</v>
      </c>
      <c r="V278" s="173">
        <f>IF(OR(ISBLANK(K249), ISBLANK(K278), ISTEXT(K278)), 0, K278*Q278/K249*V250)</f>
        <v>0</v>
      </c>
      <c r="W278" s="174">
        <f t="shared" si="41"/>
        <v>0</v>
      </c>
      <c r="X278" s="175">
        <f t="shared" si="42"/>
        <v>0</v>
      </c>
      <c r="Y278" s="3">
        <v>1</v>
      </c>
      <c r="Z278" s="5">
        <v>1</v>
      </c>
      <c r="AA278" s="164"/>
      <c r="AB278" s="164"/>
      <c r="AC278" s="181" t="str">
        <f t="shared" si="46"/>
        <v/>
      </c>
      <c r="AD278" s="166"/>
      <c r="AE278" s="167"/>
      <c r="AF278" s="182"/>
      <c r="AG278" s="5">
        <v>1</v>
      </c>
      <c r="AH278" s="5">
        <v>1</v>
      </c>
      <c r="AI278" s="5">
        <v>1</v>
      </c>
      <c r="AJ278" s="5">
        <v>1</v>
      </c>
      <c r="AK278" s="5">
        <v>1</v>
      </c>
      <c r="AL278" s="5">
        <v>1</v>
      </c>
      <c r="AM278" s="5">
        <v>1</v>
      </c>
      <c r="AN278" s="5">
        <v>1</v>
      </c>
      <c r="AO278" s="5">
        <v>1</v>
      </c>
      <c r="AP278" s="5">
        <v>1</v>
      </c>
      <c r="AQ278" s="5">
        <v>1</v>
      </c>
      <c r="AR278" s="5">
        <v>1</v>
      </c>
      <c r="AS278" s="5">
        <v>1</v>
      </c>
      <c r="AT278" s="5">
        <v>1</v>
      </c>
      <c r="AU278" s="5">
        <v>1</v>
      </c>
      <c r="AV278" s="5">
        <v>1</v>
      </c>
      <c r="AW278" s="5">
        <v>1</v>
      </c>
      <c r="AX278" s="5">
        <v>1</v>
      </c>
      <c r="AY278" s="5">
        <v>1</v>
      </c>
      <c r="AZ278" s="5">
        <v>1</v>
      </c>
      <c r="BA278" s="5">
        <v>1</v>
      </c>
      <c r="BB278" s="5">
        <v>1</v>
      </c>
      <c r="BC278" s="5">
        <v>1</v>
      </c>
      <c r="BD278" s="5">
        <v>1</v>
      </c>
      <c r="BE278" s="5">
        <v>1</v>
      </c>
      <c r="BF278" s="5">
        <v>1</v>
      </c>
      <c r="BG278" s="5">
        <v>1</v>
      </c>
      <c r="BH278" s="5">
        <v>1</v>
      </c>
      <c r="BI278" s="5">
        <v>1</v>
      </c>
      <c r="BJ278" s="5">
        <v>1</v>
      </c>
      <c r="BK278" s="5">
        <v>1</v>
      </c>
      <c r="BL278" s="5">
        <v>1</v>
      </c>
      <c r="BM278" s="5">
        <v>1</v>
      </c>
      <c r="BN278" s="5">
        <v>1</v>
      </c>
      <c r="BO278" s="5">
        <v>1</v>
      </c>
      <c r="BP278" s="5">
        <v>1</v>
      </c>
      <c r="BQ278" s="5">
        <v>1</v>
      </c>
      <c r="BR278" s="5">
        <v>1</v>
      </c>
      <c r="BS278" s="5">
        <v>1</v>
      </c>
      <c r="BT278" s="5">
        <v>1</v>
      </c>
      <c r="BU278" s="244">
        <v>1</v>
      </c>
    </row>
    <row r="279" spans="1:73" ht="18.75">
      <c r="B279" s="596"/>
      <c r="C279" s="632" t="s">
        <v>499</v>
      </c>
      <c r="D279" s="598"/>
      <c r="E279" s="630" t="str">
        <f t="shared" si="44"/>
        <v>  bouillon de légume</v>
      </c>
      <c r="F279" s="640"/>
      <c r="G279" s="627" t="str">
        <f t="shared" si="47"/>
        <v>  bouillon de légume</v>
      </c>
      <c r="H279" s="639" t="str">
        <f>IF(OR(ISBLANK(F279), ISTEXT(F279)), "", "0  "&amp;F258)</f>
        <v/>
      </c>
      <c r="I279" s="5">
        <v>1</v>
      </c>
      <c r="J279" s="180" t="str">
        <f t="shared" si="43"/>
        <v>►</v>
      </c>
      <c r="K279" s="163"/>
      <c r="L279" s="164"/>
      <c r="M279" s="181" t="str">
        <f t="shared" si="40"/>
        <v/>
      </c>
      <c r="N279" s="166"/>
      <c r="O279" s="167"/>
      <c r="P279" s="286"/>
      <c r="Q279" s="491">
        <v>1</v>
      </c>
      <c r="R279" s="169">
        <f>IFERROR(SUMIF(K312:P312, O279, K313:P313)*N279*IF(ISBLANK(K279),1,K279)+SUMIF(K314:P314, O279, K315:P315)*N279*IF(ISBLANK(K279),1,K279), 0)</f>
        <v>0</v>
      </c>
      <c r="S279" s="170">
        <f>IF(ISBLANK(K249),0,(R279*Q279)/K249*V250)</f>
        <v>0</v>
      </c>
      <c r="T279" s="171">
        <f>IF(S285=0,0,(S279/S285)*U254*1000)</f>
        <v>0</v>
      </c>
      <c r="U279" s="193">
        <f>IF(R285=0, 0, (K279*Q279)/(R285*U254))</f>
        <v>0</v>
      </c>
      <c r="V279" s="173">
        <f>IF(OR(ISBLANK(K249), ISBLANK(K279), ISTEXT(K279)), 0, K279*Q279/K249*V250)</f>
        <v>0</v>
      </c>
      <c r="W279" s="174">
        <f t="shared" si="41"/>
        <v>0</v>
      </c>
      <c r="X279" s="175">
        <f t="shared" si="42"/>
        <v>0</v>
      </c>
      <c r="Y279" s="3">
        <v>1</v>
      </c>
      <c r="Z279" s="5">
        <v>1</v>
      </c>
      <c r="AA279" s="164"/>
      <c r="AB279" s="164"/>
      <c r="AC279" s="181" t="str">
        <f t="shared" si="46"/>
        <v/>
      </c>
      <c r="AD279" s="166"/>
      <c r="AE279" s="167"/>
      <c r="AF279" s="182"/>
      <c r="AG279" s="5">
        <v>1</v>
      </c>
      <c r="AH279" s="5">
        <v>1</v>
      </c>
      <c r="AI279" s="5">
        <v>1</v>
      </c>
      <c r="AJ279" s="5">
        <v>1</v>
      </c>
      <c r="AK279" s="5">
        <v>1</v>
      </c>
      <c r="AL279" s="5">
        <v>1</v>
      </c>
      <c r="AM279" s="5">
        <v>1</v>
      </c>
      <c r="AN279" s="5">
        <v>1</v>
      </c>
      <c r="AO279" s="5">
        <v>1</v>
      </c>
      <c r="AP279" s="5">
        <v>1</v>
      </c>
      <c r="AQ279" s="5">
        <v>1</v>
      </c>
      <c r="AR279" s="5">
        <v>1</v>
      </c>
      <c r="AS279" s="5">
        <v>1</v>
      </c>
      <c r="AT279" s="5">
        <v>1</v>
      </c>
      <c r="AU279" s="5">
        <v>1</v>
      </c>
      <c r="AV279" s="5">
        <v>1</v>
      </c>
      <c r="AW279" s="5">
        <v>1</v>
      </c>
      <c r="AX279" s="5">
        <v>1</v>
      </c>
      <c r="AY279" s="5">
        <v>1</v>
      </c>
      <c r="AZ279" s="5">
        <v>1</v>
      </c>
      <c r="BA279" s="5">
        <v>1</v>
      </c>
      <c r="BB279" s="5">
        <v>1</v>
      </c>
      <c r="BC279" s="5">
        <v>1</v>
      </c>
      <c r="BD279" s="5">
        <v>1</v>
      </c>
      <c r="BE279" s="5">
        <v>1</v>
      </c>
      <c r="BF279" s="5">
        <v>1</v>
      </c>
      <c r="BG279" s="5">
        <v>1</v>
      </c>
      <c r="BH279" s="5">
        <v>1</v>
      </c>
      <c r="BI279" s="5">
        <v>1</v>
      </c>
      <c r="BJ279" s="5">
        <v>1</v>
      </c>
      <c r="BK279" s="5">
        <v>1</v>
      </c>
      <c r="BL279" s="5">
        <v>1</v>
      </c>
      <c r="BM279" s="5">
        <v>1</v>
      </c>
      <c r="BN279" s="5">
        <v>1</v>
      </c>
      <c r="BO279" s="5">
        <v>1</v>
      </c>
      <c r="BP279" s="5">
        <v>1</v>
      </c>
      <c r="BQ279" s="5">
        <v>1</v>
      </c>
      <c r="BR279" s="5">
        <v>1</v>
      </c>
      <c r="BS279" s="5">
        <v>1</v>
      </c>
      <c r="BT279" s="5">
        <v>1</v>
      </c>
      <c r="BU279" s="244">
        <v>1</v>
      </c>
    </row>
    <row r="280" spans="1:73" ht="18.75">
      <c r="A280" s="5">
        <v>1</v>
      </c>
      <c r="B280" s="596"/>
      <c r="C280" s="632" t="s">
        <v>500</v>
      </c>
      <c r="D280" s="598"/>
      <c r="E280" s="630" t="str">
        <f t="shared" si="44"/>
        <v>  cuillères à soupe d'épices pour paella</v>
      </c>
      <c r="F280" s="640" t="s">
        <v>685</v>
      </c>
      <c r="G280" s="627" t="str">
        <f t="shared" si="47"/>
        <v>épices pour paella</v>
      </c>
      <c r="H280" s="639" t="str">
        <f>IF(OR(ISBLANK(F280), ISTEXT(F280)), "", "0  "&amp;F258)</f>
        <v/>
      </c>
      <c r="I280" s="5">
        <v>1</v>
      </c>
      <c r="J280" s="180" t="str">
        <f t="shared" si="43"/>
        <v>►</v>
      </c>
      <c r="K280" s="163"/>
      <c r="L280" s="164"/>
      <c r="M280" s="181" t="str">
        <f t="shared" si="40"/>
        <v/>
      </c>
      <c r="N280" s="166"/>
      <c r="O280" s="167"/>
      <c r="P280" s="286"/>
      <c r="Q280" s="491">
        <v>1</v>
      </c>
      <c r="R280" s="169">
        <f>IFERROR(SUMIF(K312:P312, O280, K313:P313)*N280*IF(ISBLANK(K280),1,K280)+SUMIF(K314:P314, O280, K315:P315)*N280*IF(ISBLANK(K280),1,K280), 0)</f>
        <v>0</v>
      </c>
      <c r="S280" s="170">
        <f>IF(ISBLANK(K249),0,(R280*Q280)/K249*V250)</f>
        <v>0</v>
      </c>
      <c r="T280" s="171">
        <f>IF(S285=0,0,(S280/S285)*U254*1000)</f>
        <v>0</v>
      </c>
      <c r="U280" s="193">
        <f>IF(R285=0, 0, (K280*Q280)/(R285*U254))</f>
        <v>0</v>
      </c>
      <c r="V280" s="173">
        <f>IF(OR(ISBLANK(K249), ISBLANK(K280), ISTEXT(K280)), 0, K280*Q280/K249*V250)</f>
        <v>0</v>
      </c>
      <c r="W280" s="174">
        <f t="shared" si="41"/>
        <v>0</v>
      </c>
      <c r="X280" s="175">
        <f t="shared" si="42"/>
        <v>0</v>
      </c>
      <c r="Y280" s="3">
        <v>1</v>
      </c>
      <c r="Z280" s="5">
        <v>1</v>
      </c>
      <c r="AA280" s="164"/>
      <c r="AB280" s="164"/>
      <c r="AC280" s="181" t="str">
        <f t="shared" si="46"/>
        <v/>
      </c>
      <c r="AD280" s="166"/>
      <c r="AE280" s="167"/>
      <c r="AF280" s="182"/>
      <c r="AG280" s="5">
        <v>1</v>
      </c>
      <c r="AH280" s="5">
        <v>1</v>
      </c>
      <c r="AI280" s="5">
        <v>1</v>
      </c>
      <c r="AJ280" s="5">
        <v>1</v>
      </c>
      <c r="AK280" s="5">
        <v>1</v>
      </c>
      <c r="AL280" s="5">
        <v>1</v>
      </c>
      <c r="AM280" s="5">
        <v>1</v>
      </c>
      <c r="AN280" s="5">
        <v>1</v>
      </c>
      <c r="AO280" s="5">
        <v>1</v>
      </c>
      <c r="AP280" s="5">
        <v>1</v>
      </c>
      <c r="AQ280" s="5">
        <v>1</v>
      </c>
      <c r="AR280" s="5">
        <v>1</v>
      </c>
      <c r="AS280" s="5">
        <v>1</v>
      </c>
      <c r="AT280" s="5">
        <v>1</v>
      </c>
      <c r="AU280" s="5">
        <v>1</v>
      </c>
      <c r="AV280" s="5">
        <v>1</v>
      </c>
      <c r="AW280" s="5">
        <v>1</v>
      </c>
      <c r="AX280" s="5">
        <v>1</v>
      </c>
      <c r="AY280" s="5">
        <v>1</v>
      </c>
      <c r="AZ280" s="5">
        <v>1</v>
      </c>
      <c r="BA280" s="5">
        <v>1</v>
      </c>
      <c r="BB280" s="5">
        <v>1</v>
      </c>
      <c r="BC280" s="5">
        <v>1</v>
      </c>
      <c r="BD280" s="5">
        <v>1</v>
      </c>
      <c r="BE280" s="5">
        <v>1</v>
      </c>
      <c r="BF280" s="5">
        <v>1</v>
      </c>
      <c r="BG280" s="5">
        <v>1</v>
      </c>
      <c r="BH280" s="5">
        <v>1</v>
      </c>
      <c r="BI280" s="5">
        <v>1</v>
      </c>
      <c r="BJ280" s="5">
        <v>1</v>
      </c>
      <c r="BK280" s="5">
        <v>1</v>
      </c>
      <c r="BL280" s="5">
        <v>1</v>
      </c>
      <c r="BM280" s="5">
        <v>1</v>
      </c>
      <c r="BN280" s="5">
        <v>1</v>
      </c>
      <c r="BO280" s="5">
        <v>1</v>
      </c>
      <c r="BP280" s="5">
        <v>1</v>
      </c>
      <c r="BQ280" s="5">
        <v>1</v>
      </c>
      <c r="BR280" s="5">
        <v>1</v>
      </c>
      <c r="BS280" s="5">
        <v>1</v>
      </c>
      <c r="BT280" s="5">
        <v>1</v>
      </c>
      <c r="BU280" s="244">
        <v>1</v>
      </c>
    </row>
    <row r="281" spans="1:73" ht="18.75">
      <c r="A281" s="5">
        <v>1</v>
      </c>
      <c r="B281" s="596"/>
      <c r="C281" s="632" t="s">
        <v>501</v>
      </c>
      <c r="D281" s="598"/>
      <c r="E281" s="630" t="str">
        <f t="shared" si="44"/>
        <v>  cuillère à soupe de paprika doux</v>
      </c>
      <c r="F281" s="640" t="s">
        <v>709</v>
      </c>
      <c r="G281" s="627" t="str">
        <f t="shared" si="47"/>
        <v>paprika doux</v>
      </c>
      <c r="H281" s="639" t="str">
        <f>IF(OR(ISBLANK(F281), ISTEXT(F281)), "", "0  "&amp;F258)</f>
        <v/>
      </c>
      <c r="I281" s="5">
        <v>1</v>
      </c>
      <c r="J281" s="180" t="str">
        <f t="shared" si="43"/>
        <v>►</v>
      </c>
      <c r="K281" s="163"/>
      <c r="L281" s="164"/>
      <c r="M281" s="181" t="str">
        <f t="shared" si="40"/>
        <v/>
      </c>
      <c r="N281" s="166"/>
      <c r="O281" s="167"/>
      <c r="P281" s="286"/>
      <c r="Q281" s="491">
        <v>1</v>
      </c>
      <c r="R281" s="169">
        <f>IFERROR(SUMIF(K312:P312, O281, K313:P313)*N281*IF(ISBLANK(K281),1,K281)+SUMIF(K314:P314, O281, K315:P315)*N281*IF(ISBLANK(K281),1,K281), 0)</f>
        <v>0</v>
      </c>
      <c r="S281" s="170">
        <f>IF(ISBLANK(K249),0,(R281*Q281)/K249*V250)</f>
        <v>0</v>
      </c>
      <c r="T281" s="171">
        <f>IF(S285=0,0,(S281/S285)*U254*1000)</f>
        <v>0</v>
      </c>
      <c r="U281" s="193">
        <f>IF(R285=0, 0, (K281*Q281)/(R285*U254))</f>
        <v>0</v>
      </c>
      <c r="V281" s="173">
        <f>IF(OR(ISBLANK(K249), ISBLANK(K281), ISTEXT(K281)), 0, K281*Q281/K249*V250)</f>
        <v>0</v>
      </c>
      <c r="W281" s="174">
        <f t="shared" si="41"/>
        <v>0</v>
      </c>
      <c r="X281" s="175">
        <f t="shared" si="42"/>
        <v>0</v>
      </c>
      <c r="Y281" s="3">
        <v>1</v>
      </c>
      <c r="Z281" s="5">
        <v>1</v>
      </c>
      <c r="AA281" s="164"/>
      <c r="AB281" s="164"/>
      <c r="AC281" s="181" t="str">
        <f t="shared" si="46"/>
        <v/>
      </c>
      <c r="AD281" s="166"/>
      <c r="AE281" s="167"/>
      <c r="AF281" s="182"/>
      <c r="AG281" s="5">
        <v>1</v>
      </c>
      <c r="AH281" s="5">
        <v>1</v>
      </c>
      <c r="AI281" s="5">
        <v>1</v>
      </c>
      <c r="AJ281" s="5">
        <v>1</v>
      </c>
      <c r="AK281" s="5">
        <v>1</v>
      </c>
      <c r="AL281" s="5">
        <v>1</v>
      </c>
      <c r="AM281" s="5">
        <v>1</v>
      </c>
      <c r="AN281" s="5">
        <v>1</v>
      </c>
      <c r="AO281" s="5">
        <v>1</v>
      </c>
      <c r="AP281" s="5">
        <v>1</v>
      </c>
      <c r="AQ281" s="5">
        <v>1</v>
      </c>
      <c r="AR281" s="5">
        <v>1</v>
      </c>
      <c r="AS281" s="5">
        <v>1</v>
      </c>
      <c r="AT281" s="5">
        <v>1</v>
      </c>
      <c r="AU281" s="5">
        <v>1</v>
      </c>
      <c r="AV281" s="5">
        <v>1</v>
      </c>
      <c r="AW281" s="5">
        <v>1</v>
      </c>
      <c r="AX281" s="5">
        <v>1</v>
      </c>
      <c r="AY281" s="5">
        <v>1</v>
      </c>
      <c r="AZ281" s="5">
        <v>1</v>
      </c>
      <c r="BA281" s="5">
        <v>1</v>
      </c>
      <c r="BB281" s="5">
        <v>1</v>
      </c>
      <c r="BC281" s="5">
        <v>1</v>
      </c>
      <c r="BD281" s="5">
        <v>1</v>
      </c>
      <c r="BE281" s="5">
        <v>1</v>
      </c>
      <c r="BF281" s="5">
        <v>1</v>
      </c>
      <c r="BG281" s="5">
        <v>1</v>
      </c>
      <c r="BH281" s="5">
        <v>1</v>
      </c>
      <c r="BI281" s="5">
        <v>1</v>
      </c>
      <c r="BJ281" s="5">
        <v>1</v>
      </c>
      <c r="BK281" s="5">
        <v>1</v>
      </c>
      <c r="BL281" s="5">
        <v>1</v>
      </c>
      <c r="BM281" s="5">
        <v>1</v>
      </c>
      <c r="BN281" s="5">
        <v>1</v>
      </c>
      <c r="BO281" s="5">
        <v>1</v>
      </c>
      <c r="BP281" s="5">
        <v>1</v>
      </c>
      <c r="BQ281" s="5">
        <v>1</v>
      </c>
      <c r="BR281" s="5">
        <v>1</v>
      </c>
      <c r="BS281" s="5">
        <v>1</v>
      </c>
      <c r="BT281" s="5">
        <v>1</v>
      </c>
      <c r="BU281" s="244">
        <v>1</v>
      </c>
    </row>
    <row r="282" spans="1:73" ht="18.75">
      <c r="A282" s="5">
        <v>1</v>
      </c>
      <c r="B282" s="596"/>
      <c r="C282" s="632" t="s">
        <v>502</v>
      </c>
      <c r="D282" s="598"/>
      <c r="E282" s="630" t="str">
        <f t="shared" si="44"/>
        <v>  pincée de safran</v>
      </c>
      <c r="F282" s="640"/>
      <c r="G282" s="627" t="str">
        <f t="shared" si="47"/>
        <v>  pincée de safran</v>
      </c>
      <c r="H282" s="639" t="str">
        <f>IF(OR(ISBLANK(F282), ISTEXT(F282)), "", "0  "&amp;F258)</f>
        <v/>
      </c>
      <c r="I282" s="5">
        <v>1</v>
      </c>
      <c r="J282" s="180" t="str">
        <f t="shared" si="43"/>
        <v>►</v>
      </c>
      <c r="K282" s="163"/>
      <c r="L282" s="164"/>
      <c r="M282" s="181" t="str">
        <f t="shared" si="40"/>
        <v/>
      </c>
      <c r="N282" s="166"/>
      <c r="O282" s="167"/>
      <c r="P282" s="286"/>
      <c r="Q282" s="491">
        <v>1</v>
      </c>
      <c r="R282" s="169">
        <f>IFERROR(SUMIF(K312:P312, O282, K313:P313)*N282*IF(ISBLANK(K282),1,K282)+SUMIF(K314:P314, O282, K315:P315)*N282*IF(ISBLANK(K282),1,K282), 0)</f>
        <v>0</v>
      </c>
      <c r="S282" s="170">
        <f>IF(ISBLANK(K249),0,(R282*Q282)/K249*V250)</f>
        <v>0</v>
      </c>
      <c r="T282" s="171">
        <f>IF(S285=0,0,(S282/S285)*U254*1000)</f>
        <v>0</v>
      </c>
      <c r="U282" s="193">
        <f>IF(R285=0, 0, (K282*Q282)/(R285*U254))</f>
        <v>0</v>
      </c>
      <c r="V282" s="173">
        <f>IF(OR(ISBLANK(K249), ISBLANK(K282), ISTEXT(K282)), 0, K282*Q282/K249*V250)</f>
        <v>0</v>
      </c>
      <c r="W282" s="174">
        <f t="shared" si="41"/>
        <v>0</v>
      </c>
      <c r="X282" s="175">
        <f t="shared" si="42"/>
        <v>0</v>
      </c>
      <c r="Y282" s="3">
        <v>1</v>
      </c>
      <c r="Z282" s="5">
        <v>1</v>
      </c>
      <c r="AA282" s="164"/>
      <c r="AB282" s="164"/>
      <c r="AC282" s="181" t="str">
        <f t="shared" si="46"/>
        <v/>
      </c>
      <c r="AD282" s="166"/>
      <c r="AE282" s="167"/>
      <c r="AF282" s="182"/>
      <c r="AG282" s="5">
        <v>1</v>
      </c>
      <c r="AH282" s="5">
        <v>1</v>
      </c>
      <c r="AI282" s="5">
        <v>1</v>
      </c>
      <c r="AJ282" s="5">
        <v>1</v>
      </c>
      <c r="AK282" s="5">
        <v>1</v>
      </c>
      <c r="AL282" s="5">
        <v>1</v>
      </c>
      <c r="AM282" s="5">
        <v>1</v>
      </c>
      <c r="AN282" s="5">
        <v>1</v>
      </c>
      <c r="AO282" s="5">
        <v>1</v>
      </c>
      <c r="AP282" s="5">
        <v>1</v>
      </c>
      <c r="AQ282" s="5">
        <v>1</v>
      </c>
      <c r="AR282" s="5">
        <v>1</v>
      </c>
      <c r="AS282" s="5">
        <v>1</v>
      </c>
      <c r="AT282" s="5">
        <v>1</v>
      </c>
      <c r="AU282" s="5">
        <v>1</v>
      </c>
      <c r="AV282" s="5">
        <v>1</v>
      </c>
      <c r="AW282" s="5">
        <v>1</v>
      </c>
      <c r="AX282" s="5">
        <v>1</v>
      </c>
      <c r="AY282" s="5">
        <v>1</v>
      </c>
      <c r="AZ282" s="5">
        <v>1</v>
      </c>
      <c r="BA282" s="5">
        <v>1</v>
      </c>
      <c r="BB282" s="5">
        <v>1</v>
      </c>
      <c r="BC282" s="5">
        <v>1</v>
      </c>
      <c r="BD282" s="5">
        <v>1</v>
      </c>
      <c r="BE282" s="5">
        <v>1</v>
      </c>
      <c r="BF282" s="5">
        <v>1</v>
      </c>
      <c r="BG282" s="5">
        <v>1</v>
      </c>
      <c r="BH282" s="5">
        <v>1</v>
      </c>
      <c r="BI282" s="5">
        <v>1</v>
      </c>
      <c r="BJ282" s="5">
        <v>1</v>
      </c>
      <c r="BK282" s="5">
        <v>1</v>
      </c>
      <c r="BL282" s="5">
        <v>1</v>
      </c>
      <c r="BM282" s="5">
        <v>1</v>
      </c>
      <c r="BN282" s="5">
        <v>1</v>
      </c>
      <c r="BO282" s="5">
        <v>1</v>
      </c>
      <c r="BP282" s="5">
        <v>1</v>
      </c>
      <c r="BQ282" s="5">
        <v>1</v>
      </c>
      <c r="BR282" s="5">
        <v>1</v>
      </c>
      <c r="BS282" s="5">
        <v>1</v>
      </c>
      <c r="BT282" s="5">
        <v>1</v>
      </c>
      <c r="BU282" s="244">
        <v>1</v>
      </c>
    </row>
    <row r="283" spans="1:73" ht="18.75">
      <c r="A283" s="5">
        <v>1</v>
      </c>
      <c r="B283" s="596"/>
      <c r="C283" s="632" t="s">
        <v>503</v>
      </c>
      <c r="D283" s="598"/>
      <c r="E283" s="630" t="str">
        <f t="shared" si="44"/>
        <v>  cuillères à soupe d'huile d'olive</v>
      </c>
      <c r="F283" s="640" t="s">
        <v>394</v>
      </c>
      <c r="G283" s="627" t="str">
        <f t="shared" si="47"/>
        <v>huile d'olive</v>
      </c>
      <c r="H283" s="639" t="str">
        <f>IF(OR(ISBLANK(F283), ISTEXT(F283)), "", "0  "&amp;F258)</f>
        <v/>
      </c>
      <c r="I283" s="5">
        <v>1</v>
      </c>
      <c r="J283" s="180" t="str">
        <f t="shared" si="43"/>
        <v>►</v>
      </c>
      <c r="K283" s="163"/>
      <c r="L283" s="164"/>
      <c r="M283" s="181" t="str">
        <f t="shared" si="40"/>
        <v/>
      </c>
      <c r="N283" s="166"/>
      <c r="O283" s="167"/>
      <c r="P283" s="286"/>
      <c r="Q283" s="491">
        <v>1</v>
      </c>
      <c r="R283" s="169">
        <f>IFERROR(SUMIF(K312:P312, O283, K313:P313)*N283*IF(ISBLANK(K283),1,K283)+SUMIF(K314:P314, O283, K315:P315)*N283*IF(ISBLANK(K283),1,K283), 0)</f>
        <v>0</v>
      </c>
      <c r="S283" s="170">
        <f>IF(ISBLANK(K249),0,(R283*Q283)/K249*V250)</f>
        <v>0</v>
      </c>
      <c r="T283" s="171">
        <f>IF(S285=0,0,(S283/S285)*U254*1000)</f>
        <v>0</v>
      </c>
      <c r="U283" s="193">
        <f>IF(R285=0, 0, (K283*Q283)/(R285*U254))</f>
        <v>0</v>
      </c>
      <c r="V283" s="173">
        <f>IF(OR(ISBLANK(K249), ISBLANK(K283), ISTEXT(K283)), 0, K283*Q283/K249*V250)</f>
        <v>0</v>
      </c>
      <c r="W283" s="174">
        <f t="shared" si="41"/>
        <v>0</v>
      </c>
      <c r="X283" s="175">
        <f t="shared" si="42"/>
        <v>0</v>
      </c>
      <c r="Y283" s="3">
        <v>1</v>
      </c>
      <c r="Z283" s="5">
        <v>1</v>
      </c>
      <c r="AA283" s="164"/>
      <c r="AB283" s="164"/>
      <c r="AC283" s="181" t="str">
        <f t="shared" si="46"/>
        <v/>
      </c>
      <c r="AD283" s="166"/>
      <c r="AE283" s="167"/>
      <c r="AF283" s="182"/>
      <c r="AG283" s="5">
        <v>1</v>
      </c>
      <c r="AH283" s="5">
        <v>1</v>
      </c>
      <c r="AI283" s="5">
        <v>1</v>
      </c>
      <c r="AJ283" s="5">
        <v>1</v>
      </c>
      <c r="AK283" s="5">
        <v>1</v>
      </c>
      <c r="AL283" s="5">
        <v>1</v>
      </c>
      <c r="AM283" s="5">
        <v>1</v>
      </c>
      <c r="AN283" s="5">
        <v>1</v>
      </c>
      <c r="AO283" s="5">
        <v>1</v>
      </c>
      <c r="AP283" s="5">
        <v>1</v>
      </c>
      <c r="AQ283" s="5">
        <v>1</v>
      </c>
      <c r="AR283" s="5">
        <v>1</v>
      </c>
      <c r="AS283" s="5">
        <v>1</v>
      </c>
      <c r="AT283" s="5">
        <v>1</v>
      </c>
      <c r="AU283" s="5">
        <v>1</v>
      </c>
      <c r="AV283" s="5">
        <v>1</v>
      </c>
      <c r="AW283" s="5">
        <v>1</v>
      </c>
      <c r="AX283" s="5">
        <v>1</v>
      </c>
      <c r="AY283" s="5">
        <v>1</v>
      </c>
      <c r="AZ283" s="5">
        <v>1</v>
      </c>
      <c r="BA283" s="5">
        <v>1</v>
      </c>
      <c r="BB283" s="5">
        <v>1</v>
      </c>
      <c r="BC283" s="5">
        <v>1</v>
      </c>
      <c r="BD283" s="5">
        <v>1</v>
      </c>
      <c r="BE283" s="5">
        <v>1</v>
      </c>
      <c r="BF283" s="5">
        <v>1</v>
      </c>
      <c r="BG283" s="5">
        <v>1</v>
      </c>
      <c r="BH283" s="5">
        <v>1</v>
      </c>
      <c r="BI283" s="5">
        <v>1</v>
      </c>
      <c r="BJ283" s="5">
        <v>1</v>
      </c>
      <c r="BK283" s="5">
        <v>1</v>
      </c>
      <c r="BL283" s="5">
        <v>1</v>
      </c>
      <c r="BM283" s="5">
        <v>1</v>
      </c>
      <c r="BN283" s="5">
        <v>1</v>
      </c>
      <c r="BO283" s="5">
        <v>1</v>
      </c>
      <c r="BP283" s="5">
        <v>1</v>
      </c>
      <c r="BQ283" s="5">
        <v>1</v>
      </c>
      <c r="BR283" s="5">
        <v>1</v>
      </c>
      <c r="BS283" s="5">
        <v>1</v>
      </c>
      <c r="BT283" s="5">
        <v>1</v>
      </c>
      <c r="BU283" s="244">
        <v>1</v>
      </c>
    </row>
    <row r="284" spans="1:73" ht="18.75">
      <c r="A284" s="5">
        <v>1</v>
      </c>
      <c r="B284" s="596"/>
      <c r="C284" s="632"/>
      <c r="D284" s="598"/>
      <c r="E284" s="630" t="str">
        <f t="shared" si="44"/>
        <v/>
      </c>
      <c r="F284" s="640"/>
      <c r="G284" s="627" t="str">
        <f t="shared" si="47"/>
        <v/>
      </c>
      <c r="H284" s="639" t="str">
        <f>IF(OR(ISBLANK(F284), ISTEXT(F284)), "", "0  "&amp;F258)</f>
        <v/>
      </c>
      <c r="I284" s="5">
        <v>1</v>
      </c>
      <c r="J284" s="62" t="s">
        <v>21</v>
      </c>
      <c r="K284" s="163"/>
      <c r="L284" s="164"/>
      <c r="M284" s="181" t="str">
        <f t="shared" si="40"/>
        <v/>
      </c>
      <c r="N284" s="166"/>
      <c r="O284" s="167"/>
      <c r="P284" s="286"/>
      <c r="Q284" s="491">
        <v>1</v>
      </c>
      <c r="R284" s="169">
        <f>IFERROR(SUMIF(K312:P312, O284, K313:P313)*N284*IF(ISBLANK(K284),1,K284)+SUMIF(K314:P314, O284, K315:P315)*N284*IF(ISBLANK(K284),1,K284), 0)</f>
        <v>0</v>
      </c>
      <c r="S284" s="170">
        <f>IF(ISBLANK(K249),0,(R284*Q284)/K249*V250)</f>
        <v>0</v>
      </c>
      <c r="T284" s="183">
        <f>IF(S285=0,0,(S284/S285)*U254*1000)</f>
        <v>0</v>
      </c>
      <c r="U284" s="184">
        <f>IF(R285=0, 0, (K284*Q284)/(R285*U254))</f>
        <v>0</v>
      </c>
      <c r="V284" s="185">
        <f>IF(OR(ISBLANK(K249), ISBLANK(K284), ISTEXT(K284)), 0, K284*Q284/K249*V250)</f>
        <v>0</v>
      </c>
      <c r="W284" s="186">
        <f t="shared" si="41"/>
        <v>0</v>
      </c>
      <c r="X284" s="187">
        <f t="shared" si="42"/>
        <v>0</v>
      </c>
      <c r="Y284" s="3">
        <v>1</v>
      </c>
      <c r="Z284" s="5">
        <v>1</v>
      </c>
      <c r="AA284" s="164"/>
      <c r="AB284" s="164"/>
      <c r="AC284" s="181"/>
      <c r="AD284" s="166"/>
      <c r="AE284" s="167"/>
      <c r="AF284" s="182"/>
      <c r="AG284" s="5">
        <v>1</v>
      </c>
      <c r="AH284" s="5">
        <v>1</v>
      </c>
      <c r="AI284" s="5">
        <v>1</v>
      </c>
      <c r="AJ284" s="5">
        <v>1</v>
      </c>
      <c r="AK284" s="5">
        <v>1</v>
      </c>
      <c r="AL284" s="5">
        <v>1</v>
      </c>
      <c r="AM284" s="5">
        <v>1</v>
      </c>
      <c r="AN284" s="5">
        <v>1</v>
      </c>
      <c r="AO284" s="5">
        <v>1</v>
      </c>
      <c r="AP284" s="5">
        <v>1</v>
      </c>
      <c r="AQ284" s="5">
        <v>1</v>
      </c>
      <c r="AR284" s="5">
        <v>1</v>
      </c>
      <c r="AS284" s="5">
        <v>1</v>
      </c>
      <c r="AT284" s="5">
        <v>1</v>
      </c>
      <c r="AU284" s="5">
        <v>1</v>
      </c>
      <c r="AV284" s="5">
        <v>1</v>
      </c>
      <c r="AW284" s="5">
        <v>1</v>
      </c>
      <c r="AX284" s="5">
        <v>1</v>
      </c>
      <c r="AY284" s="5">
        <v>1</v>
      </c>
      <c r="AZ284" s="5">
        <v>1</v>
      </c>
      <c r="BA284" s="5">
        <v>1</v>
      </c>
      <c r="BB284" s="5">
        <v>1</v>
      </c>
      <c r="BC284" s="5">
        <v>1</v>
      </c>
      <c r="BD284" s="5">
        <v>1</v>
      </c>
      <c r="BE284" s="5">
        <v>1</v>
      </c>
      <c r="BF284" s="5">
        <v>1</v>
      </c>
      <c r="BG284" s="5">
        <v>1</v>
      </c>
      <c r="BH284" s="5">
        <v>1</v>
      </c>
      <c r="BI284" s="5">
        <v>1</v>
      </c>
      <c r="BJ284" s="5">
        <v>1</v>
      </c>
      <c r="BK284" s="5">
        <v>1</v>
      </c>
      <c r="BL284" s="5">
        <v>1</v>
      </c>
      <c r="BM284" s="5">
        <v>1</v>
      </c>
      <c r="BN284" s="5">
        <v>1</v>
      </c>
      <c r="BO284" s="5">
        <v>1</v>
      </c>
      <c r="BP284" s="5">
        <v>1</v>
      </c>
      <c r="BQ284" s="5">
        <v>1</v>
      </c>
      <c r="BR284" s="5">
        <v>1</v>
      </c>
      <c r="BS284" s="5">
        <v>1</v>
      </c>
      <c r="BT284" s="5">
        <v>1</v>
      </c>
      <c r="BU284" s="244">
        <v>1</v>
      </c>
    </row>
    <row r="285" spans="1:73" ht="18.75">
      <c r="A285" s="5">
        <v>1</v>
      </c>
      <c r="B285" s="596"/>
      <c r="C285" s="632"/>
      <c r="D285" s="598"/>
      <c r="E285" s="630" t="str">
        <f t="shared" si="44"/>
        <v/>
      </c>
      <c r="F285" s="640"/>
      <c r="G285" s="627" t="str">
        <f t="shared" si="47"/>
        <v/>
      </c>
      <c r="H285" s="639" t="str">
        <f>IF(OR(ISBLANK(F285), ISTEXT(F285)), "", "0  "&amp;F258)</f>
        <v/>
      </c>
      <c r="I285" s="5">
        <v>1</v>
      </c>
      <c r="J285" s="280" t="s">
        <v>21</v>
      </c>
      <c r="K285" s="291"/>
      <c r="L285" s="292"/>
      <c r="M285" s="292"/>
      <c r="N285" s="292"/>
      <c r="O285" s="292"/>
      <c r="P285" s="292"/>
      <c r="Q285" s="292"/>
      <c r="R285" s="293">
        <f>SUM(R255:R284)</f>
        <v>0.60000000000000009</v>
      </c>
      <c r="S285" s="170">
        <f>SUM(S255:S284)</f>
        <v>4.5</v>
      </c>
      <c r="T285" s="294">
        <f>SUM(T255:T284)/1000</f>
        <v>1.0000000000000002</v>
      </c>
      <c r="U285" s="295"/>
      <c r="V285" s="295"/>
      <c r="W285" s="295"/>
      <c r="X285" s="296"/>
      <c r="Y285" s="3">
        <v>1</v>
      </c>
      <c r="Z285" s="5">
        <v>1</v>
      </c>
      <c r="AA285" s="164"/>
      <c r="AB285" s="164"/>
      <c r="AC285" s="181"/>
      <c r="AD285" s="166"/>
      <c r="AE285" s="167"/>
      <c r="AF285" s="182"/>
      <c r="AG285" s="5">
        <v>1</v>
      </c>
      <c r="AH285" s="5">
        <v>1</v>
      </c>
      <c r="AI285" s="5">
        <v>1</v>
      </c>
      <c r="AJ285" s="5">
        <v>1</v>
      </c>
      <c r="AK285" s="5">
        <v>1</v>
      </c>
      <c r="AL285" s="5">
        <v>1</v>
      </c>
      <c r="AM285" s="5">
        <v>1</v>
      </c>
      <c r="AN285" s="5">
        <v>1</v>
      </c>
      <c r="AO285" s="5">
        <v>1</v>
      </c>
      <c r="AP285" s="5">
        <v>1</v>
      </c>
      <c r="AQ285" s="5">
        <v>1</v>
      </c>
      <c r="AR285" s="5">
        <v>1</v>
      </c>
      <c r="AS285" s="5">
        <v>1</v>
      </c>
      <c r="AT285" s="5">
        <v>1</v>
      </c>
      <c r="AU285" s="5">
        <v>1</v>
      </c>
      <c r="AV285" s="5">
        <v>1</v>
      </c>
      <c r="AW285" s="5">
        <v>1</v>
      </c>
      <c r="AX285" s="5">
        <v>1</v>
      </c>
      <c r="AY285" s="5">
        <v>1</v>
      </c>
      <c r="AZ285" s="5">
        <v>1</v>
      </c>
      <c r="BA285" s="5">
        <v>1</v>
      </c>
      <c r="BB285" s="5">
        <v>1</v>
      </c>
      <c r="BC285" s="5">
        <v>1</v>
      </c>
      <c r="BD285" s="5">
        <v>1</v>
      </c>
      <c r="BE285" s="5">
        <v>1</v>
      </c>
      <c r="BF285" s="5">
        <v>1</v>
      </c>
      <c r="BG285" s="5">
        <v>1</v>
      </c>
      <c r="BH285" s="5">
        <v>1</v>
      </c>
      <c r="BI285" s="5">
        <v>1</v>
      </c>
      <c r="BJ285" s="5">
        <v>1</v>
      </c>
      <c r="BK285" s="5">
        <v>1</v>
      </c>
      <c r="BL285" s="5">
        <v>1</v>
      </c>
      <c r="BM285" s="5">
        <v>1</v>
      </c>
      <c r="BN285" s="5">
        <v>1</v>
      </c>
      <c r="BO285" s="5">
        <v>1</v>
      </c>
      <c r="BP285" s="5">
        <v>1</v>
      </c>
      <c r="BQ285" s="5">
        <v>1</v>
      </c>
      <c r="BR285" s="5">
        <v>1</v>
      </c>
      <c r="BS285" s="5">
        <v>1</v>
      </c>
      <c r="BT285" s="5">
        <v>1</v>
      </c>
      <c r="BU285" s="244">
        <v>1</v>
      </c>
    </row>
    <row r="286" spans="1:73" ht="18.75">
      <c r="A286" s="5">
        <v>1</v>
      </c>
      <c r="B286" s="596"/>
      <c r="C286" s="632"/>
      <c r="D286" s="598"/>
      <c r="E286" s="630" t="str">
        <f t="shared" si="44"/>
        <v/>
      </c>
      <c r="F286" s="640"/>
      <c r="G286" s="627" t="str">
        <f t="shared" si="47"/>
        <v/>
      </c>
      <c r="H286" s="639" t="str">
        <f>IF(OR(ISBLANK(F286), ISTEXT(F286)), "", "0  "&amp;F258)</f>
        <v/>
      </c>
      <c r="I286" s="5">
        <v>1</v>
      </c>
      <c r="J286" s="62" t="s">
        <v>21</v>
      </c>
      <c r="K286" s="302">
        <v>0</v>
      </c>
      <c r="L286" s="303" t="s">
        <v>181</v>
      </c>
      <c r="M286" s="303"/>
      <c r="N286" s="303"/>
      <c r="O286" s="303"/>
      <c r="P286" s="303"/>
      <c r="Q286" s="303"/>
      <c r="R286" s="304" t="s">
        <v>183</v>
      </c>
      <c r="S286" s="303"/>
      <c r="T286" s="303"/>
      <c r="U286" s="303"/>
      <c r="V286" s="303"/>
      <c r="W286" s="303"/>
      <c r="X286" s="305"/>
      <c r="Y286" s="3">
        <v>1</v>
      </c>
      <c r="Z286" s="5">
        <v>1</v>
      </c>
      <c r="AA286" s="164"/>
      <c r="AB286" s="164"/>
      <c r="AC286" s="181"/>
      <c r="AD286" s="166"/>
      <c r="AE286" s="167"/>
      <c r="AF286" s="182"/>
      <c r="AG286" s="5">
        <v>1</v>
      </c>
      <c r="AH286" s="5">
        <v>1</v>
      </c>
      <c r="AI286" s="5">
        <v>1</v>
      </c>
      <c r="AJ286" s="5">
        <v>1</v>
      </c>
      <c r="AK286" s="5">
        <v>1</v>
      </c>
      <c r="AL286" s="5">
        <v>1</v>
      </c>
      <c r="AM286" s="5">
        <v>1</v>
      </c>
      <c r="AN286" s="5">
        <v>1</v>
      </c>
      <c r="AO286" s="5">
        <v>1</v>
      </c>
      <c r="AP286" s="5">
        <v>1</v>
      </c>
      <c r="AQ286" s="5">
        <v>1</v>
      </c>
      <c r="AR286" s="5">
        <v>1</v>
      </c>
      <c r="AS286" s="5">
        <v>1</v>
      </c>
      <c r="AT286" s="5">
        <v>1</v>
      </c>
      <c r="AU286" s="5">
        <v>1</v>
      </c>
      <c r="AV286" s="5">
        <v>1</v>
      </c>
      <c r="AW286" s="5">
        <v>1</v>
      </c>
      <c r="AX286" s="5">
        <v>1</v>
      </c>
      <c r="AY286" s="5">
        <v>1</v>
      </c>
      <c r="AZ286" s="5">
        <v>1</v>
      </c>
      <c r="BA286" s="5">
        <v>1</v>
      </c>
      <c r="BB286" s="5">
        <v>1</v>
      </c>
      <c r="BC286" s="5">
        <v>1</v>
      </c>
      <c r="BD286" s="5">
        <v>1</v>
      </c>
      <c r="BE286" s="5">
        <v>1</v>
      </c>
      <c r="BF286" s="5">
        <v>1</v>
      </c>
      <c r="BG286" s="5">
        <v>1</v>
      </c>
      <c r="BH286" s="5">
        <v>1</v>
      </c>
      <c r="BI286" s="5">
        <v>1</v>
      </c>
      <c r="BJ286" s="5">
        <v>1</v>
      </c>
      <c r="BK286" s="5">
        <v>1</v>
      </c>
      <c r="BL286" s="5">
        <v>1</v>
      </c>
      <c r="BM286" s="5">
        <v>1</v>
      </c>
      <c r="BN286" s="5">
        <v>1</v>
      </c>
      <c r="BO286" s="5">
        <v>1</v>
      </c>
      <c r="BP286" s="5">
        <v>1</v>
      </c>
      <c r="BQ286" s="5">
        <v>1</v>
      </c>
      <c r="BR286" s="5">
        <v>1</v>
      </c>
      <c r="BS286" s="5">
        <v>1</v>
      </c>
      <c r="BT286" s="5">
        <v>1</v>
      </c>
      <c r="BU286" s="244">
        <v>1</v>
      </c>
    </row>
    <row r="287" spans="1:73" ht="18.75">
      <c r="A287" s="5">
        <v>1</v>
      </c>
      <c r="B287" s="596"/>
      <c r="C287" s="632"/>
      <c r="D287" s="598"/>
      <c r="E287" s="630" t="str">
        <f t="shared" si="44"/>
        <v/>
      </c>
      <c r="F287" s="640"/>
      <c r="G287" s="627" t="str">
        <f t="shared" si="47"/>
        <v/>
      </c>
      <c r="H287" s="639" t="str">
        <f>IF(OR(ISBLANK(F287), ISTEXT(F287)), "", "0  "&amp;F258)</f>
        <v/>
      </c>
      <c r="I287" s="5">
        <v>1</v>
      </c>
      <c r="J287" s="314" t="str">
        <f t="shared" ref="J287:J309" si="48">IF(L287&lt;&gt;"","A",IF(M287&lt;&gt;"","A",IF(N287&lt;&gt;"","A",IF(O287&lt;&gt;"","A",IF(P287&lt;&gt;"","A","►")))))</f>
        <v>A</v>
      </c>
      <c r="K287" s="315">
        <f>IF(ISBLANK(L287),"",LARGE(K286:K286,1)+1)</f>
        <v>1</v>
      </c>
      <c r="L287" s="316" t="s">
        <v>576</v>
      </c>
      <c r="M287" s="317"/>
      <c r="N287" s="317"/>
      <c r="O287" s="317"/>
      <c r="P287" s="317"/>
      <c r="Q287" s="317"/>
      <c r="R287" s="317"/>
      <c r="S287" s="317"/>
      <c r="T287" s="317"/>
      <c r="U287" s="317"/>
      <c r="V287" s="317"/>
      <c r="W287" s="317"/>
      <c r="X287" s="318"/>
      <c r="Y287" s="3">
        <v>1</v>
      </c>
      <c r="Z287" s="5">
        <v>1</v>
      </c>
      <c r="AA287" s="164"/>
      <c r="AB287" s="164"/>
      <c r="AC287" s="181"/>
      <c r="AD287" s="166"/>
      <c r="AE287" s="167"/>
      <c r="AF287" s="182"/>
      <c r="AG287" s="5">
        <v>1</v>
      </c>
      <c r="AH287" s="5">
        <v>1</v>
      </c>
      <c r="AI287" s="5">
        <v>1</v>
      </c>
      <c r="AJ287" s="5">
        <v>1</v>
      </c>
      <c r="AK287" s="5">
        <v>1</v>
      </c>
      <c r="AL287" s="5">
        <v>1</v>
      </c>
      <c r="AM287" s="5">
        <v>1</v>
      </c>
      <c r="AN287" s="5">
        <v>1</v>
      </c>
      <c r="AO287" s="5">
        <v>1</v>
      </c>
      <c r="AP287" s="5">
        <v>1</v>
      </c>
      <c r="AQ287" s="5">
        <v>1</v>
      </c>
      <c r="AR287" s="5">
        <v>1</v>
      </c>
      <c r="AS287" s="5">
        <v>1</v>
      </c>
      <c r="AT287" s="5">
        <v>1</v>
      </c>
      <c r="AU287" s="5">
        <v>1</v>
      </c>
      <c r="AV287" s="5">
        <v>1</v>
      </c>
      <c r="AW287" s="5">
        <v>1</v>
      </c>
      <c r="AX287" s="5">
        <v>1</v>
      </c>
      <c r="AY287" s="5">
        <v>1</v>
      </c>
      <c r="AZ287" s="5">
        <v>1</v>
      </c>
      <c r="BA287" s="5">
        <v>1</v>
      </c>
      <c r="BB287" s="5">
        <v>1</v>
      </c>
      <c r="BC287" s="5">
        <v>1</v>
      </c>
      <c r="BD287" s="5">
        <v>1</v>
      </c>
      <c r="BE287" s="5">
        <v>1</v>
      </c>
      <c r="BF287" s="5">
        <v>1</v>
      </c>
      <c r="BG287" s="5">
        <v>1</v>
      </c>
      <c r="BH287" s="5">
        <v>1</v>
      </c>
      <c r="BI287" s="5">
        <v>1</v>
      </c>
      <c r="BJ287" s="5">
        <v>1</v>
      </c>
      <c r="BK287" s="5">
        <v>1</v>
      </c>
      <c r="BL287" s="5">
        <v>1</v>
      </c>
      <c r="BM287" s="5">
        <v>1</v>
      </c>
      <c r="BN287" s="5">
        <v>1</v>
      </c>
      <c r="BO287" s="5">
        <v>1</v>
      </c>
      <c r="BP287" s="5">
        <v>1</v>
      </c>
      <c r="BQ287" s="5">
        <v>1</v>
      </c>
      <c r="BR287" s="5">
        <v>1</v>
      </c>
      <c r="BS287" s="5">
        <v>1</v>
      </c>
      <c r="BT287" s="5">
        <v>1</v>
      </c>
      <c r="BU287" s="244">
        <v>1</v>
      </c>
    </row>
    <row r="288" spans="1:73" ht="21">
      <c r="A288" s="5">
        <v>1</v>
      </c>
      <c r="B288" s="596"/>
      <c r="C288" s="632"/>
      <c r="D288" s="598"/>
      <c r="E288" s="630" t="str">
        <f t="shared" si="44"/>
        <v/>
      </c>
      <c r="F288" s="640"/>
      <c r="G288" s="627" t="str">
        <f t="shared" si="47"/>
        <v/>
      </c>
      <c r="H288" s="639" t="str">
        <f>IF(OR(ISBLANK(F288), ISTEXT(F288)), "", "0  "&amp;F258)</f>
        <v/>
      </c>
      <c r="I288" s="5">
        <v>1</v>
      </c>
      <c r="J288" s="314" t="str">
        <f t="shared" si="48"/>
        <v>A</v>
      </c>
      <c r="K288" s="315">
        <f>IF(ISBLANK(L288),"",LARGE(K286:K287,1)+1)</f>
        <v>2</v>
      </c>
      <c r="L288" s="316" t="s">
        <v>577</v>
      </c>
      <c r="M288" s="317"/>
      <c r="N288" s="317"/>
      <c r="O288" s="502"/>
      <c r="P288" s="502"/>
      <c r="Q288" s="502"/>
      <c r="R288" s="502"/>
      <c r="S288" s="502"/>
      <c r="T288" s="502"/>
      <c r="U288" s="502"/>
      <c r="V288" s="502"/>
      <c r="W288" s="502"/>
      <c r="X288" s="324"/>
      <c r="Y288" s="3">
        <v>1</v>
      </c>
      <c r="Z288" s="5">
        <v>1</v>
      </c>
      <c r="AA288" s="164"/>
      <c r="AB288" s="164"/>
      <c r="AC288" s="181"/>
      <c r="AD288" s="166"/>
      <c r="AE288" s="167"/>
      <c r="AF288" s="182"/>
      <c r="AG288" s="5">
        <v>1</v>
      </c>
      <c r="AH288" s="5">
        <v>1</v>
      </c>
      <c r="AI288" s="5">
        <v>1</v>
      </c>
      <c r="AJ288" s="5">
        <v>1</v>
      </c>
      <c r="AK288" s="5">
        <v>1</v>
      </c>
      <c r="AL288" s="5">
        <v>1</v>
      </c>
      <c r="AM288" s="5">
        <v>1</v>
      </c>
      <c r="AN288" s="5">
        <v>1</v>
      </c>
      <c r="AO288" s="5">
        <v>1</v>
      </c>
      <c r="AP288" s="5">
        <v>1</v>
      </c>
      <c r="AQ288" s="5">
        <v>1</v>
      </c>
      <c r="AR288" s="5">
        <v>1</v>
      </c>
      <c r="AS288" s="5">
        <v>1</v>
      </c>
      <c r="AT288" s="5">
        <v>1</v>
      </c>
      <c r="AU288" s="5">
        <v>1</v>
      </c>
      <c r="AV288" s="5">
        <v>1</v>
      </c>
      <c r="AW288" s="5">
        <v>1</v>
      </c>
      <c r="AX288" s="5">
        <v>1</v>
      </c>
      <c r="AY288" s="5">
        <v>1</v>
      </c>
      <c r="AZ288" s="5">
        <v>1</v>
      </c>
      <c r="BA288" s="5">
        <v>1</v>
      </c>
      <c r="BB288" s="5">
        <v>1</v>
      </c>
      <c r="BC288" s="5">
        <v>1</v>
      </c>
      <c r="BD288" s="5">
        <v>1</v>
      </c>
      <c r="BE288" s="5">
        <v>1</v>
      </c>
      <c r="BF288" s="5">
        <v>1</v>
      </c>
      <c r="BG288" s="5">
        <v>1</v>
      </c>
      <c r="BH288" s="5">
        <v>1</v>
      </c>
      <c r="BI288" s="5">
        <v>1</v>
      </c>
      <c r="BJ288" s="5">
        <v>1</v>
      </c>
      <c r="BK288" s="5">
        <v>1</v>
      </c>
      <c r="BL288" s="5">
        <v>1</v>
      </c>
      <c r="BM288" s="5">
        <v>1</v>
      </c>
      <c r="BN288" s="5">
        <v>1</v>
      </c>
      <c r="BO288" s="5">
        <v>1</v>
      </c>
      <c r="BP288" s="5">
        <v>1</v>
      </c>
      <c r="BQ288" s="5">
        <v>1</v>
      </c>
      <c r="BR288" s="5">
        <v>1</v>
      </c>
      <c r="BS288" s="5">
        <v>1</v>
      </c>
      <c r="BT288" s="5">
        <v>1</v>
      </c>
      <c r="BU288" s="244">
        <v>1</v>
      </c>
    </row>
    <row r="289" spans="1:73" ht="18.75">
      <c r="A289" s="5">
        <v>1</v>
      </c>
      <c r="B289" s="596"/>
      <c r="C289" s="632"/>
      <c r="D289" s="598"/>
      <c r="E289" s="630" t="str">
        <f t="shared" si="44"/>
        <v/>
      </c>
      <c r="F289" s="640"/>
      <c r="G289" s="627" t="str">
        <f t="shared" si="47"/>
        <v/>
      </c>
      <c r="H289" s="639" t="str">
        <f>IF(OR(ISBLANK(F289), ISTEXT(F289)), "", "0  "&amp;F258)</f>
        <v/>
      </c>
      <c r="I289" s="5">
        <v>1</v>
      </c>
      <c r="J289" s="314" t="str">
        <f t="shared" si="48"/>
        <v>A</v>
      </c>
      <c r="K289" s="315">
        <f>IF(ISBLANK(L289),"",LARGE(K286:K288,1)+1)</f>
        <v>3</v>
      </c>
      <c r="L289" s="316" t="s">
        <v>578</v>
      </c>
      <c r="M289" s="317"/>
      <c r="N289" s="317"/>
      <c r="O289" s="317"/>
      <c r="P289" s="317"/>
      <c r="Q289" s="317"/>
      <c r="R289" s="317"/>
      <c r="S289" s="317"/>
      <c r="T289" s="317"/>
      <c r="U289" s="317"/>
      <c r="V289" s="317"/>
      <c r="W289" s="317"/>
      <c r="X289" s="318"/>
      <c r="Y289" s="3">
        <v>1</v>
      </c>
      <c r="Z289" s="5">
        <v>1</v>
      </c>
      <c r="AA289" s="164"/>
      <c r="AB289" s="164"/>
      <c r="AC289" s="181"/>
      <c r="AD289" s="166"/>
      <c r="AE289" s="167"/>
      <c r="AF289" s="182"/>
      <c r="AG289" s="5">
        <v>1</v>
      </c>
      <c r="AH289" s="5">
        <v>1</v>
      </c>
      <c r="AI289" s="5">
        <v>1</v>
      </c>
      <c r="AJ289" s="5">
        <v>1</v>
      </c>
      <c r="AK289" s="5">
        <v>1</v>
      </c>
      <c r="AL289" s="5">
        <v>1</v>
      </c>
      <c r="AM289" s="5">
        <v>1</v>
      </c>
      <c r="AN289" s="5">
        <v>1</v>
      </c>
      <c r="AO289" s="5">
        <v>1</v>
      </c>
      <c r="AP289" s="5">
        <v>1</v>
      </c>
      <c r="AQ289" s="5">
        <v>1</v>
      </c>
      <c r="AR289" s="5">
        <v>1</v>
      </c>
      <c r="AS289" s="5">
        <v>1</v>
      </c>
      <c r="AT289" s="5">
        <v>1</v>
      </c>
      <c r="AU289" s="5">
        <v>1</v>
      </c>
      <c r="AV289" s="5">
        <v>1</v>
      </c>
      <c r="AW289" s="5">
        <v>1</v>
      </c>
      <c r="AX289" s="5">
        <v>1</v>
      </c>
      <c r="AY289" s="5">
        <v>1</v>
      </c>
      <c r="AZ289" s="5">
        <v>1</v>
      </c>
      <c r="BA289" s="5">
        <v>1</v>
      </c>
      <c r="BB289" s="5">
        <v>1</v>
      </c>
      <c r="BC289" s="5">
        <v>1</v>
      </c>
      <c r="BD289" s="5">
        <v>1</v>
      </c>
      <c r="BE289" s="5">
        <v>1</v>
      </c>
      <c r="BF289" s="5">
        <v>1</v>
      </c>
      <c r="BG289" s="5">
        <v>1</v>
      </c>
      <c r="BH289" s="5">
        <v>1</v>
      </c>
      <c r="BI289" s="5">
        <v>1</v>
      </c>
      <c r="BJ289" s="5">
        <v>1</v>
      </c>
      <c r="BK289" s="5">
        <v>1</v>
      </c>
      <c r="BL289" s="5">
        <v>1</v>
      </c>
      <c r="BM289" s="5">
        <v>1</v>
      </c>
      <c r="BN289" s="5">
        <v>1</v>
      </c>
      <c r="BO289" s="5">
        <v>1</v>
      </c>
      <c r="BP289" s="5">
        <v>1</v>
      </c>
      <c r="BQ289" s="5">
        <v>1</v>
      </c>
      <c r="BR289" s="5">
        <v>1</v>
      </c>
      <c r="BS289" s="5">
        <v>1</v>
      </c>
      <c r="BT289" s="5">
        <v>1</v>
      </c>
      <c r="BU289" s="244">
        <v>1</v>
      </c>
    </row>
    <row r="290" spans="1:73" ht="18.75">
      <c r="A290" s="5">
        <v>1</v>
      </c>
      <c r="B290" s="596"/>
      <c r="C290" s="632"/>
      <c r="D290" s="598"/>
      <c r="E290" s="630" t="str">
        <f t="shared" si="44"/>
        <v/>
      </c>
      <c r="F290" s="640"/>
      <c r="G290" s="627" t="str">
        <f t="shared" si="47"/>
        <v/>
      </c>
      <c r="H290" s="639" t="str">
        <f>IF(OR(ISBLANK(F290), ISTEXT(F290)), "", "0  "&amp;F258)</f>
        <v/>
      </c>
      <c r="I290" s="5">
        <v>1</v>
      </c>
      <c r="J290" s="314" t="str">
        <f t="shared" si="48"/>
        <v>A</v>
      </c>
      <c r="K290" s="315">
        <f>IF(ISBLANK(L290),"",LARGE(K286:K289,1)+1)</f>
        <v>4</v>
      </c>
      <c r="L290" s="316" t="s">
        <v>579</v>
      </c>
      <c r="M290" s="317"/>
      <c r="N290" s="317"/>
      <c r="O290" s="317"/>
      <c r="P290" s="317"/>
      <c r="Q290" s="317"/>
      <c r="R290" s="317"/>
      <c r="S290" s="317"/>
      <c r="T290" s="317"/>
      <c r="U290" s="317"/>
      <c r="V290" s="317"/>
      <c r="W290" s="317"/>
      <c r="X290" s="318"/>
      <c r="Y290" s="3">
        <v>1</v>
      </c>
      <c r="Z290" s="5">
        <v>1</v>
      </c>
      <c r="AA290" s="164"/>
      <c r="AB290" s="164"/>
      <c r="AC290" s="181"/>
      <c r="AD290" s="166"/>
      <c r="AE290" s="167"/>
      <c r="AF290" s="182"/>
      <c r="AG290" s="5">
        <v>1</v>
      </c>
      <c r="AH290" s="5">
        <v>1</v>
      </c>
      <c r="AI290" s="5">
        <v>1</v>
      </c>
      <c r="AJ290" s="5">
        <v>1</v>
      </c>
      <c r="AK290" s="5">
        <v>1</v>
      </c>
      <c r="AL290" s="5">
        <v>1</v>
      </c>
      <c r="AM290" s="5">
        <v>1</v>
      </c>
      <c r="AN290" s="5">
        <v>1</v>
      </c>
      <c r="AO290" s="5">
        <v>1</v>
      </c>
      <c r="AP290" s="5">
        <v>1</v>
      </c>
      <c r="AQ290" s="5">
        <v>1</v>
      </c>
      <c r="AR290" s="5">
        <v>1</v>
      </c>
      <c r="AS290" s="5">
        <v>1</v>
      </c>
      <c r="AT290" s="5">
        <v>1</v>
      </c>
      <c r="AU290" s="5">
        <v>1</v>
      </c>
      <c r="AV290" s="5">
        <v>1</v>
      </c>
      <c r="AW290" s="5">
        <v>1</v>
      </c>
      <c r="AX290" s="5">
        <v>1</v>
      </c>
      <c r="AY290" s="5">
        <v>1</v>
      </c>
      <c r="AZ290" s="5">
        <v>1</v>
      </c>
      <c r="BA290" s="5">
        <v>1</v>
      </c>
      <c r="BB290" s="5">
        <v>1</v>
      </c>
      <c r="BC290" s="5">
        <v>1</v>
      </c>
      <c r="BD290" s="5">
        <v>1</v>
      </c>
      <c r="BE290" s="5">
        <v>1</v>
      </c>
      <c r="BF290" s="5">
        <v>1</v>
      </c>
      <c r="BG290" s="5">
        <v>1</v>
      </c>
      <c r="BH290" s="5">
        <v>1</v>
      </c>
      <c r="BI290" s="5">
        <v>1</v>
      </c>
      <c r="BJ290" s="5">
        <v>1</v>
      </c>
      <c r="BK290" s="5">
        <v>1</v>
      </c>
      <c r="BL290" s="5">
        <v>1</v>
      </c>
      <c r="BM290" s="5">
        <v>1</v>
      </c>
      <c r="BN290" s="5">
        <v>1</v>
      </c>
      <c r="BO290" s="5">
        <v>1</v>
      </c>
      <c r="BP290" s="5">
        <v>1</v>
      </c>
      <c r="BQ290" s="5">
        <v>1</v>
      </c>
      <c r="BR290" s="5">
        <v>1</v>
      </c>
      <c r="BS290" s="5">
        <v>1</v>
      </c>
      <c r="BT290" s="5">
        <v>1</v>
      </c>
      <c r="BU290" s="244">
        <v>1</v>
      </c>
    </row>
    <row r="291" spans="1:73" ht="18.75">
      <c r="A291" s="5">
        <v>1</v>
      </c>
      <c r="B291" s="596"/>
      <c r="C291" s="632"/>
      <c r="D291" s="598"/>
      <c r="E291" s="630" t="str">
        <f t="shared" si="44"/>
        <v/>
      </c>
      <c r="F291" s="640"/>
      <c r="G291" s="627" t="str">
        <f t="shared" si="47"/>
        <v/>
      </c>
      <c r="H291" s="639" t="str">
        <f>IF(OR(ISBLANK(F291), ISTEXT(F291)), "", "0  "&amp;F258)</f>
        <v/>
      </c>
      <c r="I291" s="5">
        <v>1</v>
      </c>
      <c r="J291" s="314" t="str">
        <f t="shared" si="48"/>
        <v>A</v>
      </c>
      <c r="K291" s="315">
        <f>IF(ISBLANK(L291),"",LARGE(K286:K290,1)+1)</f>
        <v>5</v>
      </c>
      <c r="L291" s="316" t="s">
        <v>580</v>
      </c>
      <c r="M291" s="317" t="s">
        <v>443</v>
      </c>
      <c r="N291" s="317"/>
      <c r="O291" s="317"/>
      <c r="P291" s="317"/>
      <c r="Q291" s="317"/>
      <c r="R291" s="317"/>
      <c r="S291" s="317"/>
      <c r="T291" s="317"/>
      <c r="U291" s="317"/>
      <c r="V291" s="317"/>
      <c r="W291" s="317"/>
      <c r="X291" s="318"/>
      <c r="Y291" s="3">
        <v>1</v>
      </c>
      <c r="Z291" s="5">
        <v>1</v>
      </c>
      <c r="AA291" s="164"/>
      <c r="AB291" s="164"/>
      <c r="AC291" s="181"/>
      <c r="AD291" s="166"/>
      <c r="AE291" s="167"/>
      <c r="AF291" s="182"/>
      <c r="AG291" s="5">
        <v>1</v>
      </c>
      <c r="AH291" s="5">
        <v>1</v>
      </c>
      <c r="AI291" s="5">
        <v>1</v>
      </c>
      <c r="AJ291" s="5">
        <v>1</v>
      </c>
      <c r="AK291" s="5">
        <v>1</v>
      </c>
      <c r="AL291" s="5">
        <v>1</v>
      </c>
      <c r="AM291" s="5">
        <v>1</v>
      </c>
      <c r="AN291" s="5">
        <v>1</v>
      </c>
      <c r="AO291" s="5">
        <v>1</v>
      </c>
      <c r="AP291" s="5">
        <v>1</v>
      </c>
      <c r="AQ291" s="5">
        <v>1</v>
      </c>
      <c r="AR291" s="5">
        <v>1</v>
      </c>
      <c r="AS291" s="5">
        <v>1</v>
      </c>
      <c r="AT291" s="5">
        <v>1</v>
      </c>
      <c r="AU291" s="5">
        <v>1</v>
      </c>
      <c r="AV291" s="5">
        <v>1</v>
      </c>
      <c r="AW291" s="5">
        <v>1</v>
      </c>
      <c r="AX291" s="5">
        <v>1</v>
      </c>
      <c r="AY291" s="5">
        <v>1</v>
      </c>
      <c r="AZ291" s="5">
        <v>1</v>
      </c>
      <c r="BA291" s="5">
        <v>1</v>
      </c>
      <c r="BB291" s="5">
        <v>1</v>
      </c>
      <c r="BC291" s="5">
        <v>1</v>
      </c>
      <c r="BD291" s="5">
        <v>1</v>
      </c>
      <c r="BE291" s="5">
        <v>1</v>
      </c>
      <c r="BF291" s="5">
        <v>1</v>
      </c>
      <c r="BG291" s="5">
        <v>1</v>
      </c>
      <c r="BH291" s="5">
        <v>1</v>
      </c>
      <c r="BI291" s="5">
        <v>1</v>
      </c>
      <c r="BJ291" s="5">
        <v>1</v>
      </c>
      <c r="BK291" s="5">
        <v>1</v>
      </c>
      <c r="BL291" s="5">
        <v>1</v>
      </c>
      <c r="BM291" s="5">
        <v>1</v>
      </c>
      <c r="BN291" s="5">
        <v>1</v>
      </c>
      <c r="BO291" s="5">
        <v>1</v>
      </c>
      <c r="BP291" s="5">
        <v>1</v>
      </c>
      <c r="BQ291" s="5">
        <v>1</v>
      </c>
      <c r="BR291" s="5">
        <v>1</v>
      </c>
      <c r="BS291" s="5">
        <v>1</v>
      </c>
      <c r="BT291" s="5">
        <v>1</v>
      </c>
      <c r="BU291" s="244">
        <v>1</v>
      </c>
    </row>
    <row r="292" spans="1:73" ht="18.75">
      <c r="A292" s="5">
        <v>1</v>
      </c>
      <c r="B292" s="596"/>
      <c r="C292" s="632"/>
      <c r="D292" s="598"/>
      <c r="E292" s="630" t="str">
        <f t="shared" si="44"/>
        <v/>
      </c>
      <c r="F292" s="640"/>
      <c r="G292" s="627" t="str">
        <f t="shared" si="47"/>
        <v/>
      </c>
      <c r="H292" s="639" t="str">
        <f>IF(OR(ISBLANK(F292), ISTEXT(F292)), "", "0  "&amp;F258)</f>
        <v/>
      </c>
      <c r="I292" s="5">
        <v>1</v>
      </c>
      <c r="J292" s="314" t="str">
        <f t="shared" si="48"/>
        <v>A</v>
      </c>
      <c r="K292" s="315">
        <f>IF(ISBLANK(L292),"",LARGE(K286:K291,1)+1)</f>
        <v>6</v>
      </c>
      <c r="L292" s="316" t="s">
        <v>581</v>
      </c>
      <c r="M292" s="317"/>
      <c r="N292" s="317"/>
      <c r="O292" s="317"/>
      <c r="P292" s="317"/>
      <c r="Q292" s="317"/>
      <c r="R292" s="317"/>
      <c r="S292" s="317"/>
      <c r="T292" s="317"/>
      <c r="U292" s="317"/>
      <c r="V292" s="317"/>
      <c r="W292" s="317"/>
      <c r="X292" s="318"/>
      <c r="Y292" s="3">
        <v>1</v>
      </c>
      <c r="Z292" s="5">
        <v>1</v>
      </c>
      <c r="AA292" s="164"/>
      <c r="AB292" s="164"/>
      <c r="AC292" s="181"/>
      <c r="AD292" s="166"/>
      <c r="AE292" s="167"/>
      <c r="AF292" s="182"/>
      <c r="AG292" s="5">
        <v>1</v>
      </c>
      <c r="AH292" s="5">
        <v>1</v>
      </c>
      <c r="AI292" s="5">
        <v>1</v>
      </c>
      <c r="AJ292" s="5">
        <v>1</v>
      </c>
      <c r="AK292" s="5">
        <v>1</v>
      </c>
      <c r="AL292" s="5">
        <v>1</v>
      </c>
      <c r="AM292" s="5">
        <v>1</v>
      </c>
      <c r="AN292" s="5">
        <v>1</v>
      </c>
      <c r="AO292" s="5">
        <v>1</v>
      </c>
      <c r="AP292" s="5">
        <v>1</v>
      </c>
      <c r="AQ292" s="5">
        <v>1</v>
      </c>
      <c r="AR292" s="5">
        <v>1</v>
      </c>
      <c r="AS292" s="5">
        <v>1</v>
      </c>
      <c r="AT292" s="5">
        <v>1</v>
      </c>
      <c r="AU292" s="5">
        <v>1</v>
      </c>
      <c r="AV292" s="5">
        <v>1</v>
      </c>
      <c r="AW292" s="5">
        <v>1</v>
      </c>
      <c r="AX292" s="5">
        <v>1</v>
      </c>
      <c r="AY292" s="5">
        <v>1</v>
      </c>
      <c r="AZ292" s="5">
        <v>1</v>
      </c>
      <c r="BA292" s="5">
        <v>1</v>
      </c>
      <c r="BB292" s="5">
        <v>1</v>
      </c>
      <c r="BC292" s="5">
        <v>1</v>
      </c>
      <c r="BD292" s="5">
        <v>1</v>
      </c>
      <c r="BE292" s="5">
        <v>1</v>
      </c>
      <c r="BF292" s="5">
        <v>1</v>
      </c>
      <c r="BG292" s="5">
        <v>1</v>
      </c>
      <c r="BH292" s="5">
        <v>1</v>
      </c>
      <c r="BI292" s="5">
        <v>1</v>
      </c>
      <c r="BJ292" s="5">
        <v>1</v>
      </c>
      <c r="BK292" s="5">
        <v>1</v>
      </c>
      <c r="BL292" s="5">
        <v>1</v>
      </c>
      <c r="BM292" s="5">
        <v>1</v>
      </c>
      <c r="BN292" s="5">
        <v>1</v>
      </c>
      <c r="BO292" s="5">
        <v>1</v>
      </c>
      <c r="BP292" s="5">
        <v>1</v>
      </c>
      <c r="BQ292" s="5">
        <v>1</v>
      </c>
      <c r="BR292" s="5">
        <v>1</v>
      </c>
      <c r="BS292" s="5">
        <v>1</v>
      </c>
      <c r="BT292" s="5">
        <v>1</v>
      </c>
      <c r="BU292" s="244">
        <v>1</v>
      </c>
    </row>
    <row r="293" spans="1:73" ht="18.75">
      <c r="A293" s="5">
        <v>1</v>
      </c>
      <c r="B293" s="596"/>
      <c r="C293" s="632"/>
      <c r="D293" s="598"/>
      <c r="E293" s="630" t="str">
        <f t="shared" si="44"/>
        <v/>
      </c>
      <c r="F293" s="640"/>
      <c r="G293" s="627" t="str">
        <f t="shared" si="47"/>
        <v/>
      </c>
      <c r="H293" s="639" t="str">
        <f>IF(OR(ISBLANK(F293), ISTEXT(F293)), "", "0  "&amp;F258)</f>
        <v/>
      </c>
      <c r="I293" s="5">
        <v>1</v>
      </c>
      <c r="J293" s="314" t="str">
        <f t="shared" si="48"/>
        <v>A</v>
      </c>
      <c r="K293" s="315">
        <f>IF(ISBLANK(L293),"",LARGE(K286:K292,1)+1)</f>
        <v>7</v>
      </c>
      <c r="L293" s="316" t="s">
        <v>582</v>
      </c>
      <c r="M293" s="317"/>
      <c r="N293" s="317"/>
      <c r="O293" s="317"/>
      <c r="P293" s="317"/>
      <c r="Q293" s="317"/>
      <c r="R293" s="317"/>
      <c r="S293" s="317"/>
      <c r="T293" s="317"/>
      <c r="U293" s="317"/>
      <c r="V293" s="317"/>
      <c r="W293" s="317"/>
      <c r="X293" s="318"/>
      <c r="Y293" s="3">
        <v>1</v>
      </c>
      <c r="Z293" s="5">
        <v>1</v>
      </c>
      <c r="AA293" s="835" t="s">
        <v>207</v>
      </c>
      <c r="AB293" s="836"/>
      <c r="AC293" s="836"/>
      <c r="AD293" s="836"/>
      <c r="AE293" s="836"/>
      <c r="AF293" s="837"/>
      <c r="AG293" s="5">
        <v>1</v>
      </c>
      <c r="AH293" s="5">
        <v>1</v>
      </c>
      <c r="AI293" s="5">
        <v>1</v>
      </c>
      <c r="AJ293" s="5">
        <v>1</v>
      </c>
      <c r="AK293" s="5">
        <v>1</v>
      </c>
      <c r="AL293" s="5">
        <v>1</v>
      </c>
      <c r="AM293" s="5">
        <v>1</v>
      </c>
      <c r="AN293" s="5">
        <v>1</v>
      </c>
      <c r="AO293" s="5">
        <v>1</v>
      </c>
      <c r="AP293" s="5">
        <v>1</v>
      </c>
      <c r="AQ293" s="5">
        <v>1</v>
      </c>
      <c r="AR293" s="5">
        <v>1</v>
      </c>
      <c r="AS293" s="5">
        <v>1</v>
      </c>
      <c r="AT293" s="5">
        <v>1</v>
      </c>
      <c r="AU293" s="5">
        <v>1</v>
      </c>
      <c r="AV293" s="5">
        <v>1</v>
      </c>
      <c r="AW293" s="5">
        <v>1</v>
      </c>
      <c r="AX293" s="5">
        <v>1</v>
      </c>
      <c r="AY293" s="5">
        <v>1</v>
      </c>
      <c r="AZ293" s="5">
        <v>1</v>
      </c>
      <c r="BA293" s="5">
        <v>1</v>
      </c>
      <c r="BB293" s="5">
        <v>1</v>
      </c>
      <c r="BC293" s="5">
        <v>1</v>
      </c>
      <c r="BD293" s="5">
        <v>1</v>
      </c>
      <c r="BE293" s="5">
        <v>1</v>
      </c>
      <c r="BF293" s="5">
        <v>1</v>
      </c>
      <c r="BG293" s="5">
        <v>1</v>
      </c>
      <c r="BH293" s="5">
        <v>1</v>
      </c>
      <c r="BI293" s="5">
        <v>1</v>
      </c>
      <c r="BJ293" s="5">
        <v>1</v>
      </c>
      <c r="BK293" s="5">
        <v>1</v>
      </c>
      <c r="BL293" s="5">
        <v>1</v>
      </c>
      <c r="BM293" s="5">
        <v>1</v>
      </c>
      <c r="BN293" s="5">
        <v>1</v>
      </c>
      <c r="BO293" s="5">
        <v>1</v>
      </c>
      <c r="BP293" s="5">
        <v>1</v>
      </c>
      <c r="BQ293" s="5">
        <v>1</v>
      </c>
      <c r="BR293" s="5">
        <v>1</v>
      </c>
      <c r="BS293" s="5">
        <v>1</v>
      </c>
      <c r="BT293" s="5">
        <v>1</v>
      </c>
      <c r="BU293" s="244">
        <v>1</v>
      </c>
    </row>
    <row r="294" spans="1:73" ht="18.75">
      <c r="A294" s="5">
        <v>1</v>
      </c>
      <c r="B294" s="596"/>
      <c r="C294" s="632"/>
      <c r="D294" s="598"/>
      <c r="E294" s="630" t="str">
        <f t="shared" si="44"/>
        <v/>
      </c>
      <c r="F294" s="640"/>
      <c r="G294" s="627" t="str">
        <f t="shared" si="47"/>
        <v/>
      </c>
      <c r="H294" s="639" t="str">
        <f>IF(OR(ISBLANK(F294), ISTEXT(F294)), "", "0  "&amp;F258)</f>
        <v/>
      </c>
      <c r="I294" s="5">
        <v>1</v>
      </c>
      <c r="J294" s="314" t="str">
        <f t="shared" si="48"/>
        <v>A</v>
      </c>
      <c r="K294" s="315">
        <f>IF(ISBLANK(L294),"",LARGE(K286:K293,1)+1)</f>
        <v>8</v>
      </c>
      <c r="L294" s="316" t="s">
        <v>583</v>
      </c>
      <c r="M294" s="317"/>
      <c r="N294" s="317"/>
      <c r="O294" s="317"/>
      <c r="P294" s="317"/>
      <c r="Q294" s="317"/>
      <c r="R294" s="317"/>
      <c r="S294" s="317"/>
      <c r="T294" s="317"/>
      <c r="U294" s="317"/>
      <c r="V294" s="317"/>
      <c r="W294" s="317"/>
      <c r="X294" s="318"/>
      <c r="Y294" s="3">
        <v>1</v>
      </c>
      <c r="Z294" s="5">
        <v>1</v>
      </c>
      <c r="AA294" s="62" t="s">
        <v>21</v>
      </c>
      <c r="AB294" s="302">
        <v>0</v>
      </c>
      <c r="AC294" s="303" t="s">
        <v>181</v>
      </c>
      <c r="AD294" s="303"/>
      <c r="AE294" s="303"/>
      <c r="AF294" s="303"/>
      <c r="AG294" s="5">
        <v>1</v>
      </c>
      <c r="AH294" s="5">
        <v>1</v>
      </c>
      <c r="AI294" s="5">
        <v>1</v>
      </c>
      <c r="AJ294" s="5">
        <v>1</v>
      </c>
      <c r="AK294" s="5">
        <v>1</v>
      </c>
      <c r="AL294" s="5">
        <v>1</v>
      </c>
      <c r="AM294" s="5">
        <v>1</v>
      </c>
      <c r="AN294" s="5">
        <v>1</v>
      </c>
      <c r="AO294" s="5">
        <v>1</v>
      </c>
      <c r="AP294" s="5">
        <v>1</v>
      </c>
      <c r="AQ294" s="5">
        <v>1</v>
      </c>
      <c r="AR294" s="5">
        <v>1</v>
      </c>
      <c r="AS294" s="5">
        <v>1</v>
      </c>
      <c r="AT294" s="5">
        <v>1</v>
      </c>
      <c r="AU294" s="5">
        <v>1</v>
      </c>
      <c r="AV294" s="5">
        <v>1</v>
      </c>
      <c r="AW294" s="5">
        <v>1</v>
      </c>
      <c r="AX294" s="5">
        <v>1</v>
      </c>
      <c r="AY294" s="5">
        <v>1</v>
      </c>
      <c r="AZ294" s="5">
        <v>1</v>
      </c>
      <c r="BA294" s="5">
        <v>1</v>
      </c>
      <c r="BB294" s="5">
        <v>1</v>
      </c>
      <c r="BC294" s="5">
        <v>1</v>
      </c>
      <c r="BD294" s="5">
        <v>1</v>
      </c>
      <c r="BE294" s="5">
        <v>1</v>
      </c>
      <c r="BF294" s="5">
        <v>1</v>
      </c>
      <c r="BG294" s="5">
        <v>1</v>
      </c>
      <c r="BH294" s="5">
        <v>1</v>
      </c>
      <c r="BI294" s="5">
        <v>1</v>
      </c>
      <c r="BJ294" s="5">
        <v>1</v>
      </c>
      <c r="BK294" s="5">
        <v>1</v>
      </c>
      <c r="BL294" s="5">
        <v>1</v>
      </c>
      <c r="BM294" s="5">
        <v>1</v>
      </c>
      <c r="BN294" s="5">
        <v>1</v>
      </c>
      <c r="BO294" s="5">
        <v>1</v>
      </c>
      <c r="BP294" s="5">
        <v>1</v>
      </c>
      <c r="BQ294" s="5">
        <v>1</v>
      </c>
      <c r="BR294" s="5">
        <v>1</v>
      </c>
      <c r="BS294" s="5">
        <v>1</v>
      </c>
      <c r="BT294" s="5">
        <v>1</v>
      </c>
      <c r="BU294" s="244">
        <v>1</v>
      </c>
    </row>
    <row r="295" spans="1:73" ht="18.75">
      <c r="A295" s="5">
        <v>1</v>
      </c>
      <c r="B295" s="596"/>
      <c r="C295" s="632"/>
      <c r="D295" s="598"/>
      <c r="E295" s="630" t="str">
        <f t="shared" si="44"/>
        <v/>
      </c>
      <c r="F295" s="640"/>
      <c r="G295" s="627" t="str">
        <f t="shared" si="47"/>
        <v/>
      </c>
      <c r="H295" s="639" t="str">
        <f>IF(OR(ISBLANK(F295), ISTEXT(F295)), "", "0  "&amp;F258)</f>
        <v/>
      </c>
      <c r="I295" s="5">
        <v>1</v>
      </c>
      <c r="J295" s="314" t="str">
        <f t="shared" si="48"/>
        <v>A</v>
      </c>
      <c r="K295" s="315">
        <f>IF(ISBLANK(L295),"",LARGE(K286:K294,1)+1)</f>
        <v>9</v>
      </c>
      <c r="L295" s="316" t="s">
        <v>584</v>
      </c>
      <c r="M295" s="317"/>
      <c r="N295" s="317"/>
      <c r="O295" s="317"/>
      <c r="P295" s="317"/>
      <c r="Q295" s="317"/>
      <c r="R295" s="317"/>
      <c r="S295" s="317"/>
      <c r="T295" s="317"/>
      <c r="U295" s="317"/>
      <c r="V295" s="317"/>
      <c r="W295" s="317"/>
      <c r="X295" s="318"/>
      <c r="Y295" s="3">
        <v>1</v>
      </c>
      <c r="Z295" s="5">
        <v>1</v>
      </c>
      <c r="AA295" s="314" t="str">
        <f t="shared" ref="AA295:AA317" si="49">IF(AC295&lt;&gt;"","A",IF(AD295&lt;&gt;"","A",IF(AE295&lt;&gt;"","A",IF(AF295&lt;&gt;"","A",IF(AG295&lt;&gt;"","A","►")))))</f>
        <v>A</v>
      </c>
      <c r="AB295" s="315" t="str">
        <f>IF(ISBLANK(AC295),"",LARGE(AB294:AB294,1)+1)</f>
        <v/>
      </c>
      <c r="AC295" s="316"/>
      <c r="AD295" s="317"/>
      <c r="AE295" s="317"/>
      <c r="AF295" s="317"/>
      <c r="AG295" s="5">
        <v>1</v>
      </c>
      <c r="AH295" s="5">
        <v>1</v>
      </c>
      <c r="AI295" s="5">
        <v>1</v>
      </c>
      <c r="AJ295" s="5">
        <v>1</v>
      </c>
      <c r="AK295" s="5">
        <v>1</v>
      </c>
      <c r="AL295" s="5">
        <v>1</v>
      </c>
      <c r="AM295" s="5">
        <v>1</v>
      </c>
      <c r="AN295" s="5">
        <v>1</v>
      </c>
      <c r="AO295" s="5">
        <v>1</v>
      </c>
      <c r="AP295" s="5">
        <v>1</v>
      </c>
      <c r="AQ295" s="5">
        <v>1</v>
      </c>
      <c r="AR295" s="5">
        <v>1</v>
      </c>
      <c r="AS295" s="5">
        <v>1</v>
      </c>
      <c r="AT295" s="5">
        <v>1</v>
      </c>
      <c r="AU295" s="5">
        <v>1</v>
      </c>
      <c r="AV295" s="5">
        <v>1</v>
      </c>
      <c r="AW295" s="5">
        <v>1</v>
      </c>
      <c r="AX295" s="5">
        <v>1</v>
      </c>
      <c r="AY295" s="5">
        <v>1</v>
      </c>
      <c r="AZ295" s="5">
        <v>1</v>
      </c>
      <c r="BA295" s="5">
        <v>1</v>
      </c>
      <c r="BB295" s="5">
        <v>1</v>
      </c>
      <c r="BC295" s="5">
        <v>1</v>
      </c>
      <c r="BD295" s="5">
        <v>1</v>
      </c>
      <c r="BE295" s="5">
        <v>1</v>
      </c>
      <c r="BF295" s="5">
        <v>1</v>
      </c>
      <c r="BG295" s="5">
        <v>1</v>
      </c>
      <c r="BH295" s="5">
        <v>1</v>
      </c>
      <c r="BI295" s="5">
        <v>1</v>
      </c>
      <c r="BJ295" s="5">
        <v>1</v>
      </c>
      <c r="BK295" s="5">
        <v>1</v>
      </c>
      <c r="BL295" s="5">
        <v>1</v>
      </c>
      <c r="BM295" s="5">
        <v>1</v>
      </c>
      <c r="BN295" s="5">
        <v>1</v>
      </c>
      <c r="BO295" s="5">
        <v>1</v>
      </c>
      <c r="BP295" s="5">
        <v>1</v>
      </c>
      <c r="BQ295" s="5">
        <v>1</v>
      </c>
      <c r="BR295" s="5">
        <v>1</v>
      </c>
      <c r="BS295" s="5">
        <v>1</v>
      </c>
      <c r="BT295" s="5">
        <v>1</v>
      </c>
      <c r="BU295" s="244">
        <v>1</v>
      </c>
    </row>
    <row r="296" spans="1:73" ht="21">
      <c r="A296" s="5">
        <v>1</v>
      </c>
      <c r="B296" s="596"/>
      <c r="C296" s="632"/>
      <c r="D296" s="598"/>
      <c r="E296" s="630" t="str">
        <f t="shared" si="44"/>
        <v/>
      </c>
      <c r="F296" s="640"/>
      <c r="G296" s="627" t="str">
        <f t="shared" si="47"/>
        <v/>
      </c>
      <c r="H296" s="639" t="str">
        <f>IF(OR(ISBLANK(F296), ISTEXT(F296)), "", "0  "&amp;F258)</f>
        <v/>
      </c>
      <c r="I296" s="5">
        <v>1</v>
      </c>
      <c r="J296" s="314" t="str">
        <f t="shared" si="48"/>
        <v>A</v>
      </c>
      <c r="K296" s="315">
        <f>IF(ISBLANK(L296),"",LARGE(K286:K295,1)+1)</f>
        <v>10</v>
      </c>
      <c r="L296" s="316" t="s">
        <v>585</v>
      </c>
      <c r="M296" s="317"/>
      <c r="N296" s="317"/>
      <c r="O296" s="317"/>
      <c r="P296" s="317"/>
      <c r="Q296" s="317"/>
      <c r="R296" s="317"/>
      <c r="S296" s="317"/>
      <c r="T296" s="317"/>
      <c r="U296" s="317"/>
      <c r="V296" s="317"/>
      <c r="W296" s="317"/>
      <c r="X296" s="318"/>
      <c r="Y296" s="3">
        <v>1</v>
      </c>
      <c r="Z296" s="5">
        <v>1</v>
      </c>
      <c r="AA296" s="314" t="str">
        <f t="shared" si="49"/>
        <v>A</v>
      </c>
      <c r="AB296" s="315" t="str">
        <f>IF(ISBLANK(AC296),"",LARGE(AB294:AB295,1)+1)</f>
        <v/>
      </c>
      <c r="AC296" s="316"/>
      <c r="AD296" s="317"/>
      <c r="AE296" s="317"/>
      <c r="AF296" s="502"/>
      <c r="AG296" s="5">
        <v>1</v>
      </c>
      <c r="AH296" s="5">
        <v>1</v>
      </c>
      <c r="AI296" s="5">
        <v>1</v>
      </c>
      <c r="AJ296" s="5">
        <v>1</v>
      </c>
      <c r="AK296" s="5">
        <v>1</v>
      </c>
      <c r="AL296" s="5">
        <v>1</v>
      </c>
      <c r="AM296" s="5">
        <v>1</v>
      </c>
      <c r="AN296" s="5">
        <v>1</v>
      </c>
      <c r="AO296" s="5">
        <v>1</v>
      </c>
      <c r="AP296" s="5">
        <v>1</v>
      </c>
      <c r="AQ296" s="5">
        <v>1</v>
      </c>
      <c r="AR296" s="5">
        <v>1</v>
      </c>
      <c r="AS296" s="5">
        <v>1</v>
      </c>
      <c r="AT296" s="5">
        <v>1</v>
      </c>
      <c r="AU296" s="5">
        <v>1</v>
      </c>
      <c r="AV296" s="5">
        <v>1</v>
      </c>
      <c r="AW296" s="5">
        <v>1</v>
      </c>
      <c r="AX296" s="5">
        <v>1</v>
      </c>
      <c r="AY296" s="5">
        <v>1</v>
      </c>
      <c r="AZ296" s="5">
        <v>1</v>
      </c>
      <c r="BA296" s="5">
        <v>1</v>
      </c>
      <c r="BB296" s="5">
        <v>1</v>
      </c>
      <c r="BC296" s="5">
        <v>1</v>
      </c>
      <c r="BD296" s="5">
        <v>1</v>
      </c>
      <c r="BE296" s="5">
        <v>1</v>
      </c>
      <c r="BF296" s="5">
        <v>1</v>
      </c>
      <c r="BG296" s="5">
        <v>1</v>
      </c>
      <c r="BH296" s="5">
        <v>1</v>
      </c>
      <c r="BI296" s="5">
        <v>1</v>
      </c>
      <c r="BJ296" s="5">
        <v>1</v>
      </c>
      <c r="BK296" s="5">
        <v>1</v>
      </c>
      <c r="BL296" s="5">
        <v>1</v>
      </c>
      <c r="BM296" s="5">
        <v>1</v>
      </c>
      <c r="BN296" s="5">
        <v>1</v>
      </c>
      <c r="BO296" s="5">
        <v>1</v>
      </c>
      <c r="BP296" s="5">
        <v>1</v>
      </c>
      <c r="BQ296" s="5">
        <v>1</v>
      </c>
      <c r="BR296" s="5">
        <v>1</v>
      </c>
      <c r="BS296" s="5">
        <v>1</v>
      </c>
      <c r="BT296" s="5">
        <v>1</v>
      </c>
      <c r="BU296" s="244">
        <v>1</v>
      </c>
    </row>
    <row r="297" spans="1:73" ht="18.75">
      <c r="A297" s="5">
        <v>1</v>
      </c>
      <c r="B297" s="596"/>
      <c r="C297" s="632"/>
      <c r="D297" s="598"/>
      <c r="E297" s="630" t="str">
        <f t="shared" si="44"/>
        <v/>
      </c>
      <c r="F297" s="640"/>
      <c r="G297" s="627" t="str">
        <f t="shared" si="47"/>
        <v/>
      </c>
      <c r="H297" s="639" t="str">
        <f>IF(OR(ISBLANK(F297), ISTEXT(F297)), "", "0  "&amp;F258)</f>
        <v/>
      </c>
      <c r="I297" s="5">
        <v>1</v>
      </c>
      <c r="J297" s="314" t="str">
        <f t="shared" si="48"/>
        <v>A</v>
      </c>
      <c r="K297" s="315">
        <f>IF(ISBLANK(L297),"",LARGE(K286:K296,1)+1)</f>
        <v>11</v>
      </c>
      <c r="L297" s="316" t="s">
        <v>586</v>
      </c>
      <c r="M297" s="317"/>
      <c r="N297" s="317"/>
      <c r="O297" s="317"/>
      <c r="P297" s="317"/>
      <c r="Q297" s="317"/>
      <c r="R297" s="317"/>
      <c r="S297" s="317"/>
      <c r="T297" s="317"/>
      <c r="U297" s="317"/>
      <c r="V297" s="317"/>
      <c r="W297" s="317"/>
      <c r="X297" s="318"/>
      <c r="Y297" s="3">
        <v>1</v>
      </c>
      <c r="Z297" s="5">
        <v>1</v>
      </c>
      <c r="AA297" s="314" t="str">
        <f t="shared" si="49"/>
        <v>A</v>
      </c>
      <c r="AB297" s="315" t="str">
        <f>IF(ISBLANK(AC297),"",LARGE(AB294:AB296,1)+1)</f>
        <v/>
      </c>
      <c r="AC297" s="316"/>
      <c r="AD297" s="317"/>
      <c r="AE297" s="317"/>
      <c r="AF297" s="317"/>
      <c r="AG297" s="5">
        <v>1</v>
      </c>
      <c r="AH297" s="5">
        <v>1</v>
      </c>
      <c r="AI297" s="5">
        <v>1</v>
      </c>
      <c r="AJ297" s="5">
        <v>1</v>
      </c>
      <c r="AK297" s="5">
        <v>1</v>
      </c>
      <c r="AL297" s="5">
        <v>1</v>
      </c>
      <c r="AM297" s="5">
        <v>1</v>
      </c>
      <c r="AN297" s="5">
        <v>1</v>
      </c>
      <c r="AO297" s="5">
        <v>1</v>
      </c>
      <c r="AP297" s="5">
        <v>1</v>
      </c>
      <c r="AQ297" s="5">
        <v>1</v>
      </c>
      <c r="AR297" s="5">
        <v>1</v>
      </c>
      <c r="AS297" s="5">
        <v>1</v>
      </c>
      <c r="AT297" s="5">
        <v>1</v>
      </c>
      <c r="AU297" s="5">
        <v>1</v>
      </c>
      <c r="AV297" s="5">
        <v>1</v>
      </c>
      <c r="AW297" s="5">
        <v>1</v>
      </c>
      <c r="AX297" s="5">
        <v>1</v>
      </c>
      <c r="AY297" s="5">
        <v>1</v>
      </c>
      <c r="AZ297" s="5">
        <v>1</v>
      </c>
      <c r="BA297" s="5">
        <v>1</v>
      </c>
      <c r="BB297" s="5">
        <v>1</v>
      </c>
      <c r="BC297" s="5">
        <v>1</v>
      </c>
      <c r="BD297" s="5">
        <v>1</v>
      </c>
      <c r="BE297" s="5">
        <v>1</v>
      </c>
      <c r="BF297" s="5">
        <v>1</v>
      </c>
      <c r="BG297" s="5">
        <v>1</v>
      </c>
      <c r="BH297" s="5">
        <v>1</v>
      </c>
      <c r="BI297" s="5">
        <v>1</v>
      </c>
      <c r="BJ297" s="5">
        <v>1</v>
      </c>
      <c r="BK297" s="5">
        <v>1</v>
      </c>
      <c r="BL297" s="5">
        <v>1</v>
      </c>
      <c r="BM297" s="5">
        <v>1</v>
      </c>
      <c r="BN297" s="5">
        <v>1</v>
      </c>
      <c r="BO297" s="5">
        <v>1</v>
      </c>
      <c r="BP297" s="5">
        <v>1</v>
      </c>
      <c r="BQ297" s="5">
        <v>1</v>
      </c>
      <c r="BR297" s="5">
        <v>1</v>
      </c>
      <c r="BS297" s="5">
        <v>1</v>
      </c>
      <c r="BT297" s="5">
        <v>1</v>
      </c>
      <c r="BU297" s="244">
        <v>1</v>
      </c>
    </row>
    <row r="298" spans="1:73" ht="18.75">
      <c r="A298" s="5">
        <v>1</v>
      </c>
      <c r="B298" s="596"/>
      <c r="C298" s="632"/>
      <c r="D298" s="598"/>
      <c r="E298" s="630" t="str">
        <f t="shared" si="44"/>
        <v/>
      </c>
      <c r="F298" s="640"/>
      <c r="G298" s="627" t="str">
        <f t="shared" si="47"/>
        <v/>
      </c>
      <c r="H298" s="639" t="str">
        <f>IF(OR(ISBLANK(F298), ISTEXT(F298)), "", "0  "&amp;F258)</f>
        <v/>
      </c>
      <c r="I298" s="5">
        <v>1</v>
      </c>
      <c r="J298" s="314" t="str">
        <f t="shared" si="48"/>
        <v>A</v>
      </c>
      <c r="K298" s="315">
        <f>IF(ISBLANK(L298),"",LARGE(K286:K297,1)+1)</f>
        <v>12</v>
      </c>
      <c r="L298" s="316" t="s">
        <v>587</v>
      </c>
      <c r="M298" s="317"/>
      <c r="N298" s="317"/>
      <c r="O298" s="317"/>
      <c r="P298" s="317"/>
      <c r="Q298" s="317"/>
      <c r="R298" s="317"/>
      <c r="S298" s="317"/>
      <c r="T298" s="317"/>
      <c r="U298" s="317"/>
      <c r="V298" s="317"/>
      <c r="W298" s="317"/>
      <c r="X298" s="318"/>
      <c r="Y298" s="3">
        <v>1</v>
      </c>
      <c r="Z298" s="5">
        <v>1</v>
      </c>
      <c r="AA298" s="314" t="str">
        <f t="shared" si="49"/>
        <v>A</v>
      </c>
      <c r="AB298" s="315" t="str">
        <f>IF(ISBLANK(AC298),"",LARGE(AB294:AB297,1)+1)</f>
        <v/>
      </c>
      <c r="AC298" s="316"/>
      <c r="AD298" s="317"/>
      <c r="AE298" s="317"/>
      <c r="AF298" s="317"/>
      <c r="AG298" s="5">
        <v>1</v>
      </c>
      <c r="AH298" s="5">
        <v>1</v>
      </c>
      <c r="AI298" s="5">
        <v>1</v>
      </c>
      <c r="AJ298" s="5">
        <v>1</v>
      </c>
      <c r="AK298" s="5">
        <v>1</v>
      </c>
      <c r="AL298" s="5">
        <v>1</v>
      </c>
      <c r="AM298" s="5">
        <v>1</v>
      </c>
      <c r="AN298" s="5">
        <v>1</v>
      </c>
      <c r="AO298" s="5">
        <v>1</v>
      </c>
      <c r="AP298" s="5">
        <v>1</v>
      </c>
      <c r="AQ298" s="5">
        <v>1</v>
      </c>
      <c r="AR298" s="5">
        <v>1</v>
      </c>
      <c r="AS298" s="5">
        <v>1</v>
      </c>
      <c r="AT298" s="5">
        <v>1</v>
      </c>
      <c r="AU298" s="5">
        <v>1</v>
      </c>
      <c r="AV298" s="5">
        <v>1</v>
      </c>
      <c r="AW298" s="5">
        <v>1</v>
      </c>
      <c r="AX298" s="5">
        <v>1</v>
      </c>
      <c r="AY298" s="5">
        <v>1</v>
      </c>
      <c r="AZ298" s="5">
        <v>1</v>
      </c>
      <c r="BA298" s="5">
        <v>1</v>
      </c>
      <c r="BB298" s="5">
        <v>1</v>
      </c>
      <c r="BC298" s="5">
        <v>1</v>
      </c>
      <c r="BD298" s="5">
        <v>1</v>
      </c>
      <c r="BE298" s="5">
        <v>1</v>
      </c>
      <c r="BF298" s="5">
        <v>1</v>
      </c>
      <c r="BG298" s="5">
        <v>1</v>
      </c>
      <c r="BH298" s="5">
        <v>1</v>
      </c>
      <c r="BI298" s="5">
        <v>1</v>
      </c>
      <c r="BJ298" s="5">
        <v>1</v>
      </c>
      <c r="BK298" s="5">
        <v>1</v>
      </c>
      <c r="BL298" s="5">
        <v>1</v>
      </c>
      <c r="BM298" s="5">
        <v>1</v>
      </c>
      <c r="BN298" s="5">
        <v>1</v>
      </c>
      <c r="BO298" s="5">
        <v>1</v>
      </c>
      <c r="BP298" s="5">
        <v>1</v>
      </c>
      <c r="BQ298" s="5">
        <v>1</v>
      </c>
      <c r="BR298" s="5">
        <v>1</v>
      </c>
      <c r="BS298" s="5">
        <v>1</v>
      </c>
      <c r="BT298" s="5">
        <v>1</v>
      </c>
      <c r="BU298" s="244">
        <v>1</v>
      </c>
    </row>
    <row r="299" spans="1:73" ht="18.75">
      <c r="A299" s="5">
        <v>1</v>
      </c>
      <c r="B299" s="596"/>
      <c r="C299" s="632"/>
      <c r="D299" s="598"/>
      <c r="E299" s="630" t="str">
        <f t="shared" si="44"/>
        <v/>
      </c>
      <c r="F299" s="640"/>
      <c r="G299" s="627" t="str">
        <f t="shared" si="47"/>
        <v/>
      </c>
      <c r="H299" s="639" t="str">
        <f>IF(OR(ISBLANK(F299), ISTEXT(F299)), "", "0  "&amp;F258)</f>
        <v/>
      </c>
      <c r="I299" s="5">
        <v>1</v>
      </c>
      <c r="J299" s="314" t="str">
        <f t="shared" si="48"/>
        <v>►</v>
      </c>
      <c r="K299" s="315" t="str">
        <f>IF(ISBLANK(L299),"",LARGE(K286:K298,1)+1)</f>
        <v/>
      </c>
      <c r="L299" s="316"/>
      <c r="M299" s="317"/>
      <c r="N299" s="317"/>
      <c r="O299" s="317"/>
      <c r="P299" s="317"/>
      <c r="Q299" s="317"/>
      <c r="R299" s="317"/>
      <c r="S299" s="317"/>
      <c r="T299" s="317"/>
      <c r="U299" s="317"/>
      <c r="V299" s="317"/>
      <c r="W299" s="317"/>
      <c r="X299" s="318"/>
      <c r="Y299" s="3">
        <v>1</v>
      </c>
      <c r="Z299" s="5">
        <v>1</v>
      </c>
      <c r="AA299" s="314" t="str">
        <f t="shared" si="49"/>
        <v>A</v>
      </c>
      <c r="AB299" s="315" t="str">
        <f>IF(ISBLANK(AC299),"",LARGE(AB294:AB298,1)+1)</f>
        <v/>
      </c>
      <c r="AC299" s="316"/>
      <c r="AD299" s="317"/>
      <c r="AE299" s="317"/>
      <c r="AF299" s="317"/>
      <c r="AG299" s="5">
        <v>1</v>
      </c>
      <c r="AH299" s="5">
        <v>1</v>
      </c>
      <c r="AI299" s="5">
        <v>1</v>
      </c>
      <c r="AJ299" s="5">
        <v>1</v>
      </c>
      <c r="AK299" s="5">
        <v>1</v>
      </c>
      <c r="AL299" s="5">
        <v>1</v>
      </c>
      <c r="AM299" s="5">
        <v>1</v>
      </c>
      <c r="AN299" s="5">
        <v>1</v>
      </c>
      <c r="AO299" s="5">
        <v>1</v>
      </c>
      <c r="AP299" s="5">
        <v>1</v>
      </c>
      <c r="AQ299" s="5">
        <v>1</v>
      </c>
      <c r="AR299" s="5">
        <v>1</v>
      </c>
      <c r="AS299" s="5">
        <v>1</v>
      </c>
      <c r="AT299" s="5">
        <v>1</v>
      </c>
      <c r="AU299" s="5">
        <v>1</v>
      </c>
      <c r="AV299" s="5">
        <v>1</v>
      </c>
      <c r="AW299" s="5">
        <v>1</v>
      </c>
      <c r="AX299" s="5">
        <v>1</v>
      </c>
      <c r="AY299" s="5">
        <v>1</v>
      </c>
      <c r="AZ299" s="5">
        <v>1</v>
      </c>
      <c r="BA299" s="5">
        <v>1</v>
      </c>
      <c r="BB299" s="5">
        <v>1</v>
      </c>
      <c r="BC299" s="5">
        <v>1</v>
      </c>
      <c r="BD299" s="5">
        <v>1</v>
      </c>
      <c r="BE299" s="5">
        <v>1</v>
      </c>
      <c r="BF299" s="5">
        <v>1</v>
      </c>
      <c r="BG299" s="5">
        <v>1</v>
      </c>
      <c r="BH299" s="5">
        <v>1</v>
      </c>
      <c r="BI299" s="5">
        <v>1</v>
      </c>
      <c r="BJ299" s="5">
        <v>1</v>
      </c>
      <c r="BK299" s="5">
        <v>1</v>
      </c>
      <c r="BL299" s="5">
        <v>1</v>
      </c>
      <c r="BM299" s="5">
        <v>1</v>
      </c>
      <c r="BN299" s="5">
        <v>1</v>
      </c>
      <c r="BO299" s="5">
        <v>1</v>
      </c>
      <c r="BP299" s="5">
        <v>1</v>
      </c>
      <c r="BQ299" s="5">
        <v>1</v>
      </c>
      <c r="BR299" s="5">
        <v>1</v>
      </c>
      <c r="BS299" s="5">
        <v>1</v>
      </c>
      <c r="BT299" s="5">
        <v>1</v>
      </c>
      <c r="BU299" s="244">
        <v>1</v>
      </c>
    </row>
    <row r="300" spans="1:73" ht="18.75">
      <c r="A300" s="5">
        <v>1</v>
      </c>
      <c r="B300" s="596"/>
      <c r="C300" s="632"/>
      <c r="D300" s="598"/>
      <c r="E300" s="630" t="str">
        <f t="shared" si="44"/>
        <v/>
      </c>
      <c r="F300" s="640"/>
      <c r="G300" s="627" t="str">
        <f t="shared" si="47"/>
        <v/>
      </c>
      <c r="H300" s="639" t="str">
        <f>IF(OR(ISBLANK(F300), ISTEXT(F300)), "", "0  "&amp;F258)</f>
        <v/>
      </c>
      <c r="I300" s="5">
        <v>1</v>
      </c>
      <c r="J300" s="314" t="str">
        <f t="shared" si="48"/>
        <v>►</v>
      </c>
      <c r="K300" s="315" t="str">
        <f>IF(ISBLANK(L300),"",LARGE(K286:K299,1)+1)</f>
        <v/>
      </c>
      <c r="L300" s="316"/>
      <c r="M300" s="317"/>
      <c r="N300" s="317"/>
      <c r="O300" s="317"/>
      <c r="P300" s="317"/>
      <c r="Q300" s="317"/>
      <c r="R300" s="317"/>
      <c r="S300" s="317"/>
      <c r="T300" s="317"/>
      <c r="U300" s="317"/>
      <c r="V300" s="317"/>
      <c r="W300" s="317"/>
      <c r="X300" s="318"/>
      <c r="Y300" s="3">
        <v>1</v>
      </c>
      <c r="Z300" s="5">
        <v>1</v>
      </c>
      <c r="AA300" s="314" t="str">
        <f t="shared" si="49"/>
        <v>A</v>
      </c>
      <c r="AB300" s="315" t="str">
        <f>IF(ISBLANK(AC300),"",LARGE(AB294:AB299,1)+1)</f>
        <v/>
      </c>
      <c r="AC300" s="316"/>
      <c r="AD300" s="317"/>
      <c r="AE300" s="317"/>
      <c r="AF300" s="317"/>
      <c r="AG300" s="5">
        <v>1</v>
      </c>
      <c r="AH300" s="5">
        <v>1</v>
      </c>
      <c r="AI300" s="5">
        <v>1</v>
      </c>
      <c r="AJ300" s="5">
        <v>1</v>
      </c>
      <c r="AK300" s="5">
        <v>1</v>
      </c>
      <c r="AL300" s="5">
        <v>1</v>
      </c>
      <c r="AM300" s="5">
        <v>1</v>
      </c>
      <c r="AN300" s="5">
        <v>1</v>
      </c>
      <c r="AO300" s="5">
        <v>1</v>
      </c>
      <c r="AP300" s="5">
        <v>1</v>
      </c>
      <c r="AQ300" s="5">
        <v>1</v>
      </c>
      <c r="AR300" s="5">
        <v>1</v>
      </c>
      <c r="AS300" s="5">
        <v>1</v>
      </c>
      <c r="AT300" s="5">
        <v>1</v>
      </c>
      <c r="AU300" s="5">
        <v>1</v>
      </c>
      <c r="AV300" s="5">
        <v>1</v>
      </c>
      <c r="AW300" s="5">
        <v>1</v>
      </c>
      <c r="AX300" s="5">
        <v>1</v>
      </c>
      <c r="AY300" s="5">
        <v>1</v>
      </c>
      <c r="AZ300" s="5">
        <v>1</v>
      </c>
      <c r="BA300" s="5">
        <v>1</v>
      </c>
      <c r="BB300" s="5">
        <v>1</v>
      </c>
      <c r="BC300" s="5">
        <v>1</v>
      </c>
      <c r="BD300" s="5">
        <v>1</v>
      </c>
      <c r="BE300" s="5">
        <v>1</v>
      </c>
      <c r="BF300" s="5">
        <v>1</v>
      </c>
      <c r="BG300" s="5">
        <v>1</v>
      </c>
      <c r="BH300" s="5">
        <v>1</v>
      </c>
      <c r="BI300" s="5">
        <v>1</v>
      </c>
      <c r="BJ300" s="5">
        <v>1</v>
      </c>
      <c r="BK300" s="5">
        <v>1</v>
      </c>
      <c r="BL300" s="5">
        <v>1</v>
      </c>
      <c r="BM300" s="5">
        <v>1</v>
      </c>
      <c r="BN300" s="5">
        <v>1</v>
      </c>
      <c r="BO300" s="5">
        <v>1</v>
      </c>
      <c r="BP300" s="5">
        <v>1</v>
      </c>
      <c r="BQ300" s="5">
        <v>1</v>
      </c>
      <c r="BR300" s="5">
        <v>1</v>
      </c>
      <c r="BS300" s="5">
        <v>1</v>
      </c>
      <c r="BT300" s="5">
        <v>1</v>
      </c>
      <c r="BU300" s="244">
        <v>1</v>
      </c>
    </row>
    <row r="301" spans="1:73" ht="18.75">
      <c r="A301" s="5">
        <v>1</v>
      </c>
      <c r="B301" s="596"/>
      <c r="C301" s="632"/>
      <c r="D301" s="598"/>
      <c r="E301" s="630" t="str">
        <f t="shared" si="44"/>
        <v/>
      </c>
      <c r="F301" s="640"/>
      <c r="G301" s="627" t="str">
        <f t="shared" si="47"/>
        <v/>
      </c>
      <c r="H301" s="639" t="str">
        <f>IF(OR(ISBLANK(F301), ISTEXT(F301)), "", "0  "&amp;F258)</f>
        <v/>
      </c>
      <c r="I301" s="5">
        <v>1</v>
      </c>
      <c r="J301" s="314" t="str">
        <f t="shared" si="48"/>
        <v>►</v>
      </c>
      <c r="K301" s="315" t="str">
        <f>IF(ISBLANK(L301),"",LARGE(K286:K300,1)+1)</f>
        <v/>
      </c>
      <c r="L301" s="316"/>
      <c r="M301" s="317"/>
      <c r="N301" s="317"/>
      <c r="O301" s="317"/>
      <c r="P301" s="317"/>
      <c r="Q301" s="317"/>
      <c r="R301" s="317"/>
      <c r="S301" s="317"/>
      <c r="T301" s="317"/>
      <c r="U301" s="317"/>
      <c r="V301" s="317"/>
      <c r="W301" s="317"/>
      <c r="X301" s="318"/>
      <c r="Y301" s="3">
        <v>1</v>
      </c>
      <c r="Z301" s="5">
        <v>1</v>
      </c>
      <c r="AA301" s="314" t="str">
        <f t="shared" si="49"/>
        <v>A</v>
      </c>
      <c r="AB301" s="315" t="str">
        <f>IF(ISBLANK(AC301),"",LARGE(AB294:AB300,1)+1)</f>
        <v/>
      </c>
      <c r="AC301" s="316"/>
      <c r="AD301" s="317"/>
      <c r="AE301" s="317"/>
      <c r="AF301" s="317"/>
      <c r="AG301" s="5">
        <v>1</v>
      </c>
      <c r="AH301" s="5">
        <v>1</v>
      </c>
      <c r="AI301" s="5">
        <v>1</v>
      </c>
      <c r="AJ301" s="5">
        <v>1</v>
      </c>
      <c r="AK301" s="5">
        <v>1</v>
      </c>
      <c r="AL301" s="5">
        <v>1</v>
      </c>
      <c r="AM301" s="5">
        <v>1</v>
      </c>
      <c r="AN301" s="5">
        <v>1</v>
      </c>
      <c r="AO301" s="5">
        <v>1</v>
      </c>
      <c r="AP301" s="5">
        <v>1</v>
      </c>
      <c r="AQ301" s="5">
        <v>1</v>
      </c>
      <c r="AR301" s="5">
        <v>1</v>
      </c>
      <c r="AS301" s="5">
        <v>1</v>
      </c>
      <c r="AT301" s="5">
        <v>1</v>
      </c>
      <c r="AU301" s="5">
        <v>1</v>
      </c>
      <c r="AV301" s="5">
        <v>1</v>
      </c>
      <c r="AW301" s="5">
        <v>1</v>
      </c>
      <c r="AX301" s="5">
        <v>1</v>
      </c>
      <c r="AY301" s="5">
        <v>1</v>
      </c>
      <c r="AZ301" s="5">
        <v>1</v>
      </c>
      <c r="BA301" s="5">
        <v>1</v>
      </c>
      <c r="BB301" s="5">
        <v>1</v>
      </c>
      <c r="BC301" s="5">
        <v>1</v>
      </c>
      <c r="BD301" s="5">
        <v>1</v>
      </c>
      <c r="BE301" s="5">
        <v>1</v>
      </c>
      <c r="BF301" s="5">
        <v>1</v>
      </c>
      <c r="BG301" s="5">
        <v>1</v>
      </c>
      <c r="BH301" s="5">
        <v>1</v>
      </c>
      <c r="BI301" s="5">
        <v>1</v>
      </c>
      <c r="BJ301" s="5">
        <v>1</v>
      </c>
      <c r="BK301" s="5">
        <v>1</v>
      </c>
      <c r="BL301" s="5">
        <v>1</v>
      </c>
      <c r="BM301" s="5">
        <v>1</v>
      </c>
      <c r="BN301" s="5">
        <v>1</v>
      </c>
      <c r="BO301" s="5">
        <v>1</v>
      </c>
      <c r="BP301" s="5">
        <v>1</v>
      </c>
      <c r="BQ301" s="5">
        <v>1</v>
      </c>
      <c r="BR301" s="5">
        <v>1</v>
      </c>
      <c r="BS301" s="5">
        <v>1</v>
      </c>
      <c r="BT301" s="5">
        <v>1</v>
      </c>
      <c r="BU301" s="244">
        <v>1</v>
      </c>
    </row>
    <row r="302" spans="1:73" ht="18.75">
      <c r="A302" s="5">
        <v>1</v>
      </c>
      <c r="B302" s="596"/>
      <c r="C302" s="632"/>
      <c r="D302" s="598"/>
      <c r="E302" s="630" t="str">
        <f t="shared" si="44"/>
        <v/>
      </c>
      <c r="F302" s="640"/>
      <c r="G302" s="627" t="str">
        <f t="shared" si="47"/>
        <v/>
      </c>
      <c r="H302" s="639" t="str">
        <f>IF(OR(ISBLANK(F302), ISTEXT(F302)), "", "0  "&amp;F258)</f>
        <v/>
      </c>
      <c r="I302" s="5">
        <v>1</v>
      </c>
      <c r="J302" s="314" t="str">
        <f t="shared" si="48"/>
        <v>►</v>
      </c>
      <c r="K302" s="315" t="str">
        <f>IF(ISBLANK(L302),"",LARGE(K286:K301,1)+1)</f>
        <v/>
      </c>
      <c r="L302" s="316"/>
      <c r="M302" s="317"/>
      <c r="N302" s="317"/>
      <c r="O302" s="317"/>
      <c r="P302" s="317"/>
      <c r="Q302" s="317"/>
      <c r="R302" s="317"/>
      <c r="S302" s="317"/>
      <c r="T302" s="317"/>
      <c r="U302" s="317"/>
      <c r="V302" s="317"/>
      <c r="W302" s="317"/>
      <c r="X302" s="318"/>
      <c r="Y302" s="3">
        <v>1</v>
      </c>
      <c r="Z302" s="5">
        <v>1</v>
      </c>
      <c r="AA302" s="314" t="str">
        <f t="shared" si="49"/>
        <v>A</v>
      </c>
      <c r="AB302" s="315" t="str">
        <f>IF(ISBLANK(AC302),"",LARGE(AB294:AB301,1)+1)</f>
        <v/>
      </c>
      <c r="AC302" s="316"/>
      <c r="AD302" s="317"/>
      <c r="AE302" s="317"/>
      <c r="AF302" s="317"/>
      <c r="AG302" s="5">
        <v>1</v>
      </c>
      <c r="AH302" s="5">
        <v>1</v>
      </c>
      <c r="AI302" s="5">
        <v>1</v>
      </c>
      <c r="AJ302" s="5">
        <v>1</v>
      </c>
      <c r="AK302" s="5">
        <v>1</v>
      </c>
      <c r="AL302" s="5">
        <v>1</v>
      </c>
      <c r="AM302" s="5">
        <v>1</v>
      </c>
      <c r="AN302" s="5">
        <v>1</v>
      </c>
      <c r="AO302" s="5">
        <v>1</v>
      </c>
      <c r="AP302" s="5">
        <v>1</v>
      </c>
      <c r="AQ302" s="5">
        <v>1</v>
      </c>
      <c r="AR302" s="5">
        <v>1</v>
      </c>
      <c r="AS302" s="5">
        <v>1</v>
      </c>
      <c r="AT302" s="5">
        <v>1</v>
      </c>
      <c r="AU302" s="5">
        <v>1</v>
      </c>
      <c r="AV302" s="5">
        <v>1</v>
      </c>
      <c r="AW302" s="5">
        <v>1</v>
      </c>
      <c r="AX302" s="5">
        <v>1</v>
      </c>
      <c r="AY302" s="5">
        <v>1</v>
      </c>
      <c r="AZ302" s="5">
        <v>1</v>
      </c>
      <c r="BA302" s="5">
        <v>1</v>
      </c>
      <c r="BB302" s="5">
        <v>1</v>
      </c>
      <c r="BC302" s="5">
        <v>1</v>
      </c>
      <c r="BD302" s="5">
        <v>1</v>
      </c>
      <c r="BE302" s="5">
        <v>1</v>
      </c>
      <c r="BF302" s="5">
        <v>1</v>
      </c>
      <c r="BG302" s="5">
        <v>1</v>
      </c>
      <c r="BH302" s="5">
        <v>1</v>
      </c>
      <c r="BI302" s="5">
        <v>1</v>
      </c>
      <c r="BJ302" s="5">
        <v>1</v>
      </c>
      <c r="BK302" s="5">
        <v>1</v>
      </c>
      <c r="BL302" s="5">
        <v>1</v>
      </c>
      <c r="BM302" s="5">
        <v>1</v>
      </c>
      <c r="BN302" s="5">
        <v>1</v>
      </c>
      <c r="BO302" s="5">
        <v>1</v>
      </c>
      <c r="BP302" s="5">
        <v>1</v>
      </c>
      <c r="BQ302" s="5">
        <v>1</v>
      </c>
      <c r="BR302" s="5">
        <v>1</v>
      </c>
      <c r="BS302" s="5">
        <v>1</v>
      </c>
      <c r="BT302" s="5">
        <v>1</v>
      </c>
      <c r="BU302" s="244">
        <v>1</v>
      </c>
    </row>
    <row r="303" spans="1:73" ht="18.75">
      <c r="A303" s="5">
        <v>1</v>
      </c>
      <c r="B303" s="596"/>
      <c r="C303" s="632"/>
      <c r="D303" s="598"/>
      <c r="E303" s="630" t="str">
        <f t="shared" si="44"/>
        <v/>
      </c>
      <c r="F303" s="640"/>
      <c r="G303" s="627" t="str">
        <f t="shared" si="47"/>
        <v/>
      </c>
      <c r="H303" s="639" t="str">
        <f>IF(OR(ISBLANK(F303), ISTEXT(F303)), "", "0  "&amp;F258)</f>
        <v/>
      </c>
      <c r="I303" s="5">
        <v>1</v>
      </c>
      <c r="J303" s="314" t="str">
        <f t="shared" si="48"/>
        <v>►</v>
      </c>
      <c r="K303" s="315" t="str">
        <f>IF(ISBLANK(L303),"",LARGE(K286:K302,1)+1)</f>
        <v/>
      </c>
      <c r="L303" s="316"/>
      <c r="M303" s="317"/>
      <c r="N303" s="317"/>
      <c r="O303" s="317"/>
      <c r="P303" s="317"/>
      <c r="Q303" s="317"/>
      <c r="R303" s="317"/>
      <c r="S303" s="317"/>
      <c r="T303" s="317"/>
      <c r="U303" s="317"/>
      <c r="V303" s="317"/>
      <c r="W303" s="317"/>
      <c r="X303" s="318"/>
      <c r="Y303" s="3">
        <v>1</v>
      </c>
      <c r="Z303" s="5">
        <v>1</v>
      </c>
      <c r="AA303" s="314" t="str">
        <f t="shared" si="49"/>
        <v>A</v>
      </c>
      <c r="AB303" s="315" t="str">
        <f>IF(ISBLANK(AC303),"",LARGE(AB294:AB302,1)+1)</f>
        <v/>
      </c>
      <c r="AC303" s="316"/>
      <c r="AD303" s="317"/>
      <c r="AE303" s="317"/>
      <c r="AF303" s="317"/>
      <c r="AG303" s="5">
        <v>1</v>
      </c>
      <c r="AH303" s="5">
        <v>1</v>
      </c>
      <c r="AI303" s="5">
        <v>1</v>
      </c>
      <c r="AJ303" s="5">
        <v>1</v>
      </c>
      <c r="AK303" s="5">
        <v>1</v>
      </c>
      <c r="AL303" s="5">
        <v>1</v>
      </c>
      <c r="AM303" s="5">
        <v>1</v>
      </c>
      <c r="AN303" s="5">
        <v>1</v>
      </c>
      <c r="AO303" s="5">
        <v>1</v>
      </c>
      <c r="AP303" s="5">
        <v>1</v>
      </c>
      <c r="AQ303" s="5">
        <v>1</v>
      </c>
      <c r="AR303" s="5">
        <v>1</v>
      </c>
      <c r="AS303" s="5">
        <v>1</v>
      </c>
      <c r="AT303" s="5">
        <v>1</v>
      </c>
      <c r="AU303" s="5">
        <v>1</v>
      </c>
      <c r="AV303" s="5">
        <v>1</v>
      </c>
      <c r="AW303" s="5">
        <v>1</v>
      </c>
      <c r="AX303" s="5">
        <v>1</v>
      </c>
      <c r="AY303" s="5">
        <v>1</v>
      </c>
      <c r="AZ303" s="5">
        <v>1</v>
      </c>
      <c r="BA303" s="5">
        <v>1</v>
      </c>
      <c r="BB303" s="5">
        <v>1</v>
      </c>
      <c r="BC303" s="5">
        <v>1</v>
      </c>
      <c r="BD303" s="5">
        <v>1</v>
      </c>
      <c r="BE303" s="5">
        <v>1</v>
      </c>
      <c r="BF303" s="5">
        <v>1</v>
      </c>
      <c r="BG303" s="5">
        <v>1</v>
      </c>
      <c r="BH303" s="5">
        <v>1</v>
      </c>
      <c r="BI303" s="5">
        <v>1</v>
      </c>
      <c r="BJ303" s="5">
        <v>1</v>
      </c>
      <c r="BK303" s="5">
        <v>1</v>
      </c>
      <c r="BL303" s="5">
        <v>1</v>
      </c>
      <c r="BM303" s="5">
        <v>1</v>
      </c>
      <c r="BN303" s="5">
        <v>1</v>
      </c>
      <c r="BO303" s="5">
        <v>1</v>
      </c>
      <c r="BP303" s="5">
        <v>1</v>
      </c>
      <c r="BQ303" s="5">
        <v>1</v>
      </c>
      <c r="BR303" s="5">
        <v>1</v>
      </c>
      <c r="BS303" s="5">
        <v>1</v>
      </c>
      <c r="BT303" s="5">
        <v>1</v>
      </c>
      <c r="BU303" s="244">
        <v>1</v>
      </c>
    </row>
    <row r="304" spans="1:73" ht="18.75">
      <c r="A304" s="5">
        <v>1</v>
      </c>
      <c r="B304" s="596"/>
      <c r="C304" s="632"/>
      <c r="D304" s="598"/>
      <c r="E304" s="630" t="str">
        <f t="shared" si="44"/>
        <v/>
      </c>
      <c r="F304" s="640"/>
      <c r="G304" s="627" t="str">
        <f t="shared" si="47"/>
        <v/>
      </c>
      <c r="H304" s="639" t="str">
        <f>IF(OR(ISBLANK(F304), ISTEXT(F304)), "", "0  "&amp;F258)</f>
        <v/>
      </c>
      <c r="I304" s="5">
        <v>1</v>
      </c>
      <c r="J304" s="314" t="str">
        <f t="shared" si="48"/>
        <v>►</v>
      </c>
      <c r="K304" s="315" t="str">
        <f>IF(ISBLANK(L304),"",LARGE(K286:K303,1)+1)</f>
        <v/>
      </c>
      <c r="L304" s="316"/>
      <c r="M304" s="317"/>
      <c r="N304" s="317"/>
      <c r="O304" s="317"/>
      <c r="P304" s="317"/>
      <c r="Q304" s="317"/>
      <c r="R304" s="317"/>
      <c r="S304" s="317"/>
      <c r="T304" s="317"/>
      <c r="U304" s="317"/>
      <c r="V304" s="317"/>
      <c r="W304" s="317"/>
      <c r="X304" s="318"/>
      <c r="Y304" s="3">
        <v>1</v>
      </c>
      <c r="Z304" s="5">
        <v>1</v>
      </c>
      <c r="AA304" s="314" t="str">
        <f t="shared" si="49"/>
        <v>A</v>
      </c>
      <c r="AB304" s="315" t="str">
        <f>IF(ISBLANK(AC304),"",LARGE(AB294:AB303,1)+1)</f>
        <v/>
      </c>
      <c r="AC304" s="316"/>
      <c r="AD304" s="317"/>
      <c r="AE304" s="317"/>
      <c r="AF304" s="317"/>
      <c r="AG304" s="5">
        <v>1</v>
      </c>
      <c r="AH304" s="5">
        <v>1</v>
      </c>
      <c r="AI304" s="5">
        <v>1</v>
      </c>
      <c r="AJ304" s="5">
        <v>1</v>
      </c>
      <c r="AK304" s="5">
        <v>1</v>
      </c>
      <c r="AL304" s="5">
        <v>1</v>
      </c>
      <c r="AM304" s="5">
        <v>1</v>
      </c>
      <c r="AN304" s="5">
        <v>1</v>
      </c>
      <c r="AO304" s="5">
        <v>1</v>
      </c>
      <c r="AP304" s="5">
        <v>1</v>
      </c>
      <c r="AQ304" s="5">
        <v>1</v>
      </c>
      <c r="AR304" s="5">
        <v>1</v>
      </c>
      <c r="AS304" s="5">
        <v>1</v>
      </c>
      <c r="AT304" s="5">
        <v>1</v>
      </c>
      <c r="AU304" s="5">
        <v>1</v>
      </c>
      <c r="AV304" s="5">
        <v>1</v>
      </c>
      <c r="AW304" s="5">
        <v>1</v>
      </c>
      <c r="AX304" s="5">
        <v>1</v>
      </c>
      <c r="AY304" s="5">
        <v>1</v>
      </c>
      <c r="AZ304" s="5">
        <v>1</v>
      </c>
      <c r="BA304" s="5">
        <v>1</v>
      </c>
      <c r="BB304" s="5">
        <v>1</v>
      </c>
      <c r="BC304" s="5">
        <v>1</v>
      </c>
      <c r="BD304" s="5">
        <v>1</v>
      </c>
      <c r="BE304" s="5">
        <v>1</v>
      </c>
      <c r="BF304" s="5">
        <v>1</v>
      </c>
      <c r="BG304" s="5">
        <v>1</v>
      </c>
      <c r="BH304" s="5">
        <v>1</v>
      </c>
      <c r="BI304" s="5">
        <v>1</v>
      </c>
      <c r="BJ304" s="5">
        <v>1</v>
      </c>
      <c r="BK304" s="5">
        <v>1</v>
      </c>
      <c r="BL304" s="5">
        <v>1</v>
      </c>
      <c r="BM304" s="5">
        <v>1</v>
      </c>
      <c r="BN304" s="5">
        <v>1</v>
      </c>
      <c r="BO304" s="5">
        <v>1</v>
      </c>
      <c r="BP304" s="5">
        <v>1</v>
      </c>
      <c r="BQ304" s="5">
        <v>1</v>
      </c>
      <c r="BR304" s="5">
        <v>1</v>
      </c>
      <c r="BS304" s="5">
        <v>1</v>
      </c>
      <c r="BT304" s="5">
        <v>1</v>
      </c>
      <c r="BU304" s="244">
        <v>1</v>
      </c>
    </row>
    <row r="305" spans="1:73" ht="18.75">
      <c r="A305" s="5">
        <v>1</v>
      </c>
      <c r="B305" s="596"/>
      <c r="C305" s="632"/>
      <c r="D305" s="598"/>
      <c r="E305" s="630" t="str">
        <f t="shared" si="44"/>
        <v/>
      </c>
      <c r="F305" s="640"/>
      <c r="G305" s="627" t="str">
        <f t="shared" si="47"/>
        <v/>
      </c>
      <c r="H305" s="639" t="str">
        <f>IF(OR(ISBLANK(F305), ISTEXT(F305)), "", "0  "&amp;F258)</f>
        <v/>
      </c>
      <c r="I305" s="5">
        <v>1</v>
      </c>
      <c r="J305" s="314" t="str">
        <f t="shared" si="48"/>
        <v>►</v>
      </c>
      <c r="K305" s="315" t="str">
        <f>IF(ISBLANK(L305),"",LARGE(K286:K304,1)+1)</f>
        <v/>
      </c>
      <c r="L305" s="316"/>
      <c r="M305" s="317"/>
      <c r="N305" s="317"/>
      <c r="O305" s="317"/>
      <c r="P305" s="317"/>
      <c r="Q305" s="317"/>
      <c r="R305" s="317"/>
      <c r="S305" s="317"/>
      <c r="T305" s="317"/>
      <c r="U305" s="317"/>
      <c r="V305" s="317"/>
      <c r="W305" s="317"/>
      <c r="X305" s="318"/>
      <c r="Y305" s="3">
        <v>1</v>
      </c>
      <c r="Z305" s="5">
        <v>1</v>
      </c>
      <c r="AA305" s="314" t="str">
        <f t="shared" si="49"/>
        <v>A</v>
      </c>
      <c r="AB305" s="315" t="str">
        <f>IF(ISBLANK(AC305),"",LARGE(AB294:AB304,1)+1)</f>
        <v/>
      </c>
      <c r="AC305" s="316"/>
      <c r="AD305" s="317"/>
      <c r="AE305" s="317"/>
      <c r="AF305" s="317"/>
      <c r="AG305" s="5">
        <v>1</v>
      </c>
      <c r="AH305" s="5">
        <v>1</v>
      </c>
      <c r="AI305" s="5">
        <v>1</v>
      </c>
      <c r="AJ305" s="5">
        <v>1</v>
      </c>
      <c r="AK305" s="5">
        <v>1</v>
      </c>
      <c r="AL305" s="5">
        <v>1</v>
      </c>
      <c r="AM305" s="5">
        <v>1</v>
      </c>
      <c r="AN305" s="5">
        <v>1</v>
      </c>
      <c r="AO305" s="5">
        <v>1</v>
      </c>
      <c r="AP305" s="5">
        <v>1</v>
      </c>
      <c r="AQ305" s="5">
        <v>1</v>
      </c>
      <c r="AR305" s="5">
        <v>1</v>
      </c>
      <c r="AS305" s="5">
        <v>1</v>
      </c>
      <c r="AT305" s="5">
        <v>1</v>
      </c>
      <c r="AU305" s="5">
        <v>1</v>
      </c>
      <c r="AV305" s="5">
        <v>1</v>
      </c>
      <c r="AW305" s="5">
        <v>1</v>
      </c>
      <c r="AX305" s="5">
        <v>1</v>
      </c>
      <c r="AY305" s="5">
        <v>1</v>
      </c>
      <c r="AZ305" s="5">
        <v>1</v>
      </c>
      <c r="BA305" s="5">
        <v>1</v>
      </c>
      <c r="BB305" s="5">
        <v>1</v>
      </c>
      <c r="BC305" s="5">
        <v>1</v>
      </c>
      <c r="BD305" s="5">
        <v>1</v>
      </c>
      <c r="BE305" s="5">
        <v>1</v>
      </c>
      <c r="BF305" s="5">
        <v>1</v>
      </c>
      <c r="BG305" s="5">
        <v>1</v>
      </c>
      <c r="BH305" s="5">
        <v>1</v>
      </c>
      <c r="BI305" s="5">
        <v>1</v>
      </c>
      <c r="BJ305" s="5">
        <v>1</v>
      </c>
      <c r="BK305" s="5">
        <v>1</v>
      </c>
      <c r="BL305" s="5">
        <v>1</v>
      </c>
      <c r="BM305" s="5">
        <v>1</v>
      </c>
      <c r="BN305" s="5">
        <v>1</v>
      </c>
      <c r="BO305" s="5">
        <v>1</v>
      </c>
      <c r="BP305" s="5">
        <v>1</v>
      </c>
      <c r="BQ305" s="5">
        <v>1</v>
      </c>
      <c r="BR305" s="5">
        <v>1</v>
      </c>
      <c r="BS305" s="5">
        <v>1</v>
      </c>
      <c r="BT305" s="5">
        <v>1</v>
      </c>
      <c r="BU305" s="244">
        <v>1</v>
      </c>
    </row>
    <row r="306" spans="1:73" ht="18.75">
      <c r="A306" s="5">
        <v>1</v>
      </c>
      <c r="B306" s="596"/>
      <c r="C306" s="632"/>
      <c r="D306" s="598"/>
      <c r="E306" s="630" t="str">
        <f t="shared" si="44"/>
        <v/>
      </c>
      <c r="F306" s="640"/>
      <c r="G306" s="627" t="str">
        <f t="shared" si="47"/>
        <v/>
      </c>
      <c r="H306" s="639" t="str">
        <f>IF(OR(ISBLANK(F306), ISTEXT(F306)), "", "0  "&amp;F258)</f>
        <v/>
      </c>
      <c r="I306" s="5">
        <v>1</v>
      </c>
      <c r="J306" s="314" t="str">
        <f t="shared" si="48"/>
        <v>►</v>
      </c>
      <c r="K306" s="315" t="str">
        <f>IF(ISBLANK(L306),"",LARGE(K286:K305,1)+1)</f>
        <v/>
      </c>
      <c r="L306" s="316"/>
      <c r="M306" s="317"/>
      <c r="N306" s="317"/>
      <c r="O306" s="317"/>
      <c r="P306" s="317"/>
      <c r="Q306" s="317"/>
      <c r="R306" s="317"/>
      <c r="S306" s="317"/>
      <c r="T306" s="317"/>
      <c r="U306" s="317"/>
      <c r="V306" s="317"/>
      <c r="W306" s="317"/>
      <c r="X306" s="318"/>
      <c r="Y306" s="5">
        <v>1</v>
      </c>
      <c r="Z306" s="5">
        <v>1</v>
      </c>
      <c r="AA306" s="314" t="str">
        <f t="shared" si="49"/>
        <v>A</v>
      </c>
      <c r="AB306" s="315" t="str">
        <f>IF(ISBLANK(AC306),"",LARGE(AB294:AB305,1)+1)</f>
        <v/>
      </c>
      <c r="AC306" s="316"/>
      <c r="AD306" s="317"/>
      <c r="AE306" s="317"/>
      <c r="AF306" s="317"/>
      <c r="AG306" s="5">
        <v>1</v>
      </c>
      <c r="AH306" s="5">
        <v>1</v>
      </c>
      <c r="AI306" s="5">
        <v>1</v>
      </c>
      <c r="AJ306" s="5">
        <v>1</v>
      </c>
      <c r="AK306" s="5">
        <v>1</v>
      </c>
      <c r="AL306" s="5">
        <v>1</v>
      </c>
      <c r="AM306" s="5">
        <v>1</v>
      </c>
      <c r="AN306" s="5">
        <v>1</v>
      </c>
      <c r="AO306" s="5">
        <v>1</v>
      </c>
      <c r="AP306" s="5">
        <v>1</v>
      </c>
      <c r="AQ306" s="5">
        <v>1</v>
      </c>
      <c r="AR306" s="5">
        <v>1</v>
      </c>
      <c r="AS306" s="5">
        <v>1</v>
      </c>
      <c r="AT306" s="5">
        <v>1</v>
      </c>
      <c r="AU306" s="5">
        <v>1</v>
      </c>
      <c r="AV306" s="5">
        <v>1</v>
      </c>
      <c r="AW306" s="5">
        <v>1</v>
      </c>
      <c r="AX306" s="5">
        <v>1</v>
      </c>
      <c r="AY306" s="5">
        <v>1</v>
      </c>
      <c r="AZ306" s="5">
        <v>1</v>
      </c>
      <c r="BA306" s="5">
        <v>1</v>
      </c>
      <c r="BB306" s="5">
        <v>1</v>
      </c>
      <c r="BC306" s="5">
        <v>1</v>
      </c>
      <c r="BD306" s="5">
        <v>1</v>
      </c>
      <c r="BE306" s="5">
        <v>1</v>
      </c>
      <c r="BF306" s="5">
        <v>1</v>
      </c>
      <c r="BG306" s="5">
        <v>1</v>
      </c>
      <c r="BH306" s="5">
        <v>1</v>
      </c>
      <c r="BI306" s="5">
        <v>1</v>
      </c>
      <c r="BJ306" s="5">
        <v>1</v>
      </c>
      <c r="BK306" s="5">
        <v>1</v>
      </c>
      <c r="BL306" s="5">
        <v>1</v>
      </c>
      <c r="BM306" s="5">
        <v>1</v>
      </c>
      <c r="BN306" s="5">
        <v>1</v>
      </c>
      <c r="BO306" s="5">
        <v>1</v>
      </c>
      <c r="BP306" s="5">
        <v>1</v>
      </c>
      <c r="BQ306" s="5">
        <v>1</v>
      </c>
      <c r="BR306" s="5">
        <v>1</v>
      </c>
      <c r="BS306" s="5">
        <v>1</v>
      </c>
      <c r="BT306" s="5">
        <v>1</v>
      </c>
      <c r="BU306" s="244">
        <v>1</v>
      </c>
    </row>
    <row r="307" spans="1:73" ht="18.75">
      <c r="A307" s="5">
        <v>1</v>
      </c>
      <c r="B307" s="596"/>
      <c r="C307" s="632"/>
      <c r="D307" s="598"/>
      <c r="E307" s="630" t="str">
        <f t="shared" si="44"/>
        <v/>
      </c>
      <c r="F307" s="640"/>
      <c r="G307" s="627" t="str">
        <f t="shared" si="47"/>
        <v/>
      </c>
      <c r="H307" s="639" t="str">
        <f>IF(OR(ISBLANK(F307), ISTEXT(F307)), "", "0  "&amp;F258)</f>
        <v/>
      </c>
      <c r="I307" s="5">
        <v>1</v>
      </c>
      <c r="J307" s="314" t="str">
        <f t="shared" si="48"/>
        <v>►</v>
      </c>
      <c r="K307" s="315" t="str">
        <f>IF(ISBLANK(L307),"",LARGE(K286:K306,1)+1)</f>
        <v/>
      </c>
      <c r="L307" s="316"/>
      <c r="M307" s="317"/>
      <c r="N307" s="317"/>
      <c r="O307" s="317"/>
      <c r="P307" s="317"/>
      <c r="Q307" s="317"/>
      <c r="R307" s="317"/>
      <c r="S307" s="317"/>
      <c r="T307" s="317"/>
      <c r="U307" s="317"/>
      <c r="V307" s="317"/>
      <c r="W307" s="317"/>
      <c r="X307" s="318"/>
      <c r="Y307" s="5">
        <v>1</v>
      </c>
      <c r="Z307" s="5">
        <v>1</v>
      </c>
      <c r="AA307" s="314" t="str">
        <f t="shared" si="49"/>
        <v>A</v>
      </c>
      <c r="AB307" s="315" t="str">
        <f>IF(ISBLANK(AC307),"",LARGE(AB294:AB306,1)+1)</f>
        <v/>
      </c>
      <c r="AC307" s="316"/>
      <c r="AD307" s="317"/>
      <c r="AE307" s="317"/>
      <c r="AF307" s="317"/>
      <c r="AG307" s="5">
        <v>1</v>
      </c>
      <c r="AH307" s="5">
        <v>1</v>
      </c>
      <c r="AI307" s="5">
        <v>1</v>
      </c>
      <c r="AJ307" s="5">
        <v>1</v>
      </c>
      <c r="AK307" s="5">
        <v>1</v>
      </c>
      <c r="AL307" s="5">
        <v>1</v>
      </c>
      <c r="AM307" s="5">
        <v>1</v>
      </c>
      <c r="AN307" s="5">
        <v>1</v>
      </c>
      <c r="AO307" s="5">
        <v>1</v>
      </c>
      <c r="AP307" s="5">
        <v>1</v>
      </c>
      <c r="AQ307" s="5">
        <v>1</v>
      </c>
      <c r="AR307" s="5">
        <v>1</v>
      </c>
      <c r="AS307" s="5">
        <v>1</v>
      </c>
      <c r="AT307" s="5">
        <v>1</v>
      </c>
      <c r="AU307" s="5">
        <v>1</v>
      </c>
      <c r="AV307" s="5">
        <v>1</v>
      </c>
      <c r="AW307" s="5">
        <v>1</v>
      </c>
      <c r="AX307" s="5">
        <v>1</v>
      </c>
      <c r="AY307" s="5">
        <v>1</v>
      </c>
      <c r="AZ307" s="5">
        <v>1</v>
      </c>
      <c r="BA307" s="5">
        <v>1</v>
      </c>
      <c r="BB307" s="5">
        <v>1</v>
      </c>
      <c r="BC307" s="5">
        <v>1</v>
      </c>
      <c r="BD307" s="5">
        <v>1</v>
      </c>
      <c r="BE307" s="5">
        <v>1</v>
      </c>
      <c r="BF307" s="5">
        <v>1</v>
      </c>
      <c r="BG307" s="5">
        <v>1</v>
      </c>
      <c r="BH307" s="5">
        <v>1</v>
      </c>
      <c r="BI307" s="5">
        <v>1</v>
      </c>
      <c r="BJ307" s="5">
        <v>1</v>
      </c>
      <c r="BK307" s="5">
        <v>1</v>
      </c>
      <c r="BL307" s="5">
        <v>1</v>
      </c>
      <c r="BM307" s="5">
        <v>1</v>
      </c>
      <c r="BN307" s="5">
        <v>1</v>
      </c>
      <c r="BO307" s="5">
        <v>1</v>
      </c>
      <c r="BP307" s="5">
        <v>1</v>
      </c>
      <c r="BQ307" s="5">
        <v>1</v>
      </c>
      <c r="BR307" s="5">
        <v>1</v>
      </c>
      <c r="BS307" s="5">
        <v>1</v>
      </c>
      <c r="BT307" s="5">
        <v>1</v>
      </c>
      <c r="BU307" s="244">
        <v>1</v>
      </c>
    </row>
    <row r="308" spans="1:73" ht="18.75">
      <c r="A308" s="5">
        <v>1</v>
      </c>
      <c r="B308" s="596"/>
      <c r="C308" s="632"/>
      <c r="D308" s="598"/>
      <c r="E308" s="630" t="str">
        <f t="shared" si="44"/>
        <v/>
      </c>
      <c r="F308" s="640"/>
      <c r="G308" s="627" t="str">
        <f t="shared" si="47"/>
        <v/>
      </c>
      <c r="H308" s="639" t="str">
        <f>IF(OR(ISBLANK(F308), ISTEXT(F308)), "", "0  "&amp;F258)</f>
        <v/>
      </c>
      <c r="I308" s="5">
        <v>1</v>
      </c>
      <c r="J308" s="314" t="str">
        <f t="shared" si="48"/>
        <v>►</v>
      </c>
      <c r="K308" s="315" t="str">
        <f>IF(ISBLANK(L308),"",LARGE(K286:K307,1)+1)</f>
        <v/>
      </c>
      <c r="L308" s="316"/>
      <c r="M308" s="317"/>
      <c r="N308" s="317"/>
      <c r="O308" s="317"/>
      <c r="P308" s="317"/>
      <c r="Q308" s="317"/>
      <c r="R308" s="317"/>
      <c r="S308" s="317"/>
      <c r="T308" s="317"/>
      <c r="U308" s="317"/>
      <c r="V308" s="317"/>
      <c r="W308" s="317"/>
      <c r="X308" s="318"/>
      <c r="Y308" s="5">
        <v>1</v>
      </c>
      <c r="Z308" s="5">
        <v>1</v>
      </c>
      <c r="AA308" s="314" t="str">
        <f t="shared" si="49"/>
        <v>A</v>
      </c>
      <c r="AB308" s="315" t="str">
        <f>IF(ISBLANK(AC308),"",LARGE(AB294:AB307,1)+1)</f>
        <v/>
      </c>
      <c r="AC308" s="316"/>
      <c r="AD308" s="317"/>
      <c r="AE308" s="317"/>
      <c r="AF308" s="317"/>
      <c r="AG308" s="5">
        <v>1</v>
      </c>
      <c r="AH308" s="5">
        <v>1</v>
      </c>
      <c r="AI308" s="5">
        <v>1</v>
      </c>
      <c r="AJ308" s="5">
        <v>1</v>
      </c>
      <c r="AK308" s="5">
        <v>1</v>
      </c>
      <c r="AL308" s="5">
        <v>1</v>
      </c>
      <c r="AM308" s="5">
        <v>1</v>
      </c>
      <c r="AN308" s="5">
        <v>1</v>
      </c>
      <c r="AO308" s="5">
        <v>1</v>
      </c>
      <c r="AP308" s="5">
        <v>1</v>
      </c>
      <c r="AQ308" s="5">
        <v>1</v>
      </c>
      <c r="AR308" s="5">
        <v>1</v>
      </c>
      <c r="AS308" s="5">
        <v>1</v>
      </c>
      <c r="AT308" s="5">
        <v>1</v>
      </c>
      <c r="AU308" s="5">
        <v>1</v>
      </c>
      <c r="AV308" s="5">
        <v>1</v>
      </c>
      <c r="AW308" s="5">
        <v>1</v>
      </c>
      <c r="AX308" s="5">
        <v>1</v>
      </c>
      <c r="AY308" s="5">
        <v>1</v>
      </c>
      <c r="AZ308" s="5">
        <v>1</v>
      </c>
      <c r="BA308" s="5">
        <v>1</v>
      </c>
      <c r="BB308" s="5">
        <v>1</v>
      </c>
      <c r="BC308" s="5">
        <v>1</v>
      </c>
      <c r="BD308" s="5">
        <v>1</v>
      </c>
      <c r="BE308" s="5">
        <v>1</v>
      </c>
      <c r="BF308" s="5">
        <v>1</v>
      </c>
      <c r="BG308" s="5">
        <v>1</v>
      </c>
      <c r="BH308" s="5">
        <v>1</v>
      </c>
      <c r="BI308" s="5">
        <v>1</v>
      </c>
      <c r="BJ308" s="5">
        <v>1</v>
      </c>
      <c r="BK308" s="5">
        <v>1</v>
      </c>
      <c r="BL308" s="5">
        <v>1</v>
      </c>
      <c r="BM308" s="5">
        <v>1</v>
      </c>
      <c r="BN308" s="5">
        <v>1</v>
      </c>
      <c r="BO308" s="5">
        <v>1</v>
      </c>
      <c r="BP308" s="5">
        <v>1</v>
      </c>
      <c r="BQ308" s="5">
        <v>1</v>
      </c>
      <c r="BR308" s="5">
        <v>1</v>
      </c>
      <c r="BS308" s="5">
        <v>1</v>
      </c>
      <c r="BT308" s="5">
        <v>1</v>
      </c>
      <c r="BU308" s="244">
        <v>1</v>
      </c>
    </row>
    <row r="309" spans="1:73" ht="18.75">
      <c r="A309" s="5">
        <v>1</v>
      </c>
      <c r="B309" s="596"/>
      <c r="C309" s="632"/>
      <c r="D309" s="598"/>
      <c r="E309" s="630" t="str">
        <f t="shared" si="44"/>
        <v/>
      </c>
      <c r="F309" s="640"/>
      <c r="G309" s="627" t="str">
        <f t="shared" si="47"/>
        <v/>
      </c>
      <c r="H309" s="639" t="str">
        <f>IF(OR(ISBLANK(F309), ISTEXT(F309)), "", "0  "&amp;F258)</f>
        <v/>
      </c>
      <c r="I309" s="5">
        <v>1</v>
      </c>
      <c r="J309" s="314" t="str">
        <f t="shared" si="48"/>
        <v>►</v>
      </c>
      <c r="K309" s="315" t="str">
        <f>IF(ISBLANK(L309),"",LARGE(K286:K308,1)+1)</f>
        <v/>
      </c>
      <c r="L309" s="316"/>
      <c r="M309" s="317"/>
      <c r="N309" s="317"/>
      <c r="O309" s="317"/>
      <c r="P309" s="317"/>
      <c r="Q309" s="317"/>
      <c r="R309" s="317"/>
      <c r="S309" s="317"/>
      <c r="T309" s="317"/>
      <c r="U309" s="317"/>
      <c r="V309" s="317"/>
      <c r="W309" s="317"/>
      <c r="X309" s="318"/>
      <c r="Y309" s="5">
        <v>1</v>
      </c>
      <c r="Z309" s="5">
        <v>1</v>
      </c>
      <c r="AA309" s="314" t="str">
        <f t="shared" si="49"/>
        <v>A</v>
      </c>
      <c r="AB309" s="315" t="str">
        <f>IF(ISBLANK(AC309),"",LARGE(AB294:AB308,1)+1)</f>
        <v/>
      </c>
      <c r="AC309" s="316"/>
      <c r="AD309" s="317"/>
      <c r="AE309" s="317"/>
      <c r="AF309" s="317"/>
      <c r="AG309" s="5">
        <v>1</v>
      </c>
      <c r="AH309" s="5">
        <v>1</v>
      </c>
      <c r="AI309" s="5">
        <v>1</v>
      </c>
      <c r="AJ309" s="5">
        <v>1</v>
      </c>
      <c r="AK309" s="5">
        <v>1</v>
      </c>
      <c r="AL309" s="5">
        <v>1</v>
      </c>
      <c r="AM309" s="5">
        <v>1</v>
      </c>
      <c r="AN309" s="5">
        <v>1</v>
      </c>
      <c r="AO309" s="5">
        <v>1</v>
      </c>
      <c r="AP309" s="5">
        <v>1</v>
      </c>
      <c r="AQ309" s="5">
        <v>1</v>
      </c>
      <c r="AR309" s="5">
        <v>1</v>
      </c>
      <c r="AS309" s="5">
        <v>1</v>
      </c>
      <c r="AT309" s="5">
        <v>1</v>
      </c>
      <c r="AU309" s="5">
        <v>1</v>
      </c>
      <c r="AV309" s="5">
        <v>1</v>
      </c>
      <c r="AW309" s="5">
        <v>1</v>
      </c>
      <c r="AX309" s="5">
        <v>1</v>
      </c>
      <c r="AY309" s="5">
        <v>1</v>
      </c>
      <c r="AZ309" s="5">
        <v>1</v>
      </c>
      <c r="BA309" s="5">
        <v>1</v>
      </c>
      <c r="BB309" s="5">
        <v>1</v>
      </c>
      <c r="BC309" s="5">
        <v>1</v>
      </c>
      <c r="BD309" s="5">
        <v>1</v>
      </c>
      <c r="BE309" s="5">
        <v>1</v>
      </c>
      <c r="BF309" s="5">
        <v>1</v>
      </c>
      <c r="BG309" s="5">
        <v>1</v>
      </c>
      <c r="BH309" s="5">
        <v>1</v>
      </c>
      <c r="BI309" s="5">
        <v>1</v>
      </c>
      <c r="BJ309" s="5">
        <v>1</v>
      </c>
      <c r="BK309" s="5">
        <v>1</v>
      </c>
      <c r="BL309" s="5">
        <v>1</v>
      </c>
      <c r="BM309" s="5">
        <v>1</v>
      </c>
      <c r="BN309" s="5">
        <v>1</v>
      </c>
      <c r="BO309" s="5">
        <v>1</v>
      </c>
      <c r="BP309" s="5">
        <v>1</v>
      </c>
      <c r="BQ309" s="5">
        <v>1</v>
      </c>
      <c r="BR309" s="5">
        <v>1</v>
      </c>
      <c r="BS309" s="5">
        <v>1</v>
      </c>
      <c r="BT309" s="5">
        <v>1</v>
      </c>
      <c r="BU309" s="244">
        <v>1</v>
      </c>
    </row>
    <row r="310" spans="1:73" ht="18.75">
      <c r="A310" s="5">
        <v>1</v>
      </c>
      <c r="B310" s="596"/>
      <c r="C310" s="632"/>
      <c r="D310" s="598"/>
      <c r="E310" s="630" t="str">
        <f t="shared" si="44"/>
        <v/>
      </c>
      <c r="F310" s="640"/>
      <c r="G310" s="627" t="str">
        <f t="shared" si="47"/>
        <v/>
      </c>
      <c r="H310" s="639" t="str">
        <f>IF(OR(ISBLANK(F310), ISTEXT(F310)), "", "0  "&amp;F258)</f>
        <v/>
      </c>
      <c r="I310" s="5">
        <v>1</v>
      </c>
      <c r="J310" s="60" t="s">
        <v>21</v>
      </c>
      <c r="K310" s="315" t="str">
        <f>IF(ISBLANK(L310),"",LARGE(K286:K309,1)+1)</f>
        <v/>
      </c>
      <c r="L310" s="316"/>
      <c r="M310" s="317"/>
      <c r="N310" s="317"/>
      <c r="O310" s="317"/>
      <c r="P310" s="317"/>
      <c r="Q310" s="317"/>
      <c r="R310" s="317"/>
      <c r="S310" s="317"/>
      <c r="T310" s="317"/>
      <c r="U310" s="317"/>
      <c r="V310" s="317"/>
      <c r="W310" s="317"/>
      <c r="X310" s="318"/>
      <c r="Y310" s="5">
        <v>1</v>
      </c>
      <c r="Z310" s="5">
        <v>1</v>
      </c>
      <c r="AA310" s="314" t="str">
        <f t="shared" si="49"/>
        <v>A</v>
      </c>
      <c r="AB310" s="315" t="str">
        <f>IF(ISBLANK(AC310),"",LARGE(AB294:AB309,1)+1)</f>
        <v/>
      </c>
      <c r="AC310" s="316"/>
      <c r="AD310" s="317"/>
      <c r="AE310" s="317"/>
      <c r="AF310" s="317"/>
      <c r="AG310" s="5">
        <v>1</v>
      </c>
      <c r="AH310" s="5">
        <v>1</v>
      </c>
      <c r="AI310" s="5">
        <v>1</v>
      </c>
      <c r="AJ310" s="5">
        <v>1</v>
      </c>
      <c r="AK310" s="5">
        <v>1</v>
      </c>
      <c r="AL310" s="5">
        <v>1</v>
      </c>
      <c r="AM310" s="5">
        <v>1</v>
      </c>
      <c r="AN310" s="5">
        <v>1</v>
      </c>
      <c r="AO310" s="5">
        <v>1</v>
      </c>
      <c r="AP310" s="5">
        <v>1</v>
      </c>
      <c r="AQ310" s="5">
        <v>1</v>
      </c>
      <c r="AR310" s="5">
        <v>1</v>
      </c>
      <c r="AS310" s="5">
        <v>1</v>
      </c>
      <c r="AT310" s="5">
        <v>1</v>
      </c>
      <c r="AU310" s="5">
        <v>1</v>
      </c>
      <c r="AV310" s="5">
        <v>1</v>
      </c>
      <c r="AW310" s="5">
        <v>1</v>
      </c>
      <c r="AX310" s="5">
        <v>1</v>
      </c>
      <c r="AY310" s="5">
        <v>1</v>
      </c>
      <c r="AZ310" s="5">
        <v>1</v>
      </c>
      <c r="BA310" s="5">
        <v>1</v>
      </c>
      <c r="BB310" s="5">
        <v>1</v>
      </c>
      <c r="BC310" s="5">
        <v>1</v>
      </c>
      <c r="BD310" s="5">
        <v>1</v>
      </c>
      <c r="BE310" s="5">
        <v>1</v>
      </c>
      <c r="BF310" s="5">
        <v>1</v>
      </c>
      <c r="BG310" s="5">
        <v>1</v>
      </c>
      <c r="BH310" s="5">
        <v>1</v>
      </c>
      <c r="BI310" s="5">
        <v>1</v>
      </c>
      <c r="BJ310" s="5">
        <v>1</v>
      </c>
      <c r="BK310" s="5">
        <v>1</v>
      </c>
      <c r="BL310" s="5">
        <v>1</v>
      </c>
      <c r="BM310" s="5">
        <v>1</v>
      </c>
      <c r="BN310" s="5">
        <v>1</v>
      </c>
      <c r="BO310" s="5">
        <v>1</v>
      </c>
      <c r="BP310" s="5">
        <v>1</v>
      </c>
      <c r="BQ310" s="5">
        <v>1</v>
      </c>
      <c r="BR310" s="5">
        <v>1</v>
      </c>
      <c r="BS310" s="5">
        <v>1</v>
      </c>
      <c r="BT310" s="5">
        <v>1</v>
      </c>
      <c r="BU310" s="244">
        <v>1</v>
      </c>
    </row>
    <row r="311" spans="1:73" ht="18.75">
      <c r="A311" s="5">
        <v>1</v>
      </c>
      <c r="B311" s="596"/>
      <c r="C311" s="632"/>
      <c r="D311" s="598"/>
      <c r="E311" s="630" t="str">
        <f t="shared" si="44"/>
        <v/>
      </c>
      <c r="F311" s="640"/>
      <c r="G311" s="627" t="str">
        <f t="shared" si="47"/>
        <v/>
      </c>
      <c r="H311" s="639" t="str">
        <f>IF(OR(ISBLANK(F311), ISTEXT(F311)), "", "0  "&amp;F258)</f>
        <v/>
      </c>
      <c r="I311" s="5">
        <v>1</v>
      </c>
      <c r="J311" s="60" t="s">
        <v>21</v>
      </c>
      <c r="K311" s="406"/>
      <c r="L311" s="406"/>
      <c r="M311" s="406"/>
      <c r="N311" s="406"/>
      <c r="O311" s="406"/>
      <c r="P311" s="406"/>
      <c r="Q311" s="406"/>
      <c r="R311" s="406"/>
      <c r="S311" s="406"/>
      <c r="T311" s="406"/>
      <c r="U311" s="406"/>
      <c r="V311" s="890">
        <f>COUNTIF(J251:J323,X311)</f>
        <v>32</v>
      </c>
      <c r="W311" s="890"/>
      <c r="X311" s="407" t="s">
        <v>22</v>
      </c>
      <c r="Y311" s="5">
        <v>1</v>
      </c>
      <c r="Z311" s="5">
        <v>1</v>
      </c>
      <c r="AA311" s="314" t="str">
        <f t="shared" si="49"/>
        <v>A</v>
      </c>
      <c r="AB311" s="315" t="str">
        <f>IF(ISBLANK(AC311),"",LARGE(AB294:AB310,1)+1)</f>
        <v/>
      </c>
      <c r="AC311" s="316"/>
      <c r="AD311" s="317"/>
      <c r="AE311" s="317"/>
      <c r="AF311" s="317"/>
      <c r="AG311" s="5">
        <v>1</v>
      </c>
      <c r="AH311" s="5">
        <v>1</v>
      </c>
      <c r="AI311" s="5">
        <v>1</v>
      </c>
      <c r="AJ311" s="5">
        <v>1</v>
      </c>
      <c r="AK311" s="5">
        <v>1</v>
      </c>
      <c r="AL311" s="5">
        <v>1</v>
      </c>
      <c r="AM311" s="5">
        <v>1</v>
      </c>
      <c r="AN311" s="5">
        <v>1</v>
      </c>
      <c r="AO311" s="5">
        <v>1</v>
      </c>
      <c r="AP311" s="5">
        <v>1</v>
      </c>
      <c r="AQ311" s="5">
        <v>1</v>
      </c>
      <c r="AR311" s="5">
        <v>1</v>
      </c>
      <c r="AS311" s="5">
        <v>1</v>
      </c>
      <c r="AT311" s="5">
        <v>1</v>
      </c>
      <c r="AU311" s="5">
        <v>1</v>
      </c>
      <c r="AV311" s="5">
        <v>1</v>
      </c>
      <c r="AW311" s="5">
        <v>1</v>
      </c>
      <c r="AX311" s="5">
        <v>1</v>
      </c>
      <c r="AY311" s="5">
        <v>1</v>
      </c>
      <c r="AZ311" s="5">
        <v>1</v>
      </c>
      <c r="BA311" s="5">
        <v>1</v>
      </c>
      <c r="BB311" s="5">
        <v>1</v>
      </c>
      <c r="BC311" s="5">
        <v>1</v>
      </c>
      <c r="BD311" s="5">
        <v>1</v>
      </c>
      <c r="BE311" s="5">
        <v>1</v>
      </c>
      <c r="BF311" s="5">
        <v>1</v>
      </c>
      <c r="BG311" s="5">
        <v>1</v>
      </c>
      <c r="BH311" s="5">
        <v>1</v>
      </c>
      <c r="BI311" s="5">
        <v>1</v>
      </c>
      <c r="BJ311" s="5">
        <v>1</v>
      </c>
      <c r="BK311" s="5">
        <v>1</v>
      </c>
      <c r="BL311" s="5">
        <v>1</v>
      </c>
      <c r="BM311" s="5">
        <v>1</v>
      </c>
      <c r="BN311" s="5">
        <v>1</v>
      </c>
      <c r="BO311" s="5">
        <v>1</v>
      </c>
      <c r="BP311" s="5">
        <v>1</v>
      </c>
      <c r="BQ311" s="5">
        <v>1</v>
      </c>
      <c r="BR311" s="5">
        <v>1</v>
      </c>
      <c r="BS311" s="5">
        <v>1</v>
      </c>
      <c r="BT311" s="5">
        <v>1</v>
      </c>
      <c r="BU311" s="244">
        <v>1</v>
      </c>
    </row>
    <row r="312" spans="1:73" ht="18.75">
      <c r="A312" s="5">
        <v>1</v>
      </c>
      <c r="B312" s="596"/>
      <c r="C312" s="632"/>
      <c r="D312" s="598"/>
      <c r="E312" s="630" t="str">
        <f t="shared" si="44"/>
        <v/>
      </c>
      <c r="F312" s="640"/>
      <c r="G312" s="627" t="str">
        <f t="shared" si="47"/>
        <v/>
      </c>
      <c r="H312" s="639" t="str">
        <f>IF(OR(ISBLANK(F312), ISTEXT(F312)), "", "0  "&amp;F258)</f>
        <v/>
      </c>
      <c r="I312" s="5">
        <v>1</v>
      </c>
      <c r="J312" s="408" t="s">
        <v>22</v>
      </c>
      <c r="K312" s="409" t="s">
        <v>4</v>
      </c>
      <c r="L312" s="332" t="s">
        <v>10</v>
      </c>
      <c r="M312" s="332" t="s">
        <v>16</v>
      </c>
      <c r="N312" s="332" t="s">
        <v>5</v>
      </c>
      <c r="O312" s="332" t="s">
        <v>17</v>
      </c>
      <c r="P312" s="410" t="s">
        <v>37</v>
      </c>
      <c r="Q312" s="411" t="s">
        <v>230</v>
      </c>
      <c r="R312" s="412"/>
      <c r="S312" s="412"/>
      <c r="T312" s="412"/>
      <c r="U312" s="412"/>
      <c r="V312" s="412"/>
      <c r="W312" s="412"/>
      <c r="X312" s="413"/>
      <c r="Y312" s="5">
        <v>1</v>
      </c>
      <c r="Z312" s="5">
        <v>1</v>
      </c>
      <c r="AA312" s="314" t="str">
        <f t="shared" si="49"/>
        <v>A</v>
      </c>
      <c r="AB312" s="315" t="str">
        <f>IF(ISBLANK(AC312),"",LARGE(AB294:AB311,1)+1)</f>
        <v/>
      </c>
      <c r="AC312" s="316"/>
      <c r="AD312" s="317"/>
      <c r="AE312" s="317"/>
      <c r="AF312" s="317"/>
      <c r="AG312" s="5">
        <v>1</v>
      </c>
      <c r="AH312" s="5">
        <v>1</v>
      </c>
      <c r="AI312" s="5">
        <v>1</v>
      </c>
      <c r="AJ312" s="5">
        <v>1</v>
      </c>
      <c r="AK312" s="5">
        <v>1</v>
      </c>
      <c r="AL312" s="5">
        <v>1</v>
      </c>
      <c r="AM312" s="5">
        <v>1</v>
      </c>
      <c r="AN312" s="5">
        <v>1</v>
      </c>
      <c r="AO312" s="5">
        <v>1</v>
      </c>
      <c r="AP312" s="5">
        <v>1</v>
      </c>
      <c r="AQ312" s="5">
        <v>1</v>
      </c>
      <c r="AR312" s="5">
        <v>1</v>
      </c>
      <c r="AS312" s="5">
        <v>1</v>
      </c>
      <c r="AT312" s="5">
        <v>1</v>
      </c>
      <c r="AU312" s="5">
        <v>1</v>
      </c>
      <c r="AV312" s="5">
        <v>1</v>
      </c>
      <c r="AW312" s="5">
        <v>1</v>
      </c>
      <c r="AX312" s="5">
        <v>1</v>
      </c>
      <c r="AY312" s="5">
        <v>1</v>
      </c>
      <c r="AZ312" s="5">
        <v>1</v>
      </c>
      <c r="BA312" s="5">
        <v>1</v>
      </c>
      <c r="BB312" s="5">
        <v>1</v>
      </c>
      <c r="BC312" s="5">
        <v>1</v>
      </c>
      <c r="BD312" s="5">
        <v>1</v>
      </c>
      <c r="BE312" s="5">
        <v>1</v>
      </c>
      <c r="BF312" s="5">
        <v>1</v>
      </c>
      <c r="BG312" s="5">
        <v>1</v>
      </c>
      <c r="BH312" s="5">
        <v>1</v>
      </c>
      <c r="BI312" s="5">
        <v>1</v>
      </c>
      <c r="BJ312" s="5">
        <v>1</v>
      </c>
      <c r="BK312" s="5">
        <v>1</v>
      </c>
      <c r="BL312" s="5">
        <v>1</v>
      </c>
      <c r="BM312" s="5">
        <v>1</v>
      </c>
      <c r="BN312" s="5">
        <v>1</v>
      </c>
      <c r="BO312" s="5">
        <v>1</v>
      </c>
      <c r="BP312" s="5">
        <v>1</v>
      </c>
      <c r="BQ312" s="5">
        <v>1</v>
      </c>
      <c r="BR312" s="5">
        <v>1</v>
      </c>
      <c r="BS312" s="5">
        <v>1</v>
      </c>
      <c r="BT312" s="5">
        <v>1</v>
      </c>
      <c r="BU312" s="244">
        <v>1</v>
      </c>
    </row>
    <row r="313" spans="1:73" ht="18.75">
      <c r="A313" s="5">
        <v>1</v>
      </c>
      <c r="B313" s="596"/>
      <c r="C313" s="632"/>
      <c r="D313" s="598"/>
      <c r="E313" s="630" t="str">
        <f t="shared" si="44"/>
        <v/>
      </c>
      <c r="F313" s="640"/>
      <c r="G313" s="627" t="str">
        <f t="shared" si="47"/>
        <v/>
      </c>
      <c r="H313" s="639" t="str">
        <f>IF(OR(ISBLANK(F313), ISTEXT(F313)), "", "0  "&amp;F258)</f>
        <v/>
      </c>
      <c r="I313" s="5">
        <v>1</v>
      </c>
      <c r="J313" s="408" t="s">
        <v>22</v>
      </c>
      <c r="K313" s="417">
        <v>1</v>
      </c>
      <c r="L313" s="326">
        <v>0.1</v>
      </c>
      <c r="M313" s="418">
        <v>0.01</v>
      </c>
      <c r="N313" s="326">
        <v>1E-3</v>
      </c>
      <c r="O313" s="326">
        <v>1E-3</v>
      </c>
      <c r="P313" s="327">
        <v>1</v>
      </c>
      <c r="Q313" s="419" t="s">
        <v>232</v>
      </c>
      <c r="R313" s="420"/>
      <c r="S313" s="420"/>
      <c r="T313" s="420"/>
      <c r="U313" s="420"/>
      <c r="V313" s="420"/>
      <c r="W313" s="420"/>
      <c r="X313" s="421"/>
      <c r="Y313" s="5">
        <v>1</v>
      </c>
      <c r="Z313" s="5">
        <v>1</v>
      </c>
      <c r="AA313" s="314" t="str">
        <f t="shared" si="49"/>
        <v>A</v>
      </c>
      <c r="AB313" s="315" t="str">
        <f>IF(ISBLANK(AC313),"",LARGE(AB294:AB312,1)+1)</f>
        <v/>
      </c>
      <c r="AC313" s="316"/>
      <c r="AD313" s="317"/>
      <c r="AE313" s="317"/>
      <c r="AF313" s="317"/>
      <c r="AG313" s="5">
        <v>1</v>
      </c>
      <c r="AH313" s="5">
        <v>1</v>
      </c>
      <c r="AI313" s="5">
        <v>1</v>
      </c>
      <c r="AJ313" s="5">
        <v>1</v>
      </c>
      <c r="AK313" s="5">
        <v>1</v>
      </c>
      <c r="AL313" s="5">
        <v>1</v>
      </c>
      <c r="AM313" s="5">
        <v>1</v>
      </c>
      <c r="AN313" s="5">
        <v>1</v>
      </c>
      <c r="AO313" s="5">
        <v>1</v>
      </c>
      <c r="AP313" s="5">
        <v>1</v>
      </c>
      <c r="AQ313" s="5">
        <v>1</v>
      </c>
      <c r="AR313" s="5">
        <v>1</v>
      </c>
      <c r="AS313" s="5">
        <v>1</v>
      </c>
      <c r="AT313" s="5">
        <v>1</v>
      </c>
      <c r="AU313" s="5">
        <v>1</v>
      </c>
      <c r="AV313" s="5">
        <v>1</v>
      </c>
      <c r="AW313" s="5">
        <v>1</v>
      </c>
      <c r="AX313" s="5">
        <v>1</v>
      </c>
      <c r="AY313" s="5">
        <v>1</v>
      </c>
      <c r="AZ313" s="5">
        <v>1</v>
      </c>
      <c r="BA313" s="5">
        <v>1</v>
      </c>
      <c r="BB313" s="5">
        <v>1</v>
      </c>
      <c r="BC313" s="5">
        <v>1</v>
      </c>
      <c r="BD313" s="5">
        <v>1</v>
      </c>
      <c r="BE313" s="5">
        <v>1</v>
      </c>
      <c r="BF313" s="5">
        <v>1</v>
      </c>
      <c r="BG313" s="5">
        <v>1</v>
      </c>
      <c r="BH313" s="5">
        <v>1</v>
      </c>
      <c r="BI313" s="5">
        <v>1</v>
      </c>
      <c r="BJ313" s="5">
        <v>1</v>
      </c>
      <c r="BK313" s="5">
        <v>1</v>
      </c>
      <c r="BL313" s="5">
        <v>1</v>
      </c>
      <c r="BM313" s="5">
        <v>1</v>
      </c>
      <c r="BN313" s="5">
        <v>1</v>
      </c>
      <c r="BO313" s="5">
        <v>1</v>
      </c>
      <c r="BP313" s="5">
        <v>1</v>
      </c>
      <c r="BQ313" s="5">
        <v>1</v>
      </c>
      <c r="BR313" s="5">
        <v>1</v>
      </c>
      <c r="BS313" s="5">
        <v>1</v>
      </c>
      <c r="BT313" s="5">
        <v>1</v>
      </c>
      <c r="BU313" s="244">
        <v>1</v>
      </c>
    </row>
    <row r="314" spans="1:73" ht="23.25">
      <c r="A314" s="5">
        <v>1</v>
      </c>
      <c r="B314" s="596"/>
      <c r="C314" s="632"/>
      <c r="D314" s="598"/>
      <c r="E314" s="630" t="str">
        <f t="shared" si="44"/>
        <v/>
      </c>
      <c r="F314" s="640"/>
      <c r="G314" s="627" t="str">
        <f t="shared" si="47"/>
        <v/>
      </c>
      <c r="H314" s="639" t="str">
        <f>IF(OR(ISBLANK(F314), ISTEXT(F314)), "", "0  "&amp;F258)</f>
        <v/>
      </c>
      <c r="I314" s="5">
        <v>1</v>
      </c>
      <c r="J314" s="408" t="s">
        <v>22</v>
      </c>
      <c r="K314" s="422" t="s">
        <v>6</v>
      </c>
      <c r="L314" s="331" t="s">
        <v>12</v>
      </c>
      <c r="M314" s="331" t="s">
        <v>18</v>
      </c>
      <c r="N314" s="332" t="s">
        <v>7</v>
      </c>
      <c r="O314" s="331" t="s">
        <v>13</v>
      </c>
      <c r="P314" s="333" t="s">
        <v>19</v>
      </c>
      <c r="Q314" s="419" t="s">
        <v>233</v>
      </c>
      <c r="R314" s="420"/>
      <c r="S314" s="420"/>
      <c r="T314" s="420"/>
      <c r="U314" s="420"/>
      <c r="V314" s="420"/>
      <c r="W314" s="423" t="s">
        <v>234</v>
      </c>
      <c r="X314" s="424" t="s">
        <v>235</v>
      </c>
      <c r="Y314" s="5">
        <v>1</v>
      </c>
      <c r="Z314" s="5">
        <v>1</v>
      </c>
      <c r="AA314" s="314" t="str">
        <f t="shared" si="49"/>
        <v>A</v>
      </c>
      <c r="AB314" s="315" t="str">
        <f>IF(ISBLANK(AC314),"",LARGE(AB294:AB313,1)+1)</f>
        <v/>
      </c>
      <c r="AC314" s="316"/>
      <c r="AD314" s="317"/>
      <c r="AE314" s="317"/>
      <c r="AF314" s="317"/>
      <c r="AG314" s="5">
        <v>1</v>
      </c>
      <c r="AH314" s="5">
        <v>1</v>
      </c>
      <c r="AI314" s="5">
        <v>1</v>
      </c>
      <c r="AJ314" s="5">
        <v>1</v>
      </c>
      <c r="AK314" s="5">
        <v>1</v>
      </c>
      <c r="AL314" s="5">
        <v>1</v>
      </c>
      <c r="AM314" s="5">
        <v>1</v>
      </c>
      <c r="AN314" s="5">
        <v>1</v>
      </c>
      <c r="AO314" s="5">
        <v>1</v>
      </c>
      <c r="AP314" s="5">
        <v>1</v>
      </c>
      <c r="AQ314" s="5">
        <v>1</v>
      </c>
      <c r="AR314" s="5">
        <v>1</v>
      </c>
      <c r="AS314" s="5">
        <v>1</v>
      </c>
      <c r="AT314" s="5">
        <v>1</v>
      </c>
      <c r="AU314" s="5">
        <v>1</v>
      </c>
      <c r="AV314" s="5">
        <v>1</v>
      </c>
      <c r="AW314" s="5">
        <v>1</v>
      </c>
      <c r="AX314" s="5">
        <v>1</v>
      </c>
      <c r="AY314" s="5">
        <v>1</v>
      </c>
      <c r="AZ314" s="5">
        <v>1</v>
      </c>
      <c r="BA314" s="5">
        <v>1</v>
      </c>
      <c r="BB314" s="5">
        <v>1</v>
      </c>
      <c r="BC314" s="5">
        <v>1</v>
      </c>
      <c r="BD314" s="5">
        <v>1</v>
      </c>
      <c r="BE314" s="5">
        <v>1</v>
      </c>
      <c r="BF314" s="5">
        <v>1</v>
      </c>
      <c r="BG314" s="5">
        <v>1</v>
      </c>
      <c r="BH314" s="5">
        <v>1</v>
      </c>
      <c r="BI314" s="5">
        <v>1</v>
      </c>
      <c r="BJ314" s="5">
        <v>1</v>
      </c>
      <c r="BK314" s="5">
        <v>1</v>
      </c>
      <c r="BL314" s="5">
        <v>1</v>
      </c>
      <c r="BM314" s="5">
        <v>1</v>
      </c>
      <c r="BN314" s="5">
        <v>1</v>
      </c>
      <c r="BO314" s="5">
        <v>1</v>
      </c>
      <c r="BP314" s="5">
        <v>1</v>
      </c>
      <c r="BQ314" s="5">
        <v>1</v>
      </c>
      <c r="BR314" s="5">
        <v>1</v>
      </c>
      <c r="BS314" s="5">
        <v>1</v>
      </c>
      <c r="BT314" s="5">
        <v>1</v>
      </c>
      <c r="BU314" s="244">
        <v>1</v>
      </c>
    </row>
    <row r="315" spans="1:73" ht="23.25">
      <c r="A315" s="5">
        <v>1</v>
      </c>
      <c r="B315" s="596"/>
      <c r="C315" s="632"/>
      <c r="D315" s="598"/>
      <c r="E315" s="630" t="str">
        <f t="shared" si="44"/>
        <v/>
      </c>
      <c r="F315" s="640"/>
      <c r="G315" s="627" t="str">
        <f t="shared" si="47"/>
        <v/>
      </c>
      <c r="H315" s="639" t="str">
        <f>IF(OR(ISBLANK(F315), ISTEXT(F315)), "", "0  "&amp;F258)</f>
        <v/>
      </c>
      <c r="I315" s="5">
        <v>1</v>
      </c>
      <c r="J315" s="408" t="s">
        <v>22</v>
      </c>
      <c r="K315" s="429">
        <v>0.5</v>
      </c>
      <c r="L315" s="338">
        <v>0.25</v>
      </c>
      <c r="M315" s="338">
        <v>0.1</v>
      </c>
      <c r="N315" s="338">
        <v>0.01</v>
      </c>
      <c r="O315" s="338">
        <v>0.22500000000000001</v>
      </c>
      <c r="P315" s="339">
        <v>0.35</v>
      </c>
      <c r="Q315" s="419" t="s">
        <v>238</v>
      </c>
      <c r="R315" s="420"/>
      <c r="S315" s="420"/>
      <c r="T315" s="420"/>
      <c r="U315" s="420"/>
      <c r="V315" s="420"/>
      <c r="W315" s="430" t="s">
        <v>239</v>
      </c>
      <c r="X315" s="431" t="s">
        <v>235</v>
      </c>
      <c r="Y315" s="5">
        <v>1</v>
      </c>
      <c r="Z315" s="5">
        <v>1</v>
      </c>
      <c r="AA315" s="314" t="str">
        <f t="shared" si="49"/>
        <v>A</v>
      </c>
      <c r="AB315" s="315" t="str">
        <f>IF(ISBLANK(AC315),"",LARGE(AB294:AB314,1)+1)</f>
        <v/>
      </c>
      <c r="AC315" s="316"/>
      <c r="AD315" s="317"/>
      <c r="AE315" s="317"/>
      <c r="AF315" s="317"/>
      <c r="AG315" s="5">
        <v>1</v>
      </c>
      <c r="AH315" s="5">
        <v>1</v>
      </c>
      <c r="AI315" s="5">
        <v>1</v>
      </c>
      <c r="AJ315" s="5">
        <v>1</v>
      </c>
      <c r="AK315" s="5">
        <v>1</v>
      </c>
      <c r="AL315" s="5">
        <v>1</v>
      </c>
      <c r="AM315" s="5">
        <v>1</v>
      </c>
      <c r="AN315" s="5">
        <v>1</v>
      </c>
      <c r="AO315" s="5">
        <v>1</v>
      </c>
      <c r="AP315" s="5">
        <v>1</v>
      </c>
      <c r="AQ315" s="5">
        <v>1</v>
      </c>
      <c r="AR315" s="5">
        <v>1</v>
      </c>
      <c r="AS315" s="5">
        <v>1</v>
      </c>
      <c r="AT315" s="5">
        <v>1</v>
      </c>
      <c r="AU315" s="5">
        <v>1</v>
      </c>
      <c r="AV315" s="5">
        <v>1</v>
      </c>
      <c r="AW315" s="5">
        <v>1</v>
      </c>
      <c r="AX315" s="5">
        <v>1</v>
      </c>
      <c r="AY315" s="5">
        <v>1</v>
      </c>
      <c r="AZ315" s="5">
        <v>1</v>
      </c>
      <c r="BA315" s="5">
        <v>1</v>
      </c>
      <c r="BB315" s="5">
        <v>1</v>
      </c>
      <c r="BC315" s="5">
        <v>1</v>
      </c>
      <c r="BD315" s="5">
        <v>1</v>
      </c>
      <c r="BE315" s="5">
        <v>1</v>
      </c>
      <c r="BF315" s="5">
        <v>1</v>
      </c>
      <c r="BG315" s="5">
        <v>1</v>
      </c>
      <c r="BH315" s="5">
        <v>1</v>
      </c>
      <c r="BI315" s="5">
        <v>1</v>
      </c>
      <c r="BJ315" s="5">
        <v>1</v>
      </c>
      <c r="BK315" s="5">
        <v>1</v>
      </c>
      <c r="BL315" s="5">
        <v>1</v>
      </c>
      <c r="BM315" s="5">
        <v>1</v>
      </c>
      <c r="BN315" s="5">
        <v>1</v>
      </c>
      <c r="BO315" s="5">
        <v>1</v>
      </c>
      <c r="BP315" s="5">
        <v>1</v>
      </c>
      <c r="BQ315" s="5">
        <v>1</v>
      </c>
      <c r="BR315" s="5">
        <v>1</v>
      </c>
      <c r="BS315" s="5">
        <v>1</v>
      </c>
      <c r="BT315" s="5">
        <v>1</v>
      </c>
      <c r="BU315" s="244">
        <v>1</v>
      </c>
    </row>
    <row r="316" spans="1:73" ht="18.75">
      <c r="A316" s="5">
        <v>1</v>
      </c>
      <c r="B316" s="596"/>
      <c r="C316" s="632"/>
      <c r="D316" s="598"/>
      <c r="E316" s="630" t="str">
        <f t="shared" si="44"/>
        <v/>
      </c>
      <c r="F316" s="640"/>
      <c r="G316" s="627" t="str">
        <f t="shared" si="47"/>
        <v/>
      </c>
      <c r="H316" s="639" t="str">
        <f>IF(OR(ISBLANK(F316), ISTEXT(F316)), "", "0  "&amp;F258)</f>
        <v/>
      </c>
      <c r="I316" s="5">
        <v>1</v>
      </c>
      <c r="J316" s="60" t="s">
        <v>21</v>
      </c>
      <c r="K316" s="435" t="s">
        <v>155</v>
      </c>
      <c r="L316" s="436"/>
      <c r="M316" s="436"/>
      <c r="N316" s="436"/>
      <c r="O316" s="436"/>
      <c r="P316" s="437"/>
      <c r="Q316" s="438"/>
      <c r="R316" s="437" t="s">
        <v>240</v>
      </c>
      <c r="S316" s="439"/>
      <c r="T316" s="440">
        <v>2.0833333333333332E-2</v>
      </c>
      <c r="U316" s="439"/>
      <c r="V316" s="441"/>
      <c r="W316" s="437" t="s">
        <v>241</v>
      </c>
      <c r="X316" s="442"/>
      <c r="Y316" s="5">
        <v>1</v>
      </c>
      <c r="Z316" s="5">
        <v>1</v>
      </c>
      <c r="AA316" s="314" t="str">
        <f t="shared" si="49"/>
        <v>A</v>
      </c>
      <c r="AB316" s="315" t="str">
        <f>IF(ISBLANK(AC316),"",LARGE(AB294:AB315,1)+1)</f>
        <v/>
      </c>
      <c r="AC316" s="316"/>
      <c r="AD316" s="317"/>
      <c r="AE316" s="317"/>
      <c r="AF316" s="317"/>
      <c r="AG316" s="5">
        <v>1</v>
      </c>
      <c r="AH316" s="5">
        <v>1</v>
      </c>
      <c r="AI316" s="5">
        <v>1</v>
      </c>
      <c r="AJ316" s="5">
        <v>1</v>
      </c>
      <c r="AK316" s="5">
        <v>1</v>
      </c>
      <c r="AL316" s="5">
        <v>1</v>
      </c>
      <c r="AM316" s="5">
        <v>1</v>
      </c>
      <c r="AN316" s="5">
        <v>1</v>
      </c>
      <c r="AO316" s="5">
        <v>1</v>
      </c>
      <c r="AP316" s="5">
        <v>1</v>
      </c>
      <c r="AQ316" s="5">
        <v>1</v>
      </c>
      <c r="AR316" s="5">
        <v>1</v>
      </c>
      <c r="AS316" s="5">
        <v>1</v>
      </c>
      <c r="AT316" s="5">
        <v>1</v>
      </c>
      <c r="AU316" s="5">
        <v>1</v>
      </c>
      <c r="AV316" s="5">
        <v>1</v>
      </c>
      <c r="AW316" s="5">
        <v>1</v>
      </c>
      <c r="AX316" s="5">
        <v>1</v>
      </c>
      <c r="AY316" s="5">
        <v>1</v>
      </c>
      <c r="AZ316" s="5">
        <v>1</v>
      </c>
      <c r="BA316" s="5">
        <v>1</v>
      </c>
      <c r="BB316" s="5">
        <v>1</v>
      </c>
      <c r="BC316" s="5">
        <v>1</v>
      </c>
      <c r="BD316" s="5">
        <v>1</v>
      </c>
      <c r="BE316" s="5">
        <v>1</v>
      </c>
      <c r="BF316" s="5">
        <v>1</v>
      </c>
      <c r="BG316" s="5">
        <v>1</v>
      </c>
      <c r="BH316" s="5">
        <v>1</v>
      </c>
      <c r="BI316" s="5">
        <v>1</v>
      </c>
      <c r="BJ316" s="5">
        <v>1</v>
      </c>
      <c r="BK316" s="5">
        <v>1</v>
      </c>
      <c r="BL316" s="5">
        <v>1</v>
      </c>
      <c r="BM316" s="5">
        <v>1</v>
      </c>
      <c r="BN316" s="5">
        <v>1</v>
      </c>
      <c r="BO316" s="5">
        <v>1</v>
      </c>
      <c r="BP316" s="5">
        <v>1</v>
      </c>
      <c r="BQ316" s="5">
        <v>1</v>
      </c>
      <c r="BR316" s="5">
        <v>1</v>
      </c>
      <c r="BS316" s="5">
        <v>1</v>
      </c>
      <c r="BT316" s="5">
        <v>1</v>
      </c>
      <c r="BU316" s="244">
        <v>1</v>
      </c>
    </row>
    <row r="317" spans="1:73" ht="18.75">
      <c r="A317" s="5">
        <v>1</v>
      </c>
      <c r="B317" s="596"/>
      <c r="C317" s="632"/>
      <c r="D317" s="598"/>
      <c r="E317" s="630" t="str">
        <f t="shared" si="44"/>
        <v/>
      </c>
      <c r="F317" s="640"/>
      <c r="G317" s="627" t="str">
        <f t="shared" si="47"/>
        <v/>
      </c>
      <c r="H317" s="639" t="str">
        <f>IF(OR(ISBLANK(F317), ISTEXT(F317)), "", "0  "&amp;F258)</f>
        <v/>
      </c>
      <c r="I317" s="5">
        <v>1</v>
      </c>
      <c r="J317" s="60" t="s">
        <v>21</v>
      </c>
      <c r="K317" s="447" t="s">
        <v>156</v>
      </c>
      <c r="L317" s="436"/>
      <c r="M317" s="436"/>
      <c r="N317" s="436"/>
      <c r="O317" s="436"/>
      <c r="P317" s="448"/>
      <c r="Q317" s="449"/>
      <c r="R317" s="448" t="s">
        <v>244</v>
      </c>
      <c r="S317" s="36"/>
      <c r="T317" s="450">
        <v>2.7777777777777776E-2</v>
      </c>
      <c r="U317" s="36"/>
      <c r="V317" s="451"/>
      <c r="W317" s="452" t="s">
        <v>245</v>
      </c>
      <c r="X317" s="453">
        <f>SUM(T316,T317,X316)</f>
        <v>4.8611111111111105E-2</v>
      </c>
      <c r="Y317" s="5">
        <v>1</v>
      </c>
      <c r="Z317" s="5">
        <v>1</v>
      </c>
      <c r="AA317" s="314" t="str">
        <f t="shared" si="49"/>
        <v>A</v>
      </c>
      <c r="AB317" s="315" t="str">
        <f>IF(ISBLANK(AC317),"",LARGE(AB294:AB316,1)+1)</f>
        <v/>
      </c>
      <c r="AC317" s="316"/>
      <c r="AD317" s="317"/>
      <c r="AE317" s="317"/>
      <c r="AF317" s="317"/>
      <c r="AG317" s="5">
        <v>1</v>
      </c>
      <c r="AH317" s="5">
        <v>1</v>
      </c>
      <c r="AI317" s="5">
        <v>1</v>
      </c>
      <c r="AJ317" s="5">
        <v>1</v>
      </c>
      <c r="AK317" s="5">
        <v>1</v>
      </c>
      <c r="AL317" s="5">
        <v>1</v>
      </c>
      <c r="AM317" s="5">
        <v>1</v>
      </c>
      <c r="AN317" s="5">
        <v>1</v>
      </c>
      <c r="AO317" s="5">
        <v>1</v>
      </c>
      <c r="AP317" s="5">
        <v>1</v>
      </c>
      <c r="AQ317" s="5">
        <v>1</v>
      </c>
      <c r="AR317" s="5">
        <v>1</v>
      </c>
      <c r="AS317" s="5">
        <v>1</v>
      </c>
      <c r="AT317" s="5">
        <v>1</v>
      </c>
      <c r="AU317" s="5">
        <v>1</v>
      </c>
      <c r="AV317" s="5">
        <v>1</v>
      </c>
      <c r="AW317" s="5">
        <v>1</v>
      </c>
      <c r="AX317" s="5">
        <v>1</v>
      </c>
      <c r="AY317" s="5">
        <v>1</v>
      </c>
      <c r="AZ317" s="5">
        <v>1</v>
      </c>
      <c r="BA317" s="5">
        <v>1</v>
      </c>
      <c r="BB317" s="5">
        <v>1</v>
      </c>
      <c r="BC317" s="5">
        <v>1</v>
      </c>
      <c r="BD317" s="5">
        <v>1</v>
      </c>
      <c r="BE317" s="5">
        <v>1</v>
      </c>
      <c r="BF317" s="5">
        <v>1</v>
      </c>
      <c r="BG317" s="5">
        <v>1</v>
      </c>
      <c r="BH317" s="5">
        <v>1</v>
      </c>
      <c r="BI317" s="5">
        <v>1</v>
      </c>
      <c r="BJ317" s="5">
        <v>1</v>
      </c>
      <c r="BK317" s="5">
        <v>1</v>
      </c>
      <c r="BL317" s="5">
        <v>1</v>
      </c>
      <c r="BM317" s="5">
        <v>1</v>
      </c>
      <c r="BN317" s="5">
        <v>1</v>
      </c>
      <c r="BO317" s="5">
        <v>1</v>
      </c>
      <c r="BP317" s="5">
        <v>1</v>
      </c>
      <c r="BQ317" s="5">
        <v>1</v>
      </c>
      <c r="BR317" s="5">
        <v>1</v>
      </c>
      <c r="BS317" s="5">
        <v>1</v>
      </c>
      <c r="BT317" s="5">
        <v>1</v>
      </c>
      <c r="BU317" s="244">
        <v>1</v>
      </c>
    </row>
    <row r="318" spans="1:73" ht="18.75">
      <c r="A318" s="5">
        <v>1</v>
      </c>
      <c r="B318" s="596"/>
      <c r="C318" s="632"/>
      <c r="D318" s="598"/>
      <c r="E318" s="630" t="str">
        <f t="shared" si="44"/>
        <v/>
      </c>
      <c r="F318" s="640"/>
      <c r="G318" s="627" t="str">
        <f t="shared" si="47"/>
        <v/>
      </c>
      <c r="H318" s="639" t="str">
        <f>IF(OR(ISBLANK(F318), ISTEXT(F318)), "", "0  "&amp;F258)</f>
        <v/>
      </c>
      <c r="I318" s="5">
        <v>1</v>
      </c>
      <c r="J318" s="60" t="s">
        <v>21</v>
      </c>
      <c r="K318" s="456"/>
      <c r="L318" s="456" t="s">
        <v>249</v>
      </c>
      <c r="M318" s="457" t="s">
        <v>562</v>
      </c>
      <c r="N318" s="456"/>
      <c r="O318" s="456"/>
      <c r="P318" s="458"/>
      <c r="Q318" s="458"/>
      <c r="R318" s="458"/>
      <c r="S318" s="458"/>
      <c r="T318" s="458"/>
      <c r="U318" s="458"/>
      <c r="V318" s="458"/>
      <c r="W318" s="458"/>
      <c r="X318" s="459"/>
      <c r="Y318" s="5">
        <v>1</v>
      </c>
      <c r="Z318" s="5">
        <v>1</v>
      </c>
      <c r="AA318" s="60" t="s">
        <v>21</v>
      </c>
      <c r="AB318" s="315" t="str">
        <f>IF(ISBLANK(AC318),"",LARGE(AB294:AB317,1)+1)</f>
        <v/>
      </c>
      <c r="AC318" s="316"/>
      <c r="AD318" s="317"/>
      <c r="AE318" s="317"/>
      <c r="AF318" s="317"/>
      <c r="AG318" s="5">
        <v>1</v>
      </c>
      <c r="AH318" s="5">
        <v>1</v>
      </c>
      <c r="AI318" s="5">
        <v>1</v>
      </c>
      <c r="AJ318" s="5">
        <v>1</v>
      </c>
      <c r="AK318" s="5">
        <v>1</v>
      </c>
      <c r="AL318" s="5">
        <v>1</v>
      </c>
      <c r="AM318" s="5">
        <v>1</v>
      </c>
      <c r="AN318" s="5">
        <v>1</v>
      </c>
      <c r="AO318" s="5">
        <v>1</v>
      </c>
      <c r="AP318" s="5">
        <v>1</v>
      </c>
      <c r="AQ318" s="5">
        <v>1</v>
      </c>
      <c r="AR318" s="5">
        <v>1</v>
      </c>
      <c r="AS318" s="5">
        <v>1</v>
      </c>
      <c r="AT318" s="5">
        <v>1</v>
      </c>
      <c r="AU318" s="5">
        <v>1</v>
      </c>
      <c r="AV318" s="5">
        <v>1</v>
      </c>
      <c r="AW318" s="5">
        <v>1</v>
      </c>
      <c r="AX318" s="5">
        <v>1</v>
      </c>
      <c r="AY318" s="5">
        <v>1</v>
      </c>
      <c r="AZ318" s="5">
        <v>1</v>
      </c>
      <c r="BA318" s="5">
        <v>1</v>
      </c>
      <c r="BB318" s="5">
        <v>1</v>
      </c>
      <c r="BC318" s="5">
        <v>1</v>
      </c>
      <c r="BD318" s="5">
        <v>1</v>
      </c>
      <c r="BE318" s="5">
        <v>1</v>
      </c>
      <c r="BF318" s="5">
        <v>1</v>
      </c>
      <c r="BG318" s="5">
        <v>1</v>
      </c>
      <c r="BH318" s="5">
        <v>1</v>
      </c>
      <c r="BI318" s="5">
        <v>1</v>
      </c>
      <c r="BJ318" s="5">
        <v>1</v>
      </c>
      <c r="BK318" s="5">
        <v>1</v>
      </c>
      <c r="BL318" s="5">
        <v>1</v>
      </c>
      <c r="BM318" s="5">
        <v>1</v>
      </c>
      <c r="BN318" s="5">
        <v>1</v>
      </c>
      <c r="BO318" s="5">
        <v>1</v>
      </c>
      <c r="BP318" s="5">
        <v>1</v>
      </c>
      <c r="BQ318" s="5">
        <v>1</v>
      </c>
      <c r="BR318" s="5">
        <v>1</v>
      </c>
      <c r="BS318" s="5">
        <v>1</v>
      </c>
      <c r="BT318" s="5">
        <v>1</v>
      </c>
      <c r="BU318" s="244">
        <v>1</v>
      </c>
    </row>
    <row r="319" spans="1:73" ht="18.75">
      <c r="A319" s="5">
        <v>1</v>
      </c>
      <c r="B319" s="596"/>
      <c r="C319" s="632"/>
      <c r="D319" s="598"/>
      <c r="E319" s="630" t="str">
        <f t="shared" si="44"/>
        <v/>
      </c>
      <c r="F319" s="640"/>
      <c r="G319" s="627" t="str">
        <f t="shared" si="47"/>
        <v/>
      </c>
      <c r="H319" s="639" t="str">
        <f>IF(OR(ISBLANK(F319), ISTEXT(F319)), "", "0  "&amp;F258)</f>
        <v/>
      </c>
      <c r="I319" s="5">
        <v>1</v>
      </c>
      <c r="J319" s="60" t="s">
        <v>21</v>
      </c>
      <c r="K319" s="460" t="s">
        <v>253</v>
      </c>
      <c r="L319" s="460" t="str">
        <f ca="1">CELL("nomfichier")</f>
        <v>D:\Données\1.UPRT\0-UPRT.fait\1-UPRT.FR-SITE-WEB\ff-fiches-fabrications\ff.fiches.fabrication.2023\UPRT.23.aout\[P_Paella.Vegetarienne.version.2.xlsx]Paella.Végétarienne.de.Sand</v>
      </c>
      <c r="M319" s="460"/>
      <c r="N319" s="460"/>
      <c r="O319" s="460"/>
      <c r="P319" s="460"/>
      <c r="Q319" s="460"/>
      <c r="R319" s="460"/>
      <c r="S319" s="460"/>
      <c r="T319" s="460"/>
      <c r="U319" s="460"/>
      <c r="V319" s="460"/>
      <c r="W319" s="460"/>
      <c r="X319" s="461"/>
      <c r="Y319" s="5">
        <v>1</v>
      </c>
      <c r="Z319" s="5">
        <v>1</v>
      </c>
      <c r="AA319" s="60" t="s">
        <v>21</v>
      </c>
      <c r="AB319" s="406"/>
      <c r="AC319" s="406"/>
      <c r="AD319" s="406"/>
      <c r="AE319" s="406"/>
      <c r="AF319" s="406"/>
      <c r="AG319" s="5">
        <v>1</v>
      </c>
      <c r="AH319" s="5">
        <v>1</v>
      </c>
      <c r="AI319" s="5">
        <v>1</v>
      </c>
      <c r="AJ319" s="5">
        <v>1</v>
      </c>
      <c r="AK319" s="5">
        <v>1</v>
      </c>
      <c r="AL319" s="5">
        <v>1</v>
      </c>
      <c r="AM319" s="5">
        <v>1</v>
      </c>
      <c r="AN319" s="5">
        <v>1</v>
      </c>
      <c r="AO319" s="5">
        <v>1</v>
      </c>
      <c r="AP319" s="5">
        <v>1</v>
      </c>
      <c r="AQ319" s="5">
        <v>1</v>
      </c>
      <c r="AR319" s="5">
        <v>1</v>
      </c>
      <c r="AS319" s="5">
        <v>1</v>
      </c>
      <c r="AT319" s="5">
        <v>1</v>
      </c>
      <c r="AU319" s="5">
        <v>1</v>
      </c>
      <c r="AV319" s="5">
        <v>1</v>
      </c>
      <c r="AW319" s="5">
        <v>1</v>
      </c>
      <c r="AX319" s="5">
        <v>1</v>
      </c>
      <c r="AY319" s="5">
        <v>1</v>
      </c>
      <c r="AZ319" s="5">
        <v>1</v>
      </c>
      <c r="BA319" s="5">
        <v>1</v>
      </c>
      <c r="BB319" s="5">
        <v>1</v>
      </c>
      <c r="BC319" s="5">
        <v>1</v>
      </c>
      <c r="BD319" s="5">
        <v>1</v>
      </c>
      <c r="BE319" s="5">
        <v>1</v>
      </c>
      <c r="BF319" s="5">
        <v>1</v>
      </c>
      <c r="BG319" s="5">
        <v>1</v>
      </c>
      <c r="BH319" s="5">
        <v>1</v>
      </c>
      <c r="BI319" s="5">
        <v>1</v>
      </c>
      <c r="BJ319" s="5">
        <v>1</v>
      </c>
      <c r="BK319" s="5">
        <v>1</v>
      </c>
      <c r="BL319" s="5">
        <v>1</v>
      </c>
      <c r="BM319" s="5">
        <v>1</v>
      </c>
      <c r="BN319" s="5">
        <v>1</v>
      </c>
      <c r="BO319" s="5">
        <v>1</v>
      </c>
      <c r="BP319" s="5">
        <v>1</v>
      </c>
      <c r="BQ319" s="5">
        <v>1</v>
      </c>
      <c r="BR319" s="5">
        <v>1</v>
      </c>
      <c r="BS319" s="5">
        <v>1</v>
      </c>
      <c r="BT319" s="5">
        <v>1</v>
      </c>
      <c r="BU319" s="244">
        <v>1</v>
      </c>
    </row>
    <row r="320" spans="1:73" ht="18.75">
      <c r="A320" s="5">
        <v>1</v>
      </c>
      <c r="B320" s="596"/>
      <c r="C320" s="632"/>
      <c r="D320" s="598"/>
      <c r="E320" s="630" t="str">
        <f t="shared" si="44"/>
        <v/>
      </c>
      <c r="F320" s="640"/>
      <c r="G320" s="627" t="str">
        <f t="shared" si="47"/>
        <v/>
      </c>
      <c r="H320" s="639" t="str">
        <f>IF(OR(ISBLANK(F320), ISTEXT(F320)), "", "0  "&amp;F258)</f>
        <v/>
      </c>
      <c r="I320" s="5">
        <v>1</v>
      </c>
      <c r="J320" s="60" t="s">
        <v>21</v>
      </c>
      <c r="K320" s="463"/>
      <c r="L320" s="460" t="s">
        <v>257</v>
      </c>
      <c r="M320" s="463"/>
      <c r="N320" s="463"/>
      <c r="O320" s="463"/>
      <c r="P320" s="460"/>
      <c r="Q320" s="460"/>
      <c r="R320" s="460"/>
      <c r="S320" s="460"/>
      <c r="T320" s="460"/>
      <c r="U320" s="460"/>
      <c r="V320" s="460"/>
      <c r="W320" s="460"/>
      <c r="X320" s="461"/>
      <c r="Y320" s="3">
        <v>1</v>
      </c>
      <c r="Z320" s="5">
        <v>1</v>
      </c>
      <c r="AA320" s="5">
        <v>1</v>
      </c>
      <c r="AB320" s="5">
        <v>1</v>
      </c>
      <c r="AC320" s="5">
        <v>1</v>
      </c>
      <c r="AD320" s="5">
        <v>1</v>
      </c>
      <c r="AE320" s="5">
        <v>1</v>
      </c>
      <c r="AF320" s="5">
        <v>1</v>
      </c>
      <c r="AG320" s="5">
        <v>1</v>
      </c>
      <c r="AH320" s="5">
        <v>1</v>
      </c>
      <c r="AI320" s="5">
        <v>1</v>
      </c>
      <c r="AJ320" s="5">
        <v>1</v>
      </c>
      <c r="AK320" s="5">
        <v>1</v>
      </c>
      <c r="AL320" s="5">
        <v>1</v>
      </c>
      <c r="AM320" s="5">
        <v>1</v>
      </c>
      <c r="AN320" s="5">
        <v>1</v>
      </c>
      <c r="AO320" s="5">
        <v>1</v>
      </c>
      <c r="AP320" s="5">
        <v>1</v>
      </c>
      <c r="AQ320" s="5">
        <v>1</v>
      </c>
      <c r="AR320" s="5">
        <v>1</v>
      </c>
      <c r="AS320" s="5">
        <v>1</v>
      </c>
      <c r="AT320" s="5">
        <v>1</v>
      </c>
      <c r="AU320" s="5">
        <v>1</v>
      </c>
      <c r="AV320" s="5">
        <v>1</v>
      </c>
      <c r="AW320" s="5">
        <v>1</v>
      </c>
      <c r="AX320" s="5">
        <v>1</v>
      </c>
      <c r="AY320" s="5">
        <v>1</v>
      </c>
      <c r="AZ320" s="5">
        <v>1</v>
      </c>
      <c r="BA320" s="5">
        <v>1</v>
      </c>
      <c r="BB320" s="5">
        <v>1</v>
      </c>
      <c r="BC320" s="5">
        <v>1</v>
      </c>
      <c r="BD320" s="5">
        <v>1</v>
      </c>
      <c r="BE320" s="5">
        <v>1</v>
      </c>
      <c r="BF320" s="5">
        <v>1</v>
      </c>
      <c r="BG320" s="5">
        <v>1</v>
      </c>
      <c r="BH320" s="5">
        <v>1</v>
      </c>
      <c r="BI320" s="5">
        <v>1</v>
      </c>
      <c r="BJ320" s="5">
        <v>1</v>
      </c>
      <c r="BK320" s="5">
        <v>1</v>
      </c>
      <c r="BL320" s="5">
        <v>1</v>
      </c>
      <c r="BM320" s="5">
        <v>1</v>
      </c>
      <c r="BN320" s="5">
        <v>1</v>
      </c>
      <c r="BO320" s="5">
        <v>1</v>
      </c>
      <c r="BP320" s="5">
        <v>1</v>
      </c>
      <c r="BQ320" s="5">
        <v>1</v>
      </c>
      <c r="BR320" s="5">
        <v>1</v>
      </c>
      <c r="BS320" s="5">
        <v>1</v>
      </c>
      <c r="BT320" s="5">
        <v>1</v>
      </c>
      <c r="BU320" s="244">
        <v>1</v>
      </c>
    </row>
    <row r="321" spans="1:73" ht="18.75">
      <c r="A321" s="5">
        <v>1</v>
      </c>
      <c r="B321" s="596"/>
      <c r="C321" s="633"/>
      <c r="D321" s="598"/>
      <c r="E321" s="630" t="str">
        <f t="shared" si="44"/>
        <v/>
      </c>
      <c r="F321" s="642"/>
      <c r="G321" s="627" t="str">
        <f t="shared" si="47"/>
        <v/>
      </c>
      <c r="H321" s="639" t="str">
        <f>IF(OR(ISBLANK(F321), ISTEXT(F321)), "", "0  "&amp;F258)</f>
        <v/>
      </c>
      <c r="I321" s="5">
        <v>1</v>
      </c>
      <c r="J321" s="60" t="s">
        <v>21</v>
      </c>
      <c r="K321" s="464" t="s">
        <v>260</v>
      </c>
      <c r="L321" s="464"/>
      <c r="M321" s="464"/>
      <c r="N321" s="464"/>
      <c r="O321" s="464"/>
      <c r="P321" s="464"/>
      <c r="Q321" s="464"/>
      <c r="R321" s="464"/>
      <c r="S321" s="464"/>
      <c r="T321" s="464"/>
      <c r="U321" s="464"/>
      <c r="V321" s="464"/>
      <c r="W321" s="464"/>
      <c r="X321" s="465"/>
      <c r="Y321" s="3">
        <v>1</v>
      </c>
      <c r="Z321" s="5">
        <v>1</v>
      </c>
      <c r="AA321" s="5">
        <v>1</v>
      </c>
      <c r="AB321" s="5">
        <v>1</v>
      </c>
      <c r="AC321" s="5">
        <v>1</v>
      </c>
      <c r="AD321" s="5">
        <v>1</v>
      </c>
      <c r="AE321" s="5">
        <v>1</v>
      </c>
      <c r="AF321" s="5">
        <v>1</v>
      </c>
      <c r="AG321" s="5">
        <v>1</v>
      </c>
      <c r="AH321" s="5">
        <v>1</v>
      </c>
      <c r="AI321" s="5">
        <v>1</v>
      </c>
      <c r="AJ321" s="5">
        <v>1</v>
      </c>
      <c r="AK321" s="5">
        <v>1</v>
      </c>
      <c r="AL321" s="5">
        <v>1</v>
      </c>
      <c r="AM321" s="5">
        <v>1</v>
      </c>
      <c r="AN321" s="5">
        <v>1</v>
      </c>
      <c r="AO321" s="5">
        <v>1</v>
      </c>
      <c r="AP321" s="5">
        <v>1</v>
      </c>
      <c r="AQ321" s="5">
        <v>1</v>
      </c>
      <c r="AR321" s="5">
        <v>1</v>
      </c>
      <c r="AS321" s="5">
        <v>1</v>
      </c>
      <c r="AT321" s="5">
        <v>1</v>
      </c>
      <c r="AU321" s="5">
        <v>1</v>
      </c>
      <c r="AV321" s="5">
        <v>1</v>
      </c>
      <c r="AW321" s="5">
        <v>1</v>
      </c>
      <c r="AX321" s="5">
        <v>1</v>
      </c>
      <c r="AY321" s="5">
        <v>1</v>
      </c>
      <c r="AZ321" s="5">
        <v>1</v>
      </c>
      <c r="BA321" s="5">
        <v>1</v>
      </c>
      <c r="BB321" s="5">
        <v>1</v>
      </c>
      <c r="BC321" s="5">
        <v>1</v>
      </c>
      <c r="BD321" s="5">
        <v>1</v>
      </c>
      <c r="BE321" s="5">
        <v>1</v>
      </c>
      <c r="BF321" s="5">
        <v>1</v>
      </c>
      <c r="BG321" s="5">
        <v>1</v>
      </c>
      <c r="BH321" s="5">
        <v>1</v>
      </c>
      <c r="BI321" s="5">
        <v>1</v>
      </c>
      <c r="BJ321" s="5">
        <v>1</v>
      </c>
      <c r="BK321" s="5">
        <v>1</v>
      </c>
      <c r="BL321" s="5">
        <v>1</v>
      </c>
      <c r="BM321" s="5">
        <v>1</v>
      </c>
      <c r="BN321" s="5">
        <v>1</v>
      </c>
      <c r="BO321" s="5">
        <v>1</v>
      </c>
      <c r="BP321" s="5">
        <v>1</v>
      </c>
      <c r="BQ321" s="5">
        <v>1</v>
      </c>
      <c r="BR321" s="5">
        <v>1</v>
      </c>
      <c r="BS321" s="5">
        <v>1</v>
      </c>
      <c r="BT321" s="5">
        <v>1</v>
      </c>
      <c r="BU321" s="244">
        <v>1</v>
      </c>
    </row>
    <row r="322" spans="1:73" ht="16.5" thickBot="1">
      <c r="A322" s="5">
        <v>1</v>
      </c>
      <c r="B322" s="602">
        <v>5</v>
      </c>
      <c r="C322" s="603">
        <v>70</v>
      </c>
      <c r="D322" s="604">
        <v>5</v>
      </c>
      <c r="E322" s="603">
        <v>76</v>
      </c>
      <c r="F322" s="603">
        <v>35</v>
      </c>
      <c r="G322" s="628">
        <v>40</v>
      </c>
      <c r="H322" s="628">
        <v>14</v>
      </c>
      <c r="I322" s="5">
        <v>1</v>
      </c>
      <c r="J322" s="473" t="s">
        <v>21</v>
      </c>
      <c r="K322" s="399">
        <v>9</v>
      </c>
      <c r="L322" s="399">
        <v>12</v>
      </c>
      <c r="M322" s="399">
        <v>4</v>
      </c>
      <c r="N322" s="399">
        <v>11</v>
      </c>
      <c r="O322" s="399">
        <v>10</v>
      </c>
      <c r="P322" s="399">
        <v>40</v>
      </c>
      <c r="Q322" s="399">
        <v>12</v>
      </c>
      <c r="R322" s="399">
        <v>10</v>
      </c>
      <c r="S322" s="399">
        <v>0.2</v>
      </c>
      <c r="T322" s="399">
        <v>12</v>
      </c>
      <c r="U322" s="399">
        <v>9</v>
      </c>
      <c r="V322" s="399">
        <v>10</v>
      </c>
      <c r="W322" s="399">
        <v>16</v>
      </c>
      <c r="X322" s="474">
        <v>16</v>
      </c>
      <c r="Y322" s="5">
        <v>1</v>
      </c>
      <c r="Z322" s="5">
        <v>1</v>
      </c>
      <c r="AA322" s="399">
        <v>9</v>
      </c>
      <c r="AB322" s="399">
        <v>9</v>
      </c>
      <c r="AC322" s="399">
        <v>8</v>
      </c>
      <c r="AD322" s="399">
        <v>11</v>
      </c>
      <c r="AE322" s="399">
        <v>9</v>
      </c>
      <c r="AF322" s="399">
        <v>40</v>
      </c>
      <c r="AG322" s="5">
        <v>1</v>
      </c>
      <c r="AH322" s="5">
        <v>1</v>
      </c>
      <c r="AI322" s="5">
        <v>1</v>
      </c>
      <c r="AJ322" s="5">
        <v>1</v>
      </c>
      <c r="AK322" s="5">
        <v>1</v>
      </c>
      <c r="AL322" s="5">
        <v>1</v>
      </c>
      <c r="AM322" s="5">
        <v>1</v>
      </c>
      <c r="AN322" s="5">
        <v>1</v>
      </c>
      <c r="AO322" s="5">
        <v>1</v>
      </c>
      <c r="AP322" s="5">
        <v>1</v>
      </c>
      <c r="AQ322" s="5">
        <v>1</v>
      </c>
      <c r="AR322" s="5">
        <v>1</v>
      </c>
      <c r="AS322" s="5">
        <v>1</v>
      </c>
      <c r="AT322" s="5">
        <v>1</v>
      </c>
      <c r="AU322" s="5">
        <v>1</v>
      </c>
      <c r="AV322" s="5">
        <v>1</v>
      </c>
      <c r="AW322" s="5">
        <v>1</v>
      </c>
      <c r="AX322" s="5">
        <v>1</v>
      </c>
      <c r="AY322" s="5">
        <v>1</v>
      </c>
      <c r="AZ322" s="5">
        <v>1</v>
      </c>
      <c r="BA322" s="5">
        <v>1</v>
      </c>
      <c r="BB322" s="5">
        <v>1</v>
      </c>
      <c r="BC322" s="5">
        <v>1</v>
      </c>
      <c r="BD322" s="5">
        <v>1</v>
      </c>
      <c r="BE322" s="5">
        <v>1</v>
      </c>
      <c r="BF322" s="5">
        <v>1</v>
      </c>
      <c r="BG322" s="5">
        <v>1</v>
      </c>
      <c r="BH322" s="5">
        <v>1</v>
      </c>
      <c r="BI322" s="5">
        <v>1</v>
      </c>
      <c r="BJ322" s="5">
        <v>1</v>
      </c>
      <c r="BK322" s="5">
        <v>1</v>
      </c>
      <c r="BL322" s="5">
        <v>1</v>
      </c>
      <c r="BM322" s="5">
        <v>1</v>
      </c>
      <c r="BN322" s="5">
        <v>1</v>
      </c>
      <c r="BO322" s="5">
        <v>1</v>
      </c>
      <c r="BP322" s="5">
        <v>1</v>
      </c>
      <c r="BQ322" s="5">
        <v>1</v>
      </c>
      <c r="BR322" s="5">
        <v>1</v>
      </c>
      <c r="BS322" s="5">
        <v>1</v>
      </c>
      <c r="BT322" s="5">
        <v>1</v>
      </c>
      <c r="BU322" s="244">
        <v>1</v>
      </c>
    </row>
    <row r="323" spans="1:73" ht="15.75" thickBot="1">
      <c r="A323" s="5">
        <v>1</v>
      </c>
      <c r="B323" s="607"/>
      <c r="C323" s="608"/>
      <c r="D323" s="609"/>
      <c r="E323" s="611">
        <f t="shared" ref="E323:H323" ca="1" si="50">CELL("largeur",E323)</f>
        <v>76</v>
      </c>
      <c r="F323" s="611">
        <f t="shared" ca="1" si="50"/>
        <v>35</v>
      </c>
      <c r="G323" s="611">
        <f t="shared" ca="1" si="50"/>
        <v>55</v>
      </c>
      <c r="H323" s="611">
        <f t="shared" ca="1" si="50"/>
        <v>14</v>
      </c>
      <c r="I323" s="5">
        <v>1</v>
      </c>
      <c r="J323" s="287" t="s">
        <v>21</v>
      </c>
      <c r="K323" s="287">
        <f t="shared" ref="K323:X323" ca="1" si="51">CELL("largeur",K323)</f>
        <v>9</v>
      </c>
      <c r="L323" s="287">
        <f t="shared" ca="1" si="51"/>
        <v>12</v>
      </c>
      <c r="M323" s="287">
        <f t="shared" ca="1" si="51"/>
        <v>4</v>
      </c>
      <c r="N323" s="287">
        <f t="shared" ca="1" si="51"/>
        <v>11</v>
      </c>
      <c r="O323" s="287">
        <f t="shared" ca="1" si="51"/>
        <v>10</v>
      </c>
      <c r="P323" s="287">
        <f t="shared" ca="1" si="51"/>
        <v>40</v>
      </c>
      <c r="Q323" s="287">
        <f t="shared" ca="1" si="51"/>
        <v>12</v>
      </c>
      <c r="R323" s="287">
        <f t="shared" ca="1" si="51"/>
        <v>12</v>
      </c>
      <c r="S323" s="287">
        <f t="shared" ca="1" si="51"/>
        <v>0</v>
      </c>
      <c r="T323" s="287">
        <f t="shared" ca="1" si="51"/>
        <v>12</v>
      </c>
      <c r="U323" s="287">
        <f t="shared" ca="1" si="51"/>
        <v>9</v>
      </c>
      <c r="V323" s="287">
        <f t="shared" ca="1" si="51"/>
        <v>10</v>
      </c>
      <c r="W323" s="287">
        <f t="shared" ca="1" si="51"/>
        <v>16</v>
      </c>
      <c r="X323" s="287">
        <f t="shared" ca="1" si="51"/>
        <v>16</v>
      </c>
      <c r="Y323" s="5">
        <v>1</v>
      </c>
      <c r="Z323" s="5">
        <v>1</v>
      </c>
      <c r="AA323" s="287">
        <f t="shared" ref="AA323:AF323" ca="1" si="52">CELL("largeur",AA323)</f>
        <v>9</v>
      </c>
      <c r="AB323" s="287">
        <f t="shared" ca="1" si="52"/>
        <v>9</v>
      </c>
      <c r="AC323" s="287">
        <f t="shared" ca="1" si="52"/>
        <v>8</v>
      </c>
      <c r="AD323" s="287">
        <f t="shared" ca="1" si="52"/>
        <v>11</v>
      </c>
      <c r="AE323" s="287">
        <f t="shared" ca="1" si="52"/>
        <v>9</v>
      </c>
      <c r="AF323" s="287">
        <f t="shared" ca="1" si="52"/>
        <v>40</v>
      </c>
      <c r="AG323" s="5">
        <v>1</v>
      </c>
      <c r="AH323" s="5">
        <v>1</v>
      </c>
      <c r="AI323" s="5">
        <v>1</v>
      </c>
      <c r="AJ323" s="5">
        <v>1</v>
      </c>
      <c r="AK323" s="5">
        <v>1</v>
      </c>
      <c r="AL323" s="5">
        <v>1</v>
      </c>
      <c r="AM323" s="5">
        <v>1</v>
      </c>
      <c r="AN323" s="5">
        <v>1</v>
      </c>
      <c r="AO323" s="5">
        <v>1</v>
      </c>
      <c r="AP323" s="5">
        <v>1</v>
      </c>
      <c r="AQ323" s="5">
        <v>1</v>
      </c>
      <c r="AR323" s="5">
        <v>1</v>
      </c>
      <c r="AS323" s="5">
        <v>1</v>
      </c>
      <c r="AT323" s="5">
        <v>1</v>
      </c>
      <c r="AU323" s="5">
        <v>1</v>
      </c>
      <c r="AV323" s="5">
        <v>1</v>
      </c>
      <c r="AW323" s="5">
        <v>1</v>
      </c>
      <c r="AX323" s="5">
        <v>1</v>
      </c>
      <c r="AY323" s="5">
        <v>1</v>
      </c>
      <c r="AZ323" s="5">
        <v>1</v>
      </c>
      <c r="BA323" s="5">
        <v>1</v>
      </c>
      <c r="BB323" s="5">
        <v>1</v>
      </c>
      <c r="BC323" s="5">
        <v>1</v>
      </c>
      <c r="BD323" s="5">
        <v>1</v>
      </c>
      <c r="BE323" s="5">
        <v>1</v>
      </c>
      <c r="BF323" s="5">
        <v>1</v>
      </c>
      <c r="BG323" s="5">
        <v>1</v>
      </c>
      <c r="BH323" s="5">
        <v>1</v>
      </c>
      <c r="BI323" s="5">
        <v>1</v>
      </c>
      <c r="BJ323" s="5">
        <v>1</v>
      </c>
      <c r="BK323" s="5">
        <v>1</v>
      </c>
      <c r="BL323" s="5">
        <v>1</v>
      </c>
      <c r="BM323" s="5">
        <v>1</v>
      </c>
      <c r="BN323" s="5">
        <v>1</v>
      </c>
      <c r="BO323" s="5">
        <v>1</v>
      </c>
      <c r="BP323" s="5">
        <v>1</v>
      </c>
      <c r="BQ323" s="5">
        <v>1</v>
      </c>
      <c r="BR323" s="5">
        <v>1</v>
      </c>
      <c r="BS323" s="5">
        <v>1</v>
      </c>
      <c r="BT323" s="5">
        <v>1</v>
      </c>
      <c r="BU323" s="244">
        <v>1</v>
      </c>
    </row>
    <row r="324" spans="1:73" ht="23.25" customHeight="1">
      <c r="A324" s="5">
        <v>1</v>
      </c>
      <c r="B324" s="712" t="s">
        <v>46</v>
      </c>
      <c r="C324" s="713"/>
      <c r="D324" s="714"/>
      <c r="E324" s="872" t="s">
        <v>680</v>
      </c>
      <c r="F324" s="873"/>
      <c r="G324" s="873"/>
      <c r="H324" s="874"/>
      <c r="I324" s="5">
        <v>1</v>
      </c>
      <c r="J324" s="54" t="s">
        <v>21</v>
      </c>
      <c r="K324" s="765" t="s">
        <v>29</v>
      </c>
      <c r="L324" s="767" t="s">
        <v>372</v>
      </c>
      <c r="M324" s="767"/>
      <c r="N324" s="767"/>
      <c r="O324" s="767"/>
      <c r="P324" s="767"/>
      <c r="Q324" s="767"/>
      <c r="R324" s="767"/>
      <c r="S324" s="767"/>
      <c r="T324" s="767"/>
      <c r="U324" s="767"/>
      <c r="V324" s="931" t="s">
        <v>35</v>
      </c>
      <c r="W324" s="931"/>
      <c r="X324" s="771" t="str">
        <f>LEFT(L324,1)</f>
        <v>N</v>
      </c>
      <c r="Y324" s="5">
        <v>1</v>
      </c>
      <c r="Z324" s="5">
        <v>1</v>
      </c>
      <c r="AA324" s="780" t="s">
        <v>46</v>
      </c>
      <c r="AB324" s="781"/>
      <c r="AC324" s="781"/>
      <c r="AD324" s="781"/>
      <c r="AE324" s="781"/>
      <c r="AF324" s="782"/>
      <c r="AG324" s="5">
        <v>1</v>
      </c>
      <c r="AH324" s="5">
        <v>1</v>
      </c>
      <c r="AI324" s="5">
        <v>1</v>
      </c>
      <c r="AJ324" s="5">
        <v>1</v>
      </c>
      <c r="AK324" s="5">
        <v>1</v>
      </c>
      <c r="AL324" s="5">
        <v>1</v>
      </c>
      <c r="AM324" s="5">
        <v>1</v>
      </c>
      <c r="AN324" s="5">
        <v>1</v>
      </c>
      <c r="AO324" s="5">
        <v>1</v>
      </c>
      <c r="AP324" s="5">
        <v>1</v>
      </c>
      <c r="AQ324" s="5">
        <v>1</v>
      </c>
      <c r="AR324" s="5">
        <v>1</v>
      </c>
      <c r="AS324" s="5">
        <v>1</v>
      </c>
      <c r="AT324" s="5">
        <v>1</v>
      </c>
      <c r="AU324" s="5">
        <v>1</v>
      </c>
      <c r="AV324" s="5">
        <v>1</v>
      </c>
      <c r="AW324" s="5">
        <v>1</v>
      </c>
      <c r="AX324" s="5">
        <v>1</v>
      </c>
      <c r="AY324" s="5">
        <v>1</v>
      </c>
      <c r="AZ324" s="5">
        <v>1</v>
      </c>
      <c r="BA324" s="5">
        <v>1</v>
      </c>
      <c r="BB324" s="5">
        <v>1</v>
      </c>
      <c r="BC324" s="5">
        <v>1</v>
      </c>
      <c r="BD324" s="5">
        <v>1</v>
      </c>
      <c r="BE324" s="5">
        <v>1</v>
      </c>
      <c r="BF324" s="5">
        <v>1</v>
      </c>
      <c r="BG324" s="5">
        <v>1</v>
      </c>
      <c r="BH324" s="5">
        <v>1</v>
      </c>
      <c r="BI324" s="5">
        <v>1</v>
      </c>
      <c r="BJ324" s="5">
        <v>1</v>
      </c>
      <c r="BK324" s="5">
        <v>1</v>
      </c>
      <c r="BL324" s="5">
        <v>1</v>
      </c>
      <c r="BM324" s="5">
        <v>1</v>
      </c>
      <c r="BN324" s="5">
        <v>1</v>
      </c>
      <c r="BO324" s="5">
        <v>1</v>
      </c>
      <c r="BP324" s="5">
        <v>1</v>
      </c>
      <c r="BQ324" s="5">
        <v>1</v>
      </c>
      <c r="BR324" s="5">
        <v>1</v>
      </c>
      <c r="BS324" s="5">
        <v>1</v>
      </c>
      <c r="BT324" s="5">
        <v>1</v>
      </c>
      <c r="BU324" s="244">
        <v>1</v>
      </c>
    </row>
    <row r="325" spans="1:73" ht="23.25" customHeight="1">
      <c r="A325" s="5">
        <v>1</v>
      </c>
      <c r="B325" s="715" t="s">
        <v>54</v>
      </c>
      <c r="C325" s="677"/>
      <c r="D325" s="716"/>
      <c r="E325" s="875"/>
      <c r="F325" s="876"/>
      <c r="G325" s="876"/>
      <c r="H325" s="877"/>
      <c r="I325" s="5">
        <v>1</v>
      </c>
      <c r="J325" s="56" t="s">
        <v>21</v>
      </c>
      <c r="K325" s="766"/>
      <c r="L325" s="768"/>
      <c r="M325" s="768"/>
      <c r="N325" s="768"/>
      <c r="O325" s="768"/>
      <c r="P325" s="768"/>
      <c r="Q325" s="768"/>
      <c r="R325" s="768"/>
      <c r="S325" s="768"/>
      <c r="T325" s="768"/>
      <c r="U325" s="768"/>
      <c r="V325" s="932"/>
      <c r="W325" s="932"/>
      <c r="X325" s="772"/>
      <c r="Y325" s="5">
        <v>1</v>
      </c>
      <c r="Z325" s="5">
        <v>1</v>
      </c>
      <c r="AA325" s="676" t="s">
        <v>54</v>
      </c>
      <c r="AB325" s="677"/>
      <c r="AC325" s="677"/>
      <c r="AD325" s="677"/>
      <c r="AE325" s="677"/>
      <c r="AF325" s="678"/>
      <c r="AG325" s="5">
        <v>1</v>
      </c>
      <c r="AH325" s="5">
        <v>1</v>
      </c>
      <c r="AI325" s="5">
        <v>1</v>
      </c>
      <c r="AJ325" s="5">
        <v>1</v>
      </c>
      <c r="AK325" s="5">
        <v>1</v>
      </c>
      <c r="AL325" s="5">
        <v>1</v>
      </c>
      <c r="AM325" s="5">
        <v>1</v>
      </c>
      <c r="AN325" s="5">
        <v>1</v>
      </c>
      <c r="AO325" s="5">
        <v>1</v>
      </c>
      <c r="AP325" s="5">
        <v>1</v>
      </c>
      <c r="AQ325" s="5">
        <v>1</v>
      </c>
      <c r="AR325" s="5">
        <v>1</v>
      </c>
      <c r="AS325" s="5">
        <v>1</v>
      </c>
      <c r="AT325" s="5">
        <v>1</v>
      </c>
      <c r="AU325" s="5">
        <v>1</v>
      </c>
      <c r="AV325" s="5">
        <v>1</v>
      </c>
      <c r="AW325" s="5">
        <v>1</v>
      </c>
      <c r="AX325" s="5">
        <v>1</v>
      </c>
      <c r="AY325" s="5">
        <v>1</v>
      </c>
      <c r="AZ325" s="5">
        <v>1</v>
      </c>
      <c r="BA325" s="5">
        <v>1</v>
      </c>
      <c r="BB325" s="5">
        <v>1</v>
      </c>
      <c r="BC325" s="5">
        <v>1</v>
      </c>
      <c r="BD325" s="5">
        <v>1</v>
      </c>
      <c r="BE325" s="5">
        <v>1</v>
      </c>
      <c r="BF325" s="5">
        <v>1</v>
      </c>
      <c r="BG325" s="5">
        <v>1</v>
      </c>
      <c r="BH325" s="5">
        <v>1</v>
      </c>
      <c r="BI325" s="5">
        <v>1</v>
      </c>
      <c r="BJ325" s="5">
        <v>1</v>
      </c>
      <c r="BK325" s="5">
        <v>1</v>
      </c>
      <c r="BL325" s="5">
        <v>1</v>
      </c>
      <c r="BM325" s="5">
        <v>1</v>
      </c>
      <c r="BN325" s="5">
        <v>1</v>
      </c>
      <c r="BO325" s="5">
        <v>1</v>
      </c>
      <c r="BP325" s="5">
        <v>1</v>
      </c>
      <c r="BQ325" s="5">
        <v>1</v>
      </c>
      <c r="BR325" s="5">
        <v>1</v>
      </c>
      <c r="BS325" s="5">
        <v>1</v>
      </c>
      <c r="BT325" s="5">
        <v>1</v>
      </c>
      <c r="BU325" s="244">
        <v>1</v>
      </c>
    </row>
    <row r="326" spans="1:73" ht="21">
      <c r="A326" s="5">
        <v>1</v>
      </c>
      <c r="B326" s="599"/>
      <c r="C326" s="1"/>
      <c r="D326" s="600"/>
      <c r="E326" s="884" t="s">
        <v>702</v>
      </c>
      <c r="F326" s="885"/>
      <c r="G326" s="885"/>
      <c r="H326" s="886"/>
      <c r="I326" s="5">
        <v>1</v>
      </c>
      <c r="J326" s="62" t="s">
        <v>21</v>
      </c>
      <c r="K326" s="63"/>
      <c r="L326" s="63" t="s">
        <v>40</v>
      </c>
      <c r="M326" s="64" t="s">
        <v>266</v>
      </c>
      <c r="N326" s="64"/>
      <c r="O326" s="64"/>
      <c r="P326" s="64"/>
      <c r="Q326" s="64"/>
      <c r="R326" s="64"/>
      <c r="S326" s="64"/>
      <c r="T326" s="64"/>
      <c r="U326" s="64"/>
      <c r="V326" s="64"/>
      <c r="W326" s="64"/>
      <c r="X326" s="65"/>
      <c r="Y326" s="5">
        <v>1</v>
      </c>
      <c r="Z326" s="5">
        <v>1</v>
      </c>
      <c r="AA326" s="100"/>
      <c r="AB326" s="1"/>
      <c r="AC326" s="1"/>
      <c r="AD326" s="1"/>
      <c r="AE326" s="1"/>
      <c r="AF326" s="101"/>
      <c r="AG326" s="5">
        <v>1</v>
      </c>
      <c r="AH326" s="5">
        <v>1</v>
      </c>
      <c r="AI326" s="5">
        <v>1</v>
      </c>
      <c r="AJ326" s="5">
        <v>1</v>
      </c>
      <c r="AK326" s="5">
        <v>1</v>
      </c>
      <c r="AL326" s="5">
        <v>1</v>
      </c>
      <c r="AM326" s="5">
        <v>1</v>
      </c>
      <c r="AN326" s="5">
        <v>1</v>
      </c>
      <c r="AO326" s="5">
        <v>1</v>
      </c>
      <c r="AP326" s="5">
        <v>1</v>
      </c>
      <c r="AQ326" s="5">
        <v>1</v>
      </c>
      <c r="AR326" s="5">
        <v>1</v>
      </c>
      <c r="AS326" s="5">
        <v>1</v>
      </c>
      <c r="AT326" s="5">
        <v>1</v>
      </c>
      <c r="AU326" s="5">
        <v>1</v>
      </c>
      <c r="AV326" s="5">
        <v>1</v>
      </c>
      <c r="AW326" s="5">
        <v>1</v>
      </c>
      <c r="AX326" s="5">
        <v>1</v>
      </c>
      <c r="AY326" s="5">
        <v>1</v>
      </c>
      <c r="AZ326" s="5">
        <v>1</v>
      </c>
      <c r="BA326" s="5">
        <v>1</v>
      </c>
      <c r="BB326" s="5">
        <v>1</v>
      </c>
      <c r="BC326" s="5">
        <v>1</v>
      </c>
      <c r="BD326" s="5">
        <v>1</v>
      </c>
      <c r="BE326" s="5">
        <v>1</v>
      </c>
      <c r="BF326" s="5">
        <v>1</v>
      </c>
      <c r="BG326" s="5">
        <v>1</v>
      </c>
      <c r="BH326" s="5">
        <v>1</v>
      </c>
      <c r="BI326" s="5">
        <v>1</v>
      </c>
      <c r="BJ326" s="5">
        <v>1</v>
      </c>
      <c r="BK326" s="5">
        <v>1</v>
      </c>
      <c r="BL326" s="5">
        <v>1</v>
      </c>
      <c r="BM326" s="5">
        <v>1</v>
      </c>
      <c r="BN326" s="5">
        <v>1</v>
      </c>
      <c r="BO326" s="5">
        <v>1</v>
      </c>
      <c r="BP326" s="5">
        <v>1</v>
      </c>
      <c r="BQ326" s="5">
        <v>1</v>
      </c>
      <c r="BR326" s="5">
        <v>1</v>
      </c>
      <c r="BS326" s="5">
        <v>1</v>
      </c>
      <c r="BT326" s="5">
        <v>1</v>
      </c>
      <c r="BU326" s="244">
        <v>1</v>
      </c>
    </row>
    <row r="327" spans="1:73" ht="18.75" customHeight="1">
      <c r="A327" s="5">
        <v>1</v>
      </c>
      <c r="B327" s="599"/>
      <c r="C327" s="1"/>
      <c r="D327" s="600"/>
      <c r="E327" s="907" t="s">
        <v>703</v>
      </c>
      <c r="F327" s="908"/>
      <c r="G327" s="908"/>
      <c r="H327" s="909"/>
      <c r="I327" s="5">
        <v>1</v>
      </c>
      <c r="J327" s="62" t="s">
        <v>21</v>
      </c>
      <c r="K327" s="71">
        <v>100</v>
      </c>
      <c r="L327" s="72" t="s">
        <v>43</v>
      </c>
      <c r="M327" s="73" t="s">
        <v>44</v>
      </c>
      <c r="N327" s="74"/>
      <c r="O327" s="74"/>
      <c r="P327" s="75"/>
      <c r="Q327" s="76"/>
      <c r="R327" s="75"/>
      <c r="S327" s="75"/>
      <c r="T327" s="75"/>
      <c r="U327" s="75"/>
      <c r="V327" s="77" t="s">
        <v>45</v>
      </c>
      <c r="W327" s="78"/>
      <c r="X327" s="79"/>
      <c r="Y327" s="5">
        <v>1</v>
      </c>
      <c r="Z327" s="5">
        <v>1</v>
      </c>
      <c r="AA327" s="100"/>
      <c r="AB327" s="1"/>
      <c r="AC327" s="1"/>
      <c r="AD327" s="1"/>
      <c r="AE327" s="1"/>
      <c r="AF327" s="101"/>
      <c r="AG327" s="5">
        <v>1</v>
      </c>
      <c r="AH327" s="5">
        <v>1</v>
      </c>
      <c r="AI327" s="5">
        <v>1</v>
      </c>
      <c r="AJ327" s="5">
        <v>1</v>
      </c>
      <c r="AK327" s="5">
        <v>1</v>
      </c>
      <c r="AL327" s="5">
        <v>1</v>
      </c>
      <c r="AM327" s="5">
        <v>1</v>
      </c>
      <c r="AN327" s="5">
        <v>1</v>
      </c>
      <c r="AO327" s="5">
        <v>1</v>
      </c>
      <c r="AP327" s="5">
        <v>1</v>
      </c>
      <c r="AQ327" s="5">
        <v>1</v>
      </c>
      <c r="AR327" s="5">
        <v>1</v>
      </c>
      <c r="AS327" s="5">
        <v>1</v>
      </c>
      <c r="AT327" s="5">
        <v>1</v>
      </c>
      <c r="AU327" s="5">
        <v>1</v>
      </c>
      <c r="AV327" s="5">
        <v>1</v>
      </c>
      <c r="AW327" s="5">
        <v>1</v>
      </c>
      <c r="AX327" s="5">
        <v>1</v>
      </c>
      <c r="AY327" s="5">
        <v>1</v>
      </c>
      <c r="AZ327" s="5">
        <v>1</v>
      </c>
      <c r="BA327" s="5">
        <v>1</v>
      </c>
      <c r="BB327" s="5">
        <v>1</v>
      </c>
      <c r="BC327" s="5">
        <v>1</v>
      </c>
      <c r="BD327" s="5">
        <v>1</v>
      </c>
      <c r="BE327" s="5">
        <v>1</v>
      </c>
      <c r="BF327" s="5">
        <v>1</v>
      </c>
      <c r="BG327" s="5">
        <v>1</v>
      </c>
      <c r="BH327" s="5">
        <v>1</v>
      </c>
      <c r="BI327" s="5">
        <v>1</v>
      </c>
      <c r="BJ327" s="5">
        <v>1</v>
      </c>
      <c r="BK327" s="5">
        <v>1</v>
      </c>
      <c r="BL327" s="5">
        <v>1</v>
      </c>
      <c r="BM327" s="5">
        <v>1</v>
      </c>
      <c r="BN327" s="5">
        <v>1</v>
      </c>
      <c r="BO327" s="5">
        <v>1</v>
      </c>
      <c r="BP327" s="5">
        <v>1</v>
      </c>
      <c r="BQ327" s="5">
        <v>1</v>
      </c>
      <c r="BR327" s="5">
        <v>1</v>
      </c>
      <c r="BS327" s="5">
        <v>1</v>
      </c>
      <c r="BT327" s="5">
        <v>1</v>
      </c>
      <c r="BU327" s="244">
        <v>1</v>
      </c>
    </row>
    <row r="328" spans="1:73" ht="15.75" customHeight="1">
      <c r="A328" s="5">
        <v>1</v>
      </c>
      <c r="B328" s="599"/>
      <c r="C328" s="1"/>
      <c r="D328" s="600"/>
      <c r="E328" s="907"/>
      <c r="F328" s="908"/>
      <c r="G328" s="908"/>
      <c r="H328" s="909"/>
      <c r="I328" s="5">
        <v>1</v>
      </c>
      <c r="J328" s="62" t="s">
        <v>21</v>
      </c>
      <c r="K328" s="89">
        <v>100</v>
      </c>
      <c r="L328" s="90" t="s">
        <v>52</v>
      </c>
      <c r="M328" s="91" t="s">
        <v>53</v>
      </c>
      <c r="N328" s="92"/>
      <c r="P328" s="76"/>
      <c r="Q328" s="76"/>
      <c r="R328" s="76"/>
      <c r="S328" s="76"/>
      <c r="T328" s="76"/>
      <c r="U328" s="76"/>
      <c r="V328" s="753">
        <v>260</v>
      </c>
      <c r="W328" s="754" t="str">
        <f>L327</f>
        <v>couverts</v>
      </c>
      <c r="X328" s="755"/>
      <c r="Y328" s="5">
        <v>1</v>
      </c>
      <c r="Z328" s="5">
        <v>1</v>
      </c>
      <c r="AA328" s="100"/>
      <c r="AB328" s="1"/>
      <c r="AC328" s="1"/>
      <c r="AD328" s="1"/>
      <c r="AE328" s="1"/>
      <c r="AF328" s="101"/>
      <c r="AG328" s="5">
        <v>1</v>
      </c>
      <c r="AH328" s="5">
        <v>1</v>
      </c>
      <c r="AI328" s="5">
        <v>1</v>
      </c>
      <c r="AJ328" s="5">
        <v>1</v>
      </c>
      <c r="AK328" s="5">
        <v>1</v>
      </c>
      <c r="AL328" s="5">
        <v>1</v>
      </c>
      <c r="AM328" s="5">
        <v>1</v>
      </c>
      <c r="AN328" s="5">
        <v>1</v>
      </c>
      <c r="AO328" s="5">
        <v>1</v>
      </c>
      <c r="AP328" s="5">
        <v>1</v>
      </c>
      <c r="AQ328" s="5">
        <v>1</v>
      </c>
      <c r="AR328" s="5">
        <v>1</v>
      </c>
      <c r="AS328" s="5">
        <v>1</v>
      </c>
      <c r="AT328" s="5">
        <v>1</v>
      </c>
      <c r="AU328" s="5">
        <v>1</v>
      </c>
      <c r="AV328" s="5">
        <v>1</v>
      </c>
      <c r="AW328" s="5">
        <v>1</v>
      </c>
      <c r="AX328" s="5">
        <v>1</v>
      </c>
      <c r="AY328" s="5">
        <v>1</v>
      </c>
      <c r="AZ328" s="5">
        <v>1</v>
      </c>
      <c r="BA328" s="5">
        <v>1</v>
      </c>
      <c r="BB328" s="5">
        <v>1</v>
      </c>
      <c r="BC328" s="5">
        <v>1</v>
      </c>
      <c r="BD328" s="5">
        <v>1</v>
      </c>
      <c r="BE328" s="5">
        <v>1</v>
      </c>
      <c r="BF328" s="5">
        <v>1</v>
      </c>
      <c r="BG328" s="5">
        <v>1</v>
      </c>
      <c r="BH328" s="5">
        <v>1</v>
      </c>
      <c r="BI328" s="5">
        <v>1</v>
      </c>
      <c r="BJ328" s="5">
        <v>1</v>
      </c>
      <c r="BK328" s="5">
        <v>1</v>
      </c>
      <c r="BL328" s="5">
        <v>1</v>
      </c>
      <c r="BM328" s="5">
        <v>1</v>
      </c>
      <c r="BN328" s="5">
        <v>1</v>
      </c>
      <c r="BO328" s="5">
        <v>1</v>
      </c>
      <c r="BP328" s="5">
        <v>1</v>
      </c>
      <c r="BQ328" s="5">
        <v>1</v>
      </c>
      <c r="BR328" s="5">
        <v>1</v>
      </c>
      <c r="BS328" s="5">
        <v>1</v>
      </c>
      <c r="BT328" s="5">
        <v>1</v>
      </c>
      <c r="BU328" s="244">
        <v>1</v>
      </c>
    </row>
    <row r="329" spans="1:73" ht="16.5" thickBot="1">
      <c r="A329" s="5">
        <v>1</v>
      </c>
      <c r="B329" s="599"/>
      <c r="C329" s="1"/>
      <c r="D329" s="600"/>
      <c r="E329" s="907"/>
      <c r="F329" s="908"/>
      <c r="G329" s="908"/>
      <c r="H329" s="909"/>
      <c r="I329" s="5">
        <v>1</v>
      </c>
      <c r="J329" s="62" t="s">
        <v>21</v>
      </c>
      <c r="K329" s="98" t="s">
        <v>59</v>
      </c>
      <c r="O329" s="92"/>
      <c r="P329" s="36"/>
      <c r="Q329" s="36"/>
      <c r="R329" s="76"/>
      <c r="S329" s="76"/>
      <c r="T329" s="76"/>
      <c r="U329" s="99" t="str">
        <f>M326</f>
        <v>Sand</v>
      </c>
      <c r="V329" s="753"/>
      <c r="W329" s="754"/>
      <c r="X329" s="755"/>
      <c r="Y329" s="5">
        <v>1</v>
      </c>
      <c r="Z329" s="5">
        <v>1</v>
      </c>
      <c r="AA329" s="100"/>
      <c r="AB329" s="1"/>
      <c r="AC329" s="1"/>
      <c r="AD329" s="1"/>
      <c r="AE329" s="1"/>
      <c r="AF329" s="101"/>
      <c r="AG329" s="5">
        <v>1</v>
      </c>
      <c r="AH329" s="5">
        <v>1</v>
      </c>
      <c r="AI329" s="5">
        <v>1</v>
      </c>
      <c r="AJ329" s="5">
        <v>1</v>
      </c>
      <c r="AK329" s="5">
        <v>1</v>
      </c>
      <c r="AL329" s="5">
        <v>1</v>
      </c>
      <c r="AM329" s="5">
        <v>1</v>
      </c>
      <c r="AN329" s="5">
        <v>1</v>
      </c>
      <c r="AO329" s="5">
        <v>1</v>
      </c>
      <c r="AP329" s="5">
        <v>1</v>
      </c>
      <c r="AQ329" s="5">
        <v>1</v>
      </c>
      <c r="AR329" s="5">
        <v>1</v>
      </c>
      <c r="AS329" s="5">
        <v>1</v>
      </c>
      <c r="AT329" s="5">
        <v>1</v>
      </c>
      <c r="AU329" s="5">
        <v>1</v>
      </c>
      <c r="AV329" s="5">
        <v>1</v>
      </c>
      <c r="AW329" s="5">
        <v>1</v>
      </c>
      <c r="AX329" s="5">
        <v>1</v>
      </c>
      <c r="AY329" s="5">
        <v>1</v>
      </c>
      <c r="AZ329" s="5">
        <v>1</v>
      </c>
      <c r="BA329" s="5">
        <v>1</v>
      </c>
      <c r="BB329" s="5">
        <v>1</v>
      </c>
      <c r="BC329" s="5">
        <v>1</v>
      </c>
      <c r="BD329" s="5">
        <v>1</v>
      </c>
      <c r="BE329" s="5">
        <v>1</v>
      </c>
      <c r="BF329" s="5">
        <v>1</v>
      </c>
      <c r="BG329" s="5">
        <v>1</v>
      </c>
      <c r="BH329" s="5">
        <v>1</v>
      </c>
      <c r="BI329" s="5">
        <v>1</v>
      </c>
      <c r="BJ329" s="5">
        <v>1</v>
      </c>
      <c r="BK329" s="5">
        <v>1</v>
      </c>
      <c r="BL329" s="5">
        <v>1</v>
      </c>
      <c r="BM329" s="5">
        <v>1</v>
      </c>
      <c r="BN329" s="5">
        <v>1</v>
      </c>
      <c r="BO329" s="5">
        <v>1</v>
      </c>
      <c r="BP329" s="5">
        <v>1</v>
      </c>
      <c r="BQ329" s="5">
        <v>1</v>
      </c>
      <c r="BR329" s="5">
        <v>1</v>
      </c>
      <c r="BS329" s="5">
        <v>1</v>
      </c>
      <c r="BT329" s="5">
        <v>1</v>
      </c>
      <c r="BU329" s="244">
        <v>1</v>
      </c>
    </row>
    <row r="330" spans="1:73" ht="17.25" customHeight="1" thickTop="1" thickBot="1">
      <c r="A330" s="5">
        <v>1</v>
      </c>
      <c r="B330" s="599"/>
      <c r="C330" s="1"/>
      <c r="D330" s="600"/>
      <c r="E330" s="903" t="s">
        <v>688</v>
      </c>
      <c r="F330" s="904"/>
      <c r="G330" s="904"/>
      <c r="H330" s="905"/>
      <c r="I330" s="5">
        <v>1</v>
      </c>
      <c r="J330" s="62" t="s">
        <v>21</v>
      </c>
      <c r="K330" s="112" t="s">
        <v>63</v>
      </c>
      <c r="L330" s="113" t="s">
        <v>64</v>
      </c>
      <c r="M330" s="112" t="s">
        <v>65</v>
      </c>
      <c r="N330" s="113" t="s">
        <v>66</v>
      </c>
      <c r="O330" s="112" t="s">
        <v>67</v>
      </c>
      <c r="P330" s="113" t="s">
        <v>68</v>
      </c>
      <c r="Q330" s="112" t="s">
        <v>69</v>
      </c>
      <c r="R330" s="113" t="s">
        <v>70</v>
      </c>
      <c r="S330" s="112" t="s">
        <v>71</v>
      </c>
      <c r="T330" s="113" t="s">
        <v>72</v>
      </c>
      <c r="U330" s="112" t="s">
        <v>73</v>
      </c>
      <c r="V330" s="113" t="s">
        <v>74</v>
      </c>
      <c r="W330" s="112" t="s">
        <v>75</v>
      </c>
      <c r="X330" s="114" t="s">
        <v>76</v>
      </c>
      <c r="Y330" s="5">
        <v>1</v>
      </c>
      <c r="Z330" s="5">
        <v>1</v>
      </c>
      <c r="AA330" s="100"/>
      <c r="AB330" s="1"/>
      <c r="AC330" s="1"/>
      <c r="AD330" s="1"/>
      <c r="AE330" s="1"/>
      <c r="AF330" s="101"/>
      <c r="AG330" s="5">
        <v>1</v>
      </c>
      <c r="AH330" s="5">
        <v>1</v>
      </c>
      <c r="AI330" s="5">
        <v>1</v>
      </c>
      <c r="AJ330" s="5">
        <v>1</v>
      </c>
      <c r="AK330" s="5">
        <v>1</v>
      </c>
      <c r="AL330" s="5">
        <v>1</v>
      </c>
      <c r="AM330" s="5">
        <v>1</v>
      </c>
      <c r="AN330" s="5">
        <v>1</v>
      </c>
      <c r="AO330" s="5">
        <v>1</v>
      </c>
      <c r="AP330" s="5">
        <v>1</v>
      </c>
      <c r="AQ330" s="5">
        <v>1</v>
      </c>
      <c r="AR330" s="5">
        <v>1</v>
      </c>
      <c r="AS330" s="5">
        <v>1</v>
      </c>
      <c r="AT330" s="5">
        <v>1</v>
      </c>
      <c r="AU330" s="5">
        <v>1</v>
      </c>
      <c r="AV330" s="5">
        <v>1</v>
      </c>
      <c r="AW330" s="5">
        <v>1</v>
      </c>
      <c r="AX330" s="5">
        <v>1</v>
      </c>
      <c r="AY330" s="5">
        <v>1</v>
      </c>
      <c r="AZ330" s="5">
        <v>1</v>
      </c>
      <c r="BA330" s="5">
        <v>1</v>
      </c>
      <c r="BB330" s="5">
        <v>1</v>
      </c>
      <c r="BC330" s="5">
        <v>1</v>
      </c>
      <c r="BD330" s="5">
        <v>1</v>
      </c>
      <c r="BE330" s="5">
        <v>1</v>
      </c>
      <c r="BF330" s="5">
        <v>1</v>
      </c>
      <c r="BG330" s="5">
        <v>1</v>
      </c>
      <c r="BH330" s="5">
        <v>1</v>
      </c>
      <c r="BI330" s="5">
        <v>1</v>
      </c>
      <c r="BJ330" s="5">
        <v>1</v>
      </c>
      <c r="BK330" s="5">
        <v>1</v>
      </c>
      <c r="BL330" s="5">
        <v>1</v>
      </c>
      <c r="BM330" s="5">
        <v>1</v>
      </c>
      <c r="BN330" s="5">
        <v>1</v>
      </c>
      <c r="BO330" s="5">
        <v>1</v>
      </c>
      <c r="BP330" s="5">
        <v>1</v>
      </c>
      <c r="BQ330" s="5">
        <v>1</v>
      </c>
      <c r="BR330" s="5">
        <v>1</v>
      </c>
      <c r="BS330" s="5">
        <v>1</v>
      </c>
      <c r="BT330" s="5">
        <v>1</v>
      </c>
      <c r="BU330" s="244">
        <v>1</v>
      </c>
    </row>
    <row r="331" spans="1:73" ht="16.5" customHeight="1" thickTop="1">
      <c r="A331" s="5">
        <v>1</v>
      </c>
      <c r="B331" s="599"/>
      <c r="C331" s="1"/>
      <c r="D331" s="600"/>
      <c r="E331" s="903"/>
      <c r="F331" s="904"/>
      <c r="G331" s="904"/>
      <c r="H331" s="905"/>
      <c r="I331" s="5">
        <v>1</v>
      </c>
      <c r="J331" s="62" t="s">
        <v>21</v>
      </c>
      <c r="K331" s="125" t="s">
        <v>88</v>
      </c>
      <c r="L331" s="126" t="s">
        <v>89</v>
      </c>
      <c r="M331" s="127"/>
      <c r="N331" s="685" t="s">
        <v>90</v>
      </c>
      <c r="O331" s="687" t="s">
        <v>91</v>
      </c>
      <c r="P331" s="128" t="s">
        <v>92</v>
      </c>
      <c r="Q331" s="689" t="s">
        <v>93</v>
      </c>
      <c r="R331" s="691" t="s">
        <v>94</v>
      </c>
      <c r="S331" s="693" t="s">
        <v>95</v>
      </c>
      <c r="T331" s="129" t="s">
        <v>87</v>
      </c>
      <c r="U331" s="130" t="s">
        <v>82</v>
      </c>
      <c r="V331" s="131" t="s">
        <v>96</v>
      </c>
      <c r="W331" s="132">
        <f>V328</f>
        <v>260</v>
      </c>
      <c r="X331" s="133" t="str">
        <f>W328</f>
        <v>couverts</v>
      </c>
      <c r="Y331" s="5">
        <v>1</v>
      </c>
      <c r="Z331" s="5">
        <v>1</v>
      </c>
      <c r="AA331" s="100"/>
      <c r="AB331" s="1"/>
      <c r="AC331" s="1"/>
      <c r="AD331" s="1"/>
      <c r="AE331" s="1"/>
      <c r="AF331" s="101"/>
      <c r="AG331" s="5">
        <v>1</v>
      </c>
      <c r="AH331" s="5">
        <v>1</v>
      </c>
      <c r="AI331" s="5">
        <v>1</v>
      </c>
      <c r="AJ331" s="5">
        <v>1</v>
      </c>
      <c r="AK331" s="5">
        <v>1</v>
      </c>
      <c r="AL331" s="5">
        <v>1</v>
      </c>
      <c r="AM331" s="5">
        <v>1</v>
      </c>
      <c r="AN331" s="5">
        <v>1</v>
      </c>
      <c r="AO331" s="5">
        <v>1</v>
      </c>
      <c r="AP331" s="5">
        <v>1</v>
      </c>
      <c r="AQ331" s="5">
        <v>1</v>
      </c>
      <c r="AR331" s="5">
        <v>1</v>
      </c>
      <c r="AS331" s="5">
        <v>1</v>
      </c>
      <c r="AT331" s="5">
        <v>1</v>
      </c>
      <c r="AU331" s="5">
        <v>1</v>
      </c>
      <c r="AV331" s="5">
        <v>1</v>
      </c>
      <c r="AW331" s="5">
        <v>1</v>
      </c>
      <c r="AX331" s="5">
        <v>1</v>
      </c>
      <c r="AY331" s="5">
        <v>1</v>
      </c>
      <c r="AZ331" s="5">
        <v>1</v>
      </c>
      <c r="BA331" s="5">
        <v>1</v>
      </c>
      <c r="BB331" s="5">
        <v>1</v>
      </c>
      <c r="BC331" s="5">
        <v>1</v>
      </c>
      <c r="BD331" s="5">
        <v>1</v>
      </c>
      <c r="BE331" s="5">
        <v>1</v>
      </c>
      <c r="BF331" s="5">
        <v>1</v>
      </c>
      <c r="BG331" s="5">
        <v>1</v>
      </c>
      <c r="BH331" s="5">
        <v>1</v>
      </c>
      <c r="BI331" s="5">
        <v>1</v>
      </c>
      <c r="BJ331" s="5">
        <v>1</v>
      </c>
      <c r="BK331" s="5">
        <v>1</v>
      </c>
      <c r="BL331" s="5">
        <v>1</v>
      </c>
      <c r="BM331" s="5">
        <v>1</v>
      </c>
      <c r="BN331" s="5">
        <v>1</v>
      </c>
      <c r="BO331" s="5">
        <v>1</v>
      </c>
      <c r="BP331" s="5">
        <v>1</v>
      </c>
      <c r="BQ331" s="5">
        <v>1</v>
      </c>
      <c r="BR331" s="5">
        <v>1</v>
      </c>
      <c r="BS331" s="5">
        <v>1</v>
      </c>
      <c r="BT331" s="5">
        <v>1</v>
      </c>
      <c r="BU331" s="244">
        <v>1</v>
      </c>
    </row>
    <row r="332" spans="1:73" ht="21" customHeight="1">
      <c r="A332" s="5">
        <v>1</v>
      </c>
      <c r="B332" s="599"/>
      <c r="C332" s="1"/>
      <c r="D332" s="600"/>
      <c r="E332" s="807" t="s">
        <v>678</v>
      </c>
      <c r="F332" s="675" t="s">
        <v>677</v>
      </c>
      <c r="G332" s="634" t="s">
        <v>517</v>
      </c>
      <c r="H332" s="809" t="s">
        <v>686</v>
      </c>
      <c r="I332" s="5">
        <v>1</v>
      </c>
      <c r="J332" s="60" t="s">
        <v>21</v>
      </c>
      <c r="K332" s="144" t="s">
        <v>82</v>
      </c>
      <c r="L332" s="145" t="s">
        <v>83</v>
      </c>
      <c r="M332" s="146" t="s">
        <v>84</v>
      </c>
      <c r="N332" s="686"/>
      <c r="O332" s="688"/>
      <c r="P332" s="147" t="s">
        <v>81</v>
      </c>
      <c r="Q332" s="690"/>
      <c r="R332" s="692"/>
      <c r="S332" s="694"/>
      <c r="T332" s="148" t="s">
        <v>102</v>
      </c>
      <c r="U332" s="149">
        <v>1</v>
      </c>
      <c r="V332" s="150" t="s">
        <v>82</v>
      </c>
      <c r="W332" s="151" t="s">
        <v>83</v>
      </c>
      <c r="X332" s="152" t="s">
        <v>87</v>
      </c>
      <c r="Y332" s="5">
        <v>1</v>
      </c>
      <c r="Z332" s="5">
        <v>1</v>
      </c>
      <c r="AA332" s="100"/>
      <c r="AB332" s="1"/>
      <c r="AC332" s="1"/>
      <c r="AD332" s="1"/>
      <c r="AE332" s="1"/>
      <c r="AF332" s="101"/>
      <c r="AG332" s="5">
        <v>1</v>
      </c>
      <c r="AH332" s="5">
        <v>1</v>
      </c>
      <c r="AI332" s="5">
        <v>1</v>
      </c>
      <c r="AJ332" s="5">
        <v>1</v>
      </c>
      <c r="AK332" s="5">
        <v>1</v>
      </c>
      <c r="AL332" s="5">
        <v>1</v>
      </c>
      <c r="AM332" s="5">
        <v>1</v>
      </c>
      <c r="AN332" s="5">
        <v>1</v>
      </c>
      <c r="AO332" s="5">
        <v>1</v>
      </c>
      <c r="AP332" s="5">
        <v>1</v>
      </c>
      <c r="AQ332" s="5">
        <v>1</v>
      </c>
      <c r="AR332" s="5">
        <v>1</v>
      </c>
      <c r="AS332" s="5">
        <v>1</v>
      </c>
      <c r="AT332" s="5">
        <v>1</v>
      </c>
      <c r="AU332" s="5">
        <v>1</v>
      </c>
      <c r="AV332" s="5">
        <v>1</v>
      </c>
      <c r="AW332" s="5">
        <v>1</v>
      </c>
      <c r="AX332" s="5">
        <v>1</v>
      </c>
      <c r="AY332" s="5">
        <v>1</v>
      </c>
      <c r="AZ332" s="5">
        <v>1</v>
      </c>
      <c r="BA332" s="5">
        <v>1</v>
      </c>
      <c r="BB332" s="5">
        <v>1</v>
      </c>
      <c r="BC332" s="5">
        <v>1</v>
      </c>
      <c r="BD332" s="5">
        <v>1</v>
      </c>
      <c r="BE332" s="5">
        <v>1</v>
      </c>
      <c r="BF332" s="5">
        <v>1</v>
      </c>
      <c r="BG332" s="5">
        <v>1</v>
      </c>
      <c r="BH332" s="5">
        <v>1</v>
      </c>
      <c r="BI332" s="5">
        <v>1</v>
      </c>
      <c r="BJ332" s="5">
        <v>1</v>
      </c>
      <c r="BK332" s="5">
        <v>1</v>
      </c>
      <c r="BL332" s="5">
        <v>1</v>
      </c>
      <c r="BM332" s="5">
        <v>1</v>
      </c>
      <c r="BN332" s="5">
        <v>1</v>
      </c>
      <c r="BO332" s="5">
        <v>1</v>
      </c>
      <c r="BP332" s="5">
        <v>1</v>
      </c>
      <c r="BQ332" s="5">
        <v>1</v>
      </c>
      <c r="BR332" s="5">
        <v>1</v>
      </c>
      <c r="BS332" s="5">
        <v>1</v>
      </c>
      <c r="BT332" s="5">
        <v>1</v>
      </c>
      <c r="BU332" s="244">
        <v>1</v>
      </c>
    </row>
    <row r="333" spans="1:73" ht="18.75" customHeight="1">
      <c r="A333" s="5">
        <v>1</v>
      </c>
      <c r="B333" s="599"/>
      <c r="C333" s="1"/>
      <c r="D333" s="600"/>
      <c r="E333" s="807"/>
      <c r="F333" s="675"/>
      <c r="G333" s="810" t="s">
        <v>519</v>
      </c>
      <c r="H333" s="809"/>
      <c r="I333" s="5">
        <v>1</v>
      </c>
      <c r="J333" s="62" t="s">
        <v>21</v>
      </c>
      <c r="K333" s="163"/>
      <c r="L333" s="164"/>
      <c r="M333" s="165" t="str">
        <f t="shared" ref="M333:M362" si="53">IF(AND(K333&gt;0,N333&gt;0),"de","")</f>
        <v/>
      </c>
      <c r="N333" s="166"/>
      <c r="O333" s="167"/>
      <c r="P333" s="168"/>
      <c r="Q333" s="491">
        <v>1</v>
      </c>
      <c r="R333" s="169">
        <f>IFERROR(SUMIF(K390:P390, O333, K391:P391)*N333*IF(ISBLANK(K333),1,K333)+SUMIF(K392:P392, O333, K393:P393)*N333*IF(ISBLANK(K333),1,K333), 0)</f>
        <v>0</v>
      </c>
      <c r="S333" s="170">
        <f>IF(ISBLANK(K327),0,(R333*Q333)/K327*V328)</f>
        <v>0</v>
      </c>
      <c r="T333" s="171">
        <f>IF(S363=0,0,(S333/S363)*U332*1000)</f>
        <v>0</v>
      </c>
      <c r="U333" s="172">
        <f>IF(R363=0, 0, (K333*Q333)/(R363*U332))</f>
        <v>0</v>
      </c>
      <c r="V333" s="173">
        <f>IF(OR(ISBLANK(K327), ISBLANK(K333), ISTEXT(K333)), 0, K333*Q333/K327*V328)</f>
        <v>0</v>
      </c>
      <c r="W333" s="174">
        <f t="shared" ref="W333:W362" si="54">L333</f>
        <v>0</v>
      </c>
      <c r="X333" s="175">
        <f t="shared" ref="X333:X362" si="55">IF(S333=0,0,IF(S333&gt;=1,ROUND(S333,3)&amp;" Kg",INT(S333*1000)&amp;" g"))</f>
        <v>0</v>
      </c>
      <c r="Y333" s="5">
        <v>1</v>
      </c>
      <c r="Z333" s="5">
        <v>1</v>
      </c>
      <c r="AA333" s="796" t="s">
        <v>119</v>
      </c>
      <c r="AB333" s="201" t="s">
        <v>120</v>
      </c>
      <c r="AC333" s="1"/>
      <c r="AD333" s="1"/>
      <c r="AE333" s="1"/>
      <c r="AF333" s="101"/>
      <c r="AG333" s="5">
        <v>1</v>
      </c>
      <c r="AH333" s="5">
        <v>1</v>
      </c>
      <c r="AI333" s="5">
        <v>1</v>
      </c>
      <c r="AJ333" s="5">
        <v>1</v>
      </c>
      <c r="AK333" s="5">
        <v>1</v>
      </c>
      <c r="AL333" s="5">
        <v>1</v>
      </c>
      <c r="AM333" s="5">
        <v>1</v>
      </c>
      <c r="AN333" s="5">
        <v>1</v>
      </c>
      <c r="AO333" s="5">
        <v>1</v>
      </c>
      <c r="AP333" s="5">
        <v>1</v>
      </c>
      <c r="AQ333" s="5">
        <v>1</v>
      </c>
      <c r="AR333" s="5">
        <v>1</v>
      </c>
      <c r="AS333" s="5">
        <v>1</v>
      </c>
      <c r="AT333" s="5">
        <v>1</v>
      </c>
      <c r="AU333" s="5">
        <v>1</v>
      </c>
      <c r="AV333" s="5">
        <v>1</v>
      </c>
      <c r="AW333" s="5">
        <v>1</v>
      </c>
      <c r="AX333" s="5">
        <v>1</v>
      </c>
      <c r="AY333" s="5">
        <v>1</v>
      </c>
      <c r="AZ333" s="5">
        <v>1</v>
      </c>
      <c r="BA333" s="5">
        <v>1</v>
      </c>
      <c r="BB333" s="5">
        <v>1</v>
      </c>
      <c r="BC333" s="5">
        <v>1</v>
      </c>
      <c r="BD333" s="5">
        <v>1</v>
      </c>
      <c r="BE333" s="5">
        <v>1</v>
      </c>
      <c r="BF333" s="5">
        <v>1</v>
      </c>
      <c r="BG333" s="5">
        <v>1</v>
      </c>
      <c r="BH333" s="5">
        <v>1</v>
      </c>
      <c r="BI333" s="5">
        <v>1</v>
      </c>
      <c r="BJ333" s="5">
        <v>1</v>
      </c>
      <c r="BK333" s="5">
        <v>1</v>
      </c>
      <c r="BL333" s="5">
        <v>1</v>
      </c>
      <c r="BM333" s="5">
        <v>1</v>
      </c>
      <c r="BN333" s="5">
        <v>1</v>
      </c>
      <c r="BO333" s="5">
        <v>1</v>
      </c>
      <c r="BP333" s="5">
        <v>1</v>
      </c>
      <c r="BQ333" s="5">
        <v>1</v>
      </c>
      <c r="BR333" s="5">
        <v>1</v>
      </c>
      <c r="BS333" s="5">
        <v>1</v>
      </c>
      <c r="BT333" s="5">
        <v>1</v>
      </c>
      <c r="BU333" s="244">
        <v>1</v>
      </c>
    </row>
    <row r="334" spans="1:73" ht="18.75" customHeight="1">
      <c r="A334" s="5">
        <v>1</v>
      </c>
      <c r="B334" s="717" t="s">
        <v>119</v>
      </c>
      <c r="C334" s="201" t="s">
        <v>120</v>
      </c>
      <c r="D334" s="600"/>
      <c r="E334" s="807"/>
      <c r="F334" s="675"/>
      <c r="G334" s="810"/>
      <c r="H334" s="809"/>
      <c r="I334" s="5">
        <v>1</v>
      </c>
      <c r="J334" s="180" t="str">
        <f t="shared" ref="J334:J361" si="56">IF(P334&lt;&gt;"","A","►")</f>
        <v>►</v>
      </c>
      <c r="K334" s="163"/>
      <c r="L334" s="164"/>
      <c r="M334" s="181" t="str">
        <f t="shared" si="53"/>
        <v/>
      </c>
      <c r="N334" s="166"/>
      <c r="O334" s="167"/>
      <c r="P334" s="182"/>
      <c r="Q334" s="491">
        <v>1</v>
      </c>
      <c r="R334" s="169">
        <f>IFERROR(SUMIF(K390:P390, O334, K391:P391)*N334*IF(ISBLANK(K334),1,K334)+SUMIF(K392:P392, O334, K393:P393)*N334*IF(ISBLANK(K334),1,K334), 0)</f>
        <v>0</v>
      </c>
      <c r="S334" s="170">
        <f>IF(ISBLANK(K327),0,(R334*Q334)/K327*V328)</f>
        <v>0</v>
      </c>
      <c r="T334" s="183">
        <f>IF(S363=0,0,(S334/S363)*U332*1000)</f>
        <v>0</v>
      </c>
      <c r="U334" s="184">
        <f>IF(R363=0, 0, (K334*Q334)/(R363*U332))</f>
        <v>0</v>
      </c>
      <c r="V334" s="185">
        <f>IF(OR(ISBLANK(K327), ISBLANK(K334), ISTEXT(K334)), 0, K334*Q334/K327*V328)</f>
        <v>0</v>
      </c>
      <c r="W334" s="186">
        <f t="shared" si="54"/>
        <v>0</v>
      </c>
      <c r="X334" s="187">
        <f t="shared" si="55"/>
        <v>0</v>
      </c>
      <c r="Y334" s="22" t="s">
        <v>4</v>
      </c>
      <c r="Z334" s="5">
        <v>1</v>
      </c>
      <c r="AA334" s="797"/>
      <c r="AB334" s="210" t="s">
        <v>128</v>
      </c>
      <c r="AC334" s="211"/>
      <c r="AD334" s="211"/>
      <c r="AE334" s="211"/>
      <c r="AF334" s="212"/>
      <c r="AG334" s="5">
        <v>1</v>
      </c>
      <c r="AH334" s="5">
        <v>1</v>
      </c>
      <c r="AI334" s="5">
        <v>1</v>
      </c>
      <c r="AJ334" s="5">
        <v>1</v>
      </c>
      <c r="AK334" s="5">
        <v>1</v>
      </c>
      <c r="AL334" s="5">
        <v>1</v>
      </c>
      <c r="AM334" s="5">
        <v>1</v>
      </c>
      <c r="AN334" s="5">
        <v>1</v>
      </c>
      <c r="AO334" s="5">
        <v>1</v>
      </c>
      <c r="AP334" s="5">
        <v>1</v>
      </c>
      <c r="AQ334" s="5">
        <v>1</v>
      </c>
      <c r="AR334" s="5">
        <v>1</v>
      </c>
      <c r="AS334" s="5">
        <v>1</v>
      </c>
      <c r="AT334" s="5">
        <v>1</v>
      </c>
      <c r="AU334" s="5">
        <v>1</v>
      </c>
      <c r="AV334" s="5">
        <v>1</v>
      </c>
      <c r="AW334" s="5">
        <v>1</v>
      </c>
      <c r="AX334" s="5">
        <v>1</v>
      </c>
      <c r="AY334" s="5">
        <v>1</v>
      </c>
      <c r="AZ334" s="5">
        <v>1</v>
      </c>
      <c r="BA334" s="5">
        <v>1</v>
      </c>
      <c r="BB334" s="5">
        <v>1</v>
      </c>
      <c r="BC334" s="5">
        <v>1</v>
      </c>
      <c r="BD334" s="5">
        <v>1</v>
      </c>
      <c r="BE334" s="5">
        <v>1</v>
      </c>
      <c r="BF334" s="5">
        <v>1</v>
      </c>
      <c r="BG334" s="5">
        <v>1</v>
      </c>
      <c r="BH334" s="5">
        <v>1</v>
      </c>
      <c r="BI334" s="5">
        <v>1</v>
      </c>
      <c r="BJ334" s="5">
        <v>1</v>
      </c>
      <c r="BK334" s="5">
        <v>1</v>
      </c>
      <c r="BL334" s="5">
        <v>1</v>
      </c>
      <c r="BM334" s="5">
        <v>1</v>
      </c>
      <c r="BN334" s="5">
        <v>1</v>
      </c>
      <c r="BO334" s="5">
        <v>1</v>
      </c>
      <c r="BP334" s="5">
        <v>1</v>
      </c>
      <c r="BQ334" s="5">
        <v>1</v>
      </c>
      <c r="BR334" s="5">
        <v>1</v>
      </c>
      <c r="BS334" s="5">
        <v>1</v>
      </c>
      <c r="BT334" s="5">
        <v>1</v>
      </c>
      <c r="BU334" s="244">
        <v>1</v>
      </c>
    </row>
    <row r="335" spans="1:73" ht="18.75" customHeight="1">
      <c r="A335" s="5">
        <v>1</v>
      </c>
      <c r="B335" s="718"/>
      <c r="C335" s="210" t="s">
        <v>128</v>
      </c>
      <c r="D335" s="601"/>
      <c r="E335" s="808"/>
      <c r="F335" s="945"/>
      <c r="G335" s="811"/>
      <c r="H335" s="906"/>
      <c r="I335" s="5">
        <v>1</v>
      </c>
      <c r="J335" s="180" t="str">
        <f t="shared" si="56"/>
        <v>►</v>
      </c>
      <c r="K335" s="163"/>
      <c r="L335" s="164"/>
      <c r="M335" s="165" t="str">
        <f t="shared" si="53"/>
        <v/>
      </c>
      <c r="N335" s="166"/>
      <c r="O335" s="167"/>
      <c r="P335" s="182"/>
      <c r="Q335" s="491">
        <v>1</v>
      </c>
      <c r="R335" s="169">
        <f>IFERROR(SUMIF(K390:P390, O335, K391:P391)*N335*IF(ISBLANK(K335),1,K335)+SUMIF(K392:P392, O335, K393:P393)*N335*IF(ISBLANK(K335),1,K335), 0)</f>
        <v>0</v>
      </c>
      <c r="S335" s="170">
        <f>IF(ISBLANK(K327),0,(R335*Q335)/K327*V328)</f>
        <v>0</v>
      </c>
      <c r="T335" s="171">
        <f>IF(S363=0,0,(S335/S363)*U332*1000)</f>
        <v>0</v>
      </c>
      <c r="U335" s="193">
        <f>IF(R363=0, 0, (K335*Q335)/(R363*U332))</f>
        <v>0</v>
      </c>
      <c r="V335" s="173">
        <f>IF(OR(ISBLANK(K327), ISBLANK(K335), ISTEXT(K335)), 0, K335*Q335/K327*V328)</f>
        <v>0</v>
      </c>
      <c r="W335" s="174">
        <f t="shared" si="54"/>
        <v>0</v>
      </c>
      <c r="X335" s="175">
        <f t="shared" si="55"/>
        <v>0</v>
      </c>
      <c r="Y335" s="22" t="s">
        <v>10</v>
      </c>
      <c r="Z335" s="5">
        <v>1</v>
      </c>
      <c r="AA335" s="216"/>
      <c r="AB335" s="216"/>
      <c r="AC335" s="216"/>
      <c r="AD335" s="216"/>
      <c r="AE335" s="216"/>
      <c r="AF335" s="216"/>
      <c r="AG335" s="5">
        <v>1</v>
      </c>
      <c r="AH335" s="5">
        <v>1</v>
      </c>
      <c r="AI335" s="5">
        <v>1</v>
      </c>
      <c r="AJ335" s="5">
        <v>1</v>
      </c>
      <c r="AK335" s="5">
        <v>1</v>
      </c>
      <c r="AL335" s="5">
        <v>1</v>
      </c>
      <c r="AM335" s="5">
        <v>1</v>
      </c>
      <c r="AN335" s="5">
        <v>1</v>
      </c>
      <c r="AO335" s="5">
        <v>1</v>
      </c>
      <c r="AP335" s="5">
        <v>1</v>
      </c>
      <c r="AQ335" s="5">
        <v>1</v>
      </c>
      <c r="AR335" s="5">
        <v>1</v>
      </c>
      <c r="AS335" s="5">
        <v>1</v>
      </c>
      <c r="AT335" s="5">
        <v>1</v>
      </c>
      <c r="AU335" s="5">
        <v>1</v>
      </c>
      <c r="AV335" s="5">
        <v>1</v>
      </c>
      <c r="AW335" s="5">
        <v>1</v>
      </c>
      <c r="AX335" s="5">
        <v>1</v>
      </c>
      <c r="AY335" s="5">
        <v>1</v>
      </c>
      <c r="AZ335" s="5">
        <v>1</v>
      </c>
      <c r="BA335" s="5">
        <v>1</v>
      </c>
      <c r="BB335" s="5">
        <v>1</v>
      </c>
      <c r="BC335" s="5">
        <v>1</v>
      </c>
      <c r="BD335" s="5">
        <v>1</v>
      </c>
      <c r="BE335" s="5">
        <v>1</v>
      </c>
      <c r="BF335" s="5">
        <v>1</v>
      </c>
      <c r="BG335" s="5">
        <v>1</v>
      </c>
      <c r="BH335" s="5">
        <v>1</v>
      </c>
      <c r="BI335" s="5">
        <v>1</v>
      </c>
      <c r="BJ335" s="5">
        <v>1</v>
      </c>
      <c r="BK335" s="5">
        <v>1</v>
      </c>
      <c r="BL335" s="5">
        <v>1</v>
      </c>
      <c r="BM335" s="5">
        <v>1</v>
      </c>
      <c r="BN335" s="5">
        <v>1</v>
      </c>
      <c r="BO335" s="5">
        <v>1</v>
      </c>
      <c r="BP335" s="5">
        <v>1</v>
      </c>
      <c r="BQ335" s="5">
        <v>1</v>
      </c>
      <c r="BR335" s="5">
        <v>1</v>
      </c>
      <c r="BS335" s="5">
        <v>1</v>
      </c>
      <c r="BT335" s="5">
        <v>1</v>
      </c>
      <c r="BU335" s="244">
        <v>1</v>
      </c>
    </row>
    <row r="336" spans="1:73" ht="18.75">
      <c r="A336" s="5">
        <v>1</v>
      </c>
      <c r="B336" s="596"/>
      <c r="C336" s="613" t="str">
        <f>"colonne."&amp;LEFT(ADDRESS(1,COLUMN(),4),1)</f>
        <v>colonne.C</v>
      </c>
      <c r="D336" s="598"/>
      <c r="E336" s="613" t="str">
        <f>"colonne."&amp;LEFT(ADDRESS(1,COLUMN(),4),1)</f>
        <v>colonne.E</v>
      </c>
      <c r="F336" s="613" t="str">
        <f>"colonne."&amp;LEFT(ADDRESS(1,COLUMN(),4),1)</f>
        <v>colonne.F</v>
      </c>
      <c r="G336" s="626" t="s">
        <v>684</v>
      </c>
      <c r="H336" s="638" t="str">
        <f>"colonne."&amp;LEFT(ADDRESS(1,COLUMN(),4),1)</f>
        <v>colonne.H</v>
      </c>
      <c r="I336" s="5">
        <v>1</v>
      </c>
      <c r="J336" s="180" t="str">
        <f t="shared" si="56"/>
        <v>►</v>
      </c>
      <c r="K336" s="163"/>
      <c r="L336" s="164"/>
      <c r="M336" s="181" t="str">
        <f t="shared" si="53"/>
        <v/>
      </c>
      <c r="N336" s="166"/>
      <c r="O336" s="167"/>
      <c r="P336" s="182"/>
      <c r="Q336" s="491">
        <v>1</v>
      </c>
      <c r="R336" s="169">
        <f>IFERROR(SUMIF(K390:P390, O336, K391:P391)*N336*IF(ISBLANK(K336),1,K336)+SUMIF(K392:P392, O336, K393:P393)*N336*IF(ISBLANK(K336),1,K336), 0)</f>
        <v>0</v>
      </c>
      <c r="S336" s="170">
        <f>IF(ISBLANK(K327),0,(R336*Q336)/K327*V328)</f>
        <v>0</v>
      </c>
      <c r="T336" s="183">
        <f>IF(S363=0,0,(S336/S363)*U332*1000)</f>
        <v>0</v>
      </c>
      <c r="U336" s="184">
        <f>IF(R363=0, 0, (K336*Q336)/(R363*U332))</f>
        <v>0</v>
      </c>
      <c r="V336" s="185">
        <f>IF(OR(ISBLANK(K327), ISBLANK(K336), ISTEXT(K336)), 0, K336*Q336/K327*V328)</f>
        <v>0</v>
      </c>
      <c r="W336" s="186">
        <f t="shared" si="54"/>
        <v>0</v>
      </c>
      <c r="X336" s="187">
        <f t="shared" si="55"/>
        <v>0</v>
      </c>
      <c r="Y336" s="22" t="s">
        <v>16</v>
      </c>
      <c r="Z336" s="5">
        <v>1</v>
      </c>
      <c r="AA336" s="798" t="s">
        <v>138</v>
      </c>
      <c r="AB336" s="798"/>
      <c r="AC336" s="219"/>
      <c r="AD336" s="219"/>
      <c r="AE336" s="219"/>
      <c r="AF336" s="219"/>
      <c r="AG336" s="5">
        <v>1</v>
      </c>
      <c r="AH336" s="5">
        <v>1</v>
      </c>
      <c r="AI336" s="5">
        <v>1</v>
      </c>
      <c r="AJ336" s="5">
        <v>1</v>
      </c>
      <c r="AK336" s="5">
        <v>1</v>
      </c>
      <c r="AL336" s="5">
        <v>1</v>
      </c>
      <c r="AM336" s="5">
        <v>1</v>
      </c>
      <c r="AN336" s="5">
        <v>1</v>
      </c>
      <c r="AO336" s="5">
        <v>1</v>
      </c>
      <c r="AP336" s="5">
        <v>1</v>
      </c>
      <c r="AQ336" s="5">
        <v>1</v>
      </c>
      <c r="AR336" s="5">
        <v>1</v>
      </c>
      <c r="AS336" s="5">
        <v>1</v>
      </c>
      <c r="AT336" s="5">
        <v>1</v>
      </c>
      <c r="AU336" s="5">
        <v>1</v>
      </c>
      <c r="AV336" s="5">
        <v>1</v>
      </c>
      <c r="AW336" s="5">
        <v>1</v>
      </c>
      <c r="AX336" s="5">
        <v>1</v>
      </c>
      <c r="AY336" s="5">
        <v>1</v>
      </c>
      <c r="AZ336" s="5">
        <v>1</v>
      </c>
      <c r="BA336" s="5">
        <v>1</v>
      </c>
      <c r="BB336" s="5">
        <v>1</v>
      </c>
      <c r="BC336" s="5">
        <v>1</v>
      </c>
      <c r="BD336" s="5">
        <v>1</v>
      </c>
      <c r="BE336" s="5">
        <v>1</v>
      </c>
      <c r="BF336" s="5">
        <v>1</v>
      </c>
      <c r="BG336" s="5">
        <v>1</v>
      </c>
      <c r="BH336" s="5">
        <v>1</v>
      </c>
      <c r="BI336" s="5">
        <v>1</v>
      </c>
      <c r="BJ336" s="5">
        <v>1</v>
      </c>
      <c r="BK336" s="5">
        <v>1</v>
      </c>
      <c r="BL336" s="5">
        <v>1</v>
      </c>
      <c r="BM336" s="5">
        <v>1</v>
      </c>
      <c r="BN336" s="5">
        <v>1</v>
      </c>
      <c r="BO336" s="5">
        <v>1</v>
      </c>
      <c r="BP336" s="5">
        <v>1</v>
      </c>
      <c r="BQ336" s="5">
        <v>1</v>
      </c>
      <c r="BR336" s="5">
        <v>1</v>
      </c>
      <c r="BS336" s="5">
        <v>1</v>
      </c>
      <c r="BT336" s="5">
        <v>1</v>
      </c>
      <c r="BU336" s="244">
        <v>1</v>
      </c>
    </row>
    <row r="337" spans="1:73" ht="19.5" thickBot="1">
      <c r="A337" s="5">
        <v>1</v>
      </c>
      <c r="B337" s="596"/>
      <c r="C337" s="631"/>
      <c r="D337" s="598"/>
      <c r="E337" s="630" t="str">
        <f t="shared" ref="E337:E399" si="57">SUBSTITUTE(SUBSTITUTE(SUBSTITUTE(SUBSTITUTE(SUBSTITUTE(SUBSTITUTE(SUBSTITUTE(SUBSTITUTE(SUBSTITUTE(SUBSTITUTE(C337,"0",""),"1",""),"2",""),"3",""),"4",""),"5",""),"6",""),"7",""),"8",""),"9","")</f>
        <v/>
      </c>
      <c r="F337" s="641"/>
      <c r="G337" s="627" t="str">
        <f t="shared" ref="G337:G343" si="58">IF(ISBLANK(F337),E337,F337)</f>
        <v/>
      </c>
      <c r="H337" s="639" t="str">
        <f>IF(OR(ISBLANK(F337), ISTEXT(F337)), "", "0  "&amp;F336)</f>
        <v/>
      </c>
      <c r="I337" s="5">
        <v>1</v>
      </c>
      <c r="J337" s="180" t="str">
        <f t="shared" si="56"/>
        <v>►</v>
      </c>
      <c r="K337" s="163"/>
      <c r="L337" s="164"/>
      <c r="M337" s="165" t="str">
        <f t="shared" si="53"/>
        <v/>
      </c>
      <c r="N337" s="166"/>
      <c r="O337" s="167"/>
      <c r="P337" s="182"/>
      <c r="Q337" s="491">
        <v>1</v>
      </c>
      <c r="R337" s="169">
        <f>IFERROR(SUMIF(K390:P390, O337, K391:P391)*N337*IF(ISBLANK(K337),1,K337)+SUMIF(K392:P392, O337, K393:P393)*N337*IF(ISBLANK(K337),1,K337), 0)</f>
        <v>0</v>
      </c>
      <c r="S337" s="170">
        <f>IF(ISBLANK(K327),0,(R337*Q337)/K327*V328)</f>
        <v>0</v>
      </c>
      <c r="T337" s="171">
        <f>IF(S363=0,0,(S337/S363)*U332*1000)</f>
        <v>0</v>
      </c>
      <c r="U337" s="193">
        <f>IF(R363=0, 0, (K337*Q337)/(R363*U332))</f>
        <v>0</v>
      </c>
      <c r="V337" s="173">
        <f>IF(OR(ISBLANK(K327), ISBLANK(K337), ISTEXT(K337)), 0, K337*Q337/K327*V328)</f>
        <v>0</v>
      </c>
      <c r="W337" s="174">
        <f t="shared" si="54"/>
        <v>0</v>
      </c>
      <c r="X337" s="175">
        <f t="shared" si="55"/>
        <v>0</v>
      </c>
      <c r="Y337" s="22" t="s">
        <v>5</v>
      </c>
      <c r="Z337" s="5">
        <v>1</v>
      </c>
      <c r="AA337" s="897" t="s">
        <v>143</v>
      </c>
      <c r="AB337" s="897"/>
      <c r="AC337" s="224"/>
      <c r="AD337" s="224"/>
      <c r="AE337" s="224"/>
      <c r="AF337" s="224"/>
      <c r="AG337" s="5">
        <v>1</v>
      </c>
      <c r="AH337" s="5">
        <v>1</v>
      </c>
      <c r="AI337" s="5">
        <v>1</v>
      </c>
      <c r="AJ337" s="5">
        <v>1</v>
      </c>
      <c r="AK337" s="5">
        <v>1</v>
      </c>
      <c r="AL337" s="5">
        <v>1</v>
      </c>
      <c r="AM337" s="5">
        <v>1</v>
      </c>
      <c r="AN337" s="5">
        <v>1</v>
      </c>
      <c r="AO337" s="5">
        <v>1</v>
      </c>
      <c r="AP337" s="5">
        <v>1</v>
      </c>
      <c r="AQ337" s="5">
        <v>1</v>
      </c>
      <c r="AR337" s="5">
        <v>1</v>
      </c>
      <c r="AS337" s="5">
        <v>1</v>
      </c>
      <c r="AT337" s="5">
        <v>1</v>
      </c>
      <c r="AU337" s="5">
        <v>1</v>
      </c>
      <c r="AV337" s="5">
        <v>1</v>
      </c>
      <c r="AW337" s="5">
        <v>1</v>
      </c>
      <c r="AX337" s="5">
        <v>1</v>
      </c>
      <c r="AY337" s="5">
        <v>1</v>
      </c>
      <c r="AZ337" s="5">
        <v>1</v>
      </c>
      <c r="BA337" s="5">
        <v>1</v>
      </c>
      <c r="BB337" s="5">
        <v>1</v>
      </c>
      <c r="BC337" s="5">
        <v>1</v>
      </c>
      <c r="BD337" s="5">
        <v>1</v>
      </c>
      <c r="BE337" s="5">
        <v>1</v>
      </c>
      <c r="BF337" s="5">
        <v>1</v>
      </c>
      <c r="BG337" s="5">
        <v>1</v>
      </c>
      <c r="BH337" s="5">
        <v>1</v>
      </c>
      <c r="BI337" s="5">
        <v>1</v>
      </c>
      <c r="BJ337" s="5">
        <v>1</v>
      </c>
      <c r="BK337" s="5">
        <v>1</v>
      </c>
      <c r="BL337" s="5">
        <v>1</v>
      </c>
      <c r="BM337" s="5">
        <v>1</v>
      </c>
      <c r="BN337" s="5">
        <v>1</v>
      </c>
      <c r="BO337" s="5">
        <v>1</v>
      </c>
      <c r="BP337" s="5">
        <v>1</v>
      </c>
      <c r="BQ337" s="5">
        <v>1</v>
      </c>
      <c r="BR337" s="5">
        <v>1</v>
      </c>
      <c r="BS337" s="5">
        <v>1</v>
      </c>
      <c r="BT337" s="5">
        <v>1</v>
      </c>
      <c r="BU337" s="244">
        <v>1</v>
      </c>
    </row>
    <row r="338" spans="1:73" ht="20.25" thickTop="1" thickBot="1">
      <c r="A338" s="5">
        <v>1</v>
      </c>
      <c r="B338" s="596"/>
      <c r="C338" s="632"/>
      <c r="D338" s="598"/>
      <c r="E338" s="630" t="str">
        <f t="shared" si="57"/>
        <v/>
      </c>
      <c r="F338" s="640">
        <v>0</v>
      </c>
      <c r="G338" s="627">
        <f t="shared" si="58"/>
        <v>0</v>
      </c>
      <c r="H338" s="639" t="str">
        <f>IF(OR(ISBLANK(F338), ISTEXT(F338)), "", "0  "&amp;F336)</f>
        <v>0  colonne.F</v>
      </c>
      <c r="I338" s="5">
        <v>1</v>
      </c>
      <c r="J338" s="180" t="str">
        <f t="shared" si="56"/>
        <v>►</v>
      </c>
      <c r="K338" s="163"/>
      <c r="L338" s="164"/>
      <c r="M338" s="181" t="str">
        <f t="shared" si="53"/>
        <v/>
      </c>
      <c r="N338" s="166"/>
      <c r="O338" s="167"/>
      <c r="P338" s="182"/>
      <c r="Q338" s="491">
        <v>1</v>
      </c>
      <c r="R338" s="169">
        <f>IFERROR(SUMIF(K390:P390, O338, K391:P391)*N338*IF(ISBLANK(K338),1,K338)+SUMIF(K392:P392, O338, K393:P393)*N338*IF(ISBLANK(K338),1,K338), 0)</f>
        <v>0</v>
      </c>
      <c r="S338" s="170">
        <f>IF(ISBLANK(K327),0,(R338*Q338)/K327*V328)</f>
        <v>0</v>
      </c>
      <c r="T338" s="183">
        <f>IF(S363=0,0,(S338/S363)*U332*1000)</f>
        <v>0</v>
      </c>
      <c r="U338" s="184">
        <f>IF(R363=0, 0, (K338*Q338)/(R363*U332))</f>
        <v>0</v>
      </c>
      <c r="V338" s="185">
        <f>IF(OR(ISBLANK(K327), ISBLANK(K338), ISTEXT(K338)), 0, K338*Q338/K327*V328)</f>
        <v>0</v>
      </c>
      <c r="W338" s="186">
        <f t="shared" si="54"/>
        <v>0</v>
      </c>
      <c r="X338" s="187">
        <f t="shared" si="55"/>
        <v>0</v>
      </c>
      <c r="Y338" s="32" t="s">
        <v>11</v>
      </c>
      <c r="Z338" s="5">
        <v>1</v>
      </c>
      <c r="AA338" s="113" t="s">
        <v>63</v>
      </c>
      <c r="AB338" s="113" t="s">
        <v>64</v>
      </c>
      <c r="AC338" s="113" t="s">
        <v>65</v>
      </c>
      <c r="AD338" s="113" t="s">
        <v>66</v>
      </c>
      <c r="AE338" s="113" t="s">
        <v>67</v>
      </c>
      <c r="AF338" s="113" t="s">
        <v>68</v>
      </c>
      <c r="AG338" s="5">
        <v>1</v>
      </c>
      <c r="AH338" s="5">
        <v>1</v>
      </c>
      <c r="AI338" s="5">
        <v>1</v>
      </c>
      <c r="AJ338" s="5">
        <v>1</v>
      </c>
      <c r="AK338" s="5">
        <v>1</v>
      </c>
      <c r="AL338" s="5">
        <v>1</v>
      </c>
      <c r="AM338" s="5">
        <v>1</v>
      </c>
      <c r="AN338" s="5">
        <v>1</v>
      </c>
      <c r="AO338" s="5">
        <v>1</v>
      </c>
      <c r="AP338" s="5">
        <v>1</v>
      </c>
      <c r="AQ338" s="5">
        <v>1</v>
      </c>
      <c r="AR338" s="5">
        <v>1</v>
      </c>
      <c r="AS338" s="5">
        <v>1</v>
      </c>
      <c r="AT338" s="5">
        <v>1</v>
      </c>
      <c r="AU338" s="5">
        <v>1</v>
      </c>
      <c r="AV338" s="5">
        <v>1</v>
      </c>
      <c r="AW338" s="5">
        <v>1</v>
      </c>
      <c r="AX338" s="5">
        <v>1</v>
      </c>
      <c r="AY338" s="5">
        <v>1</v>
      </c>
      <c r="AZ338" s="5">
        <v>1</v>
      </c>
      <c r="BA338" s="5">
        <v>1</v>
      </c>
      <c r="BB338" s="5">
        <v>1</v>
      </c>
      <c r="BC338" s="5">
        <v>1</v>
      </c>
      <c r="BD338" s="5">
        <v>1</v>
      </c>
      <c r="BE338" s="5">
        <v>1</v>
      </c>
      <c r="BF338" s="5">
        <v>1</v>
      </c>
      <c r="BG338" s="5">
        <v>1</v>
      </c>
      <c r="BH338" s="5">
        <v>1</v>
      </c>
      <c r="BI338" s="5">
        <v>1</v>
      </c>
      <c r="BJ338" s="5">
        <v>1</v>
      </c>
      <c r="BK338" s="5">
        <v>1</v>
      </c>
      <c r="BL338" s="5">
        <v>1</v>
      </c>
      <c r="BM338" s="5">
        <v>1</v>
      </c>
      <c r="BN338" s="5">
        <v>1</v>
      </c>
      <c r="BO338" s="5">
        <v>1</v>
      </c>
      <c r="BP338" s="5">
        <v>1</v>
      </c>
      <c r="BQ338" s="5">
        <v>1</v>
      </c>
      <c r="BR338" s="5">
        <v>1</v>
      </c>
      <c r="BS338" s="5">
        <v>1</v>
      </c>
      <c r="BT338" s="5">
        <v>1</v>
      </c>
      <c r="BU338" s="244">
        <v>1</v>
      </c>
    </row>
    <row r="339" spans="1:73" ht="19.5" thickTop="1">
      <c r="A339" s="5">
        <v>1</v>
      </c>
      <c r="B339" s="596"/>
      <c r="C339" s="632"/>
      <c r="D339" s="598"/>
      <c r="E339" s="630" t="str">
        <f t="shared" si="57"/>
        <v/>
      </c>
      <c r="F339" s="640">
        <v>0</v>
      </c>
      <c r="G339" s="627">
        <f t="shared" si="58"/>
        <v>0</v>
      </c>
      <c r="H339" s="639" t="str">
        <f>IF(OR(ISBLANK(F339), ISTEXT(F339)), "", "0  "&amp;F336)</f>
        <v>0  colonne.F</v>
      </c>
      <c r="I339" s="5">
        <v>1</v>
      </c>
      <c r="J339" s="180" t="str">
        <f t="shared" si="56"/>
        <v>►</v>
      </c>
      <c r="K339" s="163"/>
      <c r="L339" s="164"/>
      <c r="M339" s="165" t="str">
        <f t="shared" si="53"/>
        <v/>
      </c>
      <c r="N339" s="166"/>
      <c r="O339" s="167"/>
      <c r="P339" s="182"/>
      <c r="Q339" s="491">
        <v>1</v>
      </c>
      <c r="R339" s="169">
        <f>IFERROR(SUMIF(K390:P390, O339, K391:P391)*N339*IF(ISBLANK(K339),1,K339)+SUMIF(K392:P392, O339, K393:P393)*N339*IF(ISBLANK(K339),1,K339), 0)</f>
        <v>0</v>
      </c>
      <c r="S339" s="170">
        <f>IF(ISBLANK(K327),0,(R339*Q339)/K327*V328)</f>
        <v>0</v>
      </c>
      <c r="T339" s="171">
        <f>IF(S363=0,0,(S339/S363)*U332*1000)</f>
        <v>0</v>
      </c>
      <c r="U339" s="193">
        <f>IF(R363=0, 0, (K339*Q339)/(R363*U332))</f>
        <v>0</v>
      </c>
      <c r="V339" s="173">
        <f>IF(OR(ISBLANK(K327), ISBLANK(K339), ISTEXT(K339)), 0, K339*Q339/K327*V328)</f>
        <v>0</v>
      </c>
      <c r="W339" s="174">
        <f t="shared" si="54"/>
        <v>0</v>
      </c>
      <c r="X339" s="175">
        <f t="shared" si="55"/>
        <v>0</v>
      </c>
      <c r="Y339" s="32" t="s">
        <v>17</v>
      </c>
      <c r="Z339" s="5">
        <v>1</v>
      </c>
      <c r="AA339" s="812" t="s">
        <v>122</v>
      </c>
      <c r="AB339" s="814" t="s">
        <v>123</v>
      </c>
      <c r="AC339" s="816" t="s">
        <v>84</v>
      </c>
      <c r="AD339" s="814" t="s">
        <v>90</v>
      </c>
      <c r="AE339" s="818" t="s">
        <v>124</v>
      </c>
      <c r="AF339" s="128" t="s">
        <v>92</v>
      </c>
      <c r="AG339" s="5">
        <v>1</v>
      </c>
      <c r="AH339" s="5">
        <v>1</v>
      </c>
      <c r="AI339" s="5">
        <v>1</v>
      </c>
      <c r="AJ339" s="5">
        <v>1</v>
      </c>
      <c r="AK339" s="5">
        <v>1</v>
      </c>
      <c r="AL339" s="5">
        <v>1</v>
      </c>
      <c r="AM339" s="5">
        <v>1</v>
      </c>
      <c r="AN339" s="5">
        <v>1</v>
      </c>
      <c r="AO339" s="5">
        <v>1</v>
      </c>
      <c r="AP339" s="5">
        <v>1</v>
      </c>
      <c r="AQ339" s="5">
        <v>1</v>
      </c>
      <c r="AR339" s="5">
        <v>1</v>
      </c>
      <c r="AS339" s="5">
        <v>1</v>
      </c>
      <c r="AT339" s="5">
        <v>1</v>
      </c>
      <c r="AU339" s="5">
        <v>1</v>
      </c>
      <c r="AV339" s="5">
        <v>1</v>
      </c>
      <c r="AW339" s="5">
        <v>1</v>
      </c>
      <c r="AX339" s="5">
        <v>1</v>
      </c>
      <c r="AY339" s="5">
        <v>1</v>
      </c>
      <c r="AZ339" s="5">
        <v>1</v>
      </c>
      <c r="BA339" s="5">
        <v>1</v>
      </c>
      <c r="BB339" s="5">
        <v>1</v>
      </c>
      <c r="BC339" s="5">
        <v>1</v>
      </c>
      <c r="BD339" s="5">
        <v>1</v>
      </c>
      <c r="BE339" s="5">
        <v>1</v>
      </c>
      <c r="BF339" s="5">
        <v>1</v>
      </c>
      <c r="BG339" s="5">
        <v>1</v>
      </c>
      <c r="BH339" s="5">
        <v>1</v>
      </c>
      <c r="BI339" s="5">
        <v>1</v>
      </c>
      <c r="BJ339" s="5">
        <v>1</v>
      </c>
      <c r="BK339" s="5">
        <v>1</v>
      </c>
      <c r="BL339" s="5">
        <v>1</v>
      </c>
      <c r="BM339" s="5">
        <v>1</v>
      </c>
      <c r="BN339" s="5">
        <v>1</v>
      </c>
      <c r="BO339" s="5">
        <v>1</v>
      </c>
      <c r="BP339" s="5">
        <v>1</v>
      </c>
      <c r="BQ339" s="5">
        <v>1</v>
      </c>
      <c r="BR339" s="5">
        <v>1</v>
      </c>
      <c r="BS339" s="5">
        <v>1</v>
      </c>
      <c r="BT339" s="5">
        <v>1</v>
      </c>
      <c r="BU339" s="244">
        <v>1</v>
      </c>
    </row>
    <row r="340" spans="1:73" ht="18.75">
      <c r="A340" s="5">
        <v>1</v>
      </c>
      <c r="B340" s="596"/>
      <c r="C340" s="632"/>
      <c r="D340" s="598"/>
      <c r="E340" s="630" t="str">
        <f t="shared" si="57"/>
        <v/>
      </c>
      <c r="F340" s="640">
        <v>0</v>
      </c>
      <c r="G340" s="627">
        <f t="shared" si="58"/>
        <v>0</v>
      </c>
      <c r="H340" s="639" t="str">
        <f>IF(OR(ISBLANK(F340), ISTEXT(F340)), "", "0  "&amp;F336)</f>
        <v>0  colonne.F</v>
      </c>
      <c r="I340" s="5">
        <v>1</v>
      </c>
      <c r="J340" s="180" t="str">
        <f t="shared" si="56"/>
        <v>►</v>
      </c>
      <c r="K340" s="163"/>
      <c r="L340" s="164"/>
      <c r="M340" s="181" t="str">
        <f t="shared" si="53"/>
        <v/>
      </c>
      <c r="N340" s="166"/>
      <c r="O340" s="167"/>
      <c r="P340" s="182"/>
      <c r="Q340" s="491">
        <v>1</v>
      </c>
      <c r="R340" s="169">
        <f>IFERROR(SUMIF(K390:P390, O340, K391:P391)*N340*IF(ISBLANK(K340),1,K340)+SUMIF(K392:P392, O340, K393:P393)*N340*IF(ISBLANK(K340),1,K340), 0)</f>
        <v>0</v>
      </c>
      <c r="S340" s="170">
        <f>IF(ISBLANK(K327),0,(R340*Q340)/K327*V328)</f>
        <v>0</v>
      </c>
      <c r="T340" s="183">
        <f>IF(S363=0,0,(S340/S363)*U332*1000)</f>
        <v>0</v>
      </c>
      <c r="U340" s="184">
        <f>IF(R363=0, 0, (K340*Q340)/(R363*U332))</f>
        <v>0</v>
      </c>
      <c r="V340" s="185">
        <f>IF(OR(ISBLANK(K327), ISBLANK(K340), ISTEXT(K340)), 0, K340*Q340/K327*V328)</f>
        <v>0</v>
      </c>
      <c r="W340" s="186">
        <f t="shared" si="54"/>
        <v>0</v>
      </c>
      <c r="X340" s="187">
        <f t="shared" si="55"/>
        <v>0</v>
      </c>
      <c r="Y340" s="23" t="s">
        <v>6</v>
      </c>
      <c r="Z340" s="5">
        <v>1</v>
      </c>
      <c r="AA340" s="813"/>
      <c r="AB340" s="815"/>
      <c r="AC340" s="817"/>
      <c r="AD340" s="815"/>
      <c r="AE340" s="819"/>
      <c r="AF340" s="147" t="s">
        <v>81</v>
      </c>
      <c r="AG340" s="5">
        <v>1</v>
      </c>
      <c r="AH340" s="5">
        <v>1</v>
      </c>
      <c r="AI340" s="5">
        <v>1</v>
      </c>
      <c r="AJ340" s="5">
        <v>1</v>
      </c>
      <c r="AK340" s="5">
        <v>1</v>
      </c>
      <c r="AL340" s="5">
        <v>1</v>
      </c>
      <c r="AM340" s="5">
        <v>1</v>
      </c>
      <c r="AN340" s="5">
        <v>1</v>
      </c>
      <c r="AO340" s="5">
        <v>1</v>
      </c>
      <c r="AP340" s="5">
        <v>1</v>
      </c>
      <c r="AQ340" s="5">
        <v>1</v>
      </c>
      <c r="AR340" s="5">
        <v>1</v>
      </c>
      <c r="AS340" s="5">
        <v>1</v>
      </c>
      <c r="AT340" s="5">
        <v>1</v>
      </c>
      <c r="AU340" s="5">
        <v>1</v>
      </c>
      <c r="AV340" s="5">
        <v>1</v>
      </c>
      <c r="AW340" s="5">
        <v>1</v>
      </c>
      <c r="AX340" s="5">
        <v>1</v>
      </c>
      <c r="AY340" s="5">
        <v>1</v>
      </c>
      <c r="AZ340" s="5">
        <v>1</v>
      </c>
      <c r="BA340" s="5">
        <v>1</v>
      </c>
      <c r="BB340" s="5">
        <v>1</v>
      </c>
      <c r="BC340" s="5">
        <v>1</v>
      </c>
      <c r="BD340" s="5">
        <v>1</v>
      </c>
      <c r="BE340" s="5">
        <v>1</v>
      </c>
      <c r="BF340" s="5">
        <v>1</v>
      </c>
      <c r="BG340" s="5">
        <v>1</v>
      </c>
      <c r="BH340" s="5">
        <v>1</v>
      </c>
      <c r="BI340" s="5">
        <v>1</v>
      </c>
      <c r="BJ340" s="5">
        <v>1</v>
      </c>
      <c r="BK340" s="5">
        <v>1</v>
      </c>
      <c r="BL340" s="5">
        <v>1</v>
      </c>
      <c r="BM340" s="5">
        <v>1</v>
      </c>
      <c r="BN340" s="5">
        <v>1</v>
      </c>
      <c r="BO340" s="5">
        <v>1</v>
      </c>
      <c r="BP340" s="5">
        <v>1</v>
      </c>
      <c r="BQ340" s="5">
        <v>1</v>
      </c>
      <c r="BR340" s="5">
        <v>1</v>
      </c>
      <c r="BS340" s="5">
        <v>1</v>
      </c>
      <c r="BT340" s="5">
        <v>1</v>
      </c>
      <c r="BU340" s="244">
        <v>1</v>
      </c>
    </row>
    <row r="341" spans="1:73" ht="18.75">
      <c r="A341" s="5">
        <v>1</v>
      </c>
      <c r="B341" s="596"/>
      <c r="C341" s="632"/>
      <c r="D341" s="598"/>
      <c r="E341" s="630" t="str">
        <f t="shared" si="57"/>
        <v/>
      </c>
      <c r="F341" s="640"/>
      <c r="G341" s="627" t="str">
        <f t="shared" si="58"/>
        <v/>
      </c>
      <c r="H341" s="639" t="str">
        <f>IF(OR(ISBLANK(F341), ISTEXT(F341)), "", "0  "&amp;F336)</f>
        <v/>
      </c>
      <c r="I341" s="5">
        <v>1</v>
      </c>
      <c r="J341" s="180" t="str">
        <f t="shared" si="56"/>
        <v>►</v>
      </c>
      <c r="K341" s="163"/>
      <c r="L341" s="164"/>
      <c r="M341" s="165" t="str">
        <f t="shared" si="53"/>
        <v/>
      </c>
      <c r="N341" s="166"/>
      <c r="O341" s="167"/>
      <c r="P341" s="182"/>
      <c r="Q341" s="491">
        <v>1</v>
      </c>
      <c r="R341" s="169">
        <f>IFERROR(SUMIF(K390:P390, O341, K391:P391)*N341*IF(ISBLANK(K341),1,K341)+SUMIF(K392:P392, O341, K393:P393)*N341*IF(ISBLANK(K341),1,K341), 0)</f>
        <v>0</v>
      </c>
      <c r="S341" s="170">
        <f>IF(ISBLANK(K327),0,(R341*Q341)/K327*V328)</f>
        <v>0</v>
      </c>
      <c r="T341" s="171">
        <f>IF(S363=0,0,(S341/S363)*U332*1000)</f>
        <v>0</v>
      </c>
      <c r="U341" s="193">
        <f>IF(R363=0, 0, (K341*Q341)/(R363*U332))</f>
        <v>0</v>
      </c>
      <c r="V341" s="173">
        <f>IF(OR(ISBLANK(K327), ISBLANK(K341), ISTEXT(K341)), 0, K341*Q341/K327*V328)</f>
        <v>0</v>
      </c>
      <c r="W341" s="174">
        <f t="shared" si="54"/>
        <v>0</v>
      </c>
      <c r="X341" s="175">
        <f t="shared" si="55"/>
        <v>0</v>
      </c>
      <c r="Y341" s="23" t="s">
        <v>12</v>
      </c>
      <c r="Z341" s="5">
        <v>1</v>
      </c>
      <c r="AA341" s="163"/>
      <c r="AB341" s="164"/>
      <c r="AC341" s="165" t="str">
        <f t="shared" ref="AC341:AC361" si="59">IF(AND(AA341&gt;0,AD341&gt;0),"de","")</f>
        <v/>
      </c>
      <c r="AD341" s="166"/>
      <c r="AE341" s="167"/>
      <c r="AF341" s="168"/>
      <c r="AG341" s="5">
        <v>1</v>
      </c>
      <c r="AH341" s="5">
        <v>1</v>
      </c>
      <c r="AI341" s="5">
        <v>1</v>
      </c>
      <c r="AJ341" s="5">
        <v>1</v>
      </c>
      <c r="AK341" s="5">
        <v>1</v>
      </c>
      <c r="AL341" s="5">
        <v>1</v>
      </c>
      <c r="AM341" s="5">
        <v>1</v>
      </c>
      <c r="AN341" s="5">
        <v>1</v>
      </c>
      <c r="AO341" s="5">
        <v>1</v>
      </c>
      <c r="AP341" s="5">
        <v>1</v>
      </c>
      <c r="AQ341" s="5">
        <v>1</v>
      </c>
      <c r="AR341" s="5">
        <v>1</v>
      </c>
      <c r="AS341" s="5">
        <v>1</v>
      </c>
      <c r="AT341" s="5">
        <v>1</v>
      </c>
      <c r="AU341" s="5">
        <v>1</v>
      </c>
      <c r="AV341" s="5">
        <v>1</v>
      </c>
      <c r="AW341" s="5">
        <v>1</v>
      </c>
      <c r="AX341" s="5">
        <v>1</v>
      </c>
      <c r="AY341" s="5">
        <v>1</v>
      </c>
      <c r="AZ341" s="5">
        <v>1</v>
      </c>
      <c r="BA341" s="5">
        <v>1</v>
      </c>
      <c r="BB341" s="5">
        <v>1</v>
      </c>
      <c r="BC341" s="5">
        <v>1</v>
      </c>
      <c r="BD341" s="5">
        <v>1</v>
      </c>
      <c r="BE341" s="5">
        <v>1</v>
      </c>
      <c r="BF341" s="5">
        <v>1</v>
      </c>
      <c r="BG341" s="5">
        <v>1</v>
      </c>
      <c r="BH341" s="5">
        <v>1</v>
      </c>
      <c r="BI341" s="5">
        <v>1</v>
      </c>
      <c r="BJ341" s="5">
        <v>1</v>
      </c>
      <c r="BK341" s="5">
        <v>1</v>
      </c>
      <c r="BL341" s="5">
        <v>1</v>
      </c>
      <c r="BM341" s="5">
        <v>1</v>
      </c>
      <c r="BN341" s="5">
        <v>1</v>
      </c>
      <c r="BO341" s="5">
        <v>1</v>
      </c>
      <c r="BP341" s="5">
        <v>1</v>
      </c>
      <c r="BQ341" s="5">
        <v>1</v>
      </c>
      <c r="BR341" s="5">
        <v>1</v>
      </c>
      <c r="BS341" s="5">
        <v>1</v>
      </c>
      <c r="BT341" s="5">
        <v>1</v>
      </c>
      <c r="BU341" s="244">
        <v>1</v>
      </c>
    </row>
    <row r="342" spans="1:73" ht="18.75">
      <c r="A342" s="5">
        <v>1</v>
      </c>
      <c r="B342" s="596"/>
      <c r="C342" s="632"/>
      <c r="D342" s="598"/>
      <c r="E342" s="630" t="str">
        <f t="shared" si="57"/>
        <v/>
      </c>
      <c r="F342" s="640"/>
      <c r="G342" s="627" t="str">
        <f t="shared" si="58"/>
        <v/>
      </c>
      <c r="H342" s="639" t="str">
        <f>IF(OR(ISBLANK(F342), ISTEXT(F342)), "", "0  "&amp;F336)</f>
        <v/>
      </c>
      <c r="I342" s="5">
        <v>1</v>
      </c>
      <c r="J342" s="180" t="str">
        <f t="shared" si="56"/>
        <v>►</v>
      </c>
      <c r="K342" s="163"/>
      <c r="L342" s="164"/>
      <c r="M342" s="181" t="str">
        <f t="shared" si="53"/>
        <v/>
      </c>
      <c r="N342" s="166"/>
      <c r="O342" s="167"/>
      <c r="P342" s="182"/>
      <c r="Q342" s="491">
        <v>1</v>
      </c>
      <c r="R342" s="169">
        <f>IFERROR(SUMIF(K390:P390, O342, K391:P391)*N342*IF(ISBLANK(K342),1,K342)+SUMIF(K392:P392, O342, K393:P393)*N342*IF(ISBLANK(K342),1,K342), 0)</f>
        <v>0</v>
      </c>
      <c r="S342" s="170">
        <f>IF(ISBLANK(K327),0,(R342*Q342)/K327*V328)</f>
        <v>0</v>
      </c>
      <c r="T342" s="183">
        <f>IF(S363=0,0,(S342/S363)*U332*1000)</f>
        <v>0</v>
      </c>
      <c r="U342" s="184">
        <f>IF(R363=0, 0, (K342*Q342)/(R363*U332))</f>
        <v>0</v>
      </c>
      <c r="V342" s="185">
        <f>IF(OR(ISBLANK(K327), ISBLANK(K342), ISTEXT(K342)), 0, K342*Q342/K327*V328)</f>
        <v>0</v>
      </c>
      <c r="W342" s="186">
        <f t="shared" si="54"/>
        <v>0</v>
      </c>
      <c r="X342" s="187">
        <f t="shared" si="55"/>
        <v>0</v>
      </c>
      <c r="Y342" s="41" t="s">
        <v>18</v>
      </c>
      <c r="Z342" s="5">
        <v>1</v>
      </c>
      <c r="AA342" s="164"/>
      <c r="AB342" s="164"/>
      <c r="AC342" s="181" t="str">
        <f t="shared" si="59"/>
        <v/>
      </c>
      <c r="AD342" s="166"/>
      <c r="AE342" s="167"/>
      <c r="AF342" s="182"/>
      <c r="AG342" s="5">
        <v>1</v>
      </c>
      <c r="AH342" s="5">
        <v>1</v>
      </c>
      <c r="AI342" s="5">
        <v>1</v>
      </c>
      <c r="AJ342" s="5">
        <v>1</v>
      </c>
      <c r="AK342" s="5">
        <v>1</v>
      </c>
      <c r="AL342" s="5">
        <v>1</v>
      </c>
      <c r="AM342" s="5">
        <v>1</v>
      </c>
      <c r="AN342" s="5">
        <v>1</v>
      </c>
      <c r="AO342" s="5">
        <v>1</v>
      </c>
      <c r="AP342" s="5">
        <v>1</v>
      </c>
      <c r="AQ342" s="5">
        <v>1</v>
      </c>
      <c r="AR342" s="5">
        <v>1</v>
      </c>
      <c r="AS342" s="5">
        <v>1</v>
      </c>
      <c r="AT342" s="5">
        <v>1</v>
      </c>
      <c r="AU342" s="5">
        <v>1</v>
      </c>
      <c r="AV342" s="5">
        <v>1</v>
      </c>
      <c r="AW342" s="5">
        <v>1</v>
      </c>
      <c r="AX342" s="5">
        <v>1</v>
      </c>
      <c r="AY342" s="5">
        <v>1</v>
      </c>
      <c r="AZ342" s="5">
        <v>1</v>
      </c>
      <c r="BA342" s="5">
        <v>1</v>
      </c>
      <c r="BB342" s="5">
        <v>1</v>
      </c>
      <c r="BC342" s="5">
        <v>1</v>
      </c>
      <c r="BD342" s="5">
        <v>1</v>
      </c>
      <c r="BE342" s="5">
        <v>1</v>
      </c>
      <c r="BF342" s="5">
        <v>1</v>
      </c>
      <c r="BG342" s="5">
        <v>1</v>
      </c>
      <c r="BH342" s="5">
        <v>1</v>
      </c>
      <c r="BI342" s="5">
        <v>1</v>
      </c>
      <c r="BJ342" s="5">
        <v>1</v>
      </c>
      <c r="BK342" s="5">
        <v>1</v>
      </c>
      <c r="BL342" s="5">
        <v>1</v>
      </c>
      <c r="BM342" s="5">
        <v>1</v>
      </c>
      <c r="BN342" s="5">
        <v>1</v>
      </c>
      <c r="BO342" s="5">
        <v>1</v>
      </c>
      <c r="BP342" s="5">
        <v>1</v>
      </c>
      <c r="BQ342" s="5">
        <v>1</v>
      </c>
      <c r="BR342" s="5">
        <v>1</v>
      </c>
      <c r="BS342" s="5">
        <v>1</v>
      </c>
      <c r="BT342" s="5">
        <v>1</v>
      </c>
      <c r="BU342" s="244">
        <v>1</v>
      </c>
    </row>
    <row r="343" spans="1:73" ht="18.75">
      <c r="A343" s="5">
        <v>1</v>
      </c>
      <c r="B343" s="596"/>
      <c r="C343" s="632"/>
      <c r="D343" s="598"/>
      <c r="E343" s="630" t="str">
        <f t="shared" si="57"/>
        <v/>
      </c>
      <c r="F343" s="640"/>
      <c r="G343" s="627" t="str">
        <f t="shared" si="58"/>
        <v/>
      </c>
      <c r="H343" s="639" t="str">
        <f>IF(OR(ISBLANK(F343), ISTEXT(F343)), "", "0  "&amp;F336)</f>
        <v/>
      </c>
      <c r="I343" s="5">
        <v>1</v>
      </c>
      <c r="J343" s="180" t="str">
        <f t="shared" si="56"/>
        <v>►</v>
      </c>
      <c r="K343" s="163"/>
      <c r="L343" s="164"/>
      <c r="M343" s="165" t="str">
        <f t="shared" si="53"/>
        <v/>
      </c>
      <c r="N343" s="166"/>
      <c r="O343" s="167"/>
      <c r="P343" s="182"/>
      <c r="Q343" s="491">
        <v>1</v>
      </c>
      <c r="R343" s="169">
        <f>IFERROR(SUMIF(K390:P390, O343, K391:P391)*N343*IF(ISBLANK(K343),1,K343)+SUMIF(K392:P392, O343, K393:P393)*N343*IF(ISBLANK(K343),1,K343), 0)</f>
        <v>0</v>
      </c>
      <c r="S343" s="170">
        <f>IF(ISBLANK(K327),0,(R343*Q343)/K327*V328)</f>
        <v>0</v>
      </c>
      <c r="T343" s="171">
        <f>IF(S363=0,0,(S343/S363)*U332*1000)</f>
        <v>0</v>
      </c>
      <c r="U343" s="193">
        <f>IF(R363=0, 0, (K343*Q343)/(R363*U332))</f>
        <v>0</v>
      </c>
      <c r="V343" s="173">
        <f>IF(OR(ISBLANK(K327), ISBLANK(K343), ISTEXT(K343)), 0, K343*Q343/K327*V328)</f>
        <v>0</v>
      </c>
      <c r="W343" s="174">
        <f t="shared" si="54"/>
        <v>0</v>
      </c>
      <c r="X343" s="175">
        <f t="shared" si="55"/>
        <v>0</v>
      </c>
      <c r="Y343" s="24" t="s">
        <v>7</v>
      </c>
      <c r="Z343" s="5">
        <v>1</v>
      </c>
      <c r="AA343" s="192"/>
      <c r="AB343" s="192"/>
      <c r="AC343" s="165" t="str">
        <f t="shared" si="59"/>
        <v/>
      </c>
      <c r="AD343" s="166"/>
      <c r="AE343" s="167"/>
      <c r="AF343" s="182"/>
      <c r="AG343" s="5">
        <v>1</v>
      </c>
      <c r="AH343" s="5">
        <v>1</v>
      </c>
      <c r="AI343" s="5">
        <v>1</v>
      </c>
      <c r="AJ343" s="5">
        <v>1</v>
      </c>
      <c r="AK343" s="5">
        <v>1</v>
      </c>
      <c r="AL343" s="5">
        <v>1</v>
      </c>
      <c r="AM343" s="5">
        <v>1</v>
      </c>
      <c r="AN343" s="5">
        <v>1</v>
      </c>
      <c r="AO343" s="5">
        <v>1</v>
      </c>
      <c r="AP343" s="5">
        <v>1</v>
      </c>
      <c r="AQ343" s="5">
        <v>1</v>
      </c>
      <c r="AR343" s="5">
        <v>1</v>
      </c>
      <c r="AS343" s="5">
        <v>1</v>
      </c>
      <c r="AT343" s="5">
        <v>1</v>
      </c>
      <c r="AU343" s="5">
        <v>1</v>
      </c>
      <c r="AV343" s="5">
        <v>1</v>
      </c>
      <c r="AW343" s="5">
        <v>1</v>
      </c>
      <c r="AX343" s="5">
        <v>1</v>
      </c>
      <c r="AY343" s="5">
        <v>1</v>
      </c>
      <c r="AZ343" s="5">
        <v>1</v>
      </c>
      <c r="BA343" s="5">
        <v>1</v>
      </c>
      <c r="BB343" s="5">
        <v>1</v>
      </c>
      <c r="BC343" s="5">
        <v>1</v>
      </c>
      <c r="BD343" s="5">
        <v>1</v>
      </c>
      <c r="BE343" s="5">
        <v>1</v>
      </c>
      <c r="BF343" s="5">
        <v>1</v>
      </c>
      <c r="BG343" s="5">
        <v>1</v>
      </c>
      <c r="BH343" s="5">
        <v>1</v>
      </c>
      <c r="BI343" s="5">
        <v>1</v>
      </c>
      <c r="BJ343" s="5">
        <v>1</v>
      </c>
      <c r="BK343" s="5">
        <v>1</v>
      </c>
      <c r="BL343" s="5">
        <v>1</v>
      </c>
      <c r="BM343" s="5">
        <v>1</v>
      </c>
      <c r="BN343" s="5">
        <v>1</v>
      </c>
      <c r="BO343" s="5">
        <v>1</v>
      </c>
      <c r="BP343" s="5">
        <v>1</v>
      </c>
      <c r="BQ343" s="5">
        <v>1</v>
      </c>
      <c r="BR343" s="5">
        <v>1</v>
      </c>
      <c r="BS343" s="5">
        <v>1</v>
      </c>
      <c r="BT343" s="5">
        <v>1</v>
      </c>
      <c r="BU343" s="244">
        <v>1</v>
      </c>
    </row>
    <row r="344" spans="1:73" ht="18.75">
      <c r="A344" s="5">
        <v>1</v>
      </c>
      <c r="B344" s="596"/>
      <c r="C344" s="632"/>
      <c r="D344" s="598"/>
      <c r="E344" s="630" t="str">
        <f t="shared" si="57"/>
        <v/>
      </c>
      <c r="F344" s="640"/>
      <c r="G344" s="627" t="str">
        <f>IF(ISBLANK(F344),E344,F344)</f>
        <v/>
      </c>
      <c r="H344" s="639" t="str">
        <f>IF(OR(ISBLANK(F344), ISTEXT(F344)), "", "0  "&amp;F336)</f>
        <v/>
      </c>
      <c r="I344" s="5">
        <v>1</v>
      </c>
      <c r="J344" s="180" t="str">
        <f t="shared" si="56"/>
        <v>►</v>
      </c>
      <c r="K344" s="163"/>
      <c r="L344" s="164"/>
      <c r="M344" s="181" t="str">
        <f t="shared" si="53"/>
        <v/>
      </c>
      <c r="N344" s="166"/>
      <c r="O344" s="167"/>
      <c r="P344" s="182"/>
      <c r="Q344" s="491">
        <v>1</v>
      </c>
      <c r="R344" s="169">
        <f>IFERROR(SUMIF(K390:P390, O344, K391:P391)*N344*IF(ISBLANK(K344),1,K344)+SUMIF(K392:P392, O344, K393:P393)*N344*IF(ISBLANK(K344),1,K344), 0)</f>
        <v>0</v>
      </c>
      <c r="S344" s="170">
        <f>IF(ISBLANK(K327),0,(R344*Q344)/K327*V328)</f>
        <v>0</v>
      </c>
      <c r="T344" s="183">
        <f>IF(S363=0,0,(S344/S363)*U332*1000)</f>
        <v>0</v>
      </c>
      <c r="U344" s="184">
        <f>IF(R363=0, 0, (K344*Q344)/(R363*U332))</f>
        <v>0</v>
      </c>
      <c r="V344" s="185">
        <f>IF(OR(ISBLANK(K327), ISBLANK(K344), ISTEXT(K344)), 0, K344*Q344/K327*V328)</f>
        <v>0</v>
      </c>
      <c r="W344" s="186">
        <f t="shared" si="54"/>
        <v>0</v>
      </c>
      <c r="X344" s="187">
        <f t="shared" si="55"/>
        <v>0</v>
      </c>
      <c r="Y344" s="24" t="s">
        <v>13</v>
      </c>
      <c r="Z344" s="5">
        <v>1</v>
      </c>
      <c r="AA344" s="192"/>
      <c r="AB344" s="192"/>
      <c r="AC344" s="181" t="str">
        <f t="shared" si="59"/>
        <v/>
      </c>
      <c r="AD344" s="166"/>
      <c r="AE344" s="167"/>
      <c r="AF344" s="182"/>
      <c r="AG344" s="5">
        <v>1</v>
      </c>
      <c r="AH344" s="5">
        <v>1</v>
      </c>
      <c r="AI344" s="5">
        <v>1</v>
      </c>
      <c r="AJ344" s="5">
        <v>1</v>
      </c>
      <c r="AK344" s="5">
        <v>1</v>
      </c>
      <c r="AL344" s="5">
        <v>1</v>
      </c>
      <c r="AM344" s="5">
        <v>1</v>
      </c>
      <c r="AN344" s="5">
        <v>1</v>
      </c>
      <c r="AO344" s="5">
        <v>1</v>
      </c>
      <c r="AP344" s="5">
        <v>1</v>
      </c>
      <c r="AQ344" s="5">
        <v>1</v>
      </c>
      <c r="AR344" s="5">
        <v>1</v>
      </c>
      <c r="AS344" s="5">
        <v>1</v>
      </c>
      <c r="AT344" s="5">
        <v>1</v>
      </c>
      <c r="AU344" s="5">
        <v>1</v>
      </c>
      <c r="AV344" s="5">
        <v>1</v>
      </c>
      <c r="AW344" s="5">
        <v>1</v>
      </c>
      <c r="AX344" s="5">
        <v>1</v>
      </c>
      <c r="AY344" s="5">
        <v>1</v>
      </c>
      <c r="AZ344" s="5">
        <v>1</v>
      </c>
      <c r="BA344" s="5">
        <v>1</v>
      </c>
      <c r="BB344" s="5">
        <v>1</v>
      </c>
      <c r="BC344" s="5">
        <v>1</v>
      </c>
      <c r="BD344" s="5">
        <v>1</v>
      </c>
      <c r="BE344" s="5">
        <v>1</v>
      </c>
      <c r="BF344" s="5">
        <v>1</v>
      </c>
      <c r="BG344" s="5">
        <v>1</v>
      </c>
      <c r="BH344" s="5">
        <v>1</v>
      </c>
      <c r="BI344" s="5">
        <v>1</v>
      </c>
      <c r="BJ344" s="5">
        <v>1</v>
      </c>
      <c r="BK344" s="5">
        <v>1</v>
      </c>
      <c r="BL344" s="5">
        <v>1</v>
      </c>
      <c r="BM344" s="5">
        <v>1</v>
      </c>
      <c r="BN344" s="5">
        <v>1</v>
      </c>
      <c r="BO344" s="5">
        <v>1</v>
      </c>
      <c r="BP344" s="5">
        <v>1</v>
      </c>
      <c r="BQ344" s="5">
        <v>1</v>
      </c>
      <c r="BR344" s="5">
        <v>1</v>
      </c>
      <c r="BS344" s="5">
        <v>1</v>
      </c>
      <c r="BT344" s="5">
        <v>1</v>
      </c>
      <c r="BU344" s="244">
        <v>1</v>
      </c>
    </row>
    <row r="345" spans="1:73" ht="18.75">
      <c r="A345" s="5">
        <v>1</v>
      </c>
      <c r="B345" s="596"/>
      <c r="C345" s="632"/>
      <c r="D345" s="598"/>
      <c r="E345" s="630" t="str">
        <f t="shared" si="57"/>
        <v/>
      </c>
      <c r="F345" s="640"/>
      <c r="G345" s="627" t="str">
        <f t="shared" ref="G345:G399" si="60">IF(ISBLANK(F345),E345,F345)</f>
        <v/>
      </c>
      <c r="H345" s="639" t="str">
        <f>IF(OR(ISBLANK(F345), ISTEXT(F345)), "", "0  "&amp;F336)</f>
        <v/>
      </c>
      <c r="I345" s="5">
        <v>1</v>
      </c>
      <c r="J345" s="180" t="str">
        <f t="shared" si="56"/>
        <v>►</v>
      </c>
      <c r="K345" s="163"/>
      <c r="L345" s="164"/>
      <c r="M345" s="165" t="str">
        <f t="shared" si="53"/>
        <v/>
      </c>
      <c r="N345" s="166"/>
      <c r="O345" s="167"/>
      <c r="P345" s="182"/>
      <c r="Q345" s="491">
        <v>1</v>
      </c>
      <c r="R345" s="169">
        <f>IFERROR(SUMIF(K390:P390, O345, K391:P391)*N345*IF(ISBLANK(K345),1,K345)+SUMIF(K392:P392, O345, K393:P393)*N345*IF(ISBLANK(K345),1,K345), 0)</f>
        <v>0</v>
      </c>
      <c r="S345" s="170">
        <f>IF(ISBLANK(K327),0,(R345*Q345)/K327*V328)</f>
        <v>0</v>
      </c>
      <c r="T345" s="171">
        <f>IF(S363=0,0,(S345/S363)*U332*1000)</f>
        <v>0</v>
      </c>
      <c r="U345" s="193">
        <f>IF(R363=0, 0, (K345*Q345)/(R363*U332))</f>
        <v>0</v>
      </c>
      <c r="V345" s="173">
        <f>IF(OR(ISBLANK(K327), ISBLANK(K345), ISTEXT(K345)), 0, K345*Q345/K327*V328)</f>
        <v>0</v>
      </c>
      <c r="W345" s="174">
        <f t="shared" si="54"/>
        <v>0</v>
      </c>
      <c r="X345" s="175">
        <f t="shared" si="55"/>
        <v>0</v>
      </c>
      <c r="Y345" s="24" t="s">
        <v>19</v>
      </c>
      <c r="Z345" s="5">
        <v>1</v>
      </c>
      <c r="AA345" s="192"/>
      <c r="AB345" s="192"/>
      <c r="AC345" s="165" t="str">
        <f t="shared" si="59"/>
        <v/>
      </c>
      <c r="AD345" s="166"/>
      <c r="AE345" s="167"/>
      <c r="AF345" s="182"/>
      <c r="AG345" s="5">
        <v>1</v>
      </c>
      <c r="AH345" s="5">
        <v>1</v>
      </c>
      <c r="AI345" s="5">
        <v>1</v>
      </c>
      <c r="AJ345" s="5">
        <v>1</v>
      </c>
      <c r="AK345" s="5">
        <v>1</v>
      </c>
      <c r="AL345" s="5">
        <v>1</v>
      </c>
      <c r="AM345" s="5">
        <v>1</v>
      </c>
      <c r="AN345" s="5">
        <v>1</v>
      </c>
      <c r="AO345" s="5">
        <v>1</v>
      </c>
      <c r="AP345" s="5">
        <v>1</v>
      </c>
      <c r="AQ345" s="5">
        <v>1</v>
      </c>
      <c r="AR345" s="5">
        <v>1</v>
      </c>
      <c r="AS345" s="5">
        <v>1</v>
      </c>
      <c r="AT345" s="5">
        <v>1</v>
      </c>
      <c r="AU345" s="5">
        <v>1</v>
      </c>
      <c r="AV345" s="5">
        <v>1</v>
      </c>
      <c r="AW345" s="5">
        <v>1</v>
      </c>
      <c r="AX345" s="5">
        <v>1</v>
      </c>
      <c r="AY345" s="5">
        <v>1</v>
      </c>
      <c r="AZ345" s="5">
        <v>1</v>
      </c>
      <c r="BA345" s="5">
        <v>1</v>
      </c>
      <c r="BB345" s="5">
        <v>1</v>
      </c>
      <c r="BC345" s="5">
        <v>1</v>
      </c>
      <c r="BD345" s="5">
        <v>1</v>
      </c>
      <c r="BE345" s="5">
        <v>1</v>
      </c>
      <c r="BF345" s="5">
        <v>1</v>
      </c>
      <c r="BG345" s="5">
        <v>1</v>
      </c>
      <c r="BH345" s="5">
        <v>1</v>
      </c>
      <c r="BI345" s="5">
        <v>1</v>
      </c>
      <c r="BJ345" s="5">
        <v>1</v>
      </c>
      <c r="BK345" s="5">
        <v>1</v>
      </c>
      <c r="BL345" s="5">
        <v>1</v>
      </c>
      <c r="BM345" s="5">
        <v>1</v>
      </c>
      <c r="BN345" s="5">
        <v>1</v>
      </c>
      <c r="BO345" s="5">
        <v>1</v>
      </c>
      <c r="BP345" s="5">
        <v>1</v>
      </c>
      <c r="BQ345" s="5">
        <v>1</v>
      </c>
      <c r="BR345" s="5">
        <v>1</v>
      </c>
      <c r="BS345" s="5">
        <v>1</v>
      </c>
      <c r="BT345" s="5">
        <v>1</v>
      </c>
      <c r="BU345" s="244">
        <v>1</v>
      </c>
    </row>
    <row r="346" spans="1:73" ht="18.75">
      <c r="A346" s="5">
        <v>1</v>
      </c>
      <c r="B346" s="596"/>
      <c r="C346" s="632"/>
      <c r="D346" s="598"/>
      <c r="E346" s="630" t="str">
        <f t="shared" si="57"/>
        <v/>
      </c>
      <c r="F346" s="640"/>
      <c r="G346" s="627" t="str">
        <f t="shared" si="60"/>
        <v/>
      </c>
      <c r="H346" s="639" t="str">
        <f>IF(OR(ISBLANK(F346), ISTEXT(F346)), "", "0  "&amp;F336)</f>
        <v/>
      </c>
      <c r="I346" s="5">
        <v>1</v>
      </c>
      <c r="J346" s="180" t="str">
        <f t="shared" si="56"/>
        <v>►</v>
      </c>
      <c r="K346" s="163"/>
      <c r="L346" s="164"/>
      <c r="M346" s="181" t="str">
        <f t="shared" si="53"/>
        <v/>
      </c>
      <c r="N346" s="166"/>
      <c r="O346" s="167"/>
      <c r="P346" s="182"/>
      <c r="Q346" s="491">
        <v>1</v>
      </c>
      <c r="R346" s="169">
        <f>IFERROR(SUMIF(K390:P390, O346, K391:P391)*N346*IF(ISBLANK(K346),1,K346)+SUMIF(K392:P392, O346, K393:P393)*N346*IF(ISBLANK(K346),1,K346), 0)</f>
        <v>0</v>
      </c>
      <c r="S346" s="170">
        <f>IF(ISBLANK(K327),0,(R346*Q346)/K327*V328)</f>
        <v>0</v>
      </c>
      <c r="T346" s="183">
        <f>IF(S363=0,0,(S346/S363)*U332*1000)</f>
        <v>0</v>
      </c>
      <c r="U346" s="184">
        <f>IF(R363=0, 0, (K346*Q346)/(R363*U332))</f>
        <v>0</v>
      </c>
      <c r="V346" s="185">
        <f>IF(OR(ISBLANK(K327), ISBLANK(K346), ISTEXT(K346)), 0, K346*Q346/K327*V328)</f>
        <v>0</v>
      </c>
      <c r="W346" s="186">
        <f t="shared" si="54"/>
        <v>0</v>
      </c>
      <c r="X346" s="187">
        <f t="shared" si="55"/>
        <v>0</v>
      </c>
      <c r="Y346" s="5">
        <v>1</v>
      </c>
      <c r="Z346" s="5">
        <v>1</v>
      </c>
      <c r="AA346" s="163"/>
      <c r="AB346" s="164"/>
      <c r="AC346" s="181" t="str">
        <f t="shared" si="59"/>
        <v/>
      </c>
      <c r="AD346" s="166"/>
      <c r="AE346" s="167"/>
      <c r="AF346" s="182"/>
      <c r="AG346" s="5">
        <v>1</v>
      </c>
      <c r="AH346" s="5">
        <v>1</v>
      </c>
      <c r="AI346" s="5">
        <v>1</v>
      </c>
      <c r="AJ346" s="5">
        <v>1</v>
      </c>
      <c r="AK346" s="5">
        <v>1</v>
      </c>
      <c r="AL346" s="5">
        <v>1</v>
      </c>
      <c r="AM346" s="5">
        <v>1</v>
      </c>
      <c r="AN346" s="5">
        <v>1</v>
      </c>
      <c r="AO346" s="5">
        <v>1</v>
      </c>
      <c r="AP346" s="5">
        <v>1</v>
      </c>
      <c r="AQ346" s="5">
        <v>1</v>
      </c>
      <c r="AR346" s="5">
        <v>1</v>
      </c>
      <c r="AS346" s="5">
        <v>1</v>
      </c>
      <c r="AT346" s="5">
        <v>1</v>
      </c>
      <c r="AU346" s="5">
        <v>1</v>
      </c>
      <c r="AV346" s="5">
        <v>1</v>
      </c>
      <c r="AW346" s="5">
        <v>1</v>
      </c>
      <c r="AX346" s="5">
        <v>1</v>
      </c>
      <c r="AY346" s="5">
        <v>1</v>
      </c>
      <c r="AZ346" s="5">
        <v>1</v>
      </c>
      <c r="BA346" s="5">
        <v>1</v>
      </c>
      <c r="BB346" s="5">
        <v>1</v>
      </c>
      <c r="BC346" s="5">
        <v>1</v>
      </c>
      <c r="BD346" s="5">
        <v>1</v>
      </c>
      <c r="BE346" s="5">
        <v>1</v>
      </c>
      <c r="BF346" s="5">
        <v>1</v>
      </c>
      <c r="BG346" s="5">
        <v>1</v>
      </c>
      <c r="BH346" s="5">
        <v>1</v>
      </c>
      <c r="BI346" s="5">
        <v>1</v>
      </c>
      <c r="BJ346" s="5">
        <v>1</v>
      </c>
      <c r="BK346" s="5">
        <v>1</v>
      </c>
      <c r="BL346" s="5">
        <v>1</v>
      </c>
      <c r="BM346" s="5">
        <v>1</v>
      </c>
      <c r="BN346" s="5">
        <v>1</v>
      </c>
      <c r="BO346" s="5">
        <v>1</v>
      </c>
      <c r="BP346" s="5">
        <v>1</v>
      </c>
      <c r="BQ346" s="5">
        <v>1</v>
      </c>
      <c r="BR346" s="5">
        <v>1</v>
      </c>
      <c r="BS346" s="5">
        <v>1</v>
      </c>
      <c r="BT346" s="5">
        <v>1</v>
      </c>
      <c r="BU346" s="244">
        <v>1</v>
      </c>
    </row>
    <row r="347" spans="1:73" ht="18.75">
      <c r="A347" s="5">
        <v>1</v>
      </c>
      <c r="B347" s="596"/>
      <c r="C347" s="632"/>
      <c r="D347" s="598"/>
      <c r="E347" s="630" t="str">
        <f t="shared" si="57"/>
        <v/>
      </c>
      <c r="F347" s="640"/>
      <c r="G347" s="627" t="str">
        <f t="shared" si="60"/>
        <v/>
      </c>
      <c r="H347" s="639" t="str">
        <f>IF(OR(ISBLANK(F347), ISTEXT(F347)), "", "0  "&amp;F336)</f>
        <v/>
      </c>
      <c r="I347" s="5">
        <v>1</v>
      </c>
      <c r="J347" s="180" t="str">
        <f t="shared" si="56"/>
        <v>►</v>
      </c>
      <c r="K347" s="163"/>
      <c r="L347" s="164"/>
      <c r="M347" s="181" t="str">
        <f t="shared" si="53"/>
        <v/>
      </c>
      <c r="N347" s="166"/>
      <c r="O347" s="167"/>
      <c r="P347" s="182"/>
      <c r="Q347" s="491">
        <v>1</v>
      </c>
      <c r="R347" s="169">
        <f>IFERROR(SUMIF(K390:P390, O347, K391:P391)*N347*IF(ISBLANK(K347),1,K347)+SUMIF(K392:P392, O347, K393:P393)*N347*IF(ISBLANK(K347),1,K347), 0)</f>
        <v>0</v>
      </c>
      <c r="S347" s="170">
        <f>IF(ISBLANK(K327),0,(R347*Q347)/K327*V328)</f>
        <v>0</v>
      </c>
      <c r="T347" s="171">
        <f>IF(S363=0,0,(S347/S363)*U332*1000)</f>
        <v>0</v>
      </c>
      <c r="U347" s="193">
        <f>IF(R363=0, 0, (K347*Q347)/(R363*U332))</f>
        <v>0</v>
      </c>
      <c r="V347" s="173">
        <f>IF(OR(ISBLANK(K327), ISBLANK(K347), ISTEXT(K347)), 0, K347*Q347/K327*V328)</f>
        <v>0</v>
      </c>
      <c r="W347" s="174">
        <f t="shared" si="54"/>
        <v>0</v>
      </c>
      <c r="X347" s="175">
        <f t="shared" si="55"/>
        <v>0</v>
      </c>
      <c r="Y347" s="5">
        <v>1</v>
      </c>
      <c r="Z347" s="5">
        <v>1</v>
      </c>
      <c r="AA347" s="164"/>
      <c r="AB347" s="164"/>
      <c r="AC347" s="165" t="str">
        <f t="shared" si="59"/>
        <v/>
      </c>
      <c r="AD347" s="166"/>
      <c r="AE347" s="167"/>
      <c r="AF347" s="182"/>
      <c r="AG347" s="5">
        <v>1</v>
      </c>
      <c r="AH347" s="5">
        <v>1</v>
      </c>
      <c r="AI347" s="5">
        <v>1</v>
      </c>
      <c r="AJ347" s="5">
        <v>1</v>
      </c>
      <c r="AK347" s="5">
        <v>1</v>
      </c>
      <c r="AL347" s="5">
        <v>1</v>
      </c>
      <c r="AM347" s="5">
        <v>1</v>
      </c>
      <c r="AN347" s="5">
        <v>1</v>
      </c>
      <c r="AO347" s="5">
        <v>1</v>
      </c>
      <c r="AP347" s="5">
        <v>1</v>
      </c>
      <c r="AQ347" s="5">
        <v>1</v>
      </c>
      <c r="AR347" s="5">
        <v>1</v>
      </c>
      <c r="AS347" s="5">
        <v>1</v>
      </c>
      <c r="AT347" s="5">
        <v>1</v>
      </c>
      <c r="AU347" s="5">
        <v>1</v>
      </c>
      <c r="AV347" s="5">
        <v>1</v>
      </c>
      <c r="AW347" s="5">
        <v>1</v>
      </c>
      <c r="AX347" s="5">
        <v>1</v>
      </c>
      <c r="AY347" s="5">
        <v>1</v>
      </c>
      <c r="AZ347" s="5">
        <v>1</v>
      </c>
      <c r="BA347" s="5">
        <v>1</v>
      </c>
      <c r="BB347" s="5">
        <v>1</v>
      </c>
      <c r="BC347" s="5">
        <v>1</v>
      </c>
      <c r="BD347" s="5">
        <v>1</v>
      </c>
      <c r="BE347" s="5">
        <v>1</v>
      </c>
      <c r="BF347" s="5">
        <v>1</v>
      </c>
      <c r="BG347" s="5">
        <v>1</v>
      </c>
      <c r="BH347" s="5">
        <v>1</v>
      </c>
      <c r="BI347" s="5">
        <v>1</v>
      </c>
      <c r="BJ347" s="5">
        <v>1</v>
      </c>
      <c r="BK347" s="5">
        <v>1</v>
      </c>
      <c r="BL347" s="5">
        <v>1</v>
      </c>
      <c r="BM347" s="5">
        <v>1</v>
      </c>
      <c r="BN347" s="5">
        <v>1</v>
      </c>
      <c r="BO347" s="5">
        <v>1</v>
      </c>
      <c r="BP347" s="5">
        <v>1</v>
      </c>
      <c r="BQ347" s="5">
        <v>1</v>
      </c>
      <c r="BR347" s="5">
        <v>1</v>
      </c>
      <c r="BS347" s="5">
        <v>1</v>
      </c>
      <c r="BT347" s="5">
        <v>1</v>
      </c>
      <c r="BU347" s="244">
        <v>1</v>
      </c>
    </row>
    <row r="348" spans="1:73" ht="18.75">
      <c r="A348" s="5">
        <v>1</v>
      </c>
      <c r="B348" s="596"/>
      <c r="C348" s="632"/>
      <c r="D348" s="598"/>
      <c r="E348" s="630" t="str">
        <f t="shared" si="57"/>
        <v/>
      </c>
      <c r="F348" s="640"/>
      <c r="G348" s="627" t="str">
        <f t="shared" si="60"/>
        <v/>
      </c>
      <c r="H348" s="639" t="str">
        <f>IF(OR(ISBLANK(F348), ISTEXT(F348)), "", "0  "&amp;F336)</f>
        <v/>
      </c>
      <c r="I348" s="5">
        <v>1</v>
      </c>
      <c r="J348" s="180" t="str">
        <f t="shared" si="56"/>
        <v>►</v>
      </c>
      <c r="K348" s="163"/>
      <c r="L348" s="164"/>
      <c r="M348" s="181" t="str">
        <f t="shared" si="53"/>
        <v/>
      </c>
      <c r="N348" s="166"/>
      <c r="O348" s="167"/>
      <c r="P348" s="182"/>
      <c r="Q348" s="491">
        <v>1</v>
      </c>
      <c r="R348" s="169">
        <f>IFERROR(SUMIF(K390:P390, O348, K391:P391)*N348*IF(ISBLANK(K348),1,K348)+SUMIF(K392:P392, O348, K393:P393)*N348*IF(ISBLANK(K348),1,K348), 0)</f>
        <v>0</v>
      </c>
      <c r="S348" s="170">
        <f>IF(ISBLANK(K327),0,(R348*Q348)/K327*V328)</f>
        <v>0</v>
      </c>
      <c r="T348" s="183">
        <f>IF(S363=0,0,(S348/S363)*U332*1000)</f>
        <v>0</v>
      </c>
      <c r="U348" s="184">
        <f>IF(R363=0, 0, (K348*Q348)/(R363*U332))</f>
        <v>0</v>
      </c>
      <c r="V348" s="185">
        <f>IF(OR(ISBLANK(K327), ISBLANK(K348), ISTEXT(K348)), 0, K348*Q348/K327*V328)</f>
        <v>0</v>
      </c>
      <c r="W348" s="186">
        <f t="shared" si="54"/>
        <v>0</v>
      </c>
      <c r="X348" s="187">
        <f t="shared" si="55"/>
        <v>0</v>
      </c>
      <c r="Y348" s="5">
        <v>1</v>
      </c>
      <c r="Z348" s="5">
        <v>1</v>
      </c>
      <c r="AA348" s="164"/>
      <c r="AB348" s="164"/>
      <c r="AC348" s="181" t="str">
        <f t="shared" si="59"/>
        <v/>
      </c>
      <c r="AD348" s="166"/>
      <c r="AE348" s="167"/>
      <c r="AF348" s="182"/>
      <c r="AG348" s="5">
        <v>1</v>
      </c>
      <c r="AH348" s="5">
        <v>1</v>
      </c>
      <c r="AI348" s="5">
        <v>1</v>
      </c>
      <c r="AJ348" s="5">
        <v>1</v>
      </c>
      <c r="AK348" s="5">
        <v>1</v>
      </c>
      <c r="AL348" s="5">
        <v>1</v>
      </c>
      <c r="AM348" s="5">
        <v>1</v>
      </c>
      <c r="AN348" s="5">
        <v>1</v>
      </c>
      <c r="AO348" s="5">
        <v>1</v>
      </c>
      <c r="AP348" s="5">
        <v>1</v>
      </c>
      <c r="AQ348" s="5">
        <v>1</v>
      </c>
      <c r="AR348" s="5">
        <v>1</v>
      </c>
      <c r="AS348" s="5">
        <v>1</v>
      </c>
      <c r="AT348" s="5">
        <v>1</v>
      </c>
      <c r="AU348" s="5">
        <v>1</v>
      </c>
      <c r="AV348" s="5">
        <v>1</v>
      </c>
      <c r="AW348" s="5">
        <v>1</v>
      </c>
      <c r="AX348" s="5">
        <v>1</v>
      </c>
      <c r="AY348" s="5">
        <v>1</v>
      </c>
      <c r="AZ348" s="5">
        <v>1</v>
      </c>
      <c r="BA348" s="5">
        <v>1</v>
      </c>
      <c r="BB348" s="5">
        <v>1</v>
      </c>
      <c r="BC348" s="5">
        <v>1</v>
      </c>
      <c r="BD348" s="5">
        <v>1</v>
      </c>
      <c r="BE348" s="5">
        <v>1</v>
      </c>
      <c r="BF348" s="5">
        <v>1</v>
      </c>
      <c r="BG348" s="5">
        <v>1</v>
      </c>
      <c r="BH348" s="5">
        <v>1</v>
      </c>
      <c r="BI348" s="5">
        <v>1</v>
      </c>
      <c r="BJ348" s="5">
        <v>1</v>
      </c>
      <c r="BK348" s="5">
        <v>1</v>
      </c>
      <c r="BL348" s="5">
        <v>1</v>
      </c>
      <c r="BM348" s="5">
        <v>1</v>
      </c>
      <c r="BN348" s="5">
        <v>1</v>
      </c>
      <c r="BO348" s="5">
        <v>1</v>
      </c>
      <c r="BP348" s="5">
        <v>1</v>
      </c>
      <c r="BQ348" s="5">
        <v>1</v>
      </c>
      <c r="BR348" s="5">
        <v>1</v>
      </c>
      <c r="BS348" s="5">
        <v>1</v>
      </c>
      <c r="BT348" s="5">
        <v>1</v>
      </c>
      <c r="BU348" s="244">
        <v>1</v>
      </c>
    </row>
    <row r="349" spans="1:73" ht="18.75">
      <c r="A349" s="5">
        <v>1</v>
      </c>
      <c r="B349" s="596"/>
      <c r="C349" s="632"/>
      <c r="D349" s="598"/>
      <c r="E349" s="630" t="str">
        <f t="shared" si="57"/>
        <v/>
      </c>
      <c r="F349" s="640"/>
      <c r="G349" s="627" t="str">
        <f t="shared" si="60"/>
        <v/>
      </c>
      <c r="H349" s="639" t="str">
        <f>IF(OR(ISBLANK(F349), ISTEXT(F349)), "", "0  "&amp;F336)</f>
        <v/>
      </c>
      <c r="I349" s="5">
        <v>1</v>
      </c>
      <c r="J349" s="180" t="str">
        <f t="shared" si="56"/>
        <v>►</v>
      </c>
      <c r="K349" s="163"/>
      <c r="L349" s="164"/>
      <c r="M349" s="181" t="str">
        <f t="shared" si="53"/>
        <v/>
      </c>
      <c r="N349" s="166"/>
      <c r="O349" s="167"/>
      <c r="P349" s="182"/>
      <c r="Q349" s="491">
        <v>1</v>
      </c>
      <c r="R349" s="169">
        <f>IFERROR(SUMIF(K390:P390, O349, K391:P391)*N349*IF(ISBLANK(K349),1,K349)+SUMIF(K392:P392, O349, K393:P393)*N349*IF(ISBLANK(K349),1,K349), 0)</f>
        <v>0</v>
      </c>
      <c r="S349" s="170">
        <f>IF(ISBLANK(K327),0,(R349*Q349)/K327*V328)</f>
        <v>0</v>
      </c>
      <c r="T349" s="171">
        <f>IF(S363=0,0,(S349/S363)*U332*1000)</f>
        <v>0</v>
      </c>
      <c r="U349" s="193">
        <f>IF(R363=0, 0, (K349*Q349)/(R363*U332))</f>
        <v>0</v>
      </c>
      <c r="V349" s="173">
        <f>IF(OR(ISBLANK(K327), ISBLANK(K349), ISTEXT(K349)), 0, K349*Q349/K327*V328)</f>
        <v>0</v>
      </c>
      <c r="W349" s="174">
        <f t="shared" si="54"/>
        <v>0</v>
      </c>
      <c r="X349" s="175">
        <f t="shared" si="55"/>
        <v>0</v>
      </c>
      <c r="Y349" s="5">
        <v>1</v>
      </c>
      <c r="Z349" s="5">
        <v>1</v>
      </c>
      <c r="AA349" s="164"/>
      <c r="AB349" s="164"/>
      <c r="AC349" s="181" t="str">
        <f t="shared" si="59"/>
        <v/>
      </c>
      <c r="AD349" s="166"/>
      <c r="AE349" s="167"/>
      <c r="AF349" s="182"/>
      <c r="AG349" s="5">
        <v>1</v>
      </c>
      <c r="AH349" s="5">
        <v>1</v>
      </c>
      <c r="AI349" s="5">
        <v>1</v>
      </c>
      <c r="AJ349" s="5">
        <v>1</v>
      </c>
      <c r="AK349" s="5">
        <v>1</v>
      </c>
      <c r="AL349" s="5">
        <v>1</v>
      </c>
      <c r="AM349" s="5">
        <v>1</v>
      </c>
      <c r="AN349" s="5">
        <v>1</v>
      </c>
      <c r="AO349" s="5">
        <v>1</v>
      </c>
      <c r="AP349" s="5">
        <v>1</v>
      </c>
      <c r="AQ349" s="5">
        <v>1</v>
      </c>
      <c r="AR349" s="5">
        <v>1</v>
      </c>
      <c r="AS349" s="5">
        <v>1</v>
      </c>
      <c r="AT349" s="5">
        <v>1</v>
      </c>
      <c r="AU349" s="5">
        <v>1</v>
      </c>
      <c r="AV349" s="5">
        <v>1</v>
      </c>
      <c r="AW349" s="5">
        <v>1</v>
      </c>
      <c r="AX349" s="5">
        <v>1</v>
      </c>
      <c r="AY349" s="5">
        <v>1</v>
      </c>
      <c r="AZ349" s="5">
        <v>1</v>
      </c>
      <c r="BA349" s="5">
        <v>1</v>
      </c>
      <c r="BB349" s="5">
        <v>1</v>
      </c>
      <c r="BC349" s="5">
        <v>1</v>
      </c>
      <c r="BD349" s="5">
        <v>1</v>
      </c>
      <c r="BE349" s="5">
        <v>1</v>
      </c>
      <c r="BF349" s="5">
        <v>1</v>
      </c>
      <c r="BG349" s="5">
        <v>1</v>
      </c>
      <c r="BH349" s="5">
        <v>1</v>
      </c>
      <c r="BI349" s="5">
        <v>1</v>
      </c>
      <c r="BJ349" s="5">
        <v>1</v>
      </c>
      <c r="BK349" s="5">
        <v>1</v>
      </c>
      <c r="BL349" s="5">
        <v>1</v>
      </c>
      <c r="BM349" s="5">
        <v>1</v>
      </c>
      <c r="BN349" s="5">
        <v>1</v>
      </c>
      <c r="BO349" s="5">
        <v>1</v>
      </c>
      <c r="BP349" s="5">
        <v>1</v>
      </c>
      <c r="BQ349" s="5">
        <v>1</v>
      </c>
      <c r="BR349" s="5">
        <v>1</v>
      </c>
      <c r="BS349" s="5">
        <v>1</v>
      </c>
      <c r="BT349" s="5">
        <v>1</v>
      </c>
      <c r="BU349" s="244">
        <v>1</v>
      </c>
    </row>
    <row r="350" spans="1:73" ht="18.75">
      <c r="A350" s="5">
        <v>1</v>
      </c>
      <c r="B350" s="596"/>
      <c r="C350" s="632"/>
      <c r="D350" s="598"/>
      <c r="E350" s="630" t="str">
        <f t="shared" si="57"/>
        <v/>
      </c>
      <c r="F350" s="640"/>
      <c r="G350" s="627" t="str">
        <f t="shared" si="60"/>
        <v/>
      </c>
      <c r="H350" s="639" t="str">
        <f>IF(OR(ISBLANK(F350), ISTEXT(F350)), "", "0  "&amp;F336)</f>
        <v/>
      </c>
      <c r="I350" s="5">
        <v>1</v>
      </c>
      <c r="J350" s="180" t="str">
        <f t="shared" si="56"/>
        <v>►</v>
      </c>
      <c r="K350" s="163"/>
      <c r="L350" s="164"/>
      <c r="M350" s="181" t="str">
        <f t="shared" si="53"/>
        <v/>
      </c>
      <c r="N350" s="166"/>
      <c r="O350" s="167"/>
      <c r="P350" s="182"/>
      <c r="Q350" s="491">
        <v>1</v>
      </c>
      <c r="R350" s="169">
        <f>IFERROR(SUMIF(K390:P390, O350, K391:P391)*N350*IF(ISBLANK(K350),1,K350)+SUMIF(K392:P392, O350, K393:P393)*N350*IF(ISBLANK(K350),1,K350), 0)</f>
        <v>0</v>
      </c>
      <c r="S350" s="170">
        <f>IF(ISBLANK(K327),0,(R350*Q350)/K327*V328)</f>
        <v>0</v>
      </c>
      <c r="T350" s="183">
        <f>IF(S363=0,0,(S350/S363)*U332*1000)</f>
        <v>0</v>
      </c>
      <c r="U350" s="184">
        <f>IF(R363=0, 0, (K350*Q350)/(R363*U332))</f>
        <v>0</v>
      </c>
      <c r="V350" s="185">
        <f>IF(OR(ISBLANK(K327), ISBLANK(K350), ISTEXT(K350)), 0, K350*Q350/K327*V328)</f>
        <v>0</v>
      </c>
      <c r="W350" s="186">
        <f t="shared" si="54"/>
        <v>0</v>
      </c>
      <c r="X350" s="187">
        <f t="shared" si="55"/>
        <v>0</v>
      </c>
      <c r="Y350" s="5">
        <v>1</v>
      </c>
      <c r="Z350" s="5">
        <v>1</v>
      </c>
      <c r="AA350" s="164"/>
      <c r="AB350" s="164"/>
      <c r="AC350" s="181" t="str">
        <f t="shared" si="59"/>
        <v/>
      </c>
      <c r="AD350" s="166"/>
      <c r="AE350" s="167"/>
      <c r="AF350" s="182"/>
      <c r="AG350" s="5">
        <v>1</v>
      </c>
      <c r="AH350" s="5">
        <v>1</v>
      </c>
      <c r="AI350" s="5">
        <v>1</v>
      </c>
      <c r="AJ350" s="5">
        <v>1</v>
      </c>
      <c r="AK350" s="5">
        <v>1</v>
      </c>
      <c r="AL350" s="5">
        <v>1</v>
      </c>
      <c r="AM350" s="5">
        <v>1</v>
      </c>
      <c r="AN350" s="5">
        <v>1</v>
      </c>
      <c r="AO350" s="5">
        <v>1</v>
      </c>
      <c r="AP350" s="5">
        <v>1</v>
      </c>
      <c r="AQ350" s="5">
        <v>1</v>
      </c>
      <c r="AR350" s="5">
        <v>1</v>
      </c>
      <c r="AS350" s="5">
        <v>1</v>
      </c>
      <c r="AT350" s="5">
        <v>1</v>
      </c>
      <c r="AU350" s="5">
        <v>1</v>
      </c>
      <c r="AV350" s="5">
        <v>1</v>
      </c>
      <c r="AW350" s="5">
        <v>1</v>
      </c>
      <c r="AX350" s="5">
        <v>1</v>
      </c>
      <c r="AY350" s="5">
        <v>1</v>
      </c>
      <c r="AZ350" s="5">
        <v>1</v>
      </c>
      <c r="BA350" s="5">
        <v>1</v>
      </c>
      <c r="BB350" s="5">
        <v>1</v>
      </c>
      <c r="BC350" s="5">
        <v>1</v>
      </c>
      <c r="BD350" s="5">
        <v>1</v>
      </c>
      <c r="BE350" s="5">
        <v>1</v>
      </c>
      <c r="BF350" s="5">
        <v>1</v>
      </c>
      <c r="BG350" s="5">
        <v>1</v>
      </c>
      <c r="BH350" s="5">
        <v>1</v>
      </c>
      <c r="BI350" s="5">
        <v>1</v>
      </c>
      <c r="BJ350" s="5">
        <v>1</v>
      </c>
      <c r="BK350" s="5">
        <v>1</v>
      </c>
      <c r="BL350" s="5">
        <v>1</v>
      </c>
      <c r="BM350" s="5">
        <v>1</v>
      </c>
      <c r="BN350" s="5">
        <v>1</v>
      </c>
      <c r="BO350" s="5">
        <v>1</v>
      </c>
      <c r="BP350" s="5">
        <v>1</v>
      </c>
      <c r="BQ350" s="5">
        <v>1</v>
      </c>
      <c r="BR350" s="5">
        <v>1</v>
      </c>
      <c r="BS350" s="5">
        <v>1</v>
      </c>
      <c r="BT350" s="5">
        <v>1</v>
      </c>
      <c r="BU350" s="244">
        <v>1</v>
      </c>
    </row>
    <row r="351" spans="1:73" ht="18.75">
      <c r="A351" s="5">
        <v>1</v>
      </c>
      <c r="B351" s="596"/>
      <c r="C351" s="632"/>
      <c r="D351" s="598"/>
      <c r="E351" s="630" t="str">
        <f t="shared" si="57"/>
        <v/>
      </c>
      <c r="F351" s="640"/>
      <c r="G351" s="627" t="str">
        <f t="shared" si="60"/>
        <v/>
      </c>
      <c r="H351" s="639" t="str">
        <f>IF(OR(ISBLANK(F351), ISTEXT(F351)), "", "0  "&amp;F336)</f>
        <v/>
      </c>
      <c r="I351" s="5">
        <v>1</v>
      </c>
      <c r="J351" s="180" t="str">
        <f t="shared" si="56"/>
        <v>►</v>
      </c>
      <c r="K351" s="163"/>
      <c r="L351" s="164"/>
      <c r="M351" s="181" t="str">
        <f t="shared" si="53"/>
        <v/>
      </c>
      <c r="N351" s="166"/>
      <c r="O351" s="167"/>
      <c r="P351" s="182"/>
      <c r="Q351" s="491">
        <v>1</v>
      </c>
      <c r="R351" s="169">
        <f>IFERROR(SUMIF(K390:P390, O351, K391:P391)*N351*IF(ISBLANK(K351),1,K351)+SUMIF(K392:P392, O351, K393:P393)*N351*IF(ISBLANK(K351),1,K351), 0)</f>
        <v>0</v>
      </c>
      <c r="S351" s="170">
        <f>IF(ISBLANK(K327),0,(R351*Q351)/K327*V328)</f>
        <v>0</v>
      </c>
      <c r="T351" s="171">
        <f>IF(S363=0,0,(S351/S363)*U332*1000)</f>
        <v>0</v>
      </c>
      <c r="U351" s="193">
        <f>IF(R363=0, 0, (K351*Q351)/(R363*U332))</f>
        <v>0</v>
      </c>
      <c r="V351" s="173">
        <f>IF(OR(ISBLANK(K327), ISBLANK(K351), ISTEXT(K351)), 0, K351*Q351/K327*V328)</f>
        <v>0</v>
      </c>
      <c r="W351" s="174">
        <f t="shared" si="54"/>
        <v>0</v>
      </c>
      <c r="X351" s="175">
        <f t="shared" si="55"/>
        <v>0</v>
      </c>
      <c r="Y351" s="5">
        <v>1</v>
      </c>
      <c r="Z351" s="5">
        <v>1</v>
      </c>
      <c r="AA351" s="164"/>
      <c r="AB351" s="164"/>
      <c r="AC351" s="181" t="str">
        <f t="shared" si="59"/>
        <v/>
      </c>
      <c r="AD351" s="166"/>
      <c r="AE351" s="167"/>
      <c r="AF351" s="182"/>
      <c r="AG351" s="5">
        <v>1</v>
      </c>
      <c r="AH351" s="5">
        <v>1</v>
      </c>
      <c r="AI351" s="5">
        <v>1</v>
      </c>
      <c r="AJ351" s="5">
        <v>1</v>
      </c>
      <c r="AK351" s="5">
        <v>1</v>
      </c>
      <c r="AL351" s="5">
        <v>1</v>
      </c>
      <c r="AM351" s="5">
        <v>1</v>
      </c>
      <c r="AN351" s="5">
        <v>1</v>
      </c>
      <c r="AO351" s="5">
        <v>1</v>
      </c>
      <c r="AP351" s="5">
        <v>1</v>
      </c>
      <c r="AQ351" s="5">
        <v>1</v>
      </c>
      <c r="AR351" s="5">
        <v>1</v>
      </c>
      <c r="AS351" s="5">
        <v>1</v>
      </c>
      <c r="AT351" s="5">
        <v>1</v>
      </c>
      <c r="AU351" s="5">
        <v>1</v>
      </c>
      <c r="AV351" s="5">
        <v>1</v>
      </c>
      <c r="AW351" s="5">
        <v>1</v>
      </c>
      <c r="AX351" s="5">
        <v>1</v>
      </c>
      <c r="AY351" s="5">
        <v>1</v>
      </c>
      <c r="AZ351" s="5">
        <v>1</v>
      </c>
      <c r="BA351" s="5">
        <v>1</v>
      </c>
      <c r="BB351" s="5">
        <v>1</v>
      </c>
      <c r="BC351" s="5">
        <v>1</v>
      </c>
      <c r="BD351" s="5">
        <v>1</v>
      </c>
      <c r="BE351" s="5">
        <v>1</v>
      </c>
      <c r="BF351" s="5">
        <v>1</v>
      </c>
      <c r="BG351" s="5">
        <v>1</v>
      </c>
      <c r="BH351" s="5">
        <v>1</v>
      </c>
      <c r="BI351" s="5">
        <v>1</v>
      </c>
      <c r="BJ351" s="5">
        <v>1</v>
      </c>
      <c r="BK351" s="5">
        <v>1</v>
      </c>
      <c r="BL351" s="5">
        <v>1</v>
      </c>
      <c r="BM351" s="5">
        <v>1</v>
      </c>
      <c r="BN351" s="5">
        <v>1</v>
      </c>
      <c r="BO351" s="5">
        <v>1</v>
      </c>
      <c r="BP351" s="5">
        <v>1</v>
      </c>
      <c r="BQ351" s="5">
        <v>1</v>
      </c>
      <c r="BR351" s="5">
        <v>1</v>
      </c>
      <c r="BS351" s="5">
        <v>1</v>
      </c>
      <c r="BT351" s="5">
        <v>1</v>
      </c>
      <c r="BU351" s="244">
        <v>1</v>
      </c>
    </row>
    <row r="352" spans="1:73" ht="18.75">
      <c r="A352" s="5">
        <v>1</v>
      </c>
      <c r="B352" s="596"/>
      <c r="C352" s="632"/>
      <c r="D352" s="598"/>
      <c r="E352" s="630" t="str">
        <f t="shared" si="57"/>
        <v/>
      </c>
      <c r="F352" s="640"/>
      <c r="G352" s="627" t="str">
        <f t="shared" si="60"/>
        <v/>
      </c>
      <c r="H352" s="639" t="str">
        <f>IF(OR(ISBLANK(F352), ISTEXT(F352)), "", "0  "&amp;F336)</f>
        <v/>
      </c>
      <c r="I352" s="5">
        <v>1</v>
      </c>
      <c r="J352" s="180" t="str">
        <f t="shared" si="56"/>
        <v>►</v>
      </c>
      <c r="K352" s="163"/>
      <c r="L352" s="164"/>
      <c r="M352" s="181" t="str">
        <f t="shared" si="53"/>
        <v/>
      </c>
      <c r="N352" s="166"/>
      <c r="O352" s="167"/>
      <c r="P352" s="286"/>
      <c r="Q352" s="491">
        <v>1</v>
      </c>
      <c r="R352" s="169">
        <f>IFERROR(SUMIF(K390:P390, O352, K391:P391)*N352*IF(ISBLANK(K352),1,K352)+SUMIF(K392:P392, O352, K393:P393)*N352*IF(ISBLANK(K352),1,K352), 0)</f>
        <v>0</v>
      </c>
      <c r="S352" s="170">
        <f>IF(ISBLANK(K327),0,(R352*Q352)/K327*V328)</f>
        <v>0</v>
      </c>
      <c r="T352" s="171">
        <f>IF(S363=0,0,(S352/S363)*U332*1000)</f>
        <v>0</v>
      </c>
      <c r="U352" s="193">
        <f>IF(R363=0, 0, (K352*Q352)/(R363*U332))</f>
        <v>0</v>
      </c>
      <c r="V352" s="173">
        <f>IF(OR(ISBLANK(K327), ISBLANK(K352), ISTEXT(K352)), 0, K352*Q352/K327*V328)</f>
        <v>0</v>
      </c>
      <c r="W352" s="174">
        <f t="shared" si="54"/>
        <v>0</v>
      </c>
      <c r="X352" s="175">
        <f t="shared" si="55"/>
        <v>0</v>
      </c>
      <c r="Y352" s="5">
        <v>1</v>
      </c>
      <c r="Z352" s="5">
        <v>1</v>
      </c>
      <c r="AA352" s="164"/>
      <c r="AB352" s="164"/>
      <c r="AC352" s="181" t="str">
        <f t="shared" si="59"/>
        <v/>
      </c>
      <c r="AD352" s="166"/>
      <c r="AE352" s="167"/>
      <c r="AF352" s="182"/>
      <c r="AG352" s="5">
        <v>1</v>
      </c>
      <c r="AH352" s="5">
        <v>1</v>
      </c>
      <c r="AI352" s="5">
        <v>1</v>
      </c>
      <c r="AJ352" s="5">
        <v>1</v>
      </c>
      <c r="AK352" s="5">
        <v>1</v>
      </c>
      <c r="AL352" s="5">
        <v>1</v>
      </c>
      <c r="AM352" s="5">
        <v>1</v>
      </c>
      <c r="AN352" s="5">
        <v>1</v>
      </c>
      <c r="AO352" s="5">
        <v>1</v>
      </c>
      <c r="AP352" s="5">
        <v>1</v>
      </c>
      <c r="AQ352" s="5">
        <v>1</v>
      </c>
      <c r="AR352" s="5">
        <v>1</v>
      </c>
      <c r="AS352" s="5">
        <v>1</v>
      </c>
      <c r="AT352" s="5">
        <v>1</v>
      </c>
      <c r="AU352" s="5">
        <v>1</v>
      </c>
      <c r="AV352" s="5">
        <v>1</v>
      </c>
      <c r="AW352" s="5">
        <v>1</v>
      </c>
      <c r="AX352" s="5">
        <v>1</v>
      </c>
      <c r="AY352" s="5">
        <v>1</v>
      </c>
      <c r="AZ352" s="5">
        <v>1</v>
      </c>
      <c r="BA352" s="5">
        <v>1</v>
      </c>
      <c r="BB352" s="5">
        <v>1</v>
      </c>
      <c r="BC352" s="5">
        <v>1</v>
      </c>
      <c r="BD352" s="5">
        <v>1</v>
      </c>
      <c r="BE352" s="5">
        <v>1</v>
      </c>
      <c r="BF352" s="5">
        <v>1</v>
      </c>
      <c r="BG352" s="5">
        <v>1</v>
      </c>
      <c r="BH352" s="5">
        <v>1</v>
      </c>
      <c r="BI352" s="5">
        <v>1</v>
      </c>
      <c r="BJ352" s="5">
        <v>1</v>
      </c>
      <c r="BK352" s="5">
        <v>1</v>
      </c>
      <c r="BL352" s="5">
        <v>1</v>
      </c>
      <c r="BM352" s="5">
        <v>1</v>
      </c>
      <c r="BN352" s="5">
        <v>1</v>
      </c>
      <c r="BO352" s="5">
        <v>1</v>
      </c>
      <c r="BP352" s="5">
        <v>1</v>
      </c>
      <c r="BQ352" s="5">
        <v>1</v>
      </c>
      <c r="BR352" s="5">
        <v>1</v>
      </c>
      <c r="BS352" s="5">
        <v>1</v>
      </c>
      <c r="BT352" s="5">
        <v>1</v>
      </c>
      <c r="BU352" s="244">
        <v>1</v>
      </c>
    </row>
    <row r="353" spans="1:73" ht="18.75">
      <c r="A353" s="5">
        <v>1</v>
      </c>
      <c r="B353" s="596"/>
      <c r="C353" s="632"/>
      <c r="D353" s="598"/>
      <c r="E353" s="630" t="str">
        <f t="shared" si="57"/>
        <v/>
      </c>
      <c r="F353" s="640"/>
      <c r="G353" s="627" t="str">
        <f t="shared" si="60"/>
        <v/>
      </c>
      <c r="H353" s="639" t="str">
        <f>IF(OR(ISBLANK(F353), ISTEXT(F353)), "", "0  "&amp;F336)</f>
        <v/>
      </c>
      <c r="I353" s="5">
        <v>1</v>
      </c>
      <c r="J353" s="180" t="str">
        <f t="shared" si="56"/>
        <v>►</v>
      </c>
      <c r="K353" s="163"/>
      <c r="L353" s="164"/>
      <c r="M353" s="181" t="str">
        <f t="shared" si="53"/>
        <v/>
      </c>
      <c r="N353" s="166"/>
      <c r="O353" s="167"/>
      <c r="P353" s="286"/>
      <c r="Q353" s="491">
        <v>1</v>
      </c>
      <c r="R353" s="169">
        <f>IFERROR(SUMIF(K390:P390, O353, K391:P391)*N353*IF(ISBLANK(K353),1,K353)+SUMIF(K392:P392, O353, K393:P393)*N353*IF(ISBLANK(K353),1,K353), 0)</f>
        <v>0</v>
      </c>
      <c r="S353" s="170">
        <f>IF(ISBLANK(K327),0,(R353*Q353)/K327*V328)</f>
        <v>0</v>
      </c>
      <c r="T353" s="171">
        <f>IF(S363=0,0,(S353/S363)*U332*1000)</f>
        <v>0</v>
      </c>
      <c r="U353" s="193">
        <f>IF(R363=0, 0, (K353*Q353)/(R363*U332))</f>
        <v>0</v>
      </c>
      <c r="V353" s="173">
        <f>IF(OR(ISBLANK(K327), ISBLANK(K353), ISTEXT(K353)), 0, K353*Q353/K327*V328)</f>
        <v>0</v>
      </c>
      <c r="W353" s="174">
        <f t="shared" si="54"/>
        <v>0</v>
      </c>
      <c r="X353" s="175">
        <f t="shared" si="55"/>
        <v>0</v>
      </c>
      <c r="Y353" s="5">
        <v>1</v>
      </c>
      <c r="Z353" s="5">
        <v>1</v>
      </c>
      <c r="AA353" s="164"/>
      <c r="AB353" s="164"/>
      <c r="AC353" s="181" t="str">
        <f t="shared" si="59"/>
        <v/>
      </c>
      <c r="AD353" s="166"/>
      <c r="AE353" s="167"/>
      <c r="AF353" s="182"/>
      <c r="AG353" s="5">
        <v>1</v>
      </c>
      <c r="AH353" s="5">
        <v>1</v>
      </c>
      <c r="AI353" s="5">
        <v>1</v>
      </c>
      <c r="AJ353" s="5">
        <v>1</v>
      </c>
      <c r="AK353" s="5">
        <v>1</v>
      </c>
      <c r="AL353" s="5">
        <v>1</v>
      </c>
      <c r="AM353" s="5">
        <v>1</v>
      </c>
      <c r="AN353" s="5">
        <v>1</v>
      </c>
      <c r="AO353" s="5">
        <v>1</v>
      </c>
      <c r="AP353" s="5">
        <v>1</v>
      </c>
      <c r="AQ353" s="5">
        <v>1</v>
      </c>
      <c r="AR353" s="5">
        <v>1</v>
      </c>
      <c r="AS353" s="5">
        <v>1</v>
      </c>
      <c r="AT353" s="5">
        <v>1</v>
      </c>
      <c r="AU353" s="5">
        <v>1</v>
      </c>
      <c r="AV353" s="5">
        <v>1</v>
      </c>
      <c r="AW353" s="5">
        <v>1</v>
      </c>
      <c r="AX353" s="5">
        <v>1</v>
      </c>
      <c r="AY353" s="5">
        <v>1</v>
      </c>
      <c r="AZ353" s="5">
        <v>1</v>
      </c>
      <c r="BA353" s="5">
        <v>1</v>
      </c>
      <c r="BB353" s="5">
        <v>1</v>
      </c>
      <c r="BC353" s="5">
        <v>1</v>
      </c>
      <c r="BD353" s="5">
        <v>1</v>
      </c>
      <c r="BE353" s="5">
        <v>1</v>
      </c>
      <c r="BF353" s="5">
        <v>1</v>
      </c>
      <c r="BG353" s="5">
        <v>1</v>
      </c>
      <c r="BH353" s="5">
        <v>1</v>
      </c>
      <c r="BI353" s="5">
        <v>1</v>
      </c>
      <c r="BJ353" s="5">
        <v>1</v>
      </c>
      <c r="BK353" s="5">
        <v>1</v>
      </c>
      <c r="BL353" s="5">
        <v>1</v>
      </c>
      <c r="BM353" s="5">
        <v>1</v>
      </c>
      <c r="BN353" s="5">
        <v>1</v>
      </c>
      <c r="BO353" s="5">
        <v>1</v>
      </c>
      <c r="BP353" s="5">
        <v>1</v>
      </c>
      <c r="BQ353" s="5">
        <v>1</v>
      </c>
      <c r="BR353" s="5">
        <v>1</v>
      </c>
      <c r="BS353" s="5">
        <v>1</v>
      </c>
      <c r="BT353" s="5">
        <v>1</v>
      </c>
      <c r="BU353" s="244">
        <v>1</v>
      </c>
    </row>
    <row r="354" spans="1:73" ht="18.75">
      <c r="A354" s="5">
        <v>1</v>
      </c>
      <c r="B354" s="596"/>
      <c r="C354" s="632"/>
      <c r="D354" s="598"/>
      <c r="E354" s="630" t="str">
        <f t="shared" si="57"/>
        <v/>
      </c>
      <c r="F354" s="640"/>
      <c r="G354" s="627" t="str">
        <f t="shared" si="60"/>
        <v/>
      </c>
      <c r="H354" s="639" t="str">
        <f>IF(OR(ISBLANK(F354), ISTEXT(F354)), "", "0  "&amp;F336)</f>
        <v/>
      </c>
      <c r="I354" s="5">
        <v>1</v>
      </c>
      <c r="J354" s="180" t="str">
        <f t="shared" si="56"/>
        <v>►</v>
      </c>
      <c r="K354" s="163"/>
      <c r="L354" s="164"/>
      <c r="M354" s="181" t="str">
        <f t="shared" si="53"/>
        <v/>
      </c>
      <c r="N354" s="166"/>
      <c r="O354" s="167"/>
      <c r="P354" s="286"/>
      <c r="Q354" s="491">
        <v>1</v>
      </c>
      <c r="R354" s="169">
        <f>IFERROR(SUMIF(K390:P390, O354, K391:P391)*N354*IF(ISBLANK(K354),1,K354)+SUMIF(K392:P392, O354, K393:P393)*N354*IF(ISBLANK(K354),1,K354), 0)</f>
        <v>0</v>
      </c>
      <c r="S354" s="170">
        <f>IF(ISBLANK(K327),0,(R354*Q354)/K327*V328)</f>
        <v>0</v>
      </c>
      <c r="T354" s="171">
        <f>IF(S363=0,0,(S354/S363)*U332*1000)</f>
        <v>0</v>
      </c>
      <c r="U354" s="193">
        <f>IF(R363=0, 0, (K354*Q354)/(R363*U332))</f>
        <v>0</v>
      </c>
      <c r="V354" s="173">
        <f>IF(OR(ISBLANK(K327), ISBLANK(K354), ISTEXT(K354)), 0, K354*Q354/K327*V328)</f>
        <v>0</v>
      </c>
      <c r="W354" s="174">
        <f t="shared" si="54"/>
        <v>0</v>
      </c>
      <c r="X354" s="175">
        <f t="shared" si="55"/>
        <v>0</v>
      </c>
      <c r="Y354" s="5">
        <v>1</v>
      </c>
      <c r="Z354" s="5">
        <v>1</v>
      </c>
      <c r="AA354" s="164"/>
      <c r="AB354" s="164"/>
      <c r="AC354" s="181" t="str">
        <f t="shared" si="59"/>
        <v/>
      </c>
      <c r="AD354" s="166"/>
      <c r="AE354" s="167"/>
      <c r="AF354" s="182"/>
      <c r="AG354" s="5">
        <v>1</v>
      </c>
      <c r="AH354" s="5">
        <v>1</v>
      </c>
      <c r="AI354" s="5">
        <v>1</v>
      </c>
      <c r="AJ354" s="5">
        <v>1</v>
      </c>
      <c r="AK354" s="5">
        <v>1</v>
      </c>
      <c r="AL354" s="5">
        <v>1</v>
      </c>
      <c r="AM354" s="5">
        <v>1</v>
      </c>
      <c r="AN354" s="5">
        <v>1</v>
      </c>
      <c r="AO354" s="5">
        <v>1</v>
      </c>
      <c r="AP354" s="5">
        <v>1</v>
      </c>
      <c r="AQ354" s="5">
        <v>1</v>
      </c>
      <c r="AR354" s="5">
        <v>1</v>
      </c>
      <c r="AS354" s="5">
        <v>1</v>
      </c>
      <c r="AT354" s="5">
        <v>1</v>
      </c>
      <c r="AU354" s="5">
        <v>1</v>
      </c>
      <c r="AV354" s="5">
        <v>1</v>
      </c>
      <c r="AW354" s="5">
        <v>1</v>
      </c>
      <c r="AX354" s="5">
        <v>1</v>
      </c>
      <c r="AY354" s="5">
        <v>1</v>
      </c>
      <c r="AZ354" s="5">
        <v>1</v>
      </c>
      <c r="BA354" s="5">
        <v>1</v>
      </c>
      <c r="BB354" s="5">
        <v>1</v>
      </c>
      <c r="BC354" s="5">
        <v>1</v>
      </c>
      <c r="BD354" s="5">
        <v>1</v>
      </c>
      <c r="BE354" s="5">
        <v>1</v>
      </c>
      <c r="BF354" s="5">
        <v>1</v>
      </c>
      <c r="BG354" s="5">
        <v>1</v>
      </c>
      <c r="BH354" s="5">
        <v>1</v>
      </c>
      <c r="BI354" s="5">
        <v>1</v>
      </c>
      <c r="BJ354" s="5">
        <v>1</v>
      </c>
      <c r="BK354" s="5">
        <v>1</v>
      </c>
      <c r="BL354" s="5">
        <v>1</v>
      </c>
      <c r="BM354" s="5">
        <v>1</v>
      </c>
      <c r="BN354" s="5">
        <v>1</v>
      </c>
      <c r="BO354" s="5">
        <v>1</v>
      </c>
      <c r="BP354" s="5">
        <v>1</v>
      </c>
      <c r="BQ354" s="5">
        <v>1</v>
      </c>
      <c r="BR354" s="5">
        <v>1</v>
      </c>
      <c r="BS354" s="5">
        <v>1</v>
      </c>
      <c r="BT354" s="5">
        <v>1</v>
      </c>
      <c r="BU354" s="244">
        <v>1</v>
      </c>
    </row>
    <row r="355" spans="1:73" ht="18.75">
      <c r="A355" s="5">
        <v>1</v>
      </c>
      <c r="B355" s="596"/>
      <c r="C355" s="632"/>
      <c r="D355" s="598"/>
      <c r="E355" s="630" t="str">
        <f t="shared" si="57"/>
        <v/>
      </c>
      <c r="F355" s="640"/>
      <c r="G355" s="627" t="str">
        <f t="shared" si="60"/>
        <v/>
      </c>
      <c r="H355" s="639" t="str">
        <f>IF(OR(ISBLANK(F355), ISTEXT(F355)), "", "0  "&amp;F336)</f>
        <v/>
      </c>
      <c r="I355" s="5">
        <v>1</v>
      </c>
      <c r="J355" s="180" t="str">
        <f t="shared" si="56"/>
        <v>►</v>
      </c>
      <c r="K355" s="163"/>
      <c r="L355" s="164"/>
      <c r="M355" s="181" t="str">
        <f t="shared" si="53"/>
        <v/>
      </c>
      <c r="N355" s="166"/>
      <c r="O355" s="167"/>
      <c r="P355" s="286"/>
      <c r="Q355" s="491">
        <v>1</v>
      </c>
      <c r="R355" s="169">
        <f>IFERROR(SUMIF(K390:P390, O355, K391:P391)*N355*IF(ISBLANK(K355),1,K355)+SUMIF(K392:P392, O355, K393:P393)*N355*IF(ISBLANK(K355),1,K355), 0)</f>
        <v>0</v>
      </c>
      <c r="S355" s="170">
        <f>IF(ISBLANK(K327),0,(R355*Q355)/K327*V328)</f>
        <v>0</v>
      </c>
      <c r="T355" s="171">
        <f>IF(S363=0,0,(S355/S363)*U332*1000)</f>
        <v>0</v>
      </c>
      <c r="U355" s="193">
        <f>IF(R363=0, 0, (K355*Q355)/(R363*U332))</f>
        <v>0</v>
      </c>
      <c r="V355" s="173">
        <f>IF(OR(ISBLANK(K327), ISBLANK(K355), ISTEXT(K355)), 0, K355*Q355/K327*V328)</f>
        <v>0</v>
      </c>
      <c r="W355" s="174">
        <f t="shared" si="54"/>
        <v>0</v>
      </c>
      <c r="X355" s="175">
        <f t="shared" si="55"/>
        <v>0</v>
      </c>
      <c r="Y355" s="5">
        <v>1</v>
      </c>
      <c r="Z355" s="5">
        <v>1</v>
      </c>
      <c r="AA355" s="164"/>
      <c r="AB355" s="164"/>
      <c r="AC355" s="181" t="str">
        <f t="shared" si="59"/>
        <v/>
      </c>
      <c r="AD355" s="166"/>
      <c r="AE355" s="167"/>
      <c r="AF355" s="182"/>
      <c r="AG355" s="5">
        <v>1</v>
      </c>
      <c r="AH355" s="5">
        <v>1</v>
      </c>
      <c r="AI355" s="5">
        <v>1</v>
      </c>
      <c r="AJ355" s="5">
        <v>1</v>
      </c>
      <c r="AK355" s="5">
        <v>1</v>
      </c>
      <c r="AL355" s="5">
        <v>1</v>
      </c>
      <c r="AM355" s="5">
        <v>1</v>
      </c>
      <c r="AN355" s="5">
        <v>1</v>
      </c>
      <c r="AO355" s="5">
        <v>1</v>
      </c>
      <c r="AP355" s="5">
        <v>1</v>
      </c>
      <c r="AQ355" s="5">
        <v>1</v>
      </c>
      <c r="AR355" s="5">
        <v>1</v>
      </c>
      <c r="AS355" s="5">
        <v>1</v>
      </c>
      <c r="AT355" s="5">
        <v>1</v>
      </c>
      <c r="AU355" s="5">
        <v>1</v>
      </c>
      <c r="AV355" s="5">
        <v>1</v>
      </c>
      <c r="AW355" s="5">
        <v>1</v>
      </c>
      <c r="AX355" s="5">
        <v>1</v>
      </c>
      <c r="AY355" s="5">
        <v>1</v>
      </c>
      <c r="AZ355" s="5">
        <v>1</v>
      </c>
      <c r="BA355" s="5">
        <v>1</v>
      </c>
      <c r="BB355" s="5">
        <v>1</v>
      </c>
      <c r="BC355" s="5">
        <v>1</v>
      </c>
      <c r="BD355" s="5">
        <v>1</v>
      </c>
      <c r="BE355" s="5">
        <v>1</v>
      </c>
      <c r="BF355" s="5">
        <v>1</v>
      </c>
      <c r="BG355" s="5">
        <v>1</v>
      </c>
      <c r="BH355" s="5">
        <v>1</v>
      </c>
      <c r="BI355" s="5">
        <v>1</v>
      </c>
      <c r="BJ355" s="5">
        <v>1</v>
      </c>
      <c r="BK355" s="5">
        <v>1</v>
      </c>
      <c r="BL355" s="5">
        <v>1</v>
      </c>
      <c r="BM355" s="5">
        <v>1</v>
      </c>
      <c r="BN355" s="5">
        <v>1</v>
      </c>
      <c r="BO355" s="5">
        <v>1</v>
      </c>
      <c r="BP355" s="5">
        <v>1</v>
      </c>
      <c r="BQ355" s="5">
        <v>1</v>
      </c>
      <c r="BR355" s="5">
        <v>1</v>
      </c>
      <c r="BS355" s="5">
        <v>1</v>
      </c>
      <c r="BT355" s="5">
        <v>1</v>
      </c>
      <c r="BU355" s="244">
        <v>1</v>
      </c>
    </row>
    <row r="356" spans="1:73" ht="18.75">
      <c r="A356" s="5">
        <v>1</v>
      </c>
      <c r="B356" s="596"/>
      <c r="C356" s="632"/>
      <c r="D356" s="598"/>
      <c r="E356" s="630" t="str">
        <f t="shared" si="57"/>
        <v/>
      </c>
      <c r="F356" s="640"/>
      <c r="G356" s="627" t="str">
        <f t="shared" si="60"/>
        <v/>
      </c>
      <c r="H356" s="639" t="str">
        <f>IF(OR(ISBLANK(F356), ISTEXT(F356)), "", "0  "&amp;F336)</f>
        <v/>
      </c>
      <c r="I356" s="5">
        <v>1</v>
      </c>
      <c r="J356" s="180" t="str">
        <f t="shared" si="56"/>
        <v>►</v>
      </c>
      <c r="K356" s="163"/>
      <c r="L356" s="164"/>
      <c r="M356" s="181" t="str">
        <f t="shared" si="53"/>
        <v/>
      </c>
      <c r="N356" s="166"/>
      <c r="O356" s="167"/>
      <c r="P356" s="286"/>
      <c r="Q356" s="491">
        <v>1</v>
      </c>
      <c r="R356" s="169">
        <f>IFERROR(SUMIF(K390:P390, O356, K391:P391)*N356*IF(ISBLANK(K356),1,K356)+SUMIF(K392:P392, O356, K393:P393)*N356*IF(ISBLANK(K356),1,K356), 0)</f>
        <v>0</v>
      </c>
      <c r="S356" s="170">
        <f>IF(ISBLANK(K327),0,(R356*Q356)/K327*V328)</f>
        <v>0</v>
      </c>
      <c r="T356" s="171">
        <f>IF(S363=0,0,(S356/S363)*U332*1000)</f>
        <v>0</v>
      </c>
      <c r="U356" s="193">
        <f>IF(R363=0, 0, (K356*Q356)/(R363*U332))</f>
        <v>0</v>
      </c>
      <c r="V356" s="173">
        <f>IF(OR(ISBLANK(K327), ISBLANK(K356), ISTEXT(K356)), 0, K356*Q356/K327*V328)</f>
        <v>0</v>
      </c>
      <c r="W356" s="174">
        <f t="shared" si="54"/>
        <v>0</v>
      </c>
      <c r="X356" s="175">
        <f t="shared" si="55"/>
        <v>0</v>
      </c>
      <c r="Y356" s="3">
        <v>1</v>
      </c>
      <c r="Z356" s="5">
        <v>1</v>
      </c>
      <c r="AA356" s="164"/>
      <c r="AB356" s="164"/>
      <c r="AC356" s="181" t="str">
        <f t="shared" si="59"/>
        <v/>
      </c>
      <c r="AD356" s="166"/>
      <c r="AE356" s="167"/>
      <c r="AF356" s="182"/>
      <c r="AG356" s="5">
        <v>1</v>
      </c>
      <c r="AH356" s="5">
        <v>1</v>
      </c>
      <c r="AI356" s="5">
        <v>1</v>
      </c>
      <c r="AJ356" s="5">
        <v>1</v>
      </c>
      <c r="AK356" s="5">
        <v>1</v>
      </c>
      <c r="AL356" s="5">
        <v>1</v>
      </c>
      <c r="AM356" s="5">
        <v>1</v>
      </c>
      <c r="AN356" s="5">
        <v>1</v>
      </c>
      <c r="AO356" s="5">
        <v>1</v>
      </c>
      <c r="AP356" s="5">
        <v>1</v>
      </c>
      <c r="AQ356" s="5">
        <v>1</v>
      </c>
      <c r="AR356" s="5">
        <v>1</v>
      </c>
      <c r="AS356" s="5">
        <v>1</v>
      </c>
      <c r="AT356" s="5">
        <v>1</v>
      </c>
      <c r="AU356" s="5">
        <v>1</v>
      </c>
      <c r="AV356" s="5">
        <v>1</v>
      </c>
      <c r="AW356" s="5">
        <v>1</v>
      </c>
      <c r="AX356" s="5">
        <v>1</v>
      </c>
      <c r="AY356" s="5">
        <v>1</v>
      </c>
      <c r="AZ356" s="5">
        <v>1</v>
      </c>
      <c r="BA356" s="5">
        <v>1</v>
      </c>
      <c r="BB356" s="5">
        <v>1</v>
      </c>
      <c r="BC356" s="5">
        <v>1</v>
      </c>
      <c r="BD356" s="5">
        <v>1</v>
      </c>
      <c r="BE356" s="5">
        <v>1</v>
      </c>
      <c r="BF356" s="5">
        <v>1</v>
      </c>
      <c r="BG356" s="5">
        <v>1</v>
      </c>
      <c r="BH356" s="5">
        <v>1</v>
      </c>
      <c r="BI356" s="5">
        <v>1</v>
      </c>
      <c r="BJ356" s="5">
        <v>1</v>
      </c>
      <c r="BK356" s="5">
        <v>1</v>
      </c>
      <c r="BL356" s="5">
        <v>1</v>
      </c>
      <c r="BM356" s="5">
        <v>1</v>
      </c>
      <c r="BN356" s="5">
        <v>1</v>
      </c>
      <c r="BO356" s="5">
        <v>1</v>
      </c>
      <c r="BP356" s="5">
        <v>1</v>
      </c>
      <c r="BQ356" s="5">
        <v>1</v>
      </c>
      <c r="BR356" s="5">
        <v>1</v>
      </c>
      <c r="BS356" s="5">
        <v>1</v>
      </c>
      <c r="BT356" s="5">
        <v>1</v>
      </c>
      <c r="BU356" s="244">
        <v>1</v>
      </c>
    </row>
    <row r="357" spans="1:73" ht="18.75">
      <c r="B357" s="596"/>
      <c r="C357" s="632"/>
      <c r="D357" s="598"/>
      <c r="E357" s="630" t="str">
        <f t="shared" si="57"/>
        <v/>
      </c>
      <c r="F357" s="640"/>
      <c r="G357" s="627" t="str">
        <f t="shared" si="60"/>
        <v/>
      </c>
      <c r="H357" s="639" t="str">
        <f>IF(OR(ISBLANK(F357), ISTEXT(F357)), "", "0  "&amp;F336)</f>
        <v/>
      </c>
      <c r="I357" s="5">
        <v>1</v>
      </c>
      <c r="J357" s="180" t="str">
        <f t="shared" si="56"/>
        <v>►</v>
      </c>
      <c r="K357" s="163"/>
      <c r="L357" s="164"/>
      <c r="M357" s="181" t="str">
        <f t="shared" si="53"/>
        <v/>
      </c>
      <c r="N357" s="166"/>
      <c r="O357" s="167"/>
      <c r="P357" s="286"/>
      <c r="Q357" s="491">
        <v>1</v>
      </c>
      <c r="R357" s="169">
        <f>IFERROR(SUMIF(K390:P390, O357, K391:P391)*N357*IF(ISBLANK(K357),1,K357)+SUMIF(K392:P392, O357, K393:P393)*N357*IF(ISBLANK(K357),1,K357), 0)</f>
        <v>0</v>
      </c>
      <c r="S357" s="170">
        <f>IF(ISBLANK(K327),0,(R357*Q357)/K327*V328)</f>
        <v>0</v>
      </c>
      <c r="T357" s="171">
        <f>IF(S363=0,0,(S357/S363)*U332*1000)</f>
        <v>0</v>
      </c>
      <c r="U357" s="193">
        <f>IF(R363=0, 0, (K357*Q357)/(R363*U332))</f>
        <v>0</v>
      </c>
      <c r="V357" s="173">
        <f>IF(OR(ISBLANK(K327), ISBLANK(K357), ISTEXT(K357)), 0, K357*Q357/K327*V328)</f>
        <v>0</v>
      </c>
      <c r="W357" s="174">
        <f t="shared" si="54"/>
        <v>0</v>
      </c>
      <c r="X357" s="175">
        <f t="shared" si="55"/>
        <v>0</v>
      </c>
      <c r="Y357" s="3">
        <v>1</v>
      </c>
      <c r="Z357" s="5">
        <v>1</v>
      </c>
      <c r="AA357" s="164"/>
      <c r="AB357" s="164"/>
      <c r="AC357" s="181" t="str">
        <f t="shared" si="59"/>
        <v/>
      </c>
      <c r="AD357" s="166"/>
      <c r="AE357" s="167"/>
      <c r="AF357" s="182"/>
      <c r="AG357" s="5">
        <v>1</v>
      </c>
      <c r="AH357" s="5">
        <v>1</v>
      </c>
      <c r="AI357" s="5">
        <v>1</v>
      </c>
      <c r="AJ357" s="5">
        <v>1</v>
      </c>
      <c r="AK357" s="5">
        <v>1</v>
      </c>
      <c r="AL357" s="5">
        <v>1</v>
      </c>
      <c r="AM357" s="5">
        <v>1</v>
      </c>
      <c r="AN357" s="5">
        <v>1</v>
      </c>
      <c r="AO357" s="5">
        <v>1</v>
      </c>
      <c r="AP357" s="5">
        <v>1</v>
      </c>
      <c r="AQ357" s="5">
        <v>1</v>
      </c>
      <c r="AR357" s="5">
        <v>1</v>
      </c>
      <c r="AS357" s="5">
        <v>1</v>
      </c>
      <c r="AT357" s="5">
        <v>1</v>
      </c>
      <c r="AU357" s="5">
        <v>1</v>
      </c>
      <c r="AV357" s="5">
        <v>1</v>
      </c>
      <c r="AW357" s="5">
        <v>1</v>
      </c>
      <c r="AX357" s="5">
        <v>1</v>
      </c>
      <c r="AY357" s="5">
        <v>1</v>
      </c>
      <c r="AZ357" s="5">
        <v>1</v>
      </c>
      <c r="BA357" s="5">
        <v>1</v>
      </c>
      <c r="BB357" s="5">
        <v>1</v>
      </c>
      <c r="BC357" s="5">
        <v>1</v>
      </c>
      <c r="BD357" s="5">
        <v>1</v>
      </c>
      <c r="BE357" s="5">
        <v>1</v>
      </c>
      <c r="BF357" s="5">
        <v>1</v>
      </c>
      <c r="BG357" s="5">
        <v>1</v>
      </c>
      <c r="BH357" s="5">
        <v>1</v>
      </c>
      <c r="BI357" s="5">
        <v>1</v>
      </c>
      <c r="BJ357" s="5">
        <v>1</v>
      </c>
      <c r="BK357" s="5">
        <v>1</v>
      </c>
      <c r="BL357" s="5">
        <v>1</v>
      </c>
      <c r="BM357" s="5">
        <v>1</v>
      </c>
      <c r="BN357" s="5">
        <v>1</v>
      </c>
      <c r="BO357" s="5">
        <v>1</v>
      </c>
      <c r="BP357" s="5">
        <v>1</v>
      </c>
      <c r="BQ357" s="5">
        <v>1</v>
      </c>
      <c r="BR357" s="5">
        <v>1</v>
      </c>
      <c r="BS357" s="5">
        <v>1</v>
      </c>
      <c r="BT357" s="5">
        <v>1</v>
      </c>
      <c r="BU357" s="244">
        <v>1</v>
      </c>
    </row>
    <row r="358" spans="1:73" ht="18.75">
      <c r="A358" s="5">
        <v>1</v>
      </c>
      <c r="B358" s="596"/>
      <c r="C358" s="632"/>
      <c r="D358" s="598"/>
      <c r="E358" s="630" t="str">
        <f t="shared" si="57"/>
        <v/>
      </c>
      <c r="F358" s="640"/>
      <c r="G358" s="627" t="str">
        <f t="shared" si="60"/>
        <v/>
      </c>
      <c r="H358" s="639" t="str">
        <f>IF(OR(ISBLANK(F358), ISTEXT(F358)), "", "0  "&amp;F336)</f>
        <v/>
      </c>
      <c r="I358" s="5">
        <v>1</v>
      </c>
      <c r="J358" s="180" t="str">
        <f t="shared" si="56"/>
        <v>►</v>
      </c>
      <c r="K358" s="163"/>
      <c r="L358" s="164"/>
      <c r="M358" s="181" t="str">
        <f t="shared" si="53"/>
        <v/>
      </c>
      <c r="N358" s="166"/>
      <c r="O358" s="167"/>
      <c r="P358" s="286"/>
      <c r="Q358" s="491">
        <v>1</v>
      </c>
      <c r="R358" s="169">
        <f>IFERROR(SUMIF(K390:P390, O358, K391:P391)*N358*IF(ISBLANK(K358),1,K358)+SUMIF(K392:P392, O358, K393:P393)*N358*IF(ISBLANK(K358),1,K358), 0)</f>
        <v>0</v>
      </c>
      <c r="S358" s="170">
        <f>IF(ISBLANK(K327),0,(R358*Q358)/K327*V328)</f>
        <v>0</v>
      </c>
      <c r="T358" s="171">
        <f>IF(S363=0,0,(S358/S363)*U332*1000)</f>
        <v>0</v>
      </c>
      <c r="U358" s="193">
        <f>IF(R363=0, 0, (K358*Q358)/(R363*U332))</f>
        <v>0</v>
      </c>
      <c r="V358" s="173">
        <f>IF(OR(ISBLANK(K327), ISBLANK(K358), ISTEXT(K358)), 0, K358*Q358/K327*V328)</f>
        <v>0</v>
      </c>
      <c r="W358" s="174">
        <f t="shared" si="54"/>
        <v>0</v>
      </c>
      <c r="X358" s="175">
        <f t="shared" si="55"/>
        <v>0</v>
      </c>
      <c r="Y358" s="3">
        <v>1</v>
      </c>
      <c r="Z358" s="5">
        <v>1</v>
      </c>
      <c r="AA358" s="164"/>
      <c r="AB358" s="164"/>
      <c r="AC358" s="181" t="str">
        <f t="shared" si="59"/>
        <v/>
      </c>
      <c r="AD358" s="166"/>
      <c r="AE358" s="167"/>
      <c r="AF358" s="182"/>
      <c r="AG358" s="5">
        <v>1</v>
      </c>
      <c r="AH358" s="5">
        <v>1</v>
      </c>
      <c r="AI358" s="5">
        <v>1</v>
      </c>
      <c r="AJ358" s="5">
        <v>1</v>
      </c>
      <c r="AK358" s="5">
        <v>1</v>
      </c>
      <c r="AL358" s="5">
        <v>1</v>
      </c>
      <c r="AM358" s="5">
        <v>1</v>
      </c>
      <c r="AN358" s="5">
        <v>1</v>
      </c>
      <c r="AO358" s="5">
        <v>1</v>
      </c>
      <c r="AP358" s="5">
        <v>1</v>
      </c>
      <c r="AQ358" s="5">
        <v>1</v>
      </c>
      <c r="AR358" s="5">
        <v>1</v>
      </c>
      <c r="AS358" s="5">
        <v>1</v>
      </c>
      <c r="AT358" s="5">
        <v>1</v>
      </c>
      <c r="AU358" s="5">
        <v>1</v>
      </c>
      <c r="AV358" s="5">
        <v>1</v>
      </c>
      <c r="AW358" s="5">
        <v>1</v>
      </c>
      <c r="AX358" s="5">
        <v>1</v>
      </c>
      <c r="AY358" s="5">
        <v>1</v>
      </c>
      <c r="AZ358" s="5">
        <v>1</v>
      </c>
      <c r="BA358" s="5">
        <v>1</v>
      </c>
      <c r="BB358" s="5">
        <v>1</v>
      </c>
      <c r="BC358" s="5">
        <v>1</v>
      </c>
      <c r="BD358" s="5">
        <v>1</v>
      </c>
      <c r="BE358" s="5">
        <v>1</v>
      </c>
      <c r="BF358" s="5">
        <v>1</v>
      </c>
      <c r="BG358" s="5">
        <v>1</v>
      </c>
      <c r="BH358" s="5">
        <v>1</v>
      </c>
      <c r="BI358" s="5">
        <v>1</v>
      </c>
      <c r="BJ358" s="5">
        <v>1</v>
      </c>
      <c r="BK358" s="5">
        <v>1</v>
      </c>
      <c r="BL358" s="5">
        <v>1</v>
      </c>
      <c r="BM358" s="5">
        <v>1</v>
      </c>
      <c r="BN358" s="5">
        <v>1</v>
      </c>
      <c r="BO358" s="5">
        <v>1</v>
      </c>
      <c r="BP358" s="5">
        <v>1</v>
      </c>
      <c r="BQ358" s="5">
        <v>1</v>
      </c>
      <c r="BR358" s="5">
        <v>1</v>
      </c>
      <c r="BS358" s="5">
        <v>1</v>
      </c>
      <c r="BT358" s="5">
        <v>1</v>
      </c>
      <c r="BU358" s="244">
        <v>1</v>
      </c>
    </row>
    <row r="359" spans="1:73" ht="18.75">
      <c r="A359" s="5">
        <v>1</v>
      </c>
      <c r="B359" s="596"/>
      <c r="C359" s="632"/>
      <c r="D359" s="598"/>
      <c r="E359" s="630" t="str">
        <f t="shared" si="57"/>
        <v/>
      </c>
      <c r="F359" s="640"/>
      <c r="G359" s="627" t="str">
        <f t="shared" si="60"/>
        <v/>
      </c>
      <c r="H359" s="639" t="str">
        <f>IF(OR(ISBLANK(F359), ISTEXT(F359)), "", "0  "&amp;F336)</f>
        <v/>
      </c>
      <c r="I359" s="5">
        <v>1</v>
      </c>
      <c r="J359" s="180" t="str">
        <f t="shared" si="56"/>
        <v>►</v>
      </c>
      <c r="K359" s="163"/>
      <c r="L359" s="164"/>
      <c r="M359" s="181" t="str">
        <f t="shared" si="53"/>
        <v/>
      </c>
      <c r="N359" s="166"/>
      <c r="O359" s="167"/>
      <c r="P359" s="286"/>
      <c r="Q359" s="491">
        <v>1</v>
      </c>
      <c r="R359" s="169">
        <f>IFERROR(SUMIF(K390:P390, O359, K391:P391)*N359*IF(ISBLANK(K359),1,K359)+SUMIF(K392:P392, O359, K393:P393)*N359*IF(ISBLANK(K359),1,K359), 0)</f>
        <v>0</v>
      </c>
      <c r="S359" s="170">
        <f>IF(ISBLANK(K327),0,(R359*Q359)/K327*V328)</f>
        <v>0</v>
      </c>
      <c r="T359" s="171">
        <f>IF(S363=0,0,(S359/S363)*U332*1000)</f>
        <v>0</v>
      </c>
      <c r="U359" s="193">
        <f>IF(R363=0, 0, (K359*Q359)/(R363*U332))</f>
        <v>0</v>
      </c>
      <c r="V359" s="173">
        <f>IF(OR(ISBLANK(K327), ISBLANK(K359), ISTEXT(K359)), 0, K359*Q359/K327*V328)</f>
        <v>0</v>
      </c>
      <c r="W359" s="174">
        <f t="shared" si="54"/>
        <v>0</v>
      </c>
      <c r="X359" s="175">
        <f t="shared" si="55"/>
        <v>0</v>
      </c>
      <c r="Y359" s="3">
        <v>1</v>
      </c>
      <c r="Z359" s="5">
        <v>1</v>
      </c>
      <c r="AA359" s="164"/>
      <c r="AB359" s="164"/>
      <c r="AC359" s="181" t="str">
        <f t="shared" si="59"/>
        <v/>
      </c>
      <c r="AD359" s="166"/>
      <c r="AE359" s="167"/>
      <c r="AF359" s="182"/>
      <c r="AG359" s="5">
        <v>1</v>
      </c>
      <c r="AH359" s="5">
        <v>1</v>
      </c>
      <c r="AI359" s="5">
        <v>1</v>
      </c>
      <c r="AJ359" s="5">
        <v>1</v>
      </c>
      <c r="AK359" s="5">
        <v>1</v>
      </c>
      <c r="AL359" s="5">
        <v>1</v>
      </c>
      <c r="AM359" s="5">
        <v>1</v>
      </c>
      <c r="AN359" s="5">
        <v>1</v>
      </c>
      <c r="AO359" s="5">
        <v>1</v>
      </c>
      <c r="AP359" s="5">
        <v>1</v>
      </c>
      <c r="AQ359" s="5">
        <v>1</v>
      </c>
      <c r="AR359" s="5">
        <v>1</v>
      </c>
      <c r="AS359" s="5">
        <v>1</v>
      </c>
      <c r="AT359" s="5">
        <v>1</v>
      </c>
      <c r="AU359" s="5">
        <v>1</v>
      </c>
      <c r="AV359" s="5">
        <v>1</v>
      </c>
      <c r="AW359" s="5">
        <v>1</v>
      </c>
      <c r="AX359" s="5">
        <v>1</v>
      </c>
      <c r="AY359" s="5">
        <v>1</v>
      </c>
      <c r="AZ359" s="5">
        <v>1</v>
      </c>
      <c r="BA359" s="5">
        <v>1</v>
      </c>
      <c r="BB359" s="5">
        <v>1</v>
      </c>
      <c r="BC359" s="5">
        <v>1</v>
      </c>
      <c r="BD359" s="5">
        <v>1</v>
      </c>
      <c r="BE359" s="5">
        <v>1</v>
      </c>
      <c r="BF359" s="5">
        <v>1</v>
      </c>
      <c r="BG359" s="5">
        <v>1</v>
      </c>
      <c r="BH359" s="5">
        <v>1</v>
      </c>
      <c r="BI359" s="5">
        <v>1</v>
      </c>
      <c r="BJ359" s="5">
        <v>1</v>
      </c>
      <c r="BK359" s="5">
        <v>1</v>
      </c>
      <c r="BL359" s="5">
        <v>1</v>
      </c>
      <c r="BM359" s="5">
        <v>1</v>
      </c>
      <c r="BN359" s="5">
        <v>1</v>
      </c>
      <c r="BO359" s="5">
        <v>1</v>
      </c>
      <c r="BP359" s="5">
        <v>1</v>
      </c>
      <c r="BQ359" s="5">
        <v>1</v>
      </c>
      <c r="BR359" s="5">
        <v>1</v>
      </c>
      <c r="BS359" s="5">
        <v>1</v>
      </c>
      <c r="BT359" s="5">
        <v>1</v>
      </c>
      <c r="BU359" s="244">
        <v>1</v>
      </c>
    </row>
    <row r="360" spans="1:73" ht="18.75">
      <c r="A360" s="5">
        <v>1</v>
      </c>
      <c r="B360" s="596"/>
      <c r="C360" s="632"/>
      <c r="D360" s="598"/>
      <c r="E360" s="630" t="str">
        <f t="shared" si="57"/>
        <v/>
      </c>
      <c r="F360" s="640"/>
      <c r="G360" s="627" t="str">
        <f t="shared" si="60"/>
        <v/>
      </c>
      <c r="H360" s="639" t="str">
        <f>IF(OR(ISBLANK(F360), ISTEXT(F360)), "", "0  "&amp;F336)</f>
        <v/>
      </c>
      <c r="I360" s="5">
        <v>1</v>
      </c>
      <c r="J360" s="180" t="str">
        <f t="shared" si="56"/>
        <v>►</v>
      </c>
      <c r="K360" s="163"/>
      <c r="L360" s="164"/>
      <c r="M360" s="181" t="str">
        <f t="shared" si="53"/>
        <v/>
      </c>
      <c r="N360" s="166"/>
      <c r="O360" s="167"/>
      <c r="P360" s="286"/>
      <c r="Q360" s="491">
        <v>1</v>
      </c>
      <c r="R360" s="169">
        <f>IFERROR(SUMIF(K390:P390, O360, K391:P391)*N360*IF(ISBLANK(K360),1,K360)+SUMIF(K392:P392, O360, K393:P393)*N360*IF(ISBLANK(K360),1,K360), 0)</f>
        <v>0</v>
      </c>
      <c r="S360" s="170">
        <f>IF(ISBLANK(K327),0,(R360*Q360)/K327*V328)</f>
        <v>0</v>
      </c>
      <c r="T360" s="171">
        <f>IF(S363=0,0,(S360/S363)*U332*1000)</f>
        <v>0</v>
      </c>
      <c r="U360" s="193">
        <f>IF(R363=0, 0, (K360*Q360)/(R363*U332))</f>
        <v>0</v>
      </c>
      <c r="V360" s="173">
        <f>IF(OR(ISBLANK(K327), ISBLANK(K360), ISTEXT(K360)), 0, K360*Q360/K327*V328)</f>
        <v>0</v>
      </c>
      <c r="W360" s="174">
        <f t="shared" si="54"/>
        <v>0</v>
      </c>
      <c r="X360" s="175">
        <f t="shared" si="55"/>
        <v>0</v>
      </c>
      <c r="Y360" s="3">
        <v>1</v>
      </c>
      <c r="Z360" s="5">
        <v>1</v>
      </c>
      <c r="AA360" s="164"/>
      <c r="AB360" s="164"/>
      <c r="AC360" s="181" t="str">
        <f t="shared" si="59"/>
        <v/>
      </c>
      <c r="AD360" s="166"/>
      <c r="AE360" s="167"/>
      <c r="AF360" s="182"/>
      <c r="AG360" s="5">
        <v>1</v>
      </c>
      <c r="AH360" s="5">
        <v>1</v>
      </c>
      <c r="AI360" s="5">
        <v>1</v>
      </c>
      <c r="AJ360" s="5">
        <v>1</v>
      </c>
      <c r="AK360" s="5">
        <v>1</v>
      </c>
      <c r="AL360" s="5">
        <v>1</v>
      </c>
      <c r="AM360" s="5">
        <v>1</v>
      </c>
      <c r="AN360" s="5">
        <v>1</v>
      </c>
      <c r="AO360" s="5">
        <v>1</v>
      </c>
      <c r="AP360" s="5">
        <v>1</v>
      </c>
      <c r="AQ360" s="5">
        <v>1</v>
      </c>
      <c r="AR360" s="5">
        <v>1</v>
      </c>
      <c r="AS360" s="5">
        <v>1</v>
      </c>
      <c r="AT360" s="5">
        <v>1</v>
      </c>
      <c r="AU360" s="5">
        <v>1</v>
      </c>
      <c r="AV360" s="5">
        <v>1</v>
      </c>
      <c r="AW360" s="5">
        <v>1</v>
      </c>
      <c r="AX360" s="5">
        <v>1</v>
      </c>
      <c r="AY360" s="5">
        <v>1</v>
      </c>
      <c r="AZ360" s="5">
        <v>1</v>
      </c>
      <c r="BA360" s="5">
        <v>1</v>
      </c>
      <c r="BB360" s="5">
        <v>1</v>
      </c>
      <c r="BC360" s="5">
        <v>1</v>
      </c>
      <c r="BD360" s="5">
        <v>1</v>
      </c>
      <c r="BE360" s="5">
        <v>1</v>
      </c>
      <c r="BF360" s="5">
        <v>1</v>
      </c>
      <c r="BG360" s="5">
        <v>1</v>
      </c>
      <c r="BH360" s="5">
        <v>1</v>
      </c>
      <c r="BI360" s="5">
        <v>1</v>
      </c>
      <c r="BJ360" s="5">
        <v>1</v>
      </c>
      <c r="BK360" s="5">
        <v>1</v>
      </c>
      <c r="BL360" s="5">
        <v>1</v>
      </c>
      <c r="BM360" s="5">
        <v>1</v>
      </c>
      <c r="BN360" s="5">
        <v>1</v>
      </c>
      <c r="BO360" s="5">
        <v>1</v>
      </c>
      <c r="BP360" s="5">
        <v>1</v>
      </c>
      <c r="BQ360" s="5">
        <v>1</v>
      </c>
      <c r="BR360" s="5">
        <v>1</v>
      </c>
      <c r="BS360" s="5">
        <v>1</v>
      </c>
      <c r="BT360" s="5">
        <v>1</v>
      </c>
      <c r="BU360" s="244">
        <v>1</v>
      </c>
    </row>
    <row r="361" spans="1:73" ht="18.75">
      <c r="A361" s="5">
        <v>1</v>
      </c>
      <c r="B361" s="596"/>
      <c r="C361" s="632"/>
      <c r="D361" s="598"/>
      <c r="E361" s="630" t="str">
        <f t="shared" si="57"/>
        <v/>
      </c>
      <c r="F361" s="640"/>
      <c r="G361" s="627" t="str">
        <f t="shared" si="60"/>
        <v/>
      </c>
      <c r="H361" s="639" t="str">
        <f>IF(OR(ISBLANK(F361), ISTEXT(F361)), "", "0  "&amp;F336)</f>
        <v/>
      </c>
      <c r="I361" s="5">
        <v>1</v>
      </c>
      <c r="J361" s="180" t="str">
        <f t="shared" si="56"/>
        <v>►</v>
      </c>
      <c r="K361" s="163"/>
      <c r="L361" s="164"/>
      <c r="M361" s="181" t="str">
        <f t="shared" si="53"/>
        <v/>
      </c>
      <c r="N361" s="166"/>
      <c r="O361" s="167"/>
      <c r="P361" s="286"/>
      <c r="Q361" s="491">
        <v>1</v>
      </c>
      <c r="R361" s="169">
        <f>IFERROR(SUMIF(K390:P390, O361, K391:P391)*N361*IF(ISBLANK(K361),1,K361)+SUMIF(K392:P392, O361, K393:P393)*N361*IF(ISBLANK(K361),1,K361), 0)</f>
        <v>0</v>
      </c>
      <c r="S361" s="170">
        <f>IF(ISBLANK(K327),0,(R361*Q361)/K327*V328)</f>
        <v>0</v>
      </c>
      <c r="T361" s="171">
        <f>IF(S363=0,0,(S361/S363)*U332*1000)</f>
        <v>0</v>
      </c>
      <c r="U361" s="193">
        <f>IF(R363=0, 0, (K361*Q361)/(R363*U332))</f>
        <v>0</v>
      </c>
      <c r="V361" s="173">
        <f>IF(OR(ISBLANK(K327), ISBLANK(K361), ISTEXT(K361)), 0, K361*Q361/K327*V328)</f>
        <v>0</v>
      </c>
      <c r="W361" s="174">
        <f t="shared" si="54"/>
        <v>0</v>
      </c>
      <c r="X361" s="175">
        <f t="shared" si="55"/>
        <v>0</v>
      </c>
      <c r="Y361" s="3">
        <v>1</v>
      </c>
      <c r="Z361" s="5">
        <v>1</v>
      </c>
      <c r="AA361" s="164"/>
      <c r="AB361" s="164"/>
      <c r="AC361" s="181" t="str">
        <f t="shared" si="59"/>
        <v/>
      </c>
      <c r="AD361" s="166"/>
      <c r="AE361" s="167"/>
      <c r="AF361" s="182"/>
      <c r="AG361" s="5">
        <v>1</v>
      </c>
      <c r="AH361" s="5">
        <v>1</v>
      </c>
      <c r="AI361" s="5">
        <v>1</v>
      </c>
      <c r="AJ361" s="5">
        <v>1</v>
      </c>
      <c r="AK361" s="5">
        <v>1</v>
      </c>
      <c r="AL361" s="5">
        <v>1</v>
      </c>
      <c r="AM361" s="5">
        <v>1</v>
      </c>
      <c r="AN361" s="5">
        <v>1</v>
      </c>
      <c r="AO361" s="5">
        <v>1</v>
      </c>
      <c r="AP361" s="5">
        <v>1</v>
      </c>
      <c r="AQ361" s="5">
        <v>1</v>
      </c>
      <c r="AR361" s="5">
        <v>1</v>
      </c>
      <c r="AS361" s="5">
        <v>1</v>
      </c>
      <c r="AT361" s="5">
        <v>1</v>
      </c>
      <c r="AU361" s="5">
        <v>1</v>
      </c>
      <c r="AV361" s="5">
        <v>1</v>
      </c>
      <c r="AW361" s="5">
        <v>1</v>
      </c>
      <c r="AX361" s="5">
        <v>1</v>
      </c>
      <c r="AY361" s="5">
        <v>1</v>
      </c>
      <c r="AZ361" s="5">
        <v>1</v>
      </c>
      <c r="BA361" s="5">
        <v>1</v>
      </c>
      <c r="BB361" s="5">
        <v>1</v>
      </c>
      <c r="BC361" s="5">
        <v>1</v>
      </c>
      <c r="BD361" s="5">
        <v>1</v>
      </c>
      <c r="BE361" s="5">
        <v>1</v>
      </c>
      <c r="BF361" s="5">
        <v>1</v>
      </c>
      <c r="BG361" s="5">
        <v>1</v>
      </c>
      <c r="BH361" s="5">
        <v>1</v>
      </c>
      <c r="BI361" s="5">
        <v>1</v>
      </c>
      <c r="BJ361" s="5">
        <v>1</v>
      </c>
      <c r="BK361" s="5">
        <v>1</v>
      </c>
      <c r="BL361" s="5">
        <v>1</v>
      </c>
      <c r="BM361" s="5">
        <v>1</v>
      </c>
      <c r="BN361" s="5">
        <v>1</v>
      </c>
      <c r="BO361" s="5">
        <v>1</v>
      </c>
      <c r="BP361" s="5">
        <v>1</v>
      </c>
      <c r="BQ361" s="5">
        <v>1</v>
      </c>
      <c r="BR361" s="5">
        <v>1</v>
      </c>
      <c r="BS361" s="5">
        <v>1</v>
      </c>
      <c r="BT361" s="5">
        <v>1</v>
      </c>
      <c r="BU361" s="244">
        <v>1</v>
      </c>
    </row>
    <row r="362" spans="1:73" ht="18.75">
      <c r="A362" s="5">
        <v>1</v>
      </c>
      <c r="B362" s="596"/>
      <c r="C362" s="632"/>
      <c r="D362" s="598"/>
      <c r="E362" s="630" t="str">
        <f t="shared" si="57"/>
        <v/>
      </c>
      <c r="F362" s="640"/>
      <c r="G362" s="627" t="str">
        <f t="shared" si="60"/>
        <v/>
      </c>
      <c r="H362" s="639" t="str">
        <f>IF(OR(ISBLANK(F362), ISTEXT(F362)), "", "0  "&amp;F336)</f>
        <v/>
      </c>
      <c r="I362" s="5">
        <v>1</v>
      </c>
      <c r="J362" s="62" t="s">
        <v>21</v>
      </c>
      <c r="K362" s="163"/>
      <c r="L362" s="164"/>
      <c r="M362" s="181" t="str">
        <f t="shared" si="53"/>
        <v/>
      </c>
      <c r="N362" s="166"/>
      <c r="O362" s="167"/>
      <c r="P362" s="286"/>
      <c r="Q362" s="491">
        <v>1</v>
      </c>
      <c r="R362" s="169">
        <f>IFERROR(SUMIF(K390:P390, O362, K391:P391)*N362*IF(ISBLANK(K362),1,K362)+SUMIF(K392:P392, O362, K393:P393)*N362*IF(ISBLANK(K362),1,K362), 0)</f>
        <v>0</v>
      </c>
      <c r="S362" s="170">
        <f>IF(ISBLANK(K327),0,(R362*Q362)/K327*V328)</f>
        <v>0</v>
      </c>
      <c r="T362" s="183">
        <f>IF(S363=0,0,(S362/S363)*U332*1000)</f>
        <v>0</v>
      </c>
      <c r="U362" s="184">
        <f>IF(R363=0, 0, (K362*Q362)/(R363*U332))</f>
        <v>0</v>
      </c>
      <c r="V362" s="185">
        <f>IF(OR(ISBLANK(K327), ISBLANK(K362), ISTEXT(K362)), 0, K362*Q362/K327*V328)</f>
        <v>0</v>
      </c>
      <c r="W362" s="186">
        <f t="shared" si="54"/>
        <v>0</v>
      </c>
      <c r="X362" s="187">
        <f t="shared" si="55"/>
        <v>0</v>
      </c>
      <c r="Y362" s="3">
        <v>1</v>
      </c>
      <c r="Z362" s="5">
        <v>1</v>
      </c>
      <c r="AA362" s="164"/>
      <c r="AB362" s="164"/>
      <c r="AC362" s="181"/>
      <c r="AD362" s="166"/>
      <c r="AE362" s="167"/>
      <c r="AF362" s="182"/>
      <c r="AG362" s="5">
        <v>1</v>
      </c>
      <c r="AH362" s="5">
        <v>1</v>
      </c>
      <c r="AI362" s="5">
        <v>1</v>
      </c>
      <c r="AJ362" s="5">
        <v>1</v>
      </c>
      <c r="AK362" s="5">
        <v>1</v>
      </c>
      <c r="AL362" s="5">
        <v>1</v>
      </c>
      <c r="AM362" s="5">
        <v>1</v>
      </c>
      <c r="AN362" s="5">
        <v>1</v>
      </c>
      <c r="AO362" s="5">
        <v>1</v>
      </c>
      <c r="AP362" s="5">
        <v>1</v>
      </c>
      <c r="AQ362" s="5">
        <v>1</v>
      </c>
      <c r="AR362" s="5">
        <v>1</v>
      </c>
      <c r="AS362" s="5">
        <v>1</v>
      </c>
      <c r="AT362" s="5">
        <v>1</v>
      </c>
      <c r="AU362" s="5">
        <v>1</v>
      </c>
      <c r="AV362" s="5">
        <v>1</v>
      </c>
      <c r="AW362" s="5">
        <v>1</v>
      </c>
      <c r="AX362" s="5">
        <v>1</v>
      </c>
      <c r="AY362" s="5">
        <v>1</v>
      </c>
      <c r="AZ362" s="5">
        <v>1</v>
      </c>
      <c r="BA362" s="5">
        <v>1</v>
      </c>
      <c r="BB362" s="5">
        <v>1</v>
      </c>
      <c r="BC362" s="5">
        <v>1</v>
      </c>
      <c r="BD362" s="5">
        <v>1</v>
      </c>
      <c r="BE362" s="5">
        <v>1</v>
      </c>
      <c r="BF362" s="5">
        <v>1</v>
      </c>
      <c r="BG362" s="5">
        <v>1</v>
      </c>
      <c r="BH362" s="5">
        <v>1</v>
      </c>
      <c r="BI362" s="5">
        <v>1</v>
      </c>
      <c r="BJ362" s="5">
        <v>1</v>
      </c>
      <c r="BK362" s="5">
        <v>1</v>
      </c>
      <c r="BL362" s="5">
        <v>1</v>
      </c>
      <c r="BM362" s="5">
        <v>1</v>
      </c>
      <c r="BN362" s="5">
        <v>1</v>
      </c>
      <c r="BO362" s="5">
        <v>1</v>
      </c>
      <c r="BP362" s="5">
        <v>1</v>
      </c>
      <c r="BQ362" s="5">
        <v>1</v>
      </c>
      <c r="BR362" s="5">
        <v>1</v>
      </c>
      <c r="BS362" s="5">
        <v>1</v>
      </c>
      <c r="BT362" s="5">
        <v>1</v>
      </c>
      <c r="BU362" s="244">
        <v>1</v>
      </c>
    </row>
    <row r="363" spans="1:73" ht="18.75">
      <c r="A363" s="5">
        <v>1</v>
      </c>
      <c r="B363" s="596"/>
      <c r="C363" s="632"/>
      <c r="D363" s="598"/>
      <c r="E363" s="630" t="str">
        <f t="shared" si="57"/>
        <v/>
      </c>
      <c r="F363" s="640"/>
      <c r="G363" s="627" t="str">
        <f t="shared" si="60"/>
        <v/>
      </c>
      <c r="H363" s="639" t="str">
        <f>IF(OR(ISBLANK(F363), ISTEXT(F363)), "", "0  "&amp;F336)</f>
        <v/>
      </c>
      <c r="I363" s="5">
        <v>1</v>
      </c>
      <c r="J363" s="280" t="s">
        <v>21</v>
      </c>
      <c r="K363" s="291"/>
      <c r="L363" s="292"/>
      <c r="M363" s="292"/>
      <c r="N363" s="292"/>
      <c r="O363" s="292"/>
      <c r="P363" s="292"/>
      <c r="Q363" s="292"/>
      <c r="R363" s="293">
        <f>SUM(R333:R362)</f>
        <v>0</v>
      </c>
      <c r="S363" s="170">
        <f>SUM(S333:S362)</f>
        <v>0</v>
      </c>
      <c r="T363" s="294">
        <f>SUM(T333:T362)/1000</f>
        <v>0</v>
      </c>
      <c r="U363" s="295"/>
      <c r="V363" s="295"/>
      <c r="W363" s="295"/>
      <c r="X363" s="296"/>
      <c r="Y363" s="3">
        <v>1</v>
      </c>
      <c r="Z363" s="5">
        <v>1</v>
      </c>
      <c r="AA363" s="164"/>
      <c r="AB363" s="164"/>
      <c r="AC363" s="181"/>
      <c r="AD363" s="166"/>
      <c r="AE363" s="167"/>
      <c r="AF363" s="182"/>
      <c r="AG363" s="5">
        <v>1</v>
      </c>
      <c r="AH363" s="5">
        <v>1</v>
      </c>
      <c r="AI363" s="5">
        <v>1</v>
      </c>
      <c r="AJ363" s="5">
        <v>1</v>
      </c>
      <c r="AK363" s="5">
        <v>1</v>
      </c>
      <c r="AL363" s="5">
        <v>1</v>
      </c>
      <c r="AM363" s="5">
        <v>1</v>
      </c>
      <c r="AN363" s="5">
        <v>1</v>
      </c>
      <c r="AO363" s="5">
        <v>1</v>
      </c>
      <c r="AP363" s="5">
        <v>1</v>
      </c>
      <c r="AQ363" s="5">
        <v>1</v>
      </c>
      <c r="AR363" s="5">
        <v>1</v>
      </c>
      <c r="AS363" s="5">
        <v>1</v>
      </c>
      <c r="AT363" s="5">
        <v>1</v>
      </c>
      <c r="AU363" s="5">
        <v>1</v>
      </c>
      <c r="AV363" s="5">
        <v>1</v>
      </c>
      <c r="AW363" s="5">
        <v>1</v>
      </c>
      <c r="AX363" s="5">
        <v>1</v>
      </c>
      <c r="AY363" s="5">
        <v>1</v>
      </c>
      <c r="AZ363" s="5">
        <v>1</v>
      </c>
      <c r="BA363" s="5">
        <v>1</v>
      </c>
      <c r="BB363" s="5">
        <v>1</v>
      </c>
      <c r="BC363" s="5">
        <v>1</v>
      </c>
      <c r="BD363" s="5">
        <v>1</v>
      </c>
      <c r="BE363" s="5">
        <v>1</v>
      </c>
      <c r="BF363" s="5">
        <v>1</v>
      </c>
      <c r="BG363" s="5">
        <v>1</v>
      </c>
      <c r="BH363" s="5">
        <v>1</v>
      </c>
      <c r="BI363" s="5">
        <v>1</v>
      </c>
      <c r="BJ363" s="5">
        <v>1</v>
      </c>
      <c r="BK363" s="5">
        <v>1</v>
      </c>
      <c r="BL363" s="5">
        <v>1</v>
      </c>
      <c r="BM363" s="5">
        <v>1</v>
      </c>
      <c r="BN363" s="5">
        <v>1</v>
      </c>
      <c r="BO363" s="5">
        <v>1</v>
      </c>
      <c r="BP363" s="5">
        <v>1</v>
      </c>
      <c r="BQ363" s="5">
        <v>1</v>
      </c>
      <c r="BR363" s="5">
        <v>1</v>
      </c>
      <c r="BS363" s="5">
        <v>1</v>
      </c>
      <c r="BT363" s="5">
        <v>1</v>
      </c>
      <c r="BU363" s="244">
        <v>1</v>
      </c>
    </row>
    <row r="364" spans="1:73" ht="18.75">
      <c r="A364" s="5">
        <v>1</v>
      </c>
      <c r="B364" s="596"/>
      <c r="C364" s="632"/>
      <c r="D364" s="598"/>
      <c r="E364" s="630" t="str">
        <f t="shared" si="57"/>
        <v/>
      </c>
      <c r="F364" s="640"/>
      <c r="G364" s="627" t="str">
        <f t="shared" si="60"/>
        <v/>
      </c>
      <c r="H364" s="639" t="str">
        <f>IF(OR(ISBLANK(F364), ISTEXT(F364)), "", "0  "&amp;F336)</f>
        <v/>
      </c>
      <c r="I364" s="5">
        <v>1</v>
      </c>
      <c r="J364" s="62" t="s">
        <v>21</v>
      </c>
      <c r="K364" s="302">
        <v>0</v>
      </c>
      <c r="L364" s="303" t="s">
        <v>181</v>
      </c>
      <c r="M364" s="303"/>
      <c r="N364" s="303"/>
      <c r="O364" s="303"/>
      <c r="P364" s="303"/>
      <c r="Q364" s="303"/>
      <c r="R364" s="304" t="s">
        <v>183</v>
      </c>
      <c r="S364" s="303"/>
      <c r="T364" s="303"/>
      <c r="U364" s="303"/>
      <c r="V364" s="303"/>
      <c r="W364" s="303"/>
      <c r="X364" s="305"/>
      <c r="Y364" s="3">
        <v>1</v>
      </c>
      <c r="Z364" s="5">
        <v>1</v>
      </c>
      <c r="AA364" s="164"/>
      <c r="AB364" s="164"/>
      <c r="AC364" s="181"/>
      <c r="AD364" s="166"/>
      <c r="AE364" s="167"/>
      <c r="AF364" s="182"/>
      <c r="AG364" s="5">
        <v>1</v>
      </c>
      <c r="AH364" s="5">
        <v>1</v>
      </c>
      <c r="AI364" s="5">
        <v>1</v>
      </c>
      <c r="AJ364" s="5">
        <v>1</v>
      </c>
      <c r="AK364" s="5">
        <v>1</v>
      </c>
      <c r="AL364" s="5">
        <v>1</v>
      </c>
      <c r="AM364" s="5">
        <v>1</v>
      </c>
      <c r="AN364" s="5">
        <v>1</v>
      </c>
      <c r="AO364" s="5">
        <v>1</v>
      </c>
      <c r="AP364" s="5">
        <v>1</v>
      </c>
      <c r="AQ364" s="5">
        <v>1</v>
      </c>
      <c r="AR364" s="5">
        <v>1</v>
      </c>
      <c r="AS364" s="5">
        <v>1</v>
      </c>
      <c r="AT364" s="5">
        <v>1</v>
      </c>
      <c r="AU364" s="5">
        <v>1</v>
      </c>
      <c r="AV364" s="5">
        <v>1</v>
      </c>
      <c r="AW364" s="5">
        <v>1</v>
      </c>
      <c r="AX364" s="5">
        <v>1</v>
      </c>
      <c r="AY364" s="5">
        <v>1</v>
      </c>
      <c r="AZ364" s="5">
        <v>1</v>
      </c>
      <c r="BA364" s="5">
        <v>1</v>
      </c>
      <c r="BB364" s="5">
        <v>1</v>
      </c>
      <c r="BC364" s="5">
        <v>1</v>
      </c>
      <c r="BD364" s="5">
        <v>1</v>
      </c>
      <c r="BE364" s="5">
        <v>1</v>
      </c>
      <c r="BF364" s="5">
        <v>1</v>
      </c>
      <c r="BG364" s="5">
        <v>1</v>
      </c>
      <c r="BH364" s="5">
        <v>1</v>
      </c>
      <c r="BI364" s="5">
        <v>1</v>
      </c>
      <c r="BJ364" s="5">
        <v>1</v>
      </c>
      <c r="BK364" s="5">
        <v>1</v>
      </c>
      <c r="BL364" s="5">
        <v>1</v>
      </c>
      <c r="BM364" s="5">
        <v>1</v>
      </c>
      <c r="BN364" s="5">
        <v>1</v>
      </c>
      <c r="BO364" s="5">
        <v>1</v>
      </c>
      <c r="BP364" s="5">
        <v>1</v>
      </c>
      <c r="BQ364" s="5">
        <v>1</v>
      </c>
      <c r="BR364" s="5">
        <v>1</v>
      </c>
      <c r="BS364" s="5">
        <v>1</v>
      </c>
      <c r="BT364" s="5">
        <v>1</v>
      </c>
      <c r="BU364" s="244">
        <v>1</v>
      </c>
    </row>
    <row r="365" spans="1:73" ht="18.75">
      <c r="A365" s="5">
        <v>1</v>
      </c>
      <c r="B365" s="596"/>
      <c r="C365" s="632"/>
      <c r="D365" s="598"/>
      <c r="E365" s="630" t="str">
        <f t="shared" si="57"/>
        <v/>
      </c>
      <c r="F365" s="640"/>
      <c r="G365" s="627" t="str">
        <f t="shared" si="60"/>
        <v/>
      </c>
      <c r="H365" s="639" t="str">
        <f>IF(OR(ISBLANK(F365), ISTEXT(F365)), "", "0  "&amp;F336)</f>
        <v/>
      </c>
      <c r="I365" s="5">
        <v>1</v>
      </c>
      <c r="J365" s="314" t="str">
        <f t="shared" ref="J365:J387" si="61">IF(L365&lt;&gt;"","A",IF(M365&lt;&gt;"","A",IF(N365&lt;&gt;"","A",IF(O365&lt;&gt;"","A",IF(P365&lt;&gt;"","A","►")))))</f>
        <v>A</v>
      </c>
      <c r="K365" s="315">
        <f>IF(ISBLANK(L365),"",LARGE(K364:K364,1)+1)</f>
        <v>1</v>
      </c>
      <c r="L365" s="316" t="s">
        <v>442</v>
      </c>
      <c r="M365" s="317"/>
      <c r="N365" s="317"/>
      <c r="O365" s="317"/>
      <c r="P365" s="317"/>
      <c r="Q365" s="317"/>
      <c r="R365" s="317"/>
      <c r="S365" s="317"/>
      <c r="T365" s="317"/>
      <c r="U365" s="317"/>
      <c r="V365" s="317"/>
      <c r="W365" s="317"/>
      <c r="X365" s="318"/>
      <c r="Y365" s="3">
        <v>1</v>
      </c>
      <c r="Z365" s="5">
        <v>1</v>
      </c>
      <c r="AA365" s="164"/>
      <c r="AB365" s="164"/>
      <c r="AC365" s="181"/>
      <c r="AD365" s="166"/>
      <c r="AE365" s="167"/>
      <c r="AF365" s="182"/>
      <c r="AG365" s="5">
        <v>1</v>
      </c>
      <c r="AH365" s="5">
        <v>1</v>
      </c>
      <c r="AI365" s="5">
        <v>1</v>
      </c>
      <c r="AJ365" s="5">
        <v>1</v>
      </c>
      <c r="AK365" s="5">
        <v>1</v>
      </c>
      <c r="AL365" s="5">
        <v>1</v>
      </c>
      <c r="AM365" s="5">
        <v>1</v>
      </c>
      <c r="AN365" s="5">
        <v>1</v>
      </c>
      <c r="AO365" s="5">
        <v>1</v>
      </c>
      <c r="AP365" s="5">
        <v>1</v>
      </c>
      <c r="AQ365" s="5">
        <v>1</v>
      </c>
      <c r="AR365" s="5">
        <v>1</v>
      </c>
      <c r="AS365" s="5">
        <v>1</v>
      </c>
      <c r="AT365" s="5">
        <v>1</v>
      </c>
      <c r="AU365" s="5">
        <v>1</v>
      </c>
      <c r="AV365" s="5">
        <v>1</v>
      </c>
      <c r="AW365" s="5">
        <v>1</v>
      </c>
      <c r="AX365" s="5">
        <v>1</v>
      </c>
      <c r="AY365" s="5">
        <v>1</v>
      </c>
      <c r="AZ365" s="5">
        <v>1</v>
      </c>
      <c r="BA365" s="5">
        <v>1</v>
      </c>
      <c r="BB365" s="5">
        <v>1</v>
      </c>
      <c r="BC365" s="5">
        <v>1</v>
      </c>
      <c r="BD365" s="5">
        <v>1</v>
      </c>
      <c r="BE365" s="5">
        <v>1</v>
      </c>
      <c r="BF365" s="5">
        <v>1</v>
      </c>
      <c r="BG365" s="5">
        <v>1</v>
      </c>
      <c r="BH365" s="5">
        <v>1</v>
      </c>
      <c r="BI365" s="5">
        <v>1</v>
      </c>
      <c r="BJ365" s="5">
        <v>1</v>
      </c>
      <c r="BK365" s="5">
        <v>1</v>
      </c>
      <c r="BL365" s="5">
        <v>1</v>
      </c>
      <c r="BM365" s="5">
        <v>1</v>
      </c>
      <c r="BN365" s="5">
        <v>1</v>
      </c>
      <c r="BO365" s="5">
        <v>1</v>
      </c>
      <c r="BP365" s="5">
        <v>1</v>
      </c>
      <c r="BQ365" s="5">
        <v>1</v>
      </c>
      <c r="BR365" s="5">
        <v>1</v>
      </c>
      <c r="BS365" s="5">
        <v>1</v>
      </c>
      <c r="BT365" s="5">
        <v>1</v>
      </c>
      <c r="BU365" s="244">
        <v>1</v>
      </c>
    </row>
    <row r="366" spans="1:73" ht="21">
      <c r="A366" s="5">
        <v>1</v>
      </c>
      <c r="B366" s="596"/>
      <c r="C366" s="632"/>
      <c r="D366" s="598"/>
      <c r="E366" s="630" t="str">
        <f t="shared" si="57"/>
        <v/>
      </c>
      <c r="F366" s="640"/>
      <c r="G366" s="627" t="str">
        <f t="shared" si="60"/>
        <v/>
      </c>
      <c r="H366" s="639" t="str">
        <f>IF(OR(ISBLANK(F366), ISTEXT(F366)), "", "0  "&amp;F336)</f>
        <v/>
      </c>
      <c r="I366" s="5">
        <v>1</v>
      </c>
      <c r="J366" s="314" t="str">
        <f t="shared" si="61"/>
        <v>►</v>
      </c>
      <c r="K366" s="315" t="str">
        <f>IF(ISBLANK(L366),"",LARGE(K364:K365,1)+1)</f>
        <v/>
      </c>
      <c r="L366" s="316"/>
      <c r="M366" s="317"/>
      <c r="N366" s="317"/>
      <c r="O366" s="502"/>
      <c r="P366" s="502"/>
      <c r="Q366" s="502"/>
      <c r="R366" s="502"/>
      <c r="S366" s="502"/>
      <c r="T366" s="502"/>
      <c r="U366" s="502"/>
      <c r="V366" s="502"/>
      <c r="W366" s="502"/>
      <c r="X366" s="324"/>
      <c r="Y366" s="3">
        <v>1</v>
      </c>
      <c r="Z366" s="5">
        <v>1</v>
      </c>
      <c r="AA366" s="164"/>
      <c r="AB366" s="164"/>
      <c r="AC366" s="181"/>
      <c r="AD366" s="166"/>
      <c r="AE366" s="167"/>
      <c r="AF366" s="182"/>
      <c r="AG366" s="5">
        <v>1</v>
      </c>
      <c r="AH366" s="5">
        <v>1</v>
      </c>
      <c r="AI366" s="5">
        <v>1</v>
      </c>
      <c r="AJ366" s="5">
        <v>1</v>
      </c>
      <c r="AK366" s="5">
        <v>1</v>
      </c>
      <c r="AL366" s="5">
        <v>1</v>
      </c>
      <c r="AM366" s="5">
        <v>1</v>
      </c>
      <c r="AN366" s="5">
        <v>1</v>
      </c>
      <c r="AO366" s="5">
        <v>1</v>
      </c>
      <c r="AP366" s="5">
        <v>1</v>
      </c>
      <c r="AQ366" s="5">
        <v>1</v>
      </c>
      <c r="AR366" s="5">
        <v>1</v>
      </c>
      <c r="AS366" s="5">
        <v>1</v>
      </c>
      <c r="AT366" s="5">
        <v>1</v>
      </c>
      <c r="AU366" s="5">
        <v>1</v>
      </c>
      <c r="AV366" s="5">
        <v>1</v>
      </c>
      <c r="AW366" s="5">
        <v>1</v>
      </c>
      <c r="AX366" s="5">
        <v>1</v>
      </c>
      <c r="AY366" s="5">
        <v>1</v>
      </c>
      <c r="AZ366" s="5">
        <v>1</v>
      </c>
      <c r="BA366" s="5">
        <v>1</v>
      </c>
      <c r="BB366" s="5">
        <v>1</v>
      </c>
      <c r="BC366" s="5">
        <v>1</v>
      </c>
      <c r="BD366" s="5">
        <v>1</v>
      </c>
      <c r="BE366" s="5">
        <v>1</v>
      </c>
      <c r="BF366" s="5">
        <v>1</v>
      </c>
      <c r="BG366" s="5">
        <v>1</v>
      </c>
      <c r="BH366" s="5">
        <v>1</v>
      </c>
      <c r="BI366" s="5">
        <v>1</v>
      </c>
      <c r="BJ366" s="5">
        <v>1</v>
      </c>
      <c r="BK366" s="5">
        <v>1</v>
      </c>
      <c r="BL366" s="5">
        <v>1</v>
      </c>
      <c r="BM366" s="5">
        <v>1</v>
      </c>
      <c r="BN366" s="5">
        <v>1</v>
      </c>
      <c r="BO366" s="5">
        <v>1</v>
      </c>
      <c r="BP366" s="5">
        <v>1</v>
      </c>
      <c r="BQ366" s="5">
        <v>1</v>
      </c>
      <c r="BR366" s="5">
        <v>1</v>
      </c>
      <c r="BS366" s="5">
        <v>1</v>
      </c>
      <c r="BT366" s="5">
        <v>1</v>
      </c>
      <c r="BU366" s="244">
        <v>1</v>
      </c>
    </row>
    <row r="367" spans="1:73" ht="18.75">
      <c r="A367" s="5">
        <v>1</v>
      </c>
      <c r="B367" s="596"/>
      <c r="C367" s="632"/>
      <c r="D367" s="598"/>
      <c r="E367" s="630" t="str">
        <f t="shared" si="57"/>
        <v/>
      </c>
      <c r="F367" s="640"/>
      <c r="G367" s="627" t="str">
        <f t="shared" si="60"/>
        <v/>
      </c>
      <c r="H367" s="639" t="str">
        <f>IF(OR(ISBLANK(F367), ISTEXT(F367)), "", "0  "&amp;F336)</f>
        <v/>
      </c>
      <c r="I367" s="5">
        <v>1</v>
      </c>
      <c r="J367" s="314" t="str">
        <f t="shared" si="61"/>
        <v>A</v>
      </c>
      <c r="K367" s="315">
        <f>IF(ISBLANK(L367),"",LARGE(K364:K366,1)+1)</f>
        <v>2</v>
      </c>
      <c r="L367" s="316" t="s">
        <v>365</v>
      </c>
      <c r="M367" s="317"/>
      <c r="N367" s="317"/>
      <c r="O367" s="317"/>
      <c r="P367" s="317"/>
      <c r="Q367" s="317"/>
      <c r="R367" s="317"/>
      <c r="S367" s="317"/>
      <c r="T367" s="317"/>
      <c r="U367" s="317"/>
      <c r="V367" s="317"/>
      <c r="W367" s="317"/>
      <c r="X367" s="318"/>
      <c r="Y367" s="3">
        <v>1</v>
      </c>
      <c r="Z367" s="5">
        <v>1</v>
      </c>
      <c r="AA367" s="164"/>
      <c r="AB367" s="164"/>
      <c r="AC367" s="181"/>
      <c r="AD367" s="166"/>
      <c r="AE367" s="167"/>
      <c r="AF367" s="182"/>
      <c r="AG367" s="5">
        <v>1</v>
      </c>
      <c r="AH367" s="5">
        <v>1</v>
      </c>
      <c r="AI367" s="5">
        <v>1</v>
      </c>
      <c r="AJ367" s="5">
        <v>1</v>
      </c>
      <c r="AK367" s="5">
        <v>1</v>
      </c>
      <c r="AL367" s="5">
        <v>1</v>
      </c>
      <c r="AM367" s="5">
        <v>1</v>
      </c>
      <c r="AN367" s="5">
        <v>1</v>
      </c>
      <c r="AO367" s="5">
        <v>1</v>
      </c>
      <c r="AP367" s="5">
        <v>1</v>
      </c>
      <c r="AQ367" s="5">
        <v>1</v>
      </c>
      <c r="AR367" s="5">
        <v>1</v>
      </c>
      <c r="AS367" s="5">
        <v>1</v>
      </c>
      <c r="AT367" s="5">
        <v>1</v>
      </c>
      <c r="AU367" s="5">
        <v>1</v>
      </c>
      <c r="AV367" s="5">
        <v>1</v>
      </c>
      <c r="AW367" s="5">
        <v>1</v>
      </c>
      <c r="AX367" s="5">
        <v>1</v>
      </c>
      <c r="AY367" s="5">
        <v>1</v>
      </c>
      <c r="AZ367" s="5">
        <v>1</v>
      </c>
      <c r="BA367" s="5">
        <v>1</v>
      </c>
      <c r="BB367" s="5">
        <v>1</v>
      </c>
      <c r="BC367" s="5">
        <v>1</v>
      </c>
      <c r="BD367" s="5">
        <v>1</v>
      </c>
      <c r="BE367" s="5">
        <v>1</v>
      </c>
      <c r="BF367" s="5">
        <v>1</v>
      </c>
      <c r="BG367" s="5">
        <v>1</v>
      </c>
      <c r="BH367" s="5">
        <v>1</v>
      </c>
      <c r="BI367" s="5">
        <v>1</v>
      </c>
      <c r="BJ367" s="5">
        <v>1</v>
      </c>
      <c r="BK367" s="5">
        <v>1</v>
      </c>
      <c r="BL367" s="5">
        <v>1</v>
      </c>
      <c r="BM367" s="5">
        <v>1</v>
      </c>
      <c r="BN367" s="5">
        <v>1</v>
      </c>
      <c r="BO367" s="5">
        <v>1</v>
      </c>
      <c r="BP367" s="5">
        <v>1</v>
      </c>
      <c r="BQ367" s="5">
        <v>1</v>
      </c>
      <c r="BR367" s="5">
        <v>1</v>
      </c>
      <c r="BS367" s="5">
        <v>1</v>
      </c>
      <c r="BT367" s="5">
        <v>1</v>
      </c>
      <c r="BU367" s="244">
        <v>1</v>
      </c>
    </row>
    <row r="368" spans="1:73" ht="18.75">
      <c r="A368" s="5">
        <v>1</v>
      </c>
      <c r="B368" s="596"/>
      <c r="C368" s="632"/>
      <c r="D368" s="598"/>
      <c r="E368" s="630" t="str">
        <f t="shared" si="57"/>
        <v/>
      </c>
      <c r="F368" s="640"/>
      <c r="G368" s="627" t="str">
        <f t="shared" si="60"/>
        <v/>
      </c>
      <c r="H368" s="639" t="str">
        <f>IF(OR(ISBLANK(F368), ISTEXT(F368)), "", "0  "&amp;F336)</f>
        <v/>
      </c>
      <c r="I368" s="5">
        <v>1</v>
      </c>
      <c r="J368" s="314" t="str">
        <f t="shared" si="61"/>
        <v>►</v>
      </c>
      <c r="K368" s="315" t="str">
        <f>IF(ISBLANK(L368),"",LARGE(K364:K367,1)+1)</f>
        <v/>
      </c>
      <c r="L368" s="316"/>
      <c r="M368" s="317"/>
      <c r="N368" s="317"/>
      <c r="O368" s="317"/>
      <c r="P368" s="317"/>
      <c r="Q368" s="317"/>
      <c r="R368" s="317"/>
      <c r="S368" s="317"/>
      <c r="T368" s="317"/>
      <c r="U368" s="317"/>
      <c r="V368" s="317"/>
      <c r="W368" s="317"/>
      <c r="X368" s="318"/>
      <c r="Y368" s="3">
        <v>1</v>
      </c>
      <c r="Z368" s="5">
        <v>1</v>
      </c>
      <c r="AA368" s="164"/>
      <c r="AB368" s="164"/>
      <c r="AC368" s="181"/>
      <c r="AD368" s="166"/>
      <c r="AE368" s="167"/>
      <c r="AF368" s="182"/>
      <c r="AG368" s="5">
        <v>1</v>
      </c>
      <c r="AH368" s="5">
        <v>1</v>
      </c>
      <c r="AI368" s="5">
        <v>1</v>
      </c>
      <c r="AJ368" s="5">
        <v>1</v>
      </c>
      <c r="AK368" s="5">
        <v>1</v>
      </c>
      <c r="AL368" s="5">
        <v>1</v>
      </c>
      <c r="AM368" s="5">
        <v>1</v>
      </c>
      <c r="AN368" s="5">
        <v>1</v>
      </c>
      <c r="AO368" s="5">
        <v>1</v>
      </c>
      <c r="AP368" s="5">
        <v>1</v>
      </c>
      <c r="AQ368" s="5">
        <v>1</v>
      </c>
      <c r="AR368" s="5">
        <v>1</v>
      </c>
      <c r="AS368" s="5">
        <v>1</v>
      </c>
      <c r="AT368" s="5">
        <v>1</v>
      </c>
      <c r="AU368" s="5">
        <v>1</v>
      </c>
      <c r="AV368" s="5">
        <v>1</v>
      </c>
      <c r="AW368" s="5">
        <v>1</v>
      </c>
      <c r="AX368" s="5">
        <v>1</v>
      </c>
      <c r="AY368" s="5">
        <v>1</v>
      </c>
      <c r="AZ368" s="5">
        <v>1</v>
      </c>
      <c r="BA368" s="5">
        <v>1</v>
      </c>
      <c r="BB368" s="5">
        <v>1</v>
      </c>
      <c r="BC368" s="5">
        <v>1</v>
      </c>
      <c r="BD368" s="5">
        <v>1</v>
      </c>
      <c r="BE368" s="5">
        <v>1</v>
      </c>
      <c r="BF368" s="5">
        <v>1</v>
      </c>
      <c r="BG368" s="5">
        <v>1</v>
      </c>
      <c r="BH368" s="5">
        <v>1</v>
      </c>
      <c r="BI368" s="5">
        <v>1</v>
      </c>
      <c r="BJ368" s="5">
        <v>1</v>
      </c>
      <c r="BK368" s="5">
        <v>1</v>
      </c>
      <c r="BL368" s="5">
        <v>1</v>
      </c>
      <c r="BM368" s="5">
        <v>1</v>
      </c>
      <c r="BN368" s="5">
        <v>1</v>
      </c>
      <c r="BO368" s="5">
        <v>1</v>
      </c>
      <c r="BP368" s="5">
        <v>1</v>
      </c>
      <c r="BQ368" s="5">
        <v>1</v>
      </c>
      <c r="BR368" s="5">
        <v>1</v>
      </c>
      <c r="BS368" s="5">
        <v>1</v>
      </c>
      <c r="BT368" s="5">
        <v>1</v>
      </c>
      <c r="BU368" s="244">
        <v>1</v>
      </c>
    </row>
    <row r="369" spans="1:73" ht="18.75">
      <c r="A369" s="5">
        <v>1</v>
      </c>
      <c r="B369" s="596"/>
      <c r="C369" s="632"/>
      <c r="D369" s="598"/>
      <c r="E369" s="630" t="str">
        <f t="shared" si="57"/>
        <v/>
      </c>
      <c r="F369" s="640"/>
      <c r="G369" s="627" t="str">
        <f t="shared" si="60"/>
        <v/>
      </c>
      <c r="H369" s="639" t="str">
        <f>IF(OR(ISBLANK(F369), ISTEXT(F369)), "", "0  "&amp;F336)</f>
        <v/>
      </c>
      <c r="I369" s="5">
        <v>1</v>
      </c>
      <c r="J369" s="314" t="str">
        <f t="shared" si="61"/>
        <v>A</v>
      </c>
      <c r="K369" s="315" t="str">
        <f>IF(ISBLANK(L369),"",LARGE(K364:K368,1)+1)</f>
        <v/>
      </c>
      <c r="L369" s="316"/>
      <c r="M369" s="317" t="s">
        <v>443</v>
      </c>
      <c r="N369" s="317"/>
      <c r="O369" s="317"/>
      <c r="P369" s="317"/>
      <c r="Q369" s="317"/>
      <c r="R369" s="317"/>
      <c r="S369" s="317"/>
      <c r="T369" s="317"/>
      <c r="U369" s="317"/>
      <c r="V369" s="317"/>
      <c r="W369" s="317"/>
      <c r="X369" s="318"/>
      <c r="Y369" s="3">
        <v>1</v>
      </c>
      <c r="Z369" s="5">
        <v>1</v>
      </c>
      <c r="AA369" s="164"/>
      <c r="AB369" s="164"/>
      <c r="AC369" s="181"/>
      <c r="AD369" s="166"/>
      <c r="AE369" s="167"/>
      <c r="AF369" s="182"/>
      <c r="AG369" s="5">
        <v>1</v>
      </c>
      <c r="AH369" s="5">
        <v>1</v>
      </c>
      <c r="AI369" s="5">
        <v>1</v>
      </c>
      <c r="AJ369" s="5">
        <v>1</v>
      </c>
      <c r="AK369" s="5">
        <v>1</v>
      </c>
      <c r="AL369" s="5">
        <v>1</v>
      </c>
      <c r="AM369" s="5">
        <v>1</v>
      </c>
      <c r="AN369" s="5">
        <v>1</v>
      </c>
      <c r="AO369" s="5">
        <v>1</v>
      </c>
      <c r="AP369" s="5">
        <v>1</v>
      </c>
      <c r="AQ369" s="5">
        <v>1</v>
      </c>
      <c r="AR369" s="5">
        <v>1</v>
      </c>
      <c r="AS369" s="5">
        <v>1</v>
      </c>
      <c r="AT369" s="5">
        <v>1</v>
      </c>
      <c r="AU369" s="5">
        <v>1</v>
      </c>
      <c r="AV369" s="5">
        <v>1</v>
      </c>
      <c r="AW369" s="5">
        <v>1</v>
      </c>
      <c r="AX369" s="5">
        <v>1</v>
      </c>
      <c r="AY369" s="5">
        <v>1</v>
      </c>
      <c r="AZ369" s="5">
        <v>1</v>
      </c>
      <c r="BA369" s="5">
        <v>1</v>
      </c>
      <c r="BB369" s="5">
        <v>1</v>
      </c>
      <c r="BC369" s="5">
        <v>1</v>
      </c>
      <c r="BD369" s="5">
        <v>1</v>
      </c>
      <c r="BE369" s="5">
        <v>1</v>
      </c>
      <c r="BF369" s="5">
        <v>1</v>
      </c>
      <c r="BG369" s="5">
        <v>1</v>
      </c>
      <c r="BH369" s="5">
        <v>1</v>
      </c>
      <c r="BI369" s="5">
        <v>1</v>
      </c>
      <c r="BJ369" s="5">
        <v>1</v>
      </c>
      <c r="BK369" s="5">
        <v>1</v>
      </c>
      <c r="BL369" s="5">
        <v>1</v>
      </c>
      <c r="BM369" s="5">
        <v>1</v>
      </c>
      <c r="BN369" s="5">
        <v>1</v>
      </c>
      <c r="BO369" s="5">
        <v>1</v>
      </c>
      <c r="BP369" s="5">
        <v>1</v>
      </c>
      <c r="BQ369" s="5">
        <v>1</v>
      </c>
      <c r="BR369" s="5">
        <v>1</v>
      </c>
      <c r="BS369" s="5">
        <v>1</v>
      </c>
      <c r="BT369" s="5">
        <v>1</v>
      </c>
      <c r="BU369" s="244">
        <v>1</v>
      </c>
    </row>
    <row r="370" spans="1:73" ht="18.75">
      <c r="A370" s="5">
        <v>1</v>
      </c>
      <c r="B370" s="596"/>
      <c r="C370" s="632"/>
      <c r="D370" s="598"/>
      <c r="E370" s="630" t="str">
        <f t="shared" si="57"/>
        <v/>
      </c>
      <c r="F370" s="640"/>
      <c r="G370" s="627" t="str">
        <f t="shared" si="60"/>
        <v/>
      </c>
      <c r="H370" s="639" t="str">
        <f>IF(OR(ISBLANK(F370), ISTEXT(F370)), "", "0  "&amp;F336)</f>
        <v/>
      </c>
      <c r="I370" s="5">
        <v>1</v>
      </c>
      <c r="J370" s="314" t="str">
        <f t="shared" si="61"/>
        <v>►</v>
      </c>
      <c r="K370" s="315" t="str">
        <f>IF(ISBLANK(L370),"",LARGE(K364:K369,1)+1)</f>
        <v/>
      </c>
      <c r="L370" s="316"/>
      <c r="M370" s="317"/>
      <c r="N370" s="317"/>
      <c r="O370" s="317"/>
      <c r="P370" s="317"/>
      <c r="Q370" s="317"/>
      <c r="R370" s="317"/>
      <c r="S370" s="317"/>
      <c r="T370" s="317"/>
      <c r="U370" s="317"/>
      <c r="V370" s="317"/>
      <c r="W370" s="317"/>
      <c r="X370" s="318"/>
      <c r="Y370" s="3">
        <v>1</v>
      </c>
      <c r="Z370" s="5">
        <v>1</v>
      </c>
      <c r="AA370" s="164"/>
      <c r="AB370" s="164"/>
      <c r="AC370" s="181"/>
      <c r="AD370" s="166"/>
      <c r="AE370" s="167"/>
      <c r="AF370" s="182"/>
      <c r="AG370" s="5">
        <v>1</v>
      </c>
      <c r="AH370" s="5">
        <v>1</v>
      </c>
      <c r="AI370" s="5">
        <v>1</v>
      </c>
      <c r="AJ370" s="5">
        <v>1</v>
      </c>
      <c r="AK370" s="5">
        <v>1</v>
      </c>
      <c r="AL370" s="5">
        <v>1</v>
      </c>
      <c r="AM370" s="5">
        <v>1</v>
      </c>
      <c r="AN370" s="5">
        <v>1</v>
      </c>
      <c r="AO370" s="5">
        <v>1</v>
      </c>
      <c r="AP370" s="5">
        <v>1</v>
      </c>
      <c r="AQ370" s="5">
        <v>1</v>
      </c>
      <c r="AR370" s="5">
        <v>1</v>
      </c>
      <c r="AS370" s="5">
        <v>1</v>
      </c>
      <c r="AT370" s="5">
        <v>1</v>
      </c>
      <c r="AU370" s="5">
        <v>1</v>
      </c>
      <c r="AV370" s="5">
        <v>1</v>
      </c>
      <c r="AW370" s="5">
        <v>1</v>
      </c>
      <c r="AX370" s="5">
        <v>1</v>
      </c>
      <c r="AY370" s="5">
        <v>1</v>
      </c>
      <c r="AZ370" s="5">
        <v>1</v>
      </c>
      <c r="BA370" s="5">
        <v>1</v>
      </c>
      <c r="BB370" s="5">
        <v>1</v>
      </c>
      <c r="BC370" s="5">
        <v>1</v>
      </c>
      <c r="BD370" s="5">
        <v>1</v>
      </c>
      <c r="BE370" s="5">
        <v>1</v>
      </c>
      <c r="BF370" s="5">
        <v>1</v>
      </c>
      <c r="BG370" s="5">
        <v>1</v>
      </c>
      <c r="BH370" s="5">
        <v>1</v>
      </c>
      <c r="BI370" s="5">
        <v>1</v>
      </c>
      <c r="BJ370" s="5">
        <v>1</v>
      </c>
      <c r="BK370" s="5">
        <v>1</v>
      </c>
      <c r="BL370" s="5">
        <v>1</v>
      </c>
      <c r="BM370" s="5">
        <v>1</v>
      </c>
      <c r="BN370" s="5">
        <v>1</v>
      </c>
      <c r="BO370" s="5">
        <v>1</v>
      </c>
      <c r="BP370" s="5">
        <v>1</v>
      </c>
      <c r="BQ370" s="5">
        <v>1</v>
      </c>
      <c r="BR370" s="5">
        <v>1</v>
      </c>
      <c r="BS370" s="5">
        <v>1</v>
      </c>
      <c r="BT370" s="5">
        <v>1</v>
      </c>
      <c r="BU370" s="244">
        <v>1</v>
      </c>
    </row>
    <row r="371" spans="1:73" ht="18.75">
      <c r="A371" s="5">
        <v>1</v>
      </c>
      <c r="B371" s="596"/>
      <c r="C371" s="632"/>
      <c r="D371" s="598"/>
      <c r="E371" s="630" t="str">
        <f t="shared" si="57"/>
        <v/>
      </c>
      <c r="F371" s="640"/>
      <c r="G371" s="627" t="str">
        <f t="shared" si="60"/>
        <v/>
      </c>
      <c r="H371" s="639" t="str">
        <f>IF(OR(ISBLANK(F371), ISTEXT(F371)), "", "0  "&amp;F336)</f>
        <v/>
      </c>
      <c r="I371" s="5">
        <v>1</v>
      </c>
      <c r="J371" s="314" t="str">
        <f t="shared" si="61"/>
        <v>►</v>
      </c>
      <c r="K371" s="315" t="str">
        <f>IF(ISBLANK(L371),"",LARGE(K364:K370,1)+1)</f>
        <v/>
      </c>
      <c r="L371" s="316"/>
      <c r="M371" s="317"/>
      <c r="N371" s="317"/>
      <c r="O371" s="317"/>
      <c r="P371" s="317"/>
      <c r="Q371" s="317"/>
      <c r="R371" s="317"/>
      <c r="S371" s="317"/>
      <c r="T371" s="317"/>
      <c r="U371" s="317"/>
      <c r="V371" s="317"/>
      <c r="W371" s="317"/>
      <c r="X371" s="318"/>
      <c r="Y371" s="3">
        <v>1</v>
      </c>
      <c r="Z371" s="5">
        <v>1</v>
      </c>
      <c r="AA371" s="835" t="s">
        <v>207</v>
      </c>
      <c r="AB371" s="836"/>
      <c r="AC371" s="836"/>
      <c r="AD371" s="836"/>
      <c r="AE371" s="836"/>
      <c r="AF371" s="837"/>
      <c r="AG371" s="5">
        <v>1</v>
      </c>
      <c r="AH371" s="5">
        <v>1</v>
      </c>
      <c r="AI371" s="5">
        <v>1</v>
      </c>
      <c r="AJ371" s="5">
        <v>1</v>
      </c>
      <c r="AK371" s="5">
        <v>1</v>
      </c>
      <c r="AL371" s="5">
        <v>1</v>
      </c>
      <c r="AM371" s="5">
        <v>1</v>
      </c>
      <c r="AN371" s="5">
        <v>1</v>
      </c>
      <c r="AO371" s="5">
        <v>1</v>
      </c>
      <c r="AP371" s="5">
        <v>1</v>
      </c>
      <c r="AQ371" s="5">
        <v>1</v>
      </c>
      <c r="AR371" s="5">
        <v>1</v>
      </c>
      <c r="AS371" s="5">
        <v>1</v>
      </c>
      <c r="AT371" s="5">
        <v>1</v>
      </c>
      <c r="AU371" s="5">
        <v>1</v>
      </c>
      <c r="AV371" s="5">
        <v>1</v>
      </c>
      <c r="AW371" s="5">
        <v>1</v>
      </c>
      <c r="AX371" s="5">
        <v>1</v>
      </c>
      <c r="AY371" s="5">
        <v>1</v>
      </c>
      <c r="AZ371" s="5">
        <v>1</v>
      </c>
      <c r="BA371" s="5">
        <v>1</v>
      </c>
      <c r="BB371" s="5">
        <v>1</v>
      </c>
      <c r="BC371" s="5">
        <v>1</v>
      </c>
      <c r="BD371" s="5">
        <v>1</v>
      </c>
      <c r="BE371" s="5">
        <v>1</v>
      </c>
      <c r="BF371" s="5">
        <v>1</v>
      </c>
      <c r="BG371" s="5">
        <v>1</v>
      </c>
      <c r="BH371" s="5">
        <v>1</v>
      </c>
      <c r="BI371" s="5">
        <v>1</v>
      </c>
      <c r="BJ371" s="5">
        <v>1</v>
      </c>
      <c r="BK371" s="5">
        <v>1</v>
      </c>
      <c r="BL371" s="5">
        <v>1</v>
      </c>
      <c r="BM371" s="5">
        <v>1</v>
      </c>
      <c r="BN371" s="5">
        <v>1</v>
      </c>
      <c r="BO371" s="5">
        <v>1</v>
      </c>
      <c r="BP371" s="5">
        <v>1</v>
      </c>
      <c r="BQ371" s="5">
        <v>1</v>
      </c>
      <c r="BR371" s="5">
        <v>1</v>
      </c>
      <c r="BS371" s="5">
        <v>1</v>
      </c>
      <c r="BT371" s="5">
        <v>1</v>
      </c>
      <c r="BU371" s="244">
        <v>1</v>
      </c>
    </row>
    <row r="372" spans="1:73" ht="18.75">
      <c r="A372" s="5">
        <v>1</v>
      </c>
      <c r="B372" s="596"/>
      <c r="C372" s="632"/>
      <c r="D372" s="598"/>
      <c r="E372" s="630" t="str">
        <f t="shared" si="57"/>
        <v/>
      </c>
      <c r="F372" s="640"/>
      <c r="G372" s="627" t="str">
        <f t="shared" si="60"/>
        <v/>
      </c>
      <c r="H372" s="639" t="str">
        <f>IF(OR(ISBLANK(F372), ISTEXT(F372)), "", "0  "&amp;F336)</f>
        <v/>
      </c>
      <c r="I372" s="5">
        <v>1</v>
      </c>
      <c r="J372" s="314" t="str">
        <f t="shared" si="61"/>
        <v>►</v>
      </c>
      <c r="K372" s="315" t="str">
        <f>IF(ISBLANK(L372),"",LARGE(K364:K371,1)+1)</f>
        <v/>
      </c>
      <c r="L372" s="316"/>
      <c r="M372" s="317"/>
      <c r="N372" s="317"/>
      <c r="O372" s="317"/>
      <c r="P372" s="317"/>
      <c r="Q372" s="317"/>
      <c r="R372" s="317"/>
      <c r="S372" s="317"/>
      <c r="T372" s="317"/>
      <c r="U372" s="317"/>
      <c r="V372" s="317"/>
      <c r="W372" s="317"/>
      <c r="X372" s="318"/>
      <c r="Y372" s="3">
        <v>1</v>
      </c>
      <c r="Z372" s="5">
        <v>1</v>
      </c>
      <c r="AA372" s="62" t="s">
        <v>21</v>
      </c>
      <c r="AB372" s="302">
        <v>0</v>
      </c>
      <c r="AC372" s="303" t="s">
        <v>181</v>
      </c>
      <c r="AD372" s="303"/>
      <c r="AE372" s="303"/>
      <c r="AF372" s="303"/>
      <c r="AG372" s="5">
        <v>1</v>
      </c>
      <c r="AH372" s="5">
        <v>1</v>
      </c>
      <c r="AI372" s="5">
        <v>1</v>
      </c>
      <c r="AJ372" s="5">
        <v>1</v>
      </c>
      <c r="AK372" s="5">
        <v>1</v>
      </c>
      <c r="AL372" s="5">
        <v>1</v>
      </c>
      <c r="AM372" s="5">
        <v>1</v>
      </c>
      <c r="AN372" s="5">
        <v>1</v>
      </c>
      <c r="AO372" s="5">
        <v>1</v>
      </c>
      <c r="AP372" s="5">
        <v>1</v>
      </c>
      <c r="AQ372" s="5">
        <v>1</v>
      </c>
      <c r="AR372" s="5">
        <v>1</v>
      </c>
      <c r="AS372" s="5">
        <v>1</v>
      </c>
      <c r="AT372" s="5">
        <v>1</v>
      </c>
      <c r="AU372" s="5">
        <v>1</v>
      </c>
      <c r="AV372" s="5">
        <v>1</v>
      </c>
      <c r="AW372" s="5">
        <v>1</v>
      </c>
      <c r="AX372" s="5">
        <v>1</v>
      </c>
      <c r="AY372" s="5">
        <v>1</v>
      </c>
      <c r="AZ372" s="5">
        <v>1</v>
      </c>
      <c r="BA372" s="5">
        <v>1</v>
      </c>
      <c r="BB372" s="5">
        <v>1</v>
      </c>
      <c r="BC372" s="5">
        <v>1</v>
      </c>
      <c r="BD372" s="5">
        <v>1</v>
      </c>
      <c r="BE372" s="5">
        <v>1</v>
      </c>
      <c r="BF372" s="5">
        <v>1</v>
      </c>
      <c r="BG372" s="5">
        <v>1</v>
      </c>
      <c r="BH372" s="5">
        <v>1</v>
      </c>
      <c r="BI372" s="5">
        <v>1</v>
      </c>
      <c r="BJ372" s="5">
        <v>1</v>
      </c>
      <c r="BK372" s="5">
        <v>1</v>
      </c>
      <c r="BL372" s="5">
        <v>1</v>
      </c>
      <c r="BM372" s="5">
        <v>1</v>
      </c>
      <c r="BN372" s="5">
        <v>1</v>
      </c>
      <c r="BO372" s="5">
        <v>1</v>
      </c>
      <c r="BP372" s="5">
        <v>1</v>
      </c>
      <c r="BQ372" s="5">
        <v>1</v>
      </c>
      <c r="BR372" s="5">
        <v>1</v>
      </c>
      <c r="BS372" s="5">
        <v>1</v>
      </c>
      <c r="BT372" s="5">
        <v>1</v>
      </c>
      <c r="BU372" s="244">
        <v>1</v>
      </c>
    </row>
    <row r="373" spans="1:73" ht="18.75">
      <c r="A373" s="5">
        <v>1</v>
      </c>
      <c r="B373" s="596"/>
      <c r="C373" s="632"/>
      <c r="D373" s="598"/>
      <c r="E373" s="630" t="str">
        <f t="shared" si="57"/>
        <v/>
      </c>
      <c r="F373" s="640"/>
      <c r="G373" s="627" t="str">
        <f t="shared" si="60"/>
        <v/>
      </c>
      <c r="H373" s="639" t="str">
        <f>IF(OR(ISBLANK(F373), ISTEXT(F373)), "", "0  "&amp;F336)</f>
        <v/>
      </c>
      <c r="I373" s="5">
        <v>1</v>
      </c>
      <c r="J373" s="314" t="str">
        <f t="shared" si="61"/>
        <v>►</v>
      </c>
      <c r="K373" s="315" t="str">
        <f>IF(ISBLANK(L373),"",LARGE(K364:K372,1)+1)</f>
        <v/>
      </c>
      <c r="L373" s="316"/>
      <c r="M373" s="317"/>
      <c r="N373" s="317"/>
      <c r="O373" s="317"/>
      <c r="P373" s="317"/>
      <c r="Q373" s="317"/>
      <c r="R373" s="317"/>
      <c r="S373" s="317"/>
      <c r="T373" s="317"/>
      <c r="U373" s="317"/>
      <c r="V373" s="317"/>
      <c r="W373" s="317"/>
      <c r="X373" s="318"/>
      <c r="Y373" s="3">
        <v>1</v>
      </c>
      <c r="Z373" s="5">
        <v>1</v>
      </c>
      <c r="AA373" s="314" t="str">
        <f t="shared" ref="AA373:AA395" si="62">IF(AC373&lt;&gt;"","A",IF(AD373&lt;&gt;"","A",IF(AE373&lt;&gt;"","A",IF(AF373&lt;&gt;"","A",IF(AG373&lt;&gt;"","A","►")))))</f>
        <v>A</v>
      </c>
      <c r="AB373" s="315" t="str">
        <f>IF(ISBLANK(AC373),"",LARGE(AB372:AB372,1)+1)</f>
        <v/>
      </c>
      <c r="AC373" s="316"/>
      <c r="AD373" s="317"/>
      <c r="AE373" s="317"/>
      <c r="AF373" s="317"/>
      <c r="AG373" s="5">
        <v>1</v>
      </c>
      <c r="AH373" s="5">
        <v>1</v>
      </c>
      <c r="AI373" s="5">
        <v>1</v>
      </c>
      <c r="AJ373" s="5">
        <v>1</v>
      </c>
      <c r="AK373" s="5">
        <v>1</v>
      </c>
      <c r="AL373" s="5">
        <v>1</v>
      </c>
      <c r="AM373" s="5">
        <v>1</v>
      </c>
      <c r="AN373" s="5">
        <v>1</v>
      </c>
      <c r="AO373" s="5">
        <v>1</v>
      </c>
      <c r="AP373" s="5">
        <v>1</v>
      </c>
      <c r="AQ373" s="5">
        <v>1</v>
      </c>
      <c r="AR373" s="5">
        <v>1</v>
      </c>
      <c r="AS373" s="5">
        <v>1</v>
      </c>
      <c r="AT373" s="5">
        <v>1</v>
      </c>
      <c r="AU373" s="5">
        <v>1</v>
      </c>
      <c r="AV373" s="5">
        <v>1</v>
      </c>
      <c r="AW373" s="5">
        <v>1</v>
      </c>
      <c r="AX373" s="5">
        <v>1</v>
      </c>
      <c r="AY373" s="5">
        <v>1</v>
      </c>
      <c r="AZ373" s="5">
        <v>1</v>
      </c>
      <c r="BA373" s="5">
        <v>1</v>
      </c>
      <c r="BB373" s="5">
        <v>1</v>
      </c>
      <c r="BC373" s="5">
        <v>1</v>
      </c>
      <c r="BD373" s="5">
        <v>1</v>
      </c>
      <c r="BE373" s="5">
        <v>1</v>
      </c>
      <c r="BF373" s="5">
        <v>1</v>
      </c>
      <c r="BG373" s="5">
        <v>1</v>
      </c>
      <c r="BH373" s="5">
        <v>1</v>
      </c>
      <c r="BI373" s="5">
        <v>1</v>
      </c>
      <c r="BJ373" s="5">
        <v>1</v>
      </c>
      <c r="BK373" s="5">
        <v>1</v>
      </c>
      <c r="BL373" s="5">
        <v>1</v>
      </c>
      <c r="BM373" s="5">
        <v>1</v>
      </c>
      <c r="BN373" s="5">
        <v>1</v>
      </c>
      <c r="BO373" s="5">
        <v>1</v>
      </c>
      <c r="BP373" s="5">
        <v>1</v>
      </c>
      <c r="BQ373" s="5">
        <v>1</v>
      </c>
      <c r="BR373" s="5">
        <v>1</v>
      </c>
      <c r="BS373" s="5">
        <v>1</v>
      </c>
      <c r="BT373" s="5">
        <v>1</v>
      </c>
      <c r="BU373" s="244">
        <v>1</v>
      </c>
    </row>
    <row r="374" spans="1:73" ht="21">
      <c r="A374" s="5">
        <v>1</v>
      </c>
      <c r="B374" s="596"/>
      <c r="C374" s="632"/>
      <c r="D374" s="598"/>
      <c r="E374" s="630" t="str">
        <f t="shared" si="57"/>
        <v/>
      </c>
      <c r="F374" s="640"/>
      <c r="G374" s="627" t="str">
        <f t="shared" si="60"/>
        <v/>
      </c>
      <c r="H374" s="639" t="str">
        <f>IF(OR(ISBLANK(F374), ISTEXT(F374)), "", "0  "&amp;F336)</f>
        <v/>
      </c>
      <c r="I374" s="5">
        <v>1</v>
      </c>
      <c r="J374" s="314" t="str">
        <f t="shared" si="61"/>
        <v>►</v>
      </c>
      <c r="K374" s="315" t="str">
        <f>IF(ISBLANK(L374),"",LARGE(K364:K373,1)+1)</f>
        <v/>
      </c>
      <c r="L374" s="316"/>
      <c r="M374" s="317"/>
      <c r="N374" s="317"/>
      <c r="O374" s="317"/>
      <c r="P374" s="317"/>
      <c r="Q374" s="317"/>
      <c r="R374" s="317"/>
      <c r="S374" s="317"/>
      <c r="T374" s="317"/>
      <c r="U374" s="317"/>
      <c r="V374" s="317"/>
      <c r="W374" s="317"/>
      <c r="X374" s="318"/>
      <c r="Y374" s="3">
        <v>1</v>
      </c>
      <c r="Z374" s="5">
        <v>1</v>
      </c>
      <c r="AA374" s="314" t="str">
        <f t="shared" si="62"/>
        <v>A</v>
      </c>
      <c r="AB374" s="315" t="str">
        <f>IF(ISBLANK(AC374),"",LARGE(AB372:AB373,1)+1)</f>
        <v/>
      </c>
      <c r="AC374" s="316"/>
      <c r="AD374" s="317"/>
      <c r="AE374" s="317"/>
      <c r="AF374" s="502"/>
      <c r="AG374" s="5">
        <v>1</v>
      </c>
      <c r="AH374" s="5">
        <v>1</v>
      </c>
      <c r="AI374" s="5">
        <v>1</v>
      </c>
      <c r="AJ374" s="5">
        <v>1</v>
      </c>
      <c r="AK374" s="5">
        <v>1</v>
      </c>
      <c r="AL374" s="5">
        <v>1</v>
      </c>
      <c r="AM374" s="5">
        <v>1</v>
      </c>
      <c r="AN374" s="5">
        <v>1</v>
      </c>
      <c r="AO374" s="5">
        <v>1</v>
      </c>
      <c r="AP374" s="5">
        <v>1</v>
      </c>
      <c r="AQ374" s="5">
        <v>1</v>
      </c>
      <c r="AR374" s="5">
        <v>1</v>
      </c>
      <c r="AS374" s="5">
        <v>1</v>
      </c>
      <c r="AT374" s="5">
        <v>1</v>
      </c>
      <c r="AU374" s="5">
        <v>1</v>
      </c>
      <c r="AV374" s="5">
        <v>1</v>
      </c>
      <c r="AW374" s="5">
        <v>1</v>
      </c>
      <c r="AX374" s="5">
        <v>1</v>
      </c>
      <c r="AY374" s="5">
        <v>1</v>
      </c>
      <c r="AZ374" s="5">
        <v>1</v>
      </c>
      <c r="BA374" s="5">
        <v>1</v>
      </c>
      <c r="BB374" s="5">
        <v>1</v>
      </c>
      <c r="BC374" s="5">
        <v>1</v>
      </c>
      <c r="BD374" s="5">
        <v>1</v>
      </c>
      <c r="BE374" s="5">
        <v>1</v>
      </c>
      <c r="BF374" s="5">
        <v>1</v>
      </c>
      <c r="BG374" s="5">
        <v>1</v>
      </c>
      <c r="BH374" s="5">
        <v>1</v>
      </c>
      <c r="BI374" s="5">
        <v>1</v>
      </c>
      <c r="BJ374" s="5">
        <v>1</v>
      </c>
      <c r="BK374" s="5">
        <v>1</v>
      </c>
      <c r="BL374" s="5">
        <v>1</v>
      </c>
      <c r="BM374" s="5">
        <v>1</v>
      </c>
      <c r="BN374" s="5">
        <v>1</v>
      </c>
      <c r="BO374" s="5">
        <v>1</v>
      </c>
      <c r="BP374" s="5">
        <v>1</v>
      </c>
      <c r="BQ374" s="5">
        <v>1</v>
      </c>
      <c r="BR374" s="5">
        <v>1</v>
      </c>
      <c r="BS374" s="5">
        <v>1</v>
      </c>
      <c r="BT374" s="5">
        <v>1</v>
      </c>
      <c r="BU374" s="244">
        <v>1</v>
      </c>
    </row>
    <row r="375" spans="1:73" ht="18.75">
      <c r="A375" s="5">
        <v>1</v>
      </c>
      <c r="B375" s="596"/>
      <c r="C375" s="632"/>
      <c r="D375" s="598"/>
      <c r="E375" s="630" t="str">
        <f t="shared" si="57"/>
        <v/>
      </c>
      <c r="F375" s="640"/>
      <c r="G375" s="627" t="str">
        <f t="shared" si="60"/>
        <v/>
      </c>
      <c r="H375" s="639" t="str">
        <f>IF(OR(ISBLANK(F375), ISTEXT(F375)), "", "0  "&amp;F336)</f>
        <v/>
      </c>
      <c r="I375" s="5">
        <v>1</v>
      </c>
      <c r="J375" s="314" t="str">
        <f t="shared" si="61"/>
        <v>►</v>
      </c>
      <c r="K375" s="315" t="str">
        <f>IF(ISBLANK(L375),"",LARGE(K364:K374,1)+1)</f>
        <v/>
      </c>
      <c r="L375" s="316"/>
      <c r="M375" s="317"/>
      <c r="N375" s="317"/>
      <c r="O375" s="317"/>
      <c r="P375" s="317"/>
      <c r="Q375" s="317"/>
      <c r="R375" s="317"/>
      <c r="S375" s="317"/>
      <c r="T375" s="317"/>
      <c r="U375" s="317"/>
      <c r="V375" s="317"/>
      <c r="W375" s="317"/>
      <c r="X375" s="318"/>
      <c r="Y375" s="3">
        <v>1</v>
      </c>
      <c r="Z375" s="5">
        <v>1</v>
      </c>
      <c r="AA375" s="314" t="str">
        <f t="shared" si="62"/>
        <v>A</v>
      </c>
      <c r="AB375" s="315" t="str">
        <f>IF(ISBLANK(AC375),"",LARGE(AB372:AB374,1)+1)</f>
        <v/>
      </c>
      <c r="AC375" s="316"/>
      <c r="AD375" s="317"/>
      <c r="AE375" s="317"/>
      <c r="AF375" s="317"/>
      <c r="AG375" s="5">
        <v>1</v>
      </c>
      <c r="AH375" s="5">
        <v>1</v>
      </c>
      <c r="AI375" s="5">
        <v>1</v>
      </c>
      <c r="AJ375" s="5">
        <v>1</v>
      </c>
      <c r="AK375" s="5">
        <v>1</v>
      </c>
      <c r="AL375" s="5">
        <v>1</v>
      </c>
      <c r="AM375" s="5">
        <v>1</v>
      </c>
      <c r="AN375" s="5">
        <v>1</v>
      </c>
      <c r="AO375" s="5">
        <v>1</v>
      </c>
      <c r="AP375" s="5">
        <v>1</v>
      </c>
      <c r="AQ375" s="5">
        <v>1</v>
      </c>
      <c r="AR375" s="5">
        <v>1</v>
      </c>
      <c r="AS375" s="5">
        <v>1</v>
      </c>
      <c r="AT375" s="5">
        <v>1</v>
      </c>
      <c r="AU375" s="5">
        <v>1</v>
      </c>
      <c r="AV375" s="5">
        <v>1</v>
      </c>
      <c r="AW375" s="5">
        <v>1</v>
      </c>
      <c r="AX375" s="5">
        <v>1</v>
      </c>
      <c r="AY375" s="5">
        <v>1</v>
      </c>
      <c r="AZ375" s="5">
        <v>1</v>
      </c>
      <c r="BA375" s="5">
        <v>1</v>
      </c>
      <c r="BB375" s="5">
        <v>1</v>
      </c>
      <c r="BC375" s="5">
        <v>1</v>
      </c>
      <c r="BD375" s="5">
        <v>1</v>
      </c>
      <c r="BE375" s="5">
        <v>1</v>
      </c>
      <c r="BF375" s="5">
        <v>1</v>
      </c>
      <c r="BG375" s="5">
        <v>1</v>
      </c>
      <c r="BH375" s="5">
        <v>1</v>
      </c>
      <c r="BI375" s="5">
        <v>1</v>
      </c>
      <c r="BJ375" s="5">
        <v>1</v>
      </c>
      <c r="BK375" s="5">
        <v>1</v>
      </c>
      <c r="BL375" s="5">
        <v>1</v>
      </c>
      <c r="BM375" s="5">
        <v>1</v>
      </c>
      <c r="BN375" s="5">
        <v>1</v>
      </c>
      <c r="BO375" s="5">
        <v>1</v>
      </c>
      <c r="BP375" s="5">
        <v>1</v>
      </c>
      <c r="BQ375" s="5">
        <v>1</v>
      </c>
      <c r="BR375" s="5">
        <v>1</v>
      </c>
      <c r="BS375" s="5">
        <v>1</v>
      </c>
      <c r="BT375" s="5">
        <v>1</v>
      </c>
      <c r="BU375" s="244">
        <v>1</v>
      </c>
    </row>
    <row r="376" spans="1:73" ht="18.75">
      <c r="A376" s="5">
        <v>1</v>
      </c>
      <c r="B376" s="596"/>
      <c r="C376" s="632"/>
      <c r="D376" s="598"/>
      <c r="E376" s="630" t="str">
        <f t="shared" si="57"/>
        <v/>
      </c>
      <c r="F376" s="640"/>
      <c r="G376" s="627" t="str">
        <f t="shared" si="60"/>
        <v/>
      </c>
      <c r="H376" s="639" t="str">
        <f>IF(OR(ISBLANK(F376), ISTEXT(F376)), "", "0  "&amp;F336)</f>
        <v/>
      </c>
      <c r="I376" s="5">
        <v>1</v>
      </c>
      <c r="J376" s="314" t="str">
        <f t="shared" si="61"/>
        <v>►</v>
      </c>
      <c r="K376" s="315" t="str">
        <f>IF(ISBLANK(L376),"",LARGE(K364:K375,1)+1)</f>
        <v/>
      </c>
      <c r="L376" s="316"/>
      <c r="M376" s="317"/>
      <c r="N376" s="317"/>
      <c r="O376" s="317"/>
      <c r="P376" s="317"/>
      <c r="Q376" s="317"/>
      <c r="R376" s="317"/>
      <c r="S376" s="317"/>
      <c r="T376" s="317"/>
      <c r="U376" s="317"/>
      <c r="V376" s="317"/>
      <c r="W376" s="317"/>
      <c r="X376" s="318"/>
      <c r="Y376" s="3">
        <v>1</v>
      </c>
      <c r="Z376" s="5">
        <v>1</v>
      </c>
      <c r="AA376" s="314" t="str">
        <f t="shared" si="62"/>
        <v>A</v>
      </c>
      <c r="AB376" s="315" t="str">
        <f>IF(ISBLANK(AC376),"",LARGE(AB372:AB375,1)+1)</f>
        <v/>
      </c>
      <c r="AC376" s="316"/>
      <c r="AD376" s="317"/>
      <c r="AE376" s="317"/>
      <c r="AF376" s="317"/>
      <c r="AG376" s="5">
        <v>1</v>
      </c>
      <c r="AH376" s="5">
        <v>1</v>
      </c>
      <c r="AI376" s="5">
        <v>1</v>
      </c>
      <c r="AJ376" s="5">
        <v>1</v>
      </c>
      <c r="AK376" s="5">
        <v>1</v>
      </c>
      <c r="AL376" s="5">
        <v>1</v>
      </c>
      <c r="AM376" s="5">
        <v>1</v>
      </c>
      <c r="AN376" s="5">
        <v>1</v>
      </c>
      <c r="AO376" s="5">
        <v>1</v>
      </c>
      <c r="AP376" s="5">
        <v>1</v>
      </c>
      <c r="AQ376" s="5">
        <v>1</v>
      </c>
      <c r="AR376" s="5">
        <v>1</v>
      </c>
      <c r="AS376" s="5">
        <v>1</v>
      </c>
      <c r="AT376" s="5">
        <v>1</v>
      </c>
      <c r="AU376" s="5">
        <v>1</v>
      </c>
      <c r="AV376" s="5">
        <v>1</v>
      </c>
      <c r="AW376" s="5">
        <v>1</v>
      </c>
      <c r="AX376" s="5">
        <v>1</v>
      </c>
      <c r="AY376" s="5">
        <v>1</v>
      </c>
      <c r="AZ376" s="5">
        <v>1</v>
      </c>
      <c r="BA376" s="5">
        <v>1</v>
      </c>
      <c r="BB376" s="5">
        <v>1</v>
      </c>
      <c r="BC376" s="5">
        <v>1</v>
      </c>
      <c r="BD376" s="5">
        <v>1</v>
      </c>
      <c r="BE376" s="5">
        <v>1</v>
      </c>
      <c r="BF376" s="5">
        <v>1</v>
      </c>
      <c r="BG376" s="5">
        <v>1</v>
      </c>
      <c r="BH376" s="5">
        <v>1</v>
      </c>
      <c r="BI376" s="5">
        <v>1</v>
      </c>
      <c r="BJ376" s="5">
        <v>1</v>
      </c>
      <c r="BK376" s="5">
        <v>1</v>
      </c>
      <c r="BL376" s="5">
        <v>1</v>
      </c>
      <c r="BM376" s="5">
        <v>1</v>
      </c>
      <c r="BN376" s="5">
        <v>1</v>
      </c>
      <c r="BO376" s="5">
        <v>1</v>
      </c>
      <c r="BP376" s="5">
        <v>1</v>
      </c>
      <c r="BQ376" s="5">
        <v>1</v>
      </c>
      <c r="BR376" s="5">
        <v>1</v>
      </c>
      <c r="BS376" s="5">
        <v>1</v>
      </c>
      <c r="BT376" s="5">
        <v>1</v>
      </c>
      <c r="BU376" s="244">
        <v>1</v>
      </c>
    </row>
    <row r="377" spans="1:73" ht="18.75">
      <c r="A377" s="5">
        <v>1</v>
      </c>
      <c r="B377" s="596"/>
      <c r="C377" s="632"/>
      <c r="D377" s="598"/>
      <c r="E377" s="630" t="str">
        <f t="shared" si="57"/>
        <v/>
      </c>
      <c r="F377" s="640"/>
      <c r="G377" s="627" t="str">
        <f t="shared" si="60"/>
        <v/>
      </c>
      <c r="H377" s="639" t="str">
        <f>IF(OR(ISBLANK(F377), ISTEXT(F377)), "", "0  "&amp;F336)</f>
        <v/>
      </c>
      <c r="I377" s="5">
        <v>1</v>
      </c>
      <c r="J377" s="314" t="str">
        <f t="shared" si="61"/>
        <v>►</v>
      </c>
      <c r="K377" s="315" t="str">
        <f>IF(ISBLANK(L377),"",LARGE(K364:K376,1)+1)</f>
        <v/>
      </c>
      <c r="L377" s="316"/>
      <c r="M377" s="317"/>
      <c r="N377" s="317"/>
      <c r="O377" s="317"/>
      <c r="P377" s="317"/>
      <c r="Q377" s="317"/>
      <c r="R377" s="317"/>
      <c r="S377" s="317"/>
      <c r="T377" s="317"/>
      <c r="U377" s="317"/>
      <c r="V377" s="317"/>
      <c r="W377" s="317"/>
      <c r="X377" s="318"/>
      <c r="Y377" s="3">
        <v>1</v>
      </c>
      <c r="Z377" s="5">
        <v>1</v>
      </c>
      <c r="AA377" s="314" t="str">
        <f t="shared" si="62"/>
        <v>A</v>
      </c>
      <c r="AB377" s="315" t="str">
        <f>IF(ISBLANK(AC377),"",LARGE(AB372:AB376,1)+1)</f>
        <v/>
      </c>
      <c r="AC377" s="316"/>
      <c r="AD377" s="317"/>
      <c r="AE377" s="317"/>
      <c r="AF377" s="317"/>
      <c r="AG377" s="5">
        <v>1</v>
      </c>
      <c r="AH377" s="5">
        <v>1</v>
      </c>
      <c r="AI377" s="5">
        <v>1</v>
      </c>
      <c r="AJ377" s="5">
        <v>1</v>
      </c>
      <c r="AK377" s="5">
        <v>1</v>
      </c>
      <c r="AL377" s="5">
        <v>1</v>
      </c>
      <c r="AM377" s="5">
        <v>1</v>
      </c>
      <c r="AN377" s="5">
        <v>1</v>
      </c>
      <c r="AO377" s="5">
        <v>1</v>
      </c>
      <c r="AP377" s="5">
        <v>1</v>
      </c>
      <c r="AQ377" s="5">
        <v>1</v>
      </c>
      <c r="AR377" s="5">
        <v>1</v>
      </c>
      <c r="AS377" s="5">
        <v>1</v>
      </c>
      <c r="AT377" s="5">
        <v>1</v>
      </c>
      <c r="AU377" s="5">
        <v>1</v>
      </c>
      <c r="AV377" s="5">
        <v>1</v>
      </c>
      <c r="AW377" s="5">
        <v>1</v>
      </c>
      <c r="AX377" s="5">
        <v>1</v>
      </c>
      <c r="AY377" s="5">
        <v>1</v>
      </c>
      <c r="AZ377" s="5">
        <v>1</v>
      </c>
      <c r="BA377" s="5">
        <v>1</v>
      </c>
      <c r="BB377" s="5">
        <v>1</v>
      </c>
      <c r="BC377" s="5">
        <v>1</v>
      </c>
      <c r="BD377" s="5">
        <v>1</v>
      </c>
      <c r="BE377" s="5">
        <v>1</v>
      </c>
      <c r="BF377" s="5">
        <v>1</v>
      </c>
      <c r="BG377" s="5">
        <v>1</v>
      </c>
      <c r="BH377" s="5">
        <v>1</v>
      </c>
      <c r="BI377" s="5">
        <v>1</v>
      </c>
      <c r="BJ377" s="5">
        <v>1</v>
      </c>
      <c r="BK377" s="5">
        <v>1</v>
      </c>
      <c r="BL377" s="5">
        <v>1</v>
      </c>
      <c r="BM377" s="5">
        <v>1</v>
      </c>
      <c r="BN377" s="5">
        <v>1</v>
      </c>
      <c r="BO377" s="5">
        <v>1</v>
      </c>
      <c r="BP377" s="5">
        <v>1</v>
      </c>
      <c r="BQ377" s="5">
        <v>1</v>
      </c>
      <c r="BR377" s="5">
        <v>1</v>
      </c>
      <c r="BS377" s="5">
        <v>1</v>
      </c>
      <c r="BT377" s="5">
        <v>1</v>
      </c>
      <c r="BU377" s="244">
        <v>1</v>
      </c>
    </row>
    <row r="378" spans="1:73" ht="18.75">
      <c r="A378" s="5">
        <v>1</v>
      </c>
      <c r="B378" s="596"/>
      <c r="C378" s="632"/>
      <c r="D378" s="598"/>
      <c r="E378" s="630" t="str">
        <f t="shared" si="57"/>
        <v/>
      </c>
      <c r="F378" s="640"/>
      <c r="G378" s="627" t="str">
        <f t="shared" si="60"/>
        <v/>
      </c>
      <c r="H378" s="639" t="str">
        <f>IF(OR(ISBLANK(F378), ISTEXT(F378)), "", "0  "&amp;F336)</f>
        <v/>
      </c>
      <c r="I378" s="5">
        <v>1</v>
      </c>
      <c r="J378" s="314" t="str">
        <f t="shared" si="61"/>
        <v>►</v>
      </c>
      <c r="K378" s="315" t="str">
        <f>IF(ISBLANK(L378),"",LARGE(K364:K377,1)+1)</f>
        <v/>
      </c>
      <c r="L378" s="316"/>
      <c r="M378" s="317"/>
      <c r="N378" s="317"/>
      <c r="O378" s="317"/>
      <c r="P378" s="317"/>
      <c r="Q378" s="317"/>
      <c r="R378" s="317"/>
      <c r="S378" s="317"/>
      <c r="T378" s="317"/>
      <c r="U378" s="317"/>
      <c r="V378" s="317"/>
      <c r="W378" s="317"/>
      <c r="X378" s="318"/>
      <c r="Y378" s="3">
        <v>1</v>
      </c>
      <c r="Z378" s="5">
        <v>1</v>
      </c>
      <c r="AA378" s="314" t="str">
        <f t="shared" si="62"/>
        <v>A</v>
      </c>
      <c r="AB378" s="315" t="str">
        <f>IF(ISBLANK(AC378),"",LARGE(AB372:AB377,1)+1)</f>
        <v/>
      </c>
      <c r="AC378" s="316"/>
      <c r="AD378" s="317"/>
      <c r="AE378" s="317"/>
      <c r="AF378" s="317"/>
      <c r="AG378" s="5">
        <v>1</v>
      </c>
      <c r="AH378" s="5">
        <v>1</v>
      </c>
      <c r="AI378" s="5">
        <v>1</v>
      </c>
      <c r="AJ378" s="5">
        <v>1</v>
      </c>
      <c r="AK378" s="5">
        <v>1</v>
      </c>
      <c r="AL378" s="5">
        <v>1</v>
      </c>
      <c r="AM378" s="5">
        <v>1</v>
      </c>
      <c r="AN378" s="5">
        <v>1</v>
      </c>
      <c r="AO378" s="5">
        <v>1</v>
      </c>
      <c r="AP378" s="5">
        <v>1</v>
      </c>
      <c r="AQ378" s="5">
        <v>1</v>
      </c>
      <c r="AR378" s="5">
        <v>1</v>
      </c>
      <c r="AS378" s="5">
        <v>1</v>
      </c>
      <c r="AT378" s="5">
        <v>1</v>
      </c>
      <c r="AU378" s="5">
        <v>1</v>
      </c>
      <c r="AV378" s="5">
        <v>1</v>
      </c>
      <c r="AW378" s="5">
        <v>1</v>
      </c>
      <c r="AX378" s="5">
        <v>1</v>
      </c>
      <c r="AY378" s="5">
        <v>1</v>
      </c>
      <c r="AZ378" s="5">
        <v>1</v>
      </c>
      <c r="BA378" s="5">
        <v>1</v>
      </c>
      <c r="BB378" s="5">
        <v>1</v>
      </c>
      <c r="BC378" s="5">
        <v>1</v>
      </c>
      <c r="BD378" s="5">
        <v>1</v>
      </c>
      <c r="BE378" s="5">
        <v>1</v>
      </c>
      <c r="BF378" s="5">
        <v>1</v>
      </c>
      <c r="BG378" s="5">
        <v>1</v>
      </c>
      <c r="BH378" s="5">
        <v>1</v>
      </c>
      <c r="BI378" s="5">
        <v>1</v>
      </c>
      <c r="BJ378" s="5">
        <v>1</v>
      </c>
      <c r="BK378" s="5">
        <v>1</v>
      </c>
      <c r="BL378" s="5">
        <v>1</v>
      </c>
      <c r="BM378" s="5">
        <v>1</v>
      </c>
      <c r="BN378" s="5">
        <v>1</v>
      </c>
      <c r="BO378" s="5">
        <v>1</v>
      </c>
      <c r="BP378" s="5">
        <v>1</v>
      </c>
      <c r="BQ378" s="5">
        <v>1</v>
      </c>
      <c r="BR378" s="5">
        <v>1</v>
      </c>
      <c r="BS378" s="5">
        <v>1</v>
      </c>
      <c r="BT378" s="5">
        <v>1</v>
      </c>
      <c r="BU378" s="244">
        <v>1</v>
      </c>
    </row>
    <row r="379" spans="1:73" ht="18.75">
      <c r="A379" s="5">
        <v>1</v>
      </c>
      <c r="B379" s="596"/>
      <c r="C379" s="632"/>
      <c r="D379" s="598"/>
      <c r="E379" s="630" t="str">
        <f t="shared" si="57"/>
        <v/>
      </c>
      <c r="F379" s="640"/>
      <c r="G379" s="627" t="str">
        <f t="shared" si="60"/>
        <v/>
      </c>
      <c r="H379" s="639" t="str">
        <f>IF(OR(ISBLANK(F379), ISTEXT(F379)), "", "0  "&amp;F336)</f>
        <v/>
      </c>
      <c r="I379" s="5">
        <v>1</v>
      </c>
      <c r="J379" s="314" t="str">
        <f t="shared" si="61"/>
        <v>►</v>
      </c>
      <c r="K379" s="315" t="str">
        <f>IF(ISBLANK(L379),"",LARGE(K364:K378,1)+1)</f>
        <v/>
      </c>
      <c r="L379" s="316"/>
      <c r="M379" s="317"/>
      <c r="N379" s="317"/>
      <c r="O379" s="317"/>
      <c r="P379" s="317"/>
      <c r="Q379" s="317"/>
      <c r="R379" s="317"/>
      <c r="S379" s="317"/>
      <c r="T379" s="317"/>
      <c r="U379" s="317"/>
      <c r="V379" s="317"/>
      <c r="W379" s="317"/>
      <c r="X379" s="318"/>
      <c r="Y379" s="3">
        <v>1</v>
      </c>
      <c r="Z379" s="5">
        <v>1</v>
      </c>
      <c r="AA379" s="314" t="str">
        <f t="shared" si="62"/>
        <v>A</v>
      </c>
      <c r="AB379" s="315" t="str">
        <f>IF(ISBLANK(AC379),"",LARGE(AB372:AB378,1)+1)</f>
        <v/>
      </c>
      <c r="AC379" s="316"/>
      <c r="AD379" s="317"/>
      <c r="AE379" s="317"/>
      <c r="AF379" s="317"/>
      <c r="AG379" s="5">
        <v>1</v>
      </c>
      <c r="AH379" s="5">
        <v>1</v>
      </c>
      <c r="AI379" s="5">
        <v>1</v>
      </c>
      <c r="AJ379" s="5">
        <v>1</v>
      </c>
      <c r="AK379" s="5">
        <v>1</v>
      </c>
      <c r="AL379" s="5">
        <v>1</v>
      </c>
      <c r="AM379" s="5">
        <v>1</v>
      </c>
      <c r="AN379" s="5">
        <v>1</v>
      </c>
      <c r="AO379" s="5">
        <v>1</v>
      </c>
      <c r="AP379" s="5">
        <v>1</v>
      </c>
      <c r="AQ379" s="5">
        <v>1</v>
      </c>
      <c r="AR379" s="5">
        <v>1</v>
      </c>
      <c r="AS379" s="5">
        <v>1</v>
      </c>
      <c r="AT379" s="5">
        <v>1</v>
      </c>
      <c r="AU379" s="5">
        <v>1</v>
      </c>
      <c r="AV379" s="5">
        <v>1</v>
      </c>
      <c r="AW379" s="5">
        <v>1</v>
      </c>
      <c r="AX379" s="5">
        <v>1</v>
      </c>
      <c r="AY379" s="5">
        <v>1</v>
      </c>
      <c r="AZ379" s="5">
        <v>1</v>
      </c>
      <c r="BA379" s="5">
        <v>1</v>
      </c>
      <c r="BB379" s="5">
        <v>1</v>
      </c>
      <c r="BC379" s="5">
        <v>1</v>
      </c>
      <c r="BD379" s="5">
        <v>1</v>
      </c>
      <c r="BE379" s="5">
        <v>1</v>
      </c>
      <c r="BF379" s="5">
        <v>1</v>
      </c>
      <c r="BG379" s="5">
        <v>1</v>
      </c>
      <c r="BH379" s="5">
        <v>1</v>
      </c>
      <c r="BI379" s="5">
        <v>1</v>
      </c>
      <c r="BJ379" s="5">
        <v>1</v>
      </c>
      <c r="BK379" s="5">
        <v>1</v>
      </c>
      <c r="BL379" s="5">
        <v>1</v>
      </c>
      <c r="BM379" s="5">
        <v>1</v>
      </c>
      <c r="BN379" s="5">
        <v>1</v>
      </c>
      <c r="BO379" s="5">
        <v>1</v>
      </c>
      <c r="BP379" s="5">
        <v>1</v>
      </c>
      <c r="BQ379" s="5">
        <v>1</v>
      </c>
      <c r="BR379" s="5">
        <v>1</v>
      </c>
      <c r="BS379" s="5">
        <v>1</v>
      </c>
      <c r="BT379" s="5">
        <v>1</v>
      </c>
      <c r="BU379" s="244">
        <v>1</v>
      </c>
    </row>
    <row r="380" spans="1:73" ht="18.75">
      <c r="A380" s="5">
        <v>1</v>
      </c>
      <c r="B380" s="596"/>
      <c r="C380" s="632"/>
      <c r="D380" s="598"/>
      <c r="E380" s="630" t="str">
        <f t="shared" si="57"/>
        <v/>
      </c>
      <c r="F380" s="640"/>
      <c r="G380" s="627" t="str">
        <f t="shared" si="60"/>
        <v/>
      </c>
      <c r="H380" s="639" t="str">
        <f>IF(OR(ISBLANK(F380), ISTEXT(F380)), "", "0  "&amp;F336)</f>
        <v/>
      </c>
      <c r="I380" s="5">
        <v>1</v>
      </c>
      <c r="J380" s="314" t="str">
        <f t="shared" si="61"/>
        <v>►</v>
      </c>
      <c r="K380" s="315" t="str">
        <f>IF(ISBLANK(L380),"",LARGE(K364:K379,1)+1)</f>
        <v/>
      </c>
      <c r="L380" s="316"/>
      <c r="M380" s="317"/>
      <c r="N380" s="317"/>
      <c r="O380" s="317"/>
      <c r="P380" s="317"/>
      <c r="Q380" s="317"/>
      <c r="R380" s="317"/>
      <c r="S380" s="317"/>
      <c r="T380" s="317"/>
      <c r="U380" s="317"/>
      <c r="V380" s="317"/>
      <c r="W380" s="317"/>
      <c r="X380" s="318"/>
      <c r="Y380" s="3">
        <v>1</v>
      </c>
      <c r="Z380" s="5">
        <v>1</v>
      </c>
      <c r="AA380" s="314" t="str">
        <f t="shared" si="62"/>
        <v>A</v>
      </c>
      <c r="AB380" s="315" t="str">
        <f>IF(ISBLANK(AC380),"",LARGE(AB372:AB379,1)+1)</f>
        <v/>
      </c>
      <c r="AC380" s="316"/>
      <c r="AD380" s="317"/>
      <c r="AE380" s="317"/>
      <c r="AF380" s="317"/>
      <c r="AG380" s="5">
        <v>1</v>
      </c>
      <c r="AH380" s="5">
        <v>1</v>
      </c>
      <c r="AI380" s="5">
        <v>1</v>
      </c>
      <c r="AJ380" s="5">
        <v>1</v>
      </c>
      <c r="AK380" s="5">
        <v>1</v>
      </c>
      <c r="AL380" s="5">
        <v>1</v>
      </c>
      <c r="AM380" s="5">
        <v>1</v>
      </c>
      <c r="AN380" s="5">
        <v>1</v>
      </c>
      <c r="AO380" s="5">
        <v>1</v>
      </c>
      <c r="AP380" s="5">
        <v>1</v>
      </c>
      <c r="AQ380" s="5">
        <v>1</v>
      </c>
      <c r="AR380" s="5">
        <v>1</v>
      </c>
      <c r="AS380" s="5">
        <v>1</v>
      </c>
      <c r="AT380" s="5">
        <v>1</v>
      </c>
      <c r="AU380" s="5">
        <v>1</v>
      </c>
      <c r="AV380" s="5">
        <v>1</v>
      </c>
      <c r="AW380" s="5">
        <v>1</v>
      </c>
      <c r="AX380" s="5">
        <v>1</v>
      </c>
      <c r="AY380" s="5">
        <v>1</v>
      </c>
      <c r="AZ380" s="5">
        <v>1</v>
      </c>
      <c r="BA380" s="5">
        <v>1</v>
      </c>
      <c r="BB380" s="5">
        <v>1</v>
      </c>
      <c r="BC380" s="5">
        <v>1</v>
      </c>
      <c r="BD380" s="5">
        <v>1</v>
      </c>
      <c r="BE380" s="5">
        <v>1</v>
      </c>
      <c r="BF380" s="5">
        <v>1</v>
      </c>
      <c r="BG380" s="5">
        <v>1</v>
      </c>
      <c r="BH380" s="5">
        <v>1</v>
      </c>
      <c r="BI380" s="5">
        <v>1</v>
      </c>
      <c r="BJ380" s="5">
        <v>1</v>
      </c>
      <c r="BK380" s="5">
        <v>1</v>
      </c>
      <c r="BL380" s="5">
        <v>1</v>
      </c>
      <c r="BM380" s="5">
        <v>1</v>
      </c>
      <c r="BN380" s="5">
        <v>1</v>
      </c>
      <c r="BO380" s="5">
        <v>1</v>
      </c>
      <c r="BP380" s="5">
        <v>1</v>
      </c>
      <c r="BQ380" s="5">
        <v>1</v>
      </c>
      <c r="BR380" s="5">
        <v>1</v>
      </c>
      <c r="BS380" s="5">
        <v>1</v>
      </c>
      <c r="BT380" s="5">
        <v>1</v>
      </c>
      <c r="BU380" s="244">
        <v>1</v>
      </c>
    </row>
    <row r="381" spans="1:73" ht="18.75">
      <c r="A381" s="5">
        <v>1</v>
      </c>
      <c r="B381" s="596"/>
      <c r="C381" s="632"/>
      <c r="D381" s="598"/>
      <c r="E381" s="630" t="str">
        <f t="shared" si="57"/>
        <v/>
      </c>
      <c r="F381" s="640"/>
      <c r="G381" s="627" t="str">
        <f t="shared" si="60"/>
        <v/>
      </c>
      <c r="H381" s="639" t="str">
        <f>IF(OR(ISBLANK(F381), ISTEXT(F381)), "", "0  "&amp;F336)</f>
        <v/>
      </c>
      <c r="I381" s="5">
        <v>1</v>
      </c>
      <c r="J381" s="314" t="str">
        <f t="shared" si="61"/>
        <v>►</v>
      </c>
      <c r="K381" s="315" t="str">
        <f>IF(ISBLANK(L381),"",LARGE(K364:K380,1)+1)</f>
        <v/>
      </c>
      <c r="L381" s="316"/>
      <c r="M381" s="317"/>
      <c r="N381" s="317"/>
      <c r="O381" s="317"/>
      <c r="P381" s="317"/>
      <c r="Q381" s="317"/>
      <c r="R381" s="317"/>
      <c r="S381" s="317"/>
      <c r="T381" s="317"/>
      <c r="U381" s="317"/>
      <c r="V381" s="317"/>
      <c r="W381" s="317"/>
      <c r="X381" s="318"/>
      <c r="Y381" s="3">
        <v>1</v>
      </c>
      <c r="Z381" s="5">
        <v>1</v>
      </c>
      <c r="AA381" s="314" t="str">
        <f t="shared" si="62"/>
        <v>A</v>
      </c>
      <c r="AB381" s="315" t="str">
        <f>IF(ISBLANK(AC381),"",LARGE(AB372:AB380,1)+1)</f>
        <v/>
      </c>
      <c r="AC381" s="316"/>
      <c r="AD381" s="317"/>
      <c r="AE381" s="317"/>
      <c r="AF381" s="317"/>
      <c r="AG381" s="5">
        <v>1</v>
      </c>
      <c r="AH381" s="5">
        <v>1</v>
      </c>
      <c r="AI381" s="5">
        <v>1</v>
      </c>
      <c r="AJ381" s="5">
        <v>1</v>
      </c>
      <c r="AK381" s="5">
        <v>1</v>
      </c>
      <c r="AL381" s="5">
        <v>1</v>
      </c>
      <c r="AM381" s="5">
        <v>1</v>
      </c>
      <c r="AN381" s="5">
        <v>1</v>
      </c>
      <c r="AO381" s="5">
        <v>1</v>
      </c>
      <c r="AP381" s="5">
        <v>1</v>
      </c>
      <c r="AQ381" s="5">
        <v>1</v>
      </c>
      <c r="AR381" s="5">
        <v>1</v>
      </c>
      <c r="AS381" s="5">
        <v>1</v>
      </c>
      <c r="AT381" s="5">
        <v>1</v>
      </c>
      <c r="AU381" s="5">
        <v>1</v>
      </c>
      <c r="AV381" s="5">
        <v>1</v>
      </c>
      <c r="AW381" s="5">
        <v>1</v>
      </c>
      <c r="AX381" s="5">
        <v>1</v>
      </c>
      <c r="AY381" s="5">
        <v>1</v>
      </c>
      <c r="AZ381" s="5">
        <v>1</v>
      </c>
      <c r="BA381" s="5">
        <v>1</v>
      </c>
      <c r="BB381" s="5">
        <v>1</v>
      </c>
      <c r="BC381" s="5">
        <v>1</v>
      </c>
      <c r="BD381" s="5">
        <v>1</v>
      </c>
      <c r="BE381" s="5">
        <v>1</v>
      </c>
      <c r="BF381" s="5">
        <v>1</v>
      </c>
      <c r="BG381" s="5">
        <v>1</v>
      </c>
      <c r="BH381" s="5">
        <v>1</v>
      </c>
      <c r="BI381" s="5">
        <v>1</v>
      </c>
      <c r="BJ381" s="5">
        <v>1</v>
      </c>
      <c r="BK381" s="5">
        <v>1</v>
      </c>
      <c r="BL381" s="5">
        <v>1</v>
      </c>
      <c r="BM381" s="5">
        <v>1</v>
      </c>
      <c r="BN381" s="5">
        <v>1</v>
      </c>
      <c r="BO381" s="5">
        <v>1</v>
      </c>
      <c r="BP381" s="5">
        <v>1</v>
      </c>
      <c r="BQ381" s="5">
        <v>1</v>
      </c>
      <c r="BR381" s="5">
        <v>1</v>
      </c>
      <c r="BS381" s="5">
        <v>1</v>
      </c>
      <c r="BT381" s="5">
        <v>1</v>
      </c>
      <c r="BU381" s="244">
        <v>1</v>
      </c>
    </row>
    <row r="382" spans="1:73" ht="18.75">
      <c r="A382" s="5">
        <v>1</v>
      </c>
      <c r="B382" s="596"/>
      <c r="C382" s="632"/>
      <c r="D382" s="598"/>
      <c r="E382" s="630" t="str">
        <f t="shared" si="57"/>
        <v/>
      </c>
      <c r="F382" s="640"/>
      <c r="G382" s="627" t="str">
        <f t="shared" si="60"/>
        <v/>
      </c>
      <c r="H382" s="639" t="str">
        <f>IF(OR(ISBLANK(F382), ISTEXT(F382)), "", "0  "&amp;F336)</f>
        <v/>
      </c>
      <c r="I382" s="5">
        <v>1</v>
      </c>
      <c r="J382" s="314" t="str">
        <f t="shared" si="61"/>
        <v>►</v>
      </c>
      <c r="K382" s="315" t="str">
        <f>IF(ISBLANK(L382),"",LARGE(K364:K381,1)+1)</f>
        <v/>
      </c>
      <c r="L382" s="316"/>
      <c r="M382" s="317"/>
      <c r="N382" s="317"/>
      <c r="O382" s="317"/>
      <c r="P382" s="317"/>
      <c r="Q382" s="317"/>
      <c r="R382" s="317"/>
      <c r="S382" s="317"/>
      <c r="T382" s="317"/>
      <c r="U382" s="317"/>
      <c r="V382" s="317"/>
      <c r="W382" s="317"/>
      <c r="X382" s="318"/>
      <c r="Y382" s="3">
        <v>1</v>
      </c>
      <c r="Z382" s="5">
        <v>1</v>
      </c>
      <c r="AA382" s="314" t="str">
        <f t="shared" si="62"/>
        <v>A</v>
      </c>
      <c r="AB382" s="315" t="str">
        <f>IF(ISBLANK(AC382),"",LARGE(AB372:AB381,1)+1)</f>
        <v/>
      </c>
      <c r="AC382" s="316"/>
      <c r="AD382" s="317"/>
      <c r="AE382" s="317"/>
      <c r="AF382" s="317"/>
      <c r="AG382" s="5">
        <v>1</v>
      </c>
      <c r="AH382" s="5">
        <v>1</v>
      </c>
      <c r="AI382" s="5">
        <v>1</v>
      </c>
      <c r="AJ382" s="5">
        <v>1</v>
      </c>
      <c r="AK382" s="5">
        <v>1</v>
      </c>
      <c r="AL382" s="5">
        <v>1</v>
      </c>
      <c r="AM382" s="5">
        <v>1</v>
      </c>
      <c r="AN382" s="5">
        <v>1</v>
      </c>
      <c r="AO382" s="5">
        <v>1</v>
      </c>
      <c r="AP382" s="5">
        <v>1</v>
      </c>
      <c r="AQ382" s="5">
        <v>1</v>
      </c>
      <c r="AR382" s="5">
        <v>1</v>
      </c>
      <c r="AS382" s="5">
        <v>1</v>
      </c>
      <c r="AT382" s="5">
        <v>1</v>
      </c>
      <c r="AU382" s="5">
        <v>1</v>
      </c>
      <c r="AV382" s="5">
        <v>1</v>
      </c>
      <c r="AW382" s="5">
        <v>1</v>
      </c>
      <c r="AX382" s="5">
        <v>1</v>
      </c>
      <c r="AY382" s="5">
        <v>1</v>
      </c>
      <c r="AZ382" s="5">
        <v>1</v>
      </c>
      <c r="BA382" s="5">
        <v>1</v>
      </c>
      <c r="BB382" s="5">
        <v>1</v>
      </c>
      <c r="BC382" s="5">
        <v>1</v>
      </c>
      <c r="BD382" s="5">
        <v>1</v>
      </c>
      <c r="BE382" s="5">
        <v>1</v>
      </c>
      <c r="BF382" s="5">
        <v>1</v>
      </c>
      <c r="BG382" s="5">
        <v>1</v>
      </c>
      <c r="BH382" s="5">
        <v>1</v>
      </c>
      <c r="BI382" s="5">
        <v>1</v>
      </c>
      <c r="BJ382" s="5">
        <v>1</v>
      </c>
      <c r="BK382" s="5">
        <v>1</v>
      </c>
      <c r="BL382" s="5">
        <v>1</v>
      </c>
      <c r="BM382" s="5">
        <v>1</v>
      </c>
      <c r="BN382" s="5">
        <v>1</v>
      </c>
      <c r="BO382" s="5">
        <v>1</v>
      </c>
      <c r="BP382" s="5">
        <v>1</v>
      </c>
      <c r="BQ382" s="5">
        <v>1</v>
      </c>
      <c r="BR382" s="5">
        <v>1</v>
      </c>
      <c r="BS382" s="5">
        <v>1</v>
      </c>
      <c r="BT382" s="5">
        <v>1</v>
      </c>
      <c r="BU382" s="244">
        <v>1</v>
      </c>
    </row>
    <row r="383" spans="1:73" ht="18.75">
      <c r="A383" s="5">
        <v>1</v>
      </c>
      <c r="B383" s="596"/>
      <c r="C383" s="632"/>
      <c r="D383" s="598"/>
      <c r="E383" s="630" t="str">
        <f t="shared" si="57"/>
        <v/>
      </c>
      <c r="F383" s="640"/>
      <c r="G383" s="627" t="str">
        <f t="shared" si="60"/>
        <v/>
      </c>
      <c r="H383" s="639" t="str">
        <f>IF(OR(ISBLANK(F383), ISTEXT(F383)), "", "0  "&amp;F336)</f>
        <v/>
      </c>
      <c r="I383" s="5">
        <v>1</v>
      </c>
      <c r="J383" s="314" t="str">
        <f t="shared" si="61"/>
        <v>►</v>
      </c>
      <c r="K383" s="315" t="str">
        <f>IF(ISBLANK(L383),"",LARGE(K364:K382,1)+1)</f>
        <v/>
      </c>
      <c r="L383" s="316"/>
      <c r="M383" s="317"/>
      <c r="N383" s="317"/>
      <c r="O383" s="317"/>
      <c r="P383" s="317"/>
      <c r="Q383" s="317"/>
      <c r="R383" s="317"/>
      <c r="S383" s="317"/>
      <c r="T383" s="317"/>
      <c r="U383" s="317"/>
      <c r="V383" s="317"/>
      <c r="W383" s="317"/>
      <c r="X383" s="318"/>
      <c r="Y383" s="3">
        <v>1</v>
      </c>
      <c r="Z383" s="5">
        <v>1</v>
      </c>
      <c r="AA383" s="314" t="str">
        <f t="shared" si="62"/>
        <v>A</v>
      </c>
      <c r="AB383" s="315" t="str">
        <f>IF(ISBLANK(AC383),"",LARGE(AB372:AB382,1)+1)</f>
        <v/>
      </c>
      <c r="AC383" s="316"/>
      <c r="AD383" s="317"/>
      <c r="AE383" s="317"/>
      <c r="AF383" s="317"/>
      <c r="AG383" s="5">
        <v>1</v>
      </c>
      <c r="AH383" s="5">
        <v>1</v>
      </c>
      <c r="AI383" s="5">
        <v>1</v>
      </c>
      <c r="AJ383" s="5">
        <v>1</v>
      </c>
      <c r="AK383" s="5">
        <v>1</v>
      </c>
      <c r="AL383" s="5">
        <v>1</v>
      </c>
      <c r="AM383" s="5">
        <v>1</v>
      </c>
      <c r="AN383" s="5">
        <v>1</v>
      </c>
      <c r="AO383" s="5">
        <v>1</v>
      </c>
      <c r="AP383" s="5">
        <v>1</v>
      </c>
      <c r="AQ383" s="5">
        <v>1</v>
      </c>
      <c r="AR383" s="5">
        <v>1</v>
      </c>
      <c r="AS383" s="5">
        <v>1</v>
      </c>
      <c r="AT383" s="5">
        <v>1</v>
      </c>
      <c r="AU383" s="5">
        <v>1</v>
      </c>
      <c r="AV383" s="5">
        <v>1</v>
      </c>
      <c r="AW383" s="5">
        <v>1</v>
      </c>
      <c r="AX383" s="5">
        <v>1</v>
      </c>
      <c r="AY383" s="5">
        <v>1</v>
      </c>
      <c r="AZ383" s="5">
        <v>1</v>
      </c>
      <c r="BA383" s="5">
        <v>1</v>
      </c>
      <c r="BB383" s="5">
        <v>1</v>
      </c>
      <c r="BC383" s="5">
        <v>1</v>
      </c>
      <c r="BD383" s="5">
        <v>1</v>
      </c>
      <c r="BE383" s="5">
        <v>1</v>
      </c>
      <c r="BF383" s="5">
        <v>1</v>
      </c>
      <c r="BG383" s="5">
        <v>1</v>
      </c>
      <c r="BH383" s="5">
        <v>1</v>
      </c>
      <c r="BI383" s="5">
        <v>1</v>
      </c>
      <c r="BJ383" s="5">
        <v>1</v>
      </c>
      <c r="BK383" s="5">
        <v>1</v>
      </c>
      <c r="BL383" s="5">
        <v>1</v>
      </c>
      <c r="BM383" s="5">
        <v>1</v>
      </c>
      <c r="BN383" s="5">
        <v>1</v>
      </c>
      <c r="BO383" s="5">
        <v>1</v>
      </c>
      <c r="BP383" s="5">
        <v>1</v>
      </c>
      <c r="BQ383" s="5">
        <v>1</v>
      </c>
      <c r="BR383" s="5">
        <v>1</v>
      </c>
      <c r="BS383" s="5">
        <v>1</v>
      </c>
      <c r="BT383" s="5">
        <v>1</v>
      </c>
      <c r="BU383" s="244">
        <v>1</v>
      </c>
    </row>
    <row r="384" spans="1:73" ht="18.75">
      <c r="A384" s="5">
        <v>1</v>
      </c>
      <c r="B384" s="596"/>
      <c r="C384" s="632"/>
      <c r="D384" s="598"/>
      <c r="E384" s="630" t="str">
        <f t="shared" si="57"/>
        <v/>
      </c>
      <c r="F384" s="640"/>
      <c r="G384" s="627" t="str">
        <f t="shared" si="60"/>
        <v/>
      </c>
      <c r="H384" s="639" t="str">
        <f>IF(OR(ISBLANK(F384), ISTEXT(F384)), "", "0  "&amp;F336)</f>
        <v/>
      </c>
      <c r="I384" s="5">
        <v>1</v>
      </c>
      <c r="J384" s="314" t="str">
        <f t="shared" si="61"/>
        <v>►</v>
      </c>
      <c r="K384" s="315" t="str">
        <f>IF(ISBLANK(L384),"",LARGE(K364:K383,1)+1)</f>
        <v/>
      </c>
      <c r="L384" s="316"/>
      <c r="M384" s="317"/>
      <c r="N384" s="317"/>
      <c r="O384" s="317"/>
      <c r="P384" s="317"/>
      <c r="Q384" s="317"/>
      <c r="R384" s="317"/>
      <c r="S384" s="317"/>
      <c r="T384" s="317"/>
      <c r="U384" s="317"/>
      <c r="V384" s="317"/>
      <c r="W384" s="317"/>
      <c r="X384" s="318"/>
      <c r="Y384" s="5">
        <v>1</v>
      </c>
      <c r="Z384" s="5">
        <v>1</v>
      </c>
      <c r="AA384" s="314" t="str">
        <f t="shared" si="62"/>
        <v>A</v>
      </c>
      <c r="AB384" s="315" t="str">
        <f>IF(ISBLANK(AC384),"",LARGE(AB372:AB383,1)+1)</f>
        <v/>
      </c>
      <c r="AC384" s="316"/>
      <c r="AD384" s="317"/>
      <c r="AE384" s="317"/>
      <c r="AF384" s="317"/>
      <c r="AG384" s="5">
        <v>1</v>
      </c>
      <c r="AH384" s="5">
        <v>1</v>
      </c>
      <c r="AI384" s="5">
        <v>1</v>
      </c>
      <c r="AJ384" s="5">
        <v>1</v>
      </c>
      <c r="AK384" s="5">
        <v>1</v>
      </c>
      <c r="AL384" s="5">
        <v>1</v>
      </c>
      <c r="AM384" s="5">
        <v>1</v>
      </c>
      <c r="AN384" s="5">
        <v>1</v>
      </c>
      <c r="AO384" s="5">
        <v>1</v>
      </c>
      <c r="AP384" s="5">
        <v>1</v>
      </c>
      <c r="AQ384" s="5">
        <v>1</v>
      </c>
      <c r="AR384" s="5">
        <v>1</v>
      </c>
      <c r="AS384" s="5">
        <v>1</v>
      </c>
      <c r="AT384" s="5">
        <v>1</v>
      </c>
      <c r="AU384" s="5">
        <v>1</v>
      </c>
      <c r="AV384" s="5">
        <v>1</v>
      </c>
      <c r="AW384" s="5">
        <v>1</v>
      </c>
      <c r="AX384" s="5">
        <v>1</v>
      </c>
      <c r="AY384" s="5">
        <v>1</v>
      </c>
      <c r="AZ384" s="5">
        <v>1</v>
      </c>
      <c r="BA384" s="5">
        <v>1</v>
      </c>
      <c r="BB384" s="5">
        <v>1</v>
      </c>
      <c r="BC384" s="5">
        <v>1</v>
      </c>
      <c r="BD384" s="5">
        <v>1</v>
      </c>
      <c r="BE384" s="5">
        <v>1</v>
      </c>
      <c r="BF384" s="5">
        <v>1</v>
      </c>
      <c r="BG384" s="5">
        <v>1</v>
      </c>
      <c r="BH384" s="5">
        <v>1</v>
      </c>
      <c r="BI384" s="5">
        <v>1</v>
      </c>
      <c r="BJ384" s="5">
        <v>1</v>
      </c>
      <c r="BK384" s="5">
        <v>1</v>
      </c>
      <c r="BL384" s="5">
        <v>1</v>
      </c>
      <c r="BM384" s="5">
        <v>1</v>
      </c>
      <c r="BN384" s="5">
        <v>1</v>
      </c>
      <c r="BO384" s="5">
        <v>1</v>
      </c>
      <c r="BP384" s="5">
        <v>1</v>
      </c>
      <c r="BQ384" s="5">
        <v>1</v>
      </c>
      <c r="BR384" s="5">
        <v>1</v>
      </c>
      <c r="BS384" s="5">
        <v>1</v>
      </c>
      <c r="BT384" s="5">
        <v>1</v>
      </c>
      <c r="BU384" s="244">
        <v>1</v>
      </c>
    </row>
    <row r="385" spans="1:73" ht="18.75">
      <c r="A385" s="5">
        <v>1</v>
      </c>
      <c r="B385" s="596"/>
      <c r="C385" s="632"/>
      <c r="D385" s="598"/>
      <c r="E385" s="630" t="str">
        <f t="shared" si="57"/>
        <v/>
      </c>
      <c r="F385" s="640"/>
      <c r="G385" s="627" t="str">
        <f t="shared" si="60"/>
        <v/>
      </c>
      <c r="H385" s="639" t="str">
        <f>IF(OR(ISBLANK(F385), ISTEXT(F385)), "", "0  "&amp;F336)</f>
        <v/>
      </c>
      <c r="I385" s="5">
        <v>1</v>
      </c>
      <c r="J385" s="314" t="str">
        <f t="shared" si="61"/>
        <v>►</v>
      </c>
      <c r="K385" s="315" t="str">
        <f>IF(ISBLANK(L385),"",LARGE(K364:K384,1)+1)</f>
        <v/>
      </c>
      <c r="L385" s="316"/>
      <c r="M385" s="317"/>
      <c r="N385" s="317"/>
      <c r="O385" s="317"/>
      <c r="P385" s="317"/>
      <c r="Q385" s="317"/>
      <c r="R385" s="317"/>
      <c r="S385" s="317"/>
      <c r="T385" s="317"/>
      <c r="U385" s="317"/>
      <c r="V385" s="317"/>
      <c r="W385" s="317"/>
      <c r="X385" s="318"/>
      <c r="Y385" s="5">
        <v>1</v>
      </c>
      <c r="Z385" s="5">
        <v>1</v>
      </c>
      <c r="AA385" s="314" t="str">
        <f t="shared" si="62"/>
        <v>A</v>
      </c>
      <c r="AB385" s="315" t="str">
        <f>IF(ISBLANK(AC385),"",LARGE(AB372:AB384,1)+1)</f>
        <v/>
      </c>
      <c r="AC385" s="316"/>
      <c r="AD385" s="317"/>
      <c r="AE385" s="317"/>
      <c r="AF385" s="317"/>
      <c r="AG385" s="5">
        <v>1</v>
      </c>
      <c r="AH385" s="5">
        <v>1</v>
      </c>
      <c r="AI385" s="5">
        <v>1</v>
      </c>
      <c r="AJ385" s="5">
        <v>1</v>
      </c>
      <c r="AK385" s="5">
        <v>1</v>
      </c>
      <c r="AL385" s="5">
        <v>1</v>
      </c>
      <c r="AM385" s="5">
        <v>1</v>
      </c>
      <c r="AN385" s="5">
        <v>1</v>
      </c>
      <c r="AO385" s="5">
        <v>1</v>
      </c>
      <c r="AP385" s="5">
        <v>1</v>
      </c>
      <c r="AQ385" s="5">
        <v>1</v>
      </c>
      <c r="AR385" s="5">
        <v>1</v>
      </c>
      <c r="AS385" s="5">
        <v>1</v>
      </c>
      <c r="AT385" s="5">
        <v>1</v>
      </c>
      <c r="AU385" s="5">
        <v>1</v>
      </c>
      <c r="AV385" s="5">
        <v>1</v>
      </c>
      <c r="AW385" s="5">
        <v>1</v>
      </c>
      <c r="AX385" s="5">
        <v>1</v>
      </c>
      <c r="AY385" s="5">
        <v>1</v>
      </c>
      <c r="AZ385" s="5">
        <v>1</v>
      </c>
      <c r="BA385" s="5">
        <v>1</v>
      </c>
      <c r="BB385" s="5">
        <v>1</v>
      </c>
      <c r="BC385" s="5">
        <v>1</v>
      </c>
      <c r="BD385" s="5">
        <v>1</v>
      </c>
      <c r="BE385" s="5">
        <v>1</v>
      </c>
      <c r="BF385" s="5">
        <v>1</v>
      </c>
      <c r="BG385" s="5">
        <v>1</v>
      </c>
      <c r="BH385" s="5">
        <v>1</v>
      </c>
      <c r="BI385" s="5">
        <v>1</v>
      </c>
      <c r="BJ385" s="5">
        <v>1</v>
      </c>
      <c r="BK385" s="5">
        <v>1</v>
      </c>
      <c r="BL385" s="5">
        <v>1</v>
      </c>
      <c r="BM385" s="5">
        <v>1</v>
      </c>
      <c r="BN385" s="5">
        <v>1</v>
      </c>
      <c r="BO385" s="5">
        <v>1</v>
      </c>
      <c r="BP385" s="5">
        <v>1</v>
      </c>
      <c r="BQ385" s="5">
        <v>1</v>
      </c>
      <c r="BR385" s="5">
        <v>1</v>
      </c>
      <c r="BS385" s="5">
        <v>1</v>
      </c>
      <c r="BT385" s="5">
        <v>1</v>
      </c>
      <c r="BU385" s="244">
        <v>1</v>
      </c>
    </row>
    <row r="386" spans="1:73" ht="18.75">
      <c r="A386" s="5">
        <v>1</v>
      </c>
      <c r="B386" s="596"/>
      <c r="C386" s="632"/>
      <c r="D386" s="598"/>
      <c r="E386" s="630" t="str">
        <f t="shared" si="57"/>
        <v/>
      </c>
      <c r="F386" s="640"/>
      <c r="G386" s="627" t="str">
        <f t="shared" si="60"/>
        <v/>
      </c>
      <c r="H386" s="639" t="str">
        <f>IF(OR(ISBLANK(F386), ISTEXT(F386)), "", "0  "&amp;F336)</f>
        <v/>
      </c>
      <c r="I386" s="5">
        <v>1</v>
      </c>
      <c r="J386" s="314" t="str">
        <f t="shared" si="61"/>
        <v>►</v>
      </c>
      <c r="K386" s="315" t="str">
        <f>IF(ISBLANK(L386),"",LARGE(K364:K385,1)+1)</f>
        <v/>
      </c>
      <c r="L386" s="316"/>
      <c r="M386" s="317"/>
      <c r="N386" s="317"/>
      <c r="O386" s="317"/>
      <c r="P386" s="317"/>
      <c r="Q386" s="317"/>
      <c r="R386" s="317"/>
      <c r="S386" s="317"/>
      <c r="T386" s="317"/>
      <c r="U386" s="317"/>
      <c r="V386" s="317"/>
      <c r="W386" s="317"/>
      <c r="X386" s="318"/>
      <c r="Y386" s="5">
        <v>1</v>
      </c>
      <c r="Z386" s="5">
        <v>1</v>
      </c>
      <c r="AA386" s="314" t="str">
        <f t="shared" si="62"/>
        <v>A</v>
      </c>
      <c r="AB386" s="315" t="str">
        <f>IF(ISBLANK(AC386),"",LARGE(AB372:AB385,1)+1)</f>
        <v/>
      </c>
      <c r="AC386" s="316"/>
      <c r="AD386" s="317"/>
      <c r="AE386" s="317"/>
      <c r="AF386" s="317"/>
      <c r="AG386" s="5">
        <v>1</v>
      </c>
      <c r="AH386" s="5">
        <v>1</v>
      </c>
      <c r="AI386" s="5">
        <v>1</v>
      </c>
      <c r="AJ386" s="5">
        <v>1</v>
      </c>
      <c r="AK386" s="5">
        <v>1</v>
      </c>
      <c r="AL386" s="5">
        <v>1</v>
      </c>
      <c r="AM386" s="5">
        <v>1</v>
      </c>
      <c r="AN386" s="5">
        <v>1</v>
      </c>
      <c r="AO386" s="5">
        <v>1</v>
      </c>
      <c r="AP386" s="5">
        <v>1</v>
      </c>
      <c r="AQ386" s="5">
        <v>1</v>
      </c>
      <c r="AR386" s="5">
        <v>1</v>
      </c>
      <c r="AS386" s="5">
        <v>1</v>
      </c>
      <c r="AT386" s="5">
        <v>1</v>
      </c>
      <c r="AU386" s="5">
        <v>1</v>
      </c>
      <c r="AV386" s="5">
        <v>1</v>
      </c>
      <c r="AW386" s="5">
        <v>1</v>
      </c>
      <c r="AX386" s="5">
        <v>1</v>
      </c>
      <c r="AY386" s="5">
        <v>1</v>
      </c>
      <c r="AZ386" s="5">
        <v>1</v>
      </c>
      <c r="BA386" s="5">
        <v>1</v>
      </c>
      <c r="BB386" s="5">
        <v>1</v>
      </c>
      <c r="BC386" s="5">
        <v>1</v>
      </c>
      <c r="BD386" s="5">
        <v>1</v>
      </c>
      <c r="BE386" s="5">
        <v>1</v>
      </c>
      <c r="BF386" s="5">
        <v>1</v>
      </c>
      <c r="BG386" s="5">
        <v>1</v>
      </c>
      <c r="BH386" s="5">
        <v>1</v>
      </c>
      <c r="BI386" s="5">
        <v>1</v>
      </c>
      <c r="BJ386" s="5">
        <v>1</v>
      </c>
      <c r="BK386" s="5">
        <v>1</v>
      </c>
      <c r="BL386" s="5">
        <v>1</v>
      </c>
      <c r="BM386" s="5">
        <v>1</v>
      </c>
      <c r="BN386" s="5">
        <v>1</v>
      </c>
      <c r="BO386" s="5">
        <v>1</v>
      </c>
      <c r="BP386" s="5">
        <v>1</v>
      </c>
      <c r="BQ386" s="5">
        <v>1</v>
      </c>
      <c r="BR386" s="5">
        <v>1</v>
      </c>
      <c r="BS386" s="5">
        <v>1</v>
      </c>
      <c r="BT386" s="5">
        <v>1</v>
      </c>
      <c r="BU386" s="244">
        <v>1</v>
      </c>
    </row>
    <row r="387" spans="1:73" ht="18.75">
      <c r="A387" s="5">
        <v>1</v>
      </c>
      <c r="B387" s="596"/>
      <c r="C387" s="632"/>
      <c r="D387" s="598"/>
      <c r="E387" s="630" t="str">
        <f t="shared" si="57"/>
        <v/>
      </c>
      <c r="F387" s="640"/>
      <c r="G387" s="627" t="str">
        <f t="shared" si="60"/>
        <v/>
      </c>
      <c r="H387" s="639" t="str">
        <f>IF(OR(ISBLANK(F387), ISTEXT(F387)), "", "0  "&amp;F336)</f>
        <v/>
      </c>
      <c r="I387" s="5">
        <v>1</v>
      </c>
      <c r="J387" s="314" t="str">
        <f t="shared" si="61"/>
        <v>►</v>
      </c>
      <c r="K387" s="315" t="str">
        <f>IF(ISBLANK(L387),"",LARGE(K364:K386,1)+1)</f>
        <v/>
      </c>
      <c r="L387" s="316"/>
      <c r="M387" s="317"/>
      <c r="N387" s="317"/>
      <c r="O387" s="317"/>
      <c r="P387" s="317"/>
      <c r="Q387" s="317"/>
      <c r="R387" s="317"/>
      <c r="S387" s="317"/>
      <c r="T387" s="317"/>
      <c r="U387" s="317"/>
      <c r="V387" s="317"/>
      <c r="W387" s="317"/>
      <c r="X387" s="318"/>
      <c r="Y387" s="5">
        <v>1</v>
      </c>
      <c r="Z387" s="5">
        <v>1</v>
      </c>
      <c r="AA387" s="314" t="str">
        <f t="shared" si="62"/>
        <v>A</v>
      </c>
      <c r="AB387" s="315" t="str">
        <f>IF(ISBLANK(AC387),"",LARGE(AB372:AB386,1)+1)</f>
        <v/>
      </c>
      <c r="AC387" s="316"/>
      <c r="AD387" s="317"/>
      <c r="AE387" s="317"/>
      <c r="AF387" s="317"/>
      <c r="AG387" s="5">
        <v>1</v>
      </c>
      <c r="AH387" s="5">
        <v>1</v>
      </c>
      <c r="AI387" s="5">
        <v>1</v>
      </c>
      <c r="AJ387" s="5">
        <v>1</v>
      </c>
      <c r="AK387" s="5">
        <v>1</v>
      </c>
      <c r="AL387" s="5">
        <v>1</v>
      </c>
      <c r="AM387" s="5">
        <v>1</v>
      </c>
      <c r="AN387" s="5">
        <v>1</v>
      </c>
      <c r="AO387" s="5">
        <v>1</v>
      </c>
      <c r="AP387" s="5">
        <v>1</v>
      </c>
      <c r="AQ387" s="5">
        <v>1</v>
      </c>
      <c r="AR387" s="5">
        <v>1</v>
      </c>
      <c r="AS387" s="5">
        <v>1</v>
      </c>
      <c r="AT387" s="5">
        <v>1</v>
      </c>
      <c r="AU387" s="5">
        <v>1</v>
      </c>
      <c r="AV387" s="5">
        <v>1</v>
      </c>
      <c r="AW387" s="5">
        <v>1</v>
      </c>
      <c r="AX387" s="5">
        <v>1</v>
      </c>
      <c r="AY387" s="5">
        <v>1</v>
      </c>
      <c r="AZ387" s="5">
        <v>1</v>
      </c>
      <c r="BA387" s="5">
        <v>1</v>
      </c>
      <c r="BB387" s="5">
        <v>1</v>
      </c>
      <c r="BC387" s="5">
        <v>1</v>
      </c>
      <c r="BD387" s="5">
        <v>1</v>
      </c>
      <c r="BE387" s="5">
        <v>1</v>
      </c>
      <c r="BF387" s="5">
        <v>1</v>
      </c>
      <c r="BG387" s="5">
        <v>1</v>
      </c>
      <c r="BH387" s="5">
        <v>1</v>
      </c>
      <c r="BI387" s="5">
        <v>1</v>
      </c>
      <c r="BJ387" s="5">
        <v>1</v>
      </c>
      <c r="BK387" s="5">
        <v>1</v>
      </c>
      <c r="BL387" s="5">
        <v>1</v>
      </c>
      <c r="BM387" s="5">
        <v>1</v>
      </c>
      <c r="BN387" s="5">
        <v>1</v>
      </c>
      <c r="BO387" s="5">
        <v>1</v>
      </c>
      <c r="BP387" s="5">
        <v>1</v>
      </c>
      <c r="BQ387" s="5">
        <v>1</v>
      </c>
      <c r="BR387" s="5">
        <v>1</v>
      </c>
      <c r="BS387" s="5">
        <v>1</v>
      </c>
      <c r="BT387" s="5">
        <v>1</v>
      </c>
      <c r="BU387" s="244">
        <v>1</v>
      </c>
    </row>
    <row r="388" spans="1:73" ht="18.75">
      <c r="A388" s="5">
        <v>1</v>
      </c>
      <c r="B388" s="596"/>
      <c r="C388" s="632"/>
      <c r="D388" s="598"/>
      <c r="E388" s="630" t="str">
        <f t="shared" si="57"/>
        <v/>
      </c>
      <c r="F388" s="640"/>
      <c r="G388" s="627" t="str">
        <f t="shared" si="60"/>
        <v/>
      </c>
      <c r="H388" s="639" t="str">
        <f>IF(OR(ISBLANK(F388), ISTEXT(F388)), "", "0  "&amp;F336)</f>
        <v/>
      </c>
      <c r="I388" s="5">
        <v>1</v>
      </c>
      <c r="J388" s="60" t="s">
        <v>21</v>
      </c>
      <c r="K388" s="315" t="str">
        <f>IF(ISBLANK(L388),"",LARGE(K364:K387,1)+1)</f>
        <v/>
      </c>
      <c r="L388" s="316"/>
      <c r="M388" s="317"/>
      <c r="N388" s="317"/>
      <c r="O388" s="317"/>
      <c r="P388" s="317"/>
      <c r="Q388" s="317"/>
      <c r="R388" s="317"/>
      <c r="S388" s="317"/>
      <c r="T388" s="317"/>
      <c r="U388" s="317"/>
      <c r="V388" s="317"/>
      <c r="W388" s="317"/>
      <c r="X388" s="318"/>
      <c r="Y388" s="5">
        <v>1</v>
      </c>
      <c r="Z388" s="5">
        <v>1</v>
      </c>
      <c r="AA388" s="314" t="str">
        <f t="shared" si="62"/>
        <v>A</v>
      </c>
      <c r="AB388" s="315" t="str">
        <f>IF(ISBLANK(AC388),"",LARGE(AB372:AB387,1)+1)</f>
        <v/>
      </c>
      <c r="AC388" s="316"/>
      <c r="AD388" s="317"/>
      <c r="AE388" s="317"/>
      <c r="AF388" s="317"/>
      <c r="AG388" s="5">
        <v>1</v>
      </c>
      <c r="AH388" s="5">
        <v>1</v>
      </c>
      <c r="AI388" s="5">
        <v>1</v>
      </c>
      <c r="AJ388" s="5">
        <v>1</v>
      </c>
      <c r="AK388" s="5">
        <v>1</v>
      </c>
      <c r="AL388" s="5">
        <v>1</v>
      </c>
      <c r="AM388" s="5">
        <v>1</v>
      </c>
      <c r="AN388" s="5">
        <v>1</v>
      </c>
      <c r="AO388" s="5">
        <v>1</v>
      </c>
      <c r="AP388" s="5">
        <v>1</v>
      </c>
      <c r="AQ388" s="5">
        <v>1</v>
      </c>
      <c r="AR388" s="5">
        <v>1</v>
      </c>
      <c r="AS388" s="5">
        <v>1</v>
      </c>
      <c r="AT388" s="5">
        <v>1</v>
      </c>
      <c r="AU388" s="5">
        <v>1</v>
      </c>
      <c r="AV388" s="5">
        <v>1</v>
      </c>
      <c r="AW388" s="5">
        <v>1</v>
      </c>
      <c r="AX388" s="5">
        <v>1</v>
      </c>
      <c r="AY388" s="5">
        <v>1</v>
      </c>
      <c r="AZ388" s="5">
        <v>1</v>
      </c>
      <c r="BA388" s="5">
        <v>1</v>
      </c>
      <c r="BB388" s="5">
        <v>1</v>
      </c>
      <c r="BC388" s="5">
        <v>1</v>
      </c>
      <c r="BD388" s="5">
        <v>1</v>
      </c>
      <c r="BE388" s="5">
        <v>1</v>
      </c>
      <c r="BF388" s="5">
        <v>1</v>
      </c>
      <c r="BG388" s="5">
        <v>1</v>
      </c>
      <c r="BH388" s="5">
        <v>1</v>
      </c>
      <c r="BI388" s="5">
        <v>1</v>
      </c>
      <c r="BJ388" s="5">
        <v>1</v>
      </c>
      <c r="BK388" s="5">
        <v>1</v>
      </c>
      <c r="BL388" s="5">
        <v>1</v>
      </c>
      <c r="BM388" s="5">
        <v>1</v>
      </c>
      <c r="BN388" s="5">
        <v>1</v>
      </c>
      <c r="BO388" s="5">
        <v>1</v>
      </c>
      <c r="BP388" s="5">
        <v>1</v>
      </c>
      <c r="BQ388" s="5">
        <v>1</v>
      </c>
      <c r="BR388" s="5">
        <v>1</v>
      </c>
      <c r="BS388" s="5">
        <v>1</v>
      </c>
      <c r="BT388" s="5">
        <v>1</v>
      </c>
      <c r="BU388" s="244">
        <v>1</v>
      </c>
    </row>
    <row r="389" spans="1:73" ht="18.75">
      <c r="A389" s="5">
        <v>1</v>
      </c>
      <c r="B389" s="596"/>
      <c r="C389" s="632"/>
      <c r="D389" s="598"/>
      <c r="E389" s="630" t="str">
        <f t="shared" si="57"/>
        <v/>
      </c>
      <c r="F389" s="640"/>
      <c r="G389" s="627" t="str">
        <f t="shared" si="60"/>
        <v/>
      </c>
      <c r="H389" s="639" t="str">
        <f>IF(OR(ISBLANK(F389), ISTEXT(F389)), "", "0  "&amp;F336)</f>
        <v/>
      </c>
      <c r="I389" s="5">
        <v>1</v>
      </c>
      <c r="J389" s="60" t="s">
        <v>21</v>
      </c>
      <c r="K389" s="406"/>
      <c r="L389" s="406"/>
      <c r="M389" s="406"/>
      <c r="N389" s="406"/>
      <c r="O389" s="406"/>
      <c r="P389" s="406"/>
      <c r="Q389" s="406"/>
      <c r="R389" s="406"/>
      <c r="S389" s="406"/>
      <c r="T389" s="406"/>
      <c r="U389" s="406"/>
      <c r="V389" s="890">
        <f>COUNTIF(J329:J401,X389)</f>
        <v>52</v>
      </c>
      <c r="W389" s="890"/>
      <c r="X389" s="407" t="s">
        <v>22</v>
      </c>
      <c r="Y389" s="5">
        <v>1</v>
      </c>
      <c r="Z389" s="5">
        <v>1</v>
      </c>
      <c r="AA389" s="314" t="str">
        <f t="shared" si="62"/>
        <v>A</v>
      </c>
      <c r="AB389" s="315" t="str">
        <f>IF(ISBLANK(AC389),"",LARGE(AB372:AB388,1)+1)</f>
        <v/>
      </c>
      <c r="AC389" s="316"/>
      <c r="AD389" s="317"/>
      <c r="AE389" s="317"/>
      <c r="AF389" s="317"/>
      <c r="AG389" s="5">
        <v>1</v>
      </c>
      <c r="AH389" s="5">
        <v>1</v>
      </c>
      <c r="AI389" s="5">
        <v>1</v>
      </c>
      <c r="AJ389" s="5">
        <v>1</v>
      </c>
      <c r="AK389" s="5">
        <v>1</v>
      </c>
      <c r="AL389" s="5">
        <v>1</v>
      </c>
      <c r="AM389" s="5">
        <v>1</v>
      </c>
      <c r="AN389" s="5">
        <v>1</v>
      </c>
      <c r="AO389" s="5">
        <v>1</v>
      </c>
      <c r="AP389" s="5">
        <v>1</v>
      </c>
      <c r="AQ389" s="5">
        <v>1</v>
      </c>
      <c r="AR389" s="5">
        <v>1</v>
      </c>
      <c r="AS389" s="5">
        <v>1</v>
      </c>
      <c r="AT389" s="5">
        <v>1</v>
      </c>
      <c r="AU389" s="5">
        <v>1</v>
      </c>
      <c r="AV389" s="5">
        <v>1</v>
      </c>
      <c r="AW389" s="5">
        <v>1</v>
      </c>
      <c r="AX389" s="5">
        <v>1</v>
      </c>
      <c r="AY389" s="5">
        <v>1</v>
      </c>
      <c r="AZ389" s="5">
        <v>1</v>
      </c>
      <c r="BA389" s="5">
        <v>1</v>
      </c>
      <c r="BB389" s="5">
        <v>1</v>
      </c>
      <c r="BC389" s="5">
        <v>1</v>
      </c>
      <c r="BD389" s="5">
        <v>1</v>
      </c>
      <c r="BE389" s="5">
        <v>1</v>
      </c>
      <c r="BF389" s="5">
        <v>1</v>
      </c>
      <c r="BG389" s="5">
        <v>1</v>
      </c>
      <c r="BH389" s="5">
        <v>1</v>
      </c>
      <c r="BI389" s="5">
        <v>1</v>
      </c>
      <c r="BJ389" s="5">
        <v>1</v>
      </c>
      <c r="BK389" s="5">
        <v>1</v>
      </c>
      <c r="BL389" s="5">
        <v>1</v>
      </c>
      <c r="BM389" s="5">
        <v>1</v>
      </c>
      <c r="BN389" s="5">
        <v>1</v>
      </c>
      <c r="BO389" s="5">
        <v>1</v>
      </c>
      <c r="BP389" s="5">
        <v>1</v>
      </c>
      <c r="BQ389" s="5">
        <v>1</v>
      </c>
      <c r="BR389" s="5">
        <v>1</v>
      </c>
      <c r="BS389" s="5">
        <v>1</v>
      </c>
      <c r="BT389" s="5">
        <v>1</v>
      </c>
      <c r="BU389" s="244">
        <v>1</v>
      </c>
    </row>
    <row r="390" spans="1:73" ht="18.75">
      <c r="A390" s="5">
        <v>1</v>
      </c>
      <c r="B390" s="596"/>
      <c r="C390" s="632"/>
      <c r="D390" s="598"/>
      <c r="E390" s="630" t="str">
        <f t="shared" si="57"/>
        <v/>
      </c>
      <c r="F390" s="640"/>
      <c r="G390" s="627" t="str">
        <f t="shared" si="60"/>
        <v/>
      </c>
      <c r="H390" s="639" t="str">
        <f>IF(OR(ISBLANK(F390), ISTEXT(F390)), "", "0  "&amp;F336)</f>
        <v/>
      </c>
      <c r="I390" s="5">
        <v>1</v>
      </c>
      <c r="J390" s="408" t="s">
        <v>22</v>
      </c>
      <c r="K390" s="409" t="s">
        <v>4</v>
      </c>
      <c r="L390" s="332" t="s">
        <v>10</v>
      </c>
      <c r="M390" s="332" t="s">
        <v>16</v>
      </c>
      <c r="N390" s="332" t="s">
        <v>5</v>
      </c>
      <c r="O390" s="332" t="s">
        <v>17</v>
      </c>
      <c r="P390" s="410" t="s">
        <v>37</v>
      </c>
      <c r="Q390" s="411" t="s">
        <v>230</v>
      </c>
      <c r="R390" s="412"/>
      <c r="S390" s="412"/>
      <c r="T390" s="412"/>
      <c r="U390" s="412"/>
      <c r="V390" s="412"/>
      <c r="W390" s="412"/>
      <c r="X390" s="413"/>
      <c r="Y390" s="5">
        <v>1</v>
      </c>
      <c r="Z390" s="5">
        <v>1</v>
      </c>
      <c r="AA390" s="314" t="str">
        <f t="shared" si="62"/>
        <v>A</v>
      </c>
      <c r="AB390" s="315" t="str">
        <f>IF(ISBLANK(AC390),"",LARGE(AB372:AB389,1)+1)</f>
        <v/>
      </c>
      <c r="AC390" s="316"/>
      <c r="AD390" s="317"/>
      <c r="AE390" s="317"/>
      <c r="AF390" s="317"/>
      <c r="AG390" s="5">
        <v>1</v>
      </c>
      <c r="AH390" s="5">
        <v>1</v>
      </c>
      <c r="AI390" s="5">
        <v>1</v>
      </c>
      <c r="AJ390" s="5">
        <v>1</v>
      </c>
      <c r="AK390" s="5">
        <v>1</v>
      </c>
      <c r="AL390" s="5">
        <v>1</v>
      </c>
      <c r="AM390" s="5">
        <v>1</v>
      </c>
      <c r="AN390" s="5">
        <v>1</v>
      </c>
      <c r="AO390" s="5">
        <v>1</v>
      </c>
      <c r="AP390" s="5">
        <v>1</v>
      </c>
      <c r="AQ390" s="5">
        <v>1</v>
      </c>
      <c r="AR390" s="5">
        <v>1</v>
      </c>
      <c r="AS390" s="5">
        <v>1</v>
      </c>
      <c r="AT390" s="5">
        <v>1</v>
      </c>
      <c r="AU390" s="5">
        <v>1</v>
      </c>
      <c r="AV390" s="5">
        <v>1</v>
      </c>
      <c r="AW390" s="5">
        <v>1</v>
      </c>
      <c r="AX390" s="5">
        <v>1</v>
      </c>
      <c r="AY390" s="5">
        <v>1</v>
      </c>
      <c r="AZ390" s="5">
        <v>1</v>
      </c>
      <c r="BA390" s="5">
        <v>1</v>
      </c>
      <c r="BB390" s="5">
        <v>1</v>
      </c>
      <c r="BC390" s="5">
        <v>1</v>
      </c>
      <c r="BD390" s="5">
        <v>1</v>
      </c>
      <c r="BE390" s="5">
        <v>1</v>
      </c>
      <c r="BF390" s="5">
        <v>1</v>
      </c>
      <c r="BG390" s="5">
        <v>1</v>
      </c>
      <c r="BH390" s="5">
        <v>1</v>
      </c>
      <c r="BI390" s="5">
        <v>1</v>
      </c>
      <c r="BJ390" s="5">
        <v>1</v>
      </c>
      <c r="BK390" s="5">
        <v>1</v>
      </c>
      <c r="BL390" s="5">
        <v>1</v>
      </c>
      <c r="BM390" s="5">
        <v>1</v>
      </c>
      <c r="BN390" s="5">
        <v>1</v>
      </c>
      <c r="BO390" s="5">
        <v>1</v>
      </c>
      <c r="BP390" s="5">
        <v>1</v>
      </c>
      <c r="BQ390" s="5">
        <v>1</v>
      </c>
      <c r="BR390" s="5">
        <v>1</v>
      </c>
      <c r="BS390" s="5">
        <v>1</v>
      </c>
      <c r="BT390" s="5">
        <v>1</v>
      </c>
      <c r="BU390" s="244">
        <v>1</v>
      </c>
    </row>
    <row r="391" spans="1:73" ht="18.75">
      <c r="A391" s="5">
        <v>1</v>
      </c>
      <c r="B391" s="596"/>
      <c r="C391" s="632"/>
      <c r="D391" s="598"/>
      <c r="E391" s="630" t="str">
        <f t="shared" si="57"/>
        <v/>
      </c>
      <c r="F391" s="640"/>
      <c r="G391" s="627" t="str">
        <f t="shared" si="60"/>
        <v/>
      </c>
      <c r="H391" s="639" t="str">
        <f>IF(OR(ISBLANK(F391), ISTEXT(F391)), "", "0  "&amp;F336)</f>
        <v/>
      </c>
      <c r="I391" s="5">
        <v>1</v>
      </c>
      <c r="J391" s="408" t="s">
        <v>22</v>
      </c>
      <c r="K391" s="417">
        <v>1</v>
      </c>
      <c r="L391" s="326">
        <v>0.1</v>
      </c>
      <c r="M391" s="418">
        <v>0.01</v>
      </c>
      <c r="N391" s="326">
        <v>1E-3</v>
      </c>
      <c r="O391" s="326">
        <v>1E-3</v>
      </c>
      <c r="P391" s="327">
        <v>1</v>
      </c>
      <c r="Q391" s="419" t="s">
        <v>232</v>
      </c>
      <c r="R391" s="420"/>
      <c r="S391" s="420"/>
      <c r="T391" s="420"/>
      <c r="U391" s="420"/>
      <c r="V391" s="420"/>
      <c r="W391" s="420"/>
      <c r="X391" s="421"/>
      <c r="Y391" s="5">
        <v>1</v>
      </c>
      <c r="Z391" s="5">
        <v>1</v>
      </c>
      <c r="AA391" s="314" t="str">
        <f t="shared" si="62"/>
        <v>A</v>
      </c>
      <c r="AB391" s="315" t="str">
        <f>IF(ISBLANK(AC391),"",LARGE(AB372:AB390,1)+1)</f>
        <v/>
      </c>
      <c r="AC391" s="316"/>
      <c r="AD391" s="317"/>
      <c r="AE391" s="317"/>
      <c r="AF391" s="317"/>
      <c r="AG391" s="5">
        <v>1</v>
      </c>
      <c r="AH391" s="5">
        <v>1</v>
      </c>
      <c r="AI391" s="5">
        <v>1</v>
      </c>
      <c r="AJ391" s="5">
        <v>1</v>
      </c>
      <c r="AK391" s="5">
        <v>1</v>
      </c>
      <c r="AL391" s="5">
        <v>1</v>
      </c>
      <c r="AM391" s="5">
        <v>1</v>
      </c>
      <c r="AN391" s="5">
        <v>1</v>
      </c>
      <c r="AO391" s="5">
        <v>1</v>
      </c>
      <c r="AP391" s="5">
        <v>1</v>
      </c>
      <c r="AQ391" s="5">
        <v>1</v>
      </c>
      <c r="AR391" s="5">
        <v>1</v>
      </c>
      <c r="AS391" s="5">
        <v>1</v>
      </c>
      <c r="AT391" s="5">
        <v>1</v>
      </c>
      <c r="AU391" s="5">
        <v>1</v>
      </c>
      <c r="AV391" s="5">
        <v>1</v>
      </c>
      <c r="AW391" s="5">
        <v>1</v>
      </c>
      <c r="AX391" s="5">
        <v>1</v>
      </c>
      <c r="AY391" s="5">
        <v>1</v>
      </c>
      <c r="AZ391" s="5">
        <v>1</v>
      </c>
      <c r="BA391" s="5">
        <v>1</v>
      </c>
      <c r="BB391" s="5">
        <v>1</v>
      </c>
      <c r="BC391" s="5">
        <v>1</v>
      </c>
      <c r="BD391" s="5">
        <v>1</v>
      </c>
      <c r="BE391" s="5">
        <v>1</v>
      </c>
      <c r="BF391" s="5">
        <v>1</v>
      </c>
      <c r="BG391" s="5">
        <v>1</v>
      </c>
      <c r="BH391" s="5">
        <v>1</v>
      </c>
      <c r="BI391" s="5">
        <v>1</v>
      </c>
      <c r="BJ391" s="5">
        <v>1</v>
      </c>
      <c r="BK391" s="5">
        <v>1</v>
      </c>
      <c r="BL391" s="5">
        <v>1</v>
      </c>
      <c r="BM391" s="5">
        <v>1</v>
      </c>
      <c r="BN391" s="5">
        <v>1</v>
      </c>
      <c r="BO391" s="5">
        <v>1</v>
      </c>
      <c r="BP391" s="5">
        <v>1</v>
      </c>
      <c r="BQ391" s="5">
        <v>1</v>
      </c>
      <c r="BR391" s="5">
        <v>1</v>
      </c>
      <c r="BS391" s="5">
        <v>1</v>
      </c>
      <c r="BT391" s="5">
        <v>1</v>
      </c>
      <c r="BU391" s="244">
        <v>1</v>
      </c>
    </row>
    <row r="392" spans="1:73" ht="23.25">
      <c r="A392" s="5">
        <v>1</v>
      </c>
      <c r="B392" s="596"/>
      <c r="C392" s="632"/>
      <c r="D392" s="598"/>
      <c r="E392" s="630" t="str">
        <f t="shared" si="57"/>
        <v/>
      </c>
      <c r="F392" s="640"/>
      <c r="G392" s="627" t="str">
        <f t="shared" si="60"/>
        <v/>
      </c>
      <c r="H392" s="639" t="str">
        <f>IF(OR(ISBLANK(F392), ISTEXT(F392)), "", "0  "&amp;F336)</f>
        <v/>
      </c>
      <c r="I392" s="5">
        <v>1</v>
      </c>
      <c r="J392" s="408" t="s">
        <v>22</v>
      </c>
      <c r="K392" s="422" t="s">
        <v>6</v>
      </c>
      <c r="L392" s="331" t="s">
        <v>12</v>
      </c>
      <c r="M392" s="331" t="s">
        <v>18</v>
      </c>
      <c r="N392" s="332" t="s">
        <v>7</v>
      </c>
      <c r="O392" s="331" t="s">
        <v>13</v>
      </c>
      <c r="P392" s="333" t="s">
        <v>19</v>
      </c>
      <c r="Q392" s="419" t="s">
        <v>233</v>
      </c>
      <c r="R392" s="420"/>
      <c r="S392" s="420"/>
      <c r="T392" s="420"/>
      <c r="U392" s="420"/>
      <c r="V392" s="420"/>
      <c r="W392" s="423" t="s">
        <v>234</v>
      </c>
      <c r="X392" s="424" t="s">
        <v>235</v>
      </c>
      <c r="Y392" s="5">
        <v>1</v>
      </c>
      <c r="Z392" s="5">
        <v>1</v>
      </c>
      <c r="AA392" s="314" t="str">
        <f t="shared" si="62"/>
        <v>A</v>
      </c>
      <c r="AB392" s="315" t="str">
        <f>IF(ISBLANK(AC392),"",LARGE(AB372:AB391,1)+1)</f>
        <v/>
      </c>
      <c r="AC392" s="316"/>
      <c r="AD392" s="317"/>
      <c r="AE392" s="317"/>
      <c r="AF392" s="317"/>
      <c r="AG392" s="5">
        <v>1</v>
      </c>
      <c r="AH392" s="5">
        <v>1</v>
      </c>
      <c r="AI392" s="5">
        <v>1</v>
      </c>
      <c r="AJ392" s="5">
        <v>1</v>
      </c>
      <c r="AK392" s="5">
        <v>1</v>
      </c>
      <c r="AL392" s="5">
        <v>1</v>
      </c>
      <c r="AM392" s="5">
        <v>1</v>
      </c>
      <c r="AN392" s="5">
        <v>1</v>
      </c>
      <c r="AO392" s="5">
        <v>1</v>
      </c>
      <c r="AP392" s="5">
        <v>1</v>
      </c>
      <c r="AQ392" s="5">
        <v>1</v>
      </c>
      <c r="AR392" s="5">
        <v>1</v>
      </c>
      <c r="AS392" s="5">
        <v>1</v>
      </c>
      <c r="AT392" s="5">
        <v>1</v>
      </c>
      <c r="AU392" s="5">
        <v>1</v>
      </c>
      <c r="AV392" s="5">
        <v>1</v>
      </c>
      <c r="AW392" s="5">
        <v>1</v>
      </c>
      <c r="AX392" s="5">
        <v>1</v>
      </c>
      <c r="AY392" s="5">
        <v>1</v>
      </c>
      <c r="AZ392" s="5">
        <v>1</v>
      </c>
      <c r="BA392" s="5">
        <v>1</v>
      </c>
      <c r="BB392" s="5">
        <v>1</v>
      </c>
      <c r="BC392" s="5">
        <v>1</v>
      </c>
      <c r="BD392" s="5">
        <v>1</v>
      </c>
      <c r="BE392" s="5">
        <v>1</v>
      </c>
      <c r="BF392" s="5">
        <v>1</v>
      </c>
      <c r="BG392" s="5">
        <v>1</v>
      </c>
      <c r="BH392" s="5">
        <v>1</v>
      </c>
      <c r="BI392" s="5">
        <v>1</v>
      </c>
      <c r="BJ392" s="5">
        <v>1</v>
      </c>
      <c r="BK392" s="5">
        <v>1</v>
      </c>
      <c r="BL392" s="5">
        <v>1</v>
      </c>
      <c r="BM392" s="5">
        <v>1</v>
      </c>
      <c r="BN392" s="5">
        <v>1</v>
      </c>
      <c r="BO392" s="5">
        <v>1</v>
      </c>
      <c r="BP392" s="5">
        <v>1</v>
      </c>
      <c r="BQ392" s="5">
        <v>1</v>
      </c>
      <c r="BR392" s="5">
        <v>1</v>
      </c>
      <c r="BS392" s="5">
        <v>1</v>
      </c>
      <c r="BT392" s="5">
        <v>1</v>
      </c>
      <c r="BU392" s="244">
        <v>1</v>
      </c>
    </row>
    <row r="393" spans="1:73" ht="23.25">
      <c r="A393" s="5">
        <v>1</v>
      </c>
      <c r="B393" s="596"/>
      <c r="C393" s="632"/>
      <c r="D393" s="598"/>
      <c r="E393" s="630" t="str">
        <f t="shared" si="57"/>
        <v/>
      </c>
      <c r="F393" s="640"/>
      <c r="G393" s="627" t="str">
        <f t="shared" si="60"/>
        <v/>
      </c>
      <c r="H393" s="639" t="str">
        <f>IF(OR(ISBLANK(F393), ISTEXT(F393)), "", "0  "&amp;F336)</f>
        <v/>
      </c>
      <c r="I393" s="5">
        <v>1</v>
      </c>
      <c r="J393" s="408" t="s">
        <v>22</v>
      </c>
      <c r="K393" s="429">
        <v>0.5</v>
      </c>
      <c r="L393" s="338">
        <v>0.25</v>
      </c>
      <c r="M393" s="338">
        <v>0.1</v>
      </c>
      <c r="N393" s="338">
        <v>0.01</v>
      </c>
      <c r="O393" s="338">
        <v>0.22500000000000001</v>
      </c>
      <c r="P393" s="339">
        <v>0.35</v>
      </c>
      <c r="Q393" s="419" t="s">
        <v>238</v>
      </c>
      <c r="R393" s="420"/>
      <c r="S393" s="420"/>
      <c r="T393" s="420"/>
      <c r="U393" s="420"/>
      <c r="V393" s="420"/>
      <c r="W393" s="430" t="s">
        <v>239</v>
      </c>
      <c r="X393" s="431" t="s">
        <v>235</v>
      </c>
      <c r="Y393" s="5">
        <v>1</v>
      </c>
      <c r="Z393" s="5">
        <v>1</v>
      </c>
      <c r="AA393" s="314" t="str">
        <f t="shared" si="62"/>
        <v>A</v>
      </c>
      <c r="AB393" s="315" t="str">
        <f>IF(ISBLANK(AC393),"",LARGE(AB372:AB392,1)+1)</f>
        <v/>
      </c>
      <c r="AC393" s="316"/>
      <c r="AD393" s="317"/>
      <c r="AE393" s="317"/>
      <c r="AF393" s="317"/>
      <c r="AG393" s="5">
        <v>1</v>
      </c>
      <c r="AH393" s="5">
        <v>1</v>
      </c>
      <c r="AI393" s="5">
        <v>1</v>
      </c>
      <c r="AJ393" s="5">
        <v>1</v>
      </c>
      <c r="AK393" s="5">
        <v>1</v>
      </c>
      <c r="AL393" s="5">
        <v>1</v>
      </c>
      <c r="AM393" s="5">
        <v>1</v>
      </c>
      <c r="AN393" s="5">
        <v>1</v>
      </c>
      <c r="AO393" s="5">
        <v>1</v>
      </c>
      <c r="AP393" s="5">
        <v>1</v>
      </c>
      <c r="AQ393" s="5">
        <v>1</v>
      </c>
      <c r="AR393" s="5">
        <v>1</v>
      </c>
      <c r="AS393" s="5">
        <v>1</v>
      </c>
      <c r="AT393" s="5">
        <v>1</v>
      </c>
      <c r="AU393" s="5">
        <v>1</v>
      </c>
      <c r="AV393" s="5">
        <v>1</v>
      </c>
      <c r="AW393" s="5">
        <v>1</v>
      </c>
      <c r="AX393" s="5">
        <v>1</v>
      </c>
      <c r="AY393" s="5">
        <v>1</v>
      </c>
      <c r="AZ393" s="5">
        <v>1</v>
      </c>
      <c r="BA393" s="5">
        <v>1</v>
      </c>
      <c r="BB393" s="5">
        <v>1</v>
      </c>
      <c r="BC393" s="5">
        <v>1</v>
      </c>
      <c r="BD393" s="5">
        <v>1</v>
      </c>
      <c r="BE393" s="5">
        <v>1</v>
      </c>
      <c r="BF393" s="5">
        <v>1</v>
      </c>
      <c r="BG393" s="5">
        <v>1</v>
      </c>
      <c r="BH393" s="5">
        <v>1</v>
      </c>
      <c r="BI393" s="5">
        <v>1</v>
      </c>
      <c r="BJ393" s="5">
        <v>1</v>
      </c>
      <c r="BK393" s="5">
        <v>1</v>
      </c>
      <c r="BL393" s="5">
        <v>1</v>
      </c>
      <c r="BM393" s="5">
        <v>1</v>
      </c>
      <c r="BN393" s="5">
        <v>1</v>
      </c>
      <c r="BO393" s="5">
        <v>1</v>
      </c>
      <c r="BP393" s="5">
        <v>1</v>
      </c>
      <c r="BQ393" s="5">
        <v>1</v>
      </c>
      <c r="BR393" s="5">
        <v>1</v>
      </c>
      <c r="BS393" s="5">
        <v>1</v>
      </c>
      <c r="BT393" s="5">
        <v>1</v>
      </c>
      <c r="BU393" s="244">
        <v>1</v>
      </c>
    </row>
    <row r="394" spans="1:73" ht="18.75">
      <c r="A394" s="5">
        <v>1</v>
      </c>
      <c r="B394" s="596"/>
      <c r="C394" s="632"/>
      <c r="D394" s="598"/>
      <c r="E394" s="630" t="str">
        <f t="shared" si="57"/>
        <v/>
      </c>
      <c r="F394" s="640"/>
      <c r="G394" s="627" t="str">
        <f t="shared" si="60"/>
        <v/>
      </c>
      <c r="H394" s="639" t="str">
        <f>IF(OR(ISBLANK(F394), ISTEXT(F394)), "", "0  "&amp;F336)</f>
        <v/>
      </c>
      <c r="I394" s="5">
        <v>1</v>
      </c>
      <c r="J394" s="60" t="s">
        <v>21</v>
      </c>
      <c r="K394" s="435" t="s">
        <v>155</v>
      </c>
      <c r="L394" s="436"/>
      <c r="M394" s="436"/>
      <c r="N394" s="436"/>
      <c r="O394" s="436"/>
      <c r="P394" s="437"/>
      <c r="Q394" s="438"/>
      <c r="R394" s="437" t="s">
        <v>240</v>
      </c>
      <c r="S394" s="439"/>
      <c r="T394" s="440">
        <v>3.472222222222222E-3</v>
      </c>
      <c r="U394" s="439"/>
      <c r="V394" s="441"/>
      <c r="W394" s="437" t="s">
        <v>241</v>
      </c>
      <c r="X394" s="442">
        <v>2.0833333333333332E-2</v>
      </c>
      <c r="Y394" s="5">
        <v>1</v>
      </c>
      <c r="Z394" s="5">
        <v>1</v>
      </c>
      <c r="AA394" s="314" t="str">
        <f t="shared" si="62"/>
        <v>A</v>
      </c>
      <c r="AB394" s="315" t="str">
        <f>IF(ISBLANK(AC394),"",LARGE(AB372:AB393,1)+1)</f>
        <v/>
      </c>
      <c r="AC394" s="316"/>
      <c r="AD394" s="317"/>
      <c r="AE394" s="317"/>
      <c r="AF394" s="317"/>
      <c r="AG394" s="5">
        <v>1</v>
      </c>
      <c r="AH394" s="5">
        <v>1</v>
      </c>
      <c r="AI394" s="5">
        <v>1</v>
      </c>
      <c r="AJ394" s="5">
        <v>1</v>
      </c>
      <c r="AK394" s="5">
        <v>1</v>
      </c>
      <c r="AL394" s="5">
        <v>1</v>
      </c>
      <c r="AM394" s="5">
        <v>1</v>
      </c>
      <c r="AN394" s="5">
        <v>1</v>
      </c>
      <c r="AO394" s="5">
        <v>1</v>
      </c>
      <c r="AP394" s="5">
        <v>1</v>
      </c>
      <c r="AQ394" s="5">
        <v>1</v>
      </c>
      <c r="AR394" s="5">
        <v>1</v>
      </c>
      <c r="AS394" s="5">
        <v>1</v>
      </c>
      <c r="AT394" s="5">
        <v>1</v>
      </c>
      <c r="AU394" s="5">
        <v>1</v>
      </c>
      <c r="AV394" s="5">
        <v>1</v>
      </c>
      <c r="AW394" s="5">
        <v>1</v>
      </c>
      <c r="AX394" s="5">
        <v>1</v>
      </c>
      <c r="AY394" s="5">
        <v>1</v>
      </c>
      <c r="AZ394" s="5">
        <v>1</v>
      </c>
      <c r="BA394" s="5">
        <v>1</v>
      </c>
      <c r="BB394" s="5">
        <v>1</v>
      </c>
      <c r="BC394" s="5">
        <v>1</v>
      </c>
      <c r="BD394" s="5">
        <v>1</v>
      </c>
      <c r="BE394" s="5">
        <v>1</v>
      </c>
      <c r="BF394" s="5">
        <v>1</v>
      </c>
      <c r="BG394" s="5">
        <v>1</v>
      </c>
      <c r="BH394" s="5">
        <v>1</v>
      </c>
      <c r="BI394" s="5">
        <v>1</v>
      </c>
      <c r="BJ394" s="5">
        <v>1</v>
      </c>
      <c r="BK394" s="5">
        <v>1</v>
      </c>
      <c r="BL394" s="5">
        <v>1</v>
      </c>
      <c r="BM394" s="5">
        <v>1</v>
      </c>
      <c r="BN394" s="5">
        <v>1</v>
      </c>
      <c r="BO394" s="5">
        <v>1</v>
      </c>
      <c r="BP394" s="5">
        <v>1</v>
      </c>
      <c r="BQ394" s="5">
        <v>1</v>
      </c>
      <c r="BR394" s="5">
        <v>1</v>
      </c>
      <c r="BS394" s="5">
        <v>1</v>
      </c>
      <c r="BT394" s="5">
        <v>1</v>
      </c>
      <c r="BU394" s="244">
        <v>1</v>
      </c>
    </row>
    <row r="395" spans="1:73" ht="18.75">
      <c r="A395" s="5">
        <v>1</v>
      </c>
      <c r="B395" s="596"/>
      <c r="C395" s="632"/>
      <c r="D395" s="598"/>
      <c r="E395" s="630" t="str">
        <f t="shared" si="57"/>
        <v/>
      </c>
      <c r="F395" s="640"/>
      <c r="G395" s="627" t="str">
        <f t="shared" si="60"/>
        <v/>
      </c>
      <c r="H395" s="639" t="str">
        <f>IF(OR(ISBLANK(F395), ISTEXT(F395)), "", "0  "&amp;F336)</f>
        <v/>
      </c>
      <c r="I395" s="5">
        <v>1</v>
      </c>
      <c r="J395" s="60" t="s">
        <v>21</v>
      </c>
      <c r="K395" s="447" t="s">
        <v>156</v>
      </c>
      <c r="L395" s="436"/>
      <c r="M395" s="436"/>
      <c r="N395" s="436"/>
      <c r="O395" s="436"/>
      <c r="P395" s="448"/>
      <c r="Q395" s="449"/>
      <c r="R395" s="448" t="s">
        <v>244</v>
      </c>
      <c r="S395" s="36"/>
      <c r="T395" s="450">
        <v>1.0416666666666666E-2</v>
      </c>
      <c r="U395" s="36"/>
      <c r="V395" s="451"/>
      <c r="W395" s="452" t="s">
        <v>245</v>
      </c>
      <c r="X395" s="453">
        <f>T394+T395+X394</f>
        <v>3.4722222222222224E-2</v>
      </c>
      <c r="Y395" s="5">
        <v>1</v>
      </c>
      <c r="Z395" s="5">
        <v>1</v>
      </c>
      <c r="AA395" s="314" t="str">
        <f t="shared" si="62"/>
        <v>A</v>
      </c>
      <c r="AB395" s="315" t="str">
        <f>IF(ISBLANK(AC395),"",LARGE(AB372:AB394,1)+1)</f>
        <v/>
      </c>
      <c r="AC395" s="316"/>
      <c r="AD395" s="317"/>
      <c r="AE395" s="317"/>
      <c r="AF395" s="317"/>
      <c r="AG395" s="5">
        <v>1</v>
      </c>
      <c r="AH395" s="5">
        <v>1</v>
      </c>
      <c r="AI395" s="5">
        <v>1</v>
      </c>
      <c r="AJ395" s="5">
        <v>1</v>
      </c>
      <c r="AK395" s="5">
        <v>1</v>
      </c>
      <c r="AL395" s="5">
        <v>1</v>
      </c>
      <c r="AM395" s="5">
        <v>1</v>
      </c>
      <c r="AN395" s="5">
        <v>1</v>
      </c>
      <c r="AO395" s="5">
        <v>1</v>
      </c>
      <c r="AP395" s="5">
        <v>1</v>
      </c>
      <c r="AQ395" s="5">
        <v>1</v>
      </c>
      <c r="AR395" s="5">
        <v>1</v>
      </c>
      <c r="AS395" s="5">
        <v>1</v>
      </c>
      <c r="AT395" s="5">
        <v>1</v>
      </c>
      <c r="AU395" s="5">
        <v>1</v>
      </c>
      <c r="AV395" s="5">
        <v>1</v>
      </c>
      <c r="AW395" s="5">
        <v>1</v>
      </c>
      <c r="AX395" s="5">
        <v>1</v>
      </c>
      <c r="AY395" s="5">
        <v>1</v>
      </c>
      <c r="AZ395" s="5">
        <v>1</v>
      </c>
      <c r="BA395" s="5">
        <v>1</v>
      </c>
      <c r="BB395" s="5">
        <v>1</v>
      </c>
      <c r="BC395" s="5">
        <v>1</v>
      </c>
      <c r="BD395" s="5">
        <v>1</v>
      </c>
      <c r="BE395" s="5">
        <v>1</v>
      </c>
      <c r="BF395" s="5">
        <v>1</v>
      </c>
      <c r="BG395" s="5">
        <v>1</v>
      </c>
      <c r="BH395" s="5">
        <v>1</v>
      </c>
      <c r="BI395" s="5">
        <v>1</v>
      </c>
      <c r="BJ395" s="5">
        <v>1</v>
      </c>
      <c r="BK395" s="5">
        <v>1</v>
      </c>
      <c r="BL395" s="5">
        <v>1</v>
      </c>
      <c r="BM395" s="5">
        <v>1</v>
      </c>
      <c r="BN395" s="5">
        <v>1</v>
      </c>
      <c r="BO395" s="5">
        <v>1</v>
      </c>
      <c r="BP395" s="5">
        <v>1</v>
      </c>
      <c r="BQ395" s="5">
        <v>1</v>
      </c>
      <c r="BR395" s="5">
        <v>1</v>
      </c>
      <c r="BS395" s="5">
        <v>1</v>
      </c>
      <c r="BT395" s="5">
        <v>1</v>
      </c>
      <c r="BU395" s="244">
        <v>1</v>
      </c>
    </row>
    <row r="396" spans="1:73" ht="18.75">
      <c r="A396" s="5">
        <v>1</v>
      </c>
      <c r="B396" s="596"/>
      <c r="C396" s="632"/>
      <c r="D396" s="598"/>
      <c r="E396" s="630" t="str">
        <f t="shared" si="57"/>
        <v/>
      </c>
      <c r="F396" s="640"/>
      <c r="G396" s="627" t="str">
        <f t="shared" si="60"/>
        <v/>
      </c>
      <c r="H396" s="639" t="str">
        <f>IF(OR(ISBLANK(F396), ISTEXT(F396)), "", "0  "&amp;F336)</f>
        <v/>
      </c>
      <c r="I396" s="5">
        <v>1</v>
      </c>
      <c r="J396" s="60" t="s">
        <v>21</v>
      </c>
      <c r="K396" s="456"/>
      <c r="L396" s="456" t="s">
        <v>249</v>
      </c>
      <c r="M396" s="458"/>
      <c r="N396" s="458"/>
      <c r="O396" s="458"/>
      <c r="P396" s="458"/>
      <c r="Q396" s="458"/>
      <c r="R396" s="458"/>
      <c r="S396" s="458"/>
      <c r="T396" s="458"/>
      <c r="U396" s="458"/>
      <c r="V396" s="458"/>
      <c r="W396" s="458"/>
      <c r="X396" s="459"/>
      <c r="Y396" s="5">
        <v>1</v>
      </c>
      <c r="Z396" s="5">
        <v>1</v>
      </c>
      <c r="AA396" s="60" t="s">
        <v>21</v>
      </c>
      <c r="AB396" s="315" t="str">
        <f>IF(ISBLANK(AC396),"",LARGE(AB372:AB395,1)+1)</f>
        <v/>
      </c>
      <c r="AC396" s="316"/>
      <c r="AD396" s="317"/>
      <c r="AE396" s="317"/>
      <c r="AF396" s="317"/>
      <c r="AG396" s="5">
        <v>1</v>
      </c>
      <c r="AH396" s="5">
        <v>1</v>
      </c>
      <c r="AI396" s="5">
        <v>1</v>
      </c>
      <c r="AJ396" s="5">
        <v>1</v>
      </c>
      <c r="AK396" s="5">
        <v>1</v>
      </c>
      <c r="AL396" s="5">
        <v>1</v>
      </c>
      <c r="AM396" s="5">
        <v>1</v>
      </c>
      <c r="AN396" s="5">
        <v>1</v>
      </c>
      <c r="AO396" s="5">
        <v>1</v>
      </c>
      <c r="AP396" s="5">
        <v>1</v>
      </c>
      <c r="AQ396" s="5">
        <v>1</v>
      </c>
      <c r="AR396" s="5">
        <v>1</v>
      </c>
      <c r="AS396" s="5">
        <v>1</v>
      </c>
      <c r="AT396" s="5">
        <v>1</v>
      </c>
      <c r="AU396" s="5">
        <v>1</v>
      </c>
      <c r="AV396" s="5">
        <v>1</v>
      </c>
      <c r="AW396" s="5">
        <v>1</v>
      </c>
      <c r="AX396" s="5">
        <v>1</v>
      </c>
      <c r="AY396" s="5">
        <v>1</v>
      </c>
      <c r="AZ396" s="5">
        <v>1</v>
      </c>
      <c r="BA396" s="5">
        <v>1</v>
      </c>
      <c r="BB396" s="5">
        <v>1</v>
      </c>
      <c r="BC396" s="5">
        <v>1</v>
      </c>
      <c r="BD396" s="5">
        <v>1</v>
      </c>
      <c r="BE396" s="5">
        <v>1</v>
      </c>
      <c r="BF396" s="5">
        <v>1</v>
      </c>
      <c r="BG396" s="5">
        <v>1</v>
      </c>
      <c r="BH396" s="5">
        <v>1</v>
      </c>
      <c r="BI396" s="5">
        <v>1</v>
      </c>
      <c r="BJ396" s="5">
        <v>1</v>
      </c>
      <c r="BK396" s="5">
        <v>1</v>
      </c>
      <c r="BL396" s="5">
        <v>1</v>
      </c>
      <c r="BM396" s="5">
        <v>1</v>
      </c>
      <c r="BN396" s="5">
        <v>1</v>
      </c>
      <c r="BO396" s="5">
        <v>1</v>
      </c>
      <c r="BP396" s="5">
        <v>1</v>
      </c>
      <c r="BQ396" s="5">
        <v>1</v>
      </c>
      <c r="BR396" s="5">
        <v>1</v>
      </c>
      <c r="BS396" s="5">
        <v>1</v>
      </c>
      <c r="BT396" s="5">
        <v>1</v>
      </c>
      <c r="BU396" s="244">
        <v>1</v>
      </c>
    </row>
    <row r="397" spans="1:73" ht="18.75">
      <c r="A397" s="5">
        <v>1</v>
      </c>
      <c r="B397" s="596"/>
      <c r="C397" s="632"/>
      <c r="D397" s="598"/>
      <c r="E397" s="630" t="str">
        <f t="shared" si="57"/>
        <v/>
      </c>
      <c r="F397" s="640"/>
      <c r="G397" s="627" t="str">
        <f t="shared" si="60"/>
        <v/>
      </c>
      <c r="H397" s="639" t="str">
        <f>IF(OR(ISBLANK(F397), ISTEXT(F397)), "", "0  "&amp;F336)</f>
        <v/>
      </c>
      <c r="I397" s="5">
        <v>1</v>
      </c>
      <c r="J397" s="60" t="s">
        <v>21</v>
      </c>
      <c r="K397" s="460" t="s">
        <v>253</v>
      </c>
      <c r="L397" s="460" t="str">
        <f ca="1">CELL("nomfichier")</f>
        <v>D:\Données\1.UPRT\0-UPRT.fait\1-UPRT.FR-SITE-WEB\ff-fiches-fabrications\ff.fiches.fabrication.2023\UPRT.23.aout\[P_Paella.Vegetarienne.version.2.xlsx]Paella.Végétarienne.de.Sand</v>
      </c>
      <c r="M397" s="460"/>
      <c r="N397" s="460"/>
      <c r="O397" s="460"/>
      <c r="P397" s="460"/>
      <c r="Q397" s="460"/>
      <c r="R397" s="460"/>
      <c r="S397" s="460"/>
      <c r="T397" s="460"/>
      <c r="U397" s="460"/>
      <c r="V397" s="460"/>
      <c r="W397" s="460"/>
      <c r="X397" s="461"/>
      <c r="Y397" s="5">
        <v>1</v>
      </c>
      <c r="Z397" s="5">
        <v>1</v>
      </c>
      <c r="AA397" s="60" t="s">
        <v>21</v>
      </c>
      <c r="AB397" s="406"/>
      <c r="AC397" s="406"/>
      <c r="AD397" s="406"/>
      <c r="AE397" s="406"/>
      <c r="AF397" s="406"/>
      <c r="AG397" s="5">
        <v>1</v>
      </c>
      <c r="AH397" s="5">
        <v>1</v>
      </c>
      <c r="AI397" s="5">
        <v>1</v>
      </c>
      <c r="AJ397" s="5">
        <v>1</v>
      </c>
      <c r="AK397" s="5">
        <v>1</v>
      </c>
      <c r="AL397" s="5">
        <v>1</v>
      </c>
      <c r="AM397" s="5">
        <v>1</v>
      </c>
      <c r="AN397" s="5">
        <v>1</v>
      </c>
      <c r="AO397" s="5">
        <v>1</v>
      </c>
      <c r="AP397" s="5">
        <v>1</v>
      </c>
      <c r="AQ397" s="5">
        <v>1</v>
      </c>
      <c r="AR397" s="5">
        <v>1</v>
      </c>
      <c r="AS397" s="5">
        <v>1</v>
      </c>
      <c r="AT397" s="5">
        <v>1</v>
      </c>
      <c r="AU397" s="5">
        <v>1</v>
      </c>
      <c r="AV397" s="5">
        <v>1</v>
      </c>
      <c r="AW397" s="5">
        <v>1</v>
      </c>
      <c r="AX397" s="5">
        <v>1</v>
      </c>
      <c r="AY397" s="5">
        <v>1</v>
      </c>
      <c r="AZ397" s="5">
        <v>1</v>
      </c>
      <c r="BA397" s="5">
        <v>1</v>
      </c>
      <c r="BB397" s="5">
        <v>1</v>
      </c>
      <c r="BC397" s="5">
        <v>1</v>
      </c>
      <c r="BD397" s="5">
        <v>1</v>
      </c>
      <c r="BE397" s="5">
        <v>1</v>
      </c>
      <c r="BF397" s="5">
        <v>1</v>
      </c>
      <c r="BG397" s="5">
        <v>1</v>
      </c>
      <c r="BH397" s="5">
        <v>1</v>
      </c>
      <c r="BI397" s="5">
        <v>1</v>
      </c>
      <c r="BJ397" s="5">
        <v>1</v>
      </c>
      <c r="BK397" s="5">
        <v>1</v>
      </c>
      <c r="BL397" s="5">
        <v>1</v>
      </c>
      <c r="BM397" s="5">
        <v>1</v>
      </c>
      <c r="BN397" s="5">
        <v>1</v>
      </c>
      <c r="BO397" s="5">
        <v>1</v>
      </c>
      <c r="BP397" s="5">
        <v>1</v>
      </c>
      <c r="BQ397" s="5">
        <v>1</v>
      </c>
      <c r="BR397" s="5">
        <v>1</v>
      </c>
      <c r="BS397" s="5">
        <v>1</v>
      </c>
      <c r="BT397" s="5">
        <v>1</v>
      </c>
      <c r="BU397" s="244">
        <v>1</v>
      </c>
    </row>
    <row r="398" spans="1:73" ht="18.75">
      <c r="A398" s="5">
        <v>1</v>
      </c>
      <c r="B398" s="596"/>
      <c r="C398" s="632"/>
      <c r="D398" s="598"/>
      <c r="E398" s="630" t="str">
        <f t="shared" si="57"/>
        <v/>
      </c>
      <c r="F398" s="640"/>
      <c r="G398" s="627" t="str">
        <f t="shared" si="60"/>
        <v/>
      </c>
      <c r="H398" s="639" t="str">
        <f>IF(OR(ISBLANK(F398), ISTEXT(F398)), "", "0  "&amp;F336)</f>
        <v/>
      </c>
      <c r="I398" s="5">
        <v>1</v>
      </c>
      <c r="J398" s="60" t="s">
        <v>21</v>
      </c>
      <c r="K398" s="463"/>
      <c r="L398" s="460" t="s">
        <v>257</v>
      </c>
      <c r="M398" s="463"/>
      <c r="N398" s="463"/>
      <c r="O398" s="463"/>
      <c r="P398" s="460"/>
      <c r="Q398" s="460"/>
      <c r="R398" s="460"/>
      <c r="S398" s="460"/>
      <c r="T398" s="460"/>
      <c r="U398" s="460"/>
      <c r="V398" s="460"/>
      <c r="W398" s="460"/>
      <c r="X398" s="461"/>
      <c r="Y398" s="3">
        <v>1</v>
      </c>
      <c r="Z398" s="5">
        <v>1</v>
      </c>
      <c r="AA398" s="5">
        <v>1</v>
      </c>
      <c r="AB398" s="5">
        <v>1</v>
      </c>
      <c r="AC398" s="5">
        <v>1</v>
      </c>
      <c r="AD398" s="5">
        <v>1</v>
      </c>
      <c r="AE398" s="5">
        <v>1</v>
      </c>
      <c r="AF398" s="5">
        <v>1</v>
      </c>
      <c r="AG398" s="5">
        <v>1</v>
      </c>
      <c r="AH398" s="5">
        <v>1</v>
      </c>
      <c r="AI398" s="5">
        <v>1</v>
      </c>
      <c r="AJ398" s="5">
        <v>1</v>
      </c>
      <c r="AK398" s="5">
        <v>1</v>
      </c>
      <c r="AL398" s="5">
        <v>1</v>
      </c>
      <c r="AM398" s="5">
        <v>1</v>
      </c>
      <c r="AN398" s="5">
        <v>1</v>
      </c>
      <c r="AO398" s="5">
        <v>1</v>
      </c>
      <c r="AP398" s="5">
        <v>1</v>
      </c>
      <c r="AQ398" s="5">
        <v>1</v>
      </c>
      <c r="AR398" s="5">
        <v>1</v>
      </c>
      <c r="AS398" s="5">
        <v>1</v>
      </c>
      <c r="AT398" s="5">
        <v>1</v>
      </c>
      <c r="AU398" s="5">
        <v>1</v>
      </c>
      <c r="AV398" s="5">
        <v>1</v>
      </c>
      <c r="AW398" s="5">
        <v>1</v>
      </c>
      <c r="AX398" s="5">
        <v>1</v>
      </c>
      <c r="AY398" s="5">
        <v>1</v>
      </c>
      <c r="AZ398" s="5">
        <v>1</v>
      </c>
      <c r="BA398" s="5">
        <v>1</v>
      </c>
      <c r="BB398" s="5">
        <v>1</v>
      </c>
      <c r="BC398" s="5">
        <v>1</v>
      </c>
      <c r="BD398" s="5">
        <v>1</v>
      </c>
      <c r="BE398" s="5">
        <v>1</v>
      </c>
      <c r="BF398" s="5">
        <v>1</v>
      </c>
      <c r="BG398" s="5">
        <v>1</v>
      </c>
      <c r="BH398" s="5">
        <v>1</v>
      </c>
      <c r="BI398" s="5">
        <v>1</v>
      </c>
      <c r="BJ398" s="5">
        <v>1</v>
      </c>
      <c r="BK398" s="5">
        <v>1</v>
      </c>
      <c r="BL398" s="5">
        <v>1</v>
      </c>
      <c r="BM398" s="5">
        <v>1</v>
      </c>
      <c r="BN398" s="5">
        <v>1</v>
      </c>
      <c r="BO398" s="5">
        <v>1</v>
      </c>
      <c r="BP398" s="5">
        <v>1</v>
      </c>
      <c r="BQ398" s="5">
        <v>1</v>
      </c>
      <c r="BR398" s="5">
        <v>1</v>
      </c>
      <c r="BS398" s="5">
        <v>1</v>
      </c>
      <c r="BT398" s="5">
        <v>1</v>
      </c>
      <c r="BU398" s="244">
        <v>1</v>
      </c>
    </row>
    <row r="399" spans="1:73" ht="18.75">
      <c r="A399" s="5">
        <v>1</v>
      </c>
      <c r="B399" s="596"/>
      <c r="C399" s="633"/>
      <c r="D399" s="598"/>
      <c r="E399" s="630" t="str">
        <f t="shared" si="57"/>
        <v/>
      </c>
      <c r="F399" s="642"/>
      <c r="G399" s="627" t="str">
        <f t="shared" si="60"/>
        <v/>
      </c>
      <c r="H399" s="639" t="str">
        <f>IF(OR(ISBLANK(F399), ISTEXT(F399)), "", "0  "&amp;F336)</f>
        <v/>
      </c>
      <c r="I399" s="5">
        <v>1</v>
      </c>
      <c r="J399" s="60" t="s">
        <v>21</v>
      </c>
      <c r="K399" s="464" t="s">
        <v>260</v>
      </c>
      <c r="L399" s="464"/>
      <c r="M399" s="464"/>
      <c r="N399" s="464"/>
      <c r="O399" s="464"/>
      <c r="P399" s="464"/>
      <c r="Q399" s="464"/>
      <c r="R399" s="464"/>
      <c r="S399" s="464"/>
      <c r="T399" s="464"/>
      <c r="U399" s="464"/>
      <c r="V399" s="464"/>
      <c r="W399" s="464"/>
      <c r="X399" s="465"/>
      <c r="Y399" s="3">
        <v>1</v>
      </c>
      <c r="Z399" s="5">
        <v>1</v>
      </c>
      <c r="AA399" s="5">
        <v>1</v>
      </c>
      <c r="AB399" s="5">
        <v>1</v>
      </c>
      <c r="AC399" s="5">
        <v>1</v>
      </c>
      <c r="AD399" s="5">
        <v>1</v>
      </c>
      <c r="AE399" s="5">
        <v>1</v>
      </c>
      <c r="AF399" s="5">
        <v>1</v>
      </c>
      <c r="AG399" s="5">
        <v>1</v>
      </c>
      <c r="AH399" s="5">
        <v>1</v>
      </c>
      <c r="AI399" s="5">
        <v>1</v>
      </c>
      <c r="AJ399" s="5">
        <v>1</v>
      </c>
      <c r="AK399" s="5">
        <v>1</v>
      </c>
      <c r="AL399" s="5">
        <v>1</v>
      </c>
      <c r="AM399" s="5">
        <v>1</v>
      </c>
      <c r="AN399" s="5">
        <v>1</v>
      </c>
      <c r="AO399" s="5">
        <v>1</v>
      </c>
      <c r="AP399" s="5">
        <v>1</v>
      </c>
      <c r="AQ399" s="5">
        <v>1</v>
      </c>
      <c r="AR399" s="5">
        <v>1</v>
      </c>
      <c r="AS399" s="5">
        <v>1</v>
      </c>
      <c r="AT399" s="5">
        <v>1</v>
      </c>
      <c r="AU399" s="5">
        <v>1</v>
      </c>
      <c r="AV399" s="5">
        <v>1</v>
      </c>
      <c r="AW399" s="5">
        <v>1</v>
      </c>
      <c r="AX399" s="5">
        <v>1</v>
      </c>
      <c r="AY399" s="5">
        <v>1</v>
      </c>
      <c r="AZ399" s="5">
        <v>1</v>
      </c>
      <c r="BA399" s="5">
        <v>1</v>
      </c>
      <c r="BB399" s="5">
        <v>1</v>
      </c>
      <c r="BC399" s="5">
        <v>1</v>
      </c>
      <c r="BD399" s="5">
        <v>1</v>
      </c>
      <c r="BE399" s="5">
        <v>1</v>
      </c>
      <c r="BF399" s="5">
        <v>1</v>
      </c>
      <c r="BG399" s="5">
        <v>1</v>
      </c>
      <c r="BH399" s="5">
        <v>1</v>
      </c>
      <c r="BI399" s="5">
        <v>1</v>
      </c>
      <c r="BJ399" s="5">
        <v>1</v>
      </c>
      <c r="BK399" s="5">
        <v>1</v>
      </c>
      <c r="BL399" s="5">
        <v>1</v>
      </c>
      <c r="BM399" s="5">
        <v>1</v>
      </c>
      <c r="BN399" s="5">
        <v>1</v>
      </c>
      <c r="BO399" s="5">
        <v>1</v>
      </c>
      <c r="BP399" s="5">
        <v>1</v>
      </c>
      <c r="BQ399" s="5">
        <v>1</v>
      </c>
      <c r="BR399" s="5">
        <v>1</v>
      </c>
      <c r="BS399" s="5">
        <v>1</v>
      </c>
      <c r="BT399" s="5">
        <v>1</v>
      </c>
      <c r="BU399" s="244">
        <v>1</v>
      </c>
    </row>
    <row r="400" spans="1:73" ht="16.5" thickBot="1">
      <c r="A400" s="5">
        <v>1</v>
      </c>
      <c r="B400" s="602">
        <v>5</v>
      </c>
      <c r="C400" s="603">
        <v>70</v>
      </c>
      <c r="D400" s="604">
        <v>5</v>
      </c>
      <c r="E400" s="603">
        <v>76</v>
      </c>
      <c r="F400" s="603">
        <v>35</v>
      </c>
      <c r="G400" s="628">
        <v>40</v>
      </c>
      <c r="H400" s="628">
        <v>14</v>
      </c>
      <c r="I400" s="5">
        <v>1</v>
      </c>
      <c r="J400" s="473" t="s">
        <v>21</v>
      </c>
      <c r="K400" s="399">
        <v>9</v>
      </c>
      <c r="L400" s="399">
        <v>12</v>
      </c>
      <c r="M400" s="399">
        <v>4</v>
      </c>
      <c r="N400" s="399">
        <v>11</v>
      </c>
      <c r="O400" s="399">
        <v>10</v>
      </c>
      <c r="P400" s="399">
        <v>40</v>
      </c>
      <c r="Q400" s="399">
        <v>12</v>
      </c>
      <c r="R400" s="399">
        <v>10</v>
      </c>
      <c r="S400" s="399">
        <v>0.2</v>
      </c>
      <c r="T400" s="399">
        <v>12</v>
      </c>
      <c r="U400" s="399">
        <v>9</v>
      </c>
      <c r="V400" s="399">
        <v>10</v>
      </c>
      <c r="W400" s="399">
        <v>16</v>
      </c>
      <c r="X400" s="474">
        <v>16</v>
      </c>
      <c r="Y400" s="5">
        <v>1</v>
      </c>
      <c r="Z400" s="5">
        <v>1</v>
      </c>
      <c r="AA400" s="399">
        <v>9</v>
      </c>
      <c r="AB400" s="399">
        <v>9</v>
      </c>
      <c r="AC400" s="399">
        <v>8</v>
      </c>
      <c r="AD400" s="399">
        <v>11</v>
      </c>
      <c r="AE400" s="399">
        <v>9</v>
      </c>
      <c r="AF400" s="399">
        <v>40</v>
      </c>
      <c r="AG400" s="5">
        <v>1</v>
      </c>
      <c r="AH400" s="5">
        <v>1</v>
      </c>
      <c r="AI400" s="5">
        <v>1</v>
      </c>
      <c r="AJ400" s="5">
        <v>1</v>
      </c>
      <c r="AK400" s="5">
        <v>1</v>
      </c>
      <c r="AL400" s="5">
        <v>1</v>
      </c>
      <c r="AM400" s="5">
        <v>1</v>
      </c>
      <c r="AN400" s="5">
        <v>1</v>
      </c>
      <c r="AO400" s="5">
        <v>1</v>
      </c>
      <c r="AP400" s="5">
        <v>1</v>
      </c>
      <c r="AQ400" s="5">
        <v>1</v>
      </c>
      <c r="AR400" s="5">
        <v>1</v>
      </c>
      <c r="AS400" s="5">
        <v>1</v>
      </c>
      <c r="AT400" s="5">
        <v>1</v>
      </c>
      <c r="AU400" s="5">
        <v>1</v>
      </c>
      <c r="AV400" s="5">
        <v>1</v>
      </c>
      <c r="AW400" s="5">
        <v>1</v>
      </c>
      <c r="AX400" s="5">
        <v>1</v>
      </c>
      <c r="AY400" s="5">
        <v>1</v>
      </c>
      <c r="AZ400" s="5">
        <v>1</v>
      </c>
      <c r="BA400" s="5">
        <v>1</v>
      </c>
      <c r="BB400" s="5">
        <v>1</v>
      </c>
      <c r="BC400" s="5">
        <v>1</v>
      </c>
      <c r="BD400" s="5">
        <v>1</v>
      </c>
      <c r="BE400" s="5">
        <v>1</v>
      </c>
      <c r="BF400" s="5">
        <v>1</v>
      </c>
      <c r="BG400" s="5">
        <v>1</v>
      </c>
      <c r="BH400" s="5">
        <v>1</v>
      </c>
      <c r="BI400" s="5">
        <v>1</v>
      </c>
      <c r="BJ400" s="5">
        <v>1</v>
      </c>
      <c r="BK400" s="5">
        <v>1</v>
      </c>
      <c r="BL400" s="5">
        <v>1</v>
      </c>
      <c r="BM400" s="5">
        <v>1</v>
      </c>
      <c r="BN400" s="5">
        <v>1</v>
      </c>
      <c r="BO400" s="5">
        <v>1</v>
      </c>
      <c r="BP400" s="5">
        <v>1</v>
      </c>
      <c r="BQ400" s="5">
        <v>1</v>
      </c>
      <c r="BR400" s="5">
        <v>1</v>
      </c>
      <c r="BS400" s="5">
        <v>1</v>
      </c>
      <c r="BT400" s="5">
        <v>1</v>
      </c>
      <c r="BU400" s="244">
        <v>1</v>
      </c>
    </row>
    <row r="401" spans="1:73" ht="15.75" thickBot="1">
      <c r="A401" s="5">
        <v>1</v>
      </c>
      <c r="B401" s="607"/>
      <c r="C401" s="608"/>
      <c r="D401" s="609"/>
      <c r="E401" s="611">
        <f t="shared" ref="E401:H401" ca="1" si="63">CELL("largeur",E401)</f>
        <v>76</v>
      </c>
      <c r="F401" s="611">
        <f t="shared" ca="1" si="63"/>
        <v>35</v>
      </c>
      <c r="G401" s="611">
        <f t="shared" ca="1" si="63"/>
        <v>55</v>
      </c>
      <c r="H401" s="611">
        <f t="shared" ca="1" si="63"/>
        <v>14</v>
      </c>
      <c r="I401" s="5">
        <v>1</v>
      </c>
      <c r="J401" s="287" t="s">
        <v>21</v>
      </c>
      <c r="K401" s="287">
        <f t="shared" ref="K401:X401" ca="1" si="64">CELL("largeur",K401)</f>
        <v>9</v>
      </c>
      <c r="L401" s="287">
        <f t="shared" ca="1" si="64"/>
        <v>12</v>
      </c>
      <c r="M401" s="287">
        <f t="shared" ca="1" si="64"/>
        <v>4</v>
      </c>
      <c r="N401" s="287">
        <f t="shared" ca="1" si="64"/>
        <v>11</v>
      </c>
      <c r="O401" s="287">
        <f t="shared" ca="1" si="64"/>
        <v>10</v>
      </c>
      <c r="P401" s="287">
        <f t="shared" ca="1" si="64"/>
        <v>40</v>
      </c>
      <c r="Q401" s="287">
        <f t="shared" ca="1" si="64"/>
        <v>12</v>
      </c>
      <c r="R401" s="287">
        <f t="shared" ca="1" si="64"/>
        <v>12</v>
      </c>
      <c r="S401" s="287">
        <f t="shared" ca="1" si="64"/>
        <v>0</v>
      </c>
      <c r="T401" s="287">
        <f t="shared" ca="1" si="64"/>
        <v>12</v>
      </c>
      <c r="U401" s="287">
        <f t="shared" ca="1" si="64"/>
        <v>9</v>
      </c>
      <c r="V401" s="287">
        <f t="shared" ca="1" si="64"/>
        <v>10</v>
      </c>
      <c r="W401" s="287">
        <f t="shared" ca="1" si="64"/>
        <v>16</v>
      </c>
      <c r="X401" s="287">
        <f t="shared" ca="1" si="64"/>
        <v>16</v>
      </c>
      <c r="Y401" s="5">
        <v>1</v>
      </c>
      <c r="Z401" s="5">
        <v>1</v>
      </c>
      <c r="AA401" s="287">
        <f t="shared" ref="AA401:AF401" ca="1" si="65">CELL("largeur",AA401)</f>
        <v>9</v>
      </c>
      <c r="AB401" s="287">
        <f t="shared" ca="1" si="65"/>
        <v>9</v>
      </c>
      <c r="AC401" s="287">
        <f t="shared" ca="1" si="65"/>
        <v>8</v>
      </c>
      <c r="AD401" s="287">
        <f t="shared" ca="1" si="65"/>
        <v>11</v>
      </c>
      <c r="AE401" s="287">
        <f t="shared" ca="1" si="65"/>
        <v>9</v>
      </c>
      <c r="AF401" s="287">
        <f t="shared" ca="1" si="65"/>
        <v>40</v>
      </c>
      <c r="AG401" s="5">
        <v>1</v>
      </c>
      <c r="AH401" s="5">
        <v>1</v>
      </c>
      <c r="AI401" s="5">
        <v>1</v>
      </c>
      <c r="AJ401" s="5">
        <v>1</v>
      </c>
      <c r="AK401" s="5">
        <v>1</v>
      </c>
      <c r="AL401" s="5">
        <v>1</v>
      </c>
      <c r="AM401" s="5">
        <v>1</v>
      </c>
      <c r="AN401" s="5">
        <v>1</v>
      </c>
      <c r="AO401" s="5">
        <v>1</v>
      </c>
      <c r="AP401" s="5">
        <v>1</v>
      </c>
      <c r="AQ401" s="5">
        <v>1</v>
      </c>
      <c r="AR401" s="5">
        <v>1</v>
      </c>
      <c r="AS401" s="5">
        <v>1</v>
      </c>
      <c r="AT401" s="5">
        <v>1</v>
      </c>
      <c r="AU401" s="5">
        <v>1</v>
      </c>
      <c r="AV401" s="5">
        <v>1</v>
      </c>
      <c r="AW401" s="5">
        <v>1</v>
      </c>
      <c r="AX401" s="5">
        <v>1</v>
      </c>
      <c r="AY401" s="5">
        <v>1</v>
      </c>
      <c r="AZ401" s="5">
        <v>1</v>
      </c>
      <c r="BA401" s="5">
        <v>1</v>
      </c>
      <c r="BB401" s="5">
        <v>1</v>
      </c>
      <c r="BC401" s="5">
        <v>1</v>
      </c>
      <c r="BD401" s="5">
        <v>1</v>
      </c>
      <c r="BE401" s="5">
        <v>1</v>
      </c>
      <c r="BF401" s="5">
        <v>1</v>
      </c>
      <c r="BG401" s="5">
        <v>1</v>
      </c>
      <c r="BH401" s="5">
        <v>1</v>
      </c>
      <c r="BI401" s="5">
        <v>1</v>
      </c>
      <c r="BJ401" s="5">
        <v>1</v>
      </c>
      <c r="BK401" s="5">
        <v>1</v>
      </c>
      <c r="BL401" s="5">
        <v>1</v>
      </c>
      <c r="BM401" s="5">
        <v>1</v>
      </c>
      <c r="BN401" s="5">
        <v>1</v>
      </c>
      <c r="BO401" s="5">
        <v>1</v>
      </c>
      <c r="BP401" s="5">
        <v>1</v>
      </c>
      <c r="BQ401" s="5">
        <v>1</v>
      </c>
      <c r="BR401" s="5">
        <v>1</v>
      </c>
      <c r="BS401" s="5">
        <v>1</v>
      </c>
      <c r="BT401" s="5">
        <v>1</v>
      </c>
      <c r="BU401" s="244">
        <v>1</v>
      </c>
    </row>
    <row r="402" spans="1:73" ht="23.25" customHeight="1">
      <c r="A402" s="5">
        <v>1</v>
      </c>
      <c r="B402" s="712" t="s">
        <v>46</v>
      </c>
      <c r="C402" s="713"/>
      <c r="D402" s="714"/>
      <c r="E402" s="872" t="s">
        <v>680</v>
      </c>
      <c r="F402" s="873"/>
      <c r="G402" s="873"/>
      <c r="H402" s="874"/>
      <c r="I402" s="5">
        <v>1</v>
      </c>
      <c r="J402" s="54" t="s">
        <v>21</v>
      </c>
      <c r="K402" s="765" t="s">
        <v>29</v>
      </c>
      <c r="L402" s="767" t="s">
        <v>373</v>
      </c>
      <c r="M402" s="767"/>
      <c r="N402" s="767"/>
      <c r="O402" s="767"/>
      <c r="P402" s="767"/>
      <c r="Q402" s="767"/>
      <c r="R402" s="767"/>
      <c r="S402" s="767"/>
      <c r="T402" s="767"/>
      <c r="U402" s="767"/>
      <c r="V402" s="931" t="s">
        <v>35</v>
      </c>
      <c r="W402" s="931"/>
      <c r="X402" s="771" t="str">
        <f>LEFT(L402,1)</f>
        <v>N</v>
      </c>
      <c r="Y402" s="5">
        <v>1</v>
      </c>
      <c r="Z402" s="5">
        <v>1</v>
      </c>
      <c r="AA402" s="780" t="s">
        <v>46</v>
      </c>
      <c r="AB402" s="781"/>
      <c r="AC402" s="781"/>
      <c r="AD402" s="781"/>
      <c r="AE402" s="781"/>
      <c r="AF402" s="782"/>
      <c r="AG402" s="5">
        <v>1</v>
      </c>
      <c r="AH402" s="5">
        <v>1</v>
      </c>
      <c r="AI402" s="5">
        <v>1</v>
      </c>
      <c r="AJ402" s="5">
        <v>1</v>
      </c>
      <c r="AK402" s="5">
        <v>1</v>
      </c>
      <c r="AL402" s="5">
        <v>1</v>
      </c>
      <c r="AM402" s="5">
        <v>1</v>
      </c>
      <c r="AN402" s="5">
        <v>1</v>
      </c>
      <c r="AO402" s="5">
        <v>1</v>
      </c>
      <c r="AP402" s="5">
        <v>1</v>
      </c>
      <c r="AQ402" s="5">
        <v>1</v>
      </c>
      <c r="AR402" s="5">
        <v>1</v>
      </c>
      <c r="AS402" s="5">
        <v>1</v>
      </c>
      <c r="AT402" s="5">
        <v>1</v>
      </c>
      <c r="AU402" s="5">
        <v>1</v>
      </c>
      <c r="AV402" s="5">
        <v>1</v>
      </c>
      <c r="AW402" s="5">
        <v>1</v>
      </c>
      <c r="AX402" s="5">
        <v>1</v>
      </c>
      <c r="AY402" s="5">
        <v>1</v>
      </c>
      <c r="AZ402" s="5">
        <v>1</v>
      </c>
      <c r="BA402" s="5">
        <v>1</v>
      </c>
      <c r="BB402" s="5">
        <v>1</v>
      </c>
      <c r="BC402" s="5">
        <v>1</v>
      </c>
      <c r="BD402" s="5">
        <v>1</v>
      </c>
      <c r="BE402" s="5">
        <v>1</v>
      </c>
      <c r="BF402" s="5">
        <v>1</v>
      </c>
      <c r="BG402" s="5">
        <v>1</v>
      </c>
      <c r="BH402" s="5">
        <v>1</v>
      </c>
      <c r="BI402" s="5">
        <v>1</v>
      </c>
      <c r="BJ402" s="5">
        <v>1</v>
      </c>
      <c r="BK402" s="5">
        <v>1</v>
      </c>
      <c r="BL402" s="5">
        <v>1</v>
      </c>
      <c r="BM402" s="5">
        <v>1</v>
      </c>
      <c r="BN402" s="5">
        <v>1</v>
      </c>
      <c r="BO402" s="5">
        <v>1</v>
      </c>
      <c r="BP402" s="5">
        <v>1</v>
      </c>
      <c r="BQ402" s="5">
        <v>1</v>
      </c>
      <c r="BR402" s="5">
        <v>1</v>
      </c>
      <c r="BS402" s="5">
        <v>1</v>
      </c>
      <c r="BT402" s="5">
        <v>1</v>
      </c>
      <c r="BU402" s="244">
        <v>1</v>
      </c>
    </row>
    <row r="403" spans="1:73" ht="23.25" customHeight="1">
      <c r="A403" s="5">
        <v>1</v>
      </c>
      <c r="B403" s="715" t="s">
        <v>54</v>
      </c>
      <c r="C403" s="677"/>
      <c r="D403" s="716"/>
      <c r="E403" s="875"/>
      <c r="F403" s="876"/>
      <c r="G403" s="876"/>
      <c r="H403" s="877"/>
      <c r="I403" s="5">
        <v>1</v>
      </c>
      <c r="J403" s="56" t="s">
        <v>21</v>
      </c>
      <c r="K403" s="766"/>
      <c r="L403" s="768"/>
      <c r="M403" s="768"/>
      <c r="N403" s="768"/>
      <c r="O403" s="768"/>
      <c r="P403" s="768"/>
      <c r="Q403" s="768"/>
      <c r="R403" s="768"/>
      <c r="S403" s="768"/>
      <c r="T403" s="768"/>
      <c r="U403" s="768"/>
      <c r="V403" s="932"/>
      <c r="W403" s="932"/>
      <c r="X403" s="772"/>
      <c r="Y403" s="5">
        <v>1</v>
      </c>
      <c r="Z403" s="5">
        <v>1</v>
      </c>
      <c r="AA403" s="676" t="s">
        <v>54</v>
      </c>
      <c r="AB403" s="677"/>
      <c r="AC403" s="677"/>
      <c r="AD403" s="677"/>
      <c r="AE403" s="677"/>
      <c r="AF403" s="678"/>
      <c r="AG403" s="5">
        <v>1</v>
      </c>
      <c r="AH403" s="5">
        <v>1</v>
      </c>
      <c r="AI403" s="5">
        <v>1</v>
      </c>
      <c r="AJ403" s="5">
        <v>1</v>
      </c>
      <c r="AK403" s="5">
        <v>1</v>
      </c>
      <c r="AL403" s="5">
        <v>1</v>
      </c>
      <c r="AM403" s="5">
        <v>1</v>
      </c>
      <c r="AN403" s="5">
        <v>1</v>
      </c>
      <c r="AO403" s="5">
        <v>1</v>
      </c>
      <c r="AP403" s="5">
        <v>1</v>
      </c>
      <c r="AQ403" s="5">
        <v>1</v>
      </c>
      <c r="AR403" s="5">
        <v>1</v>
      </c>
      <c r="AS403" s="5">
        <v>1</v>
      </c>
      <c r="AT403" s="5">
        <v>1</v>
      </c>
      <c r="AU403" s="5">
        <v>1</v>
      </c>
      <c r="AV403" s="5">
        <v>1</v>
      </c>
      <c r="AW403" s="5">
        <v>1</v>
      </c>
      <c r="AX403" s="5">
        <v>1</v>
      </c>
      <c r="AY403" s="5">
        <v>1</v>
      </c>
      <c r="AZ403" s="5">
        <v>1</v>
      </c>
      <c r="BA403" s="5">
        <v>1</v>
      </c>
      <c r="BB403" s="5">
        <v>1</v>
      </c>
      <c r="BC403" s="5">
        <v>1</v>
      </c>
      <c r="BD403" s="5">
        <v>1</v>
      </c>
      <c r="BE403" s="5">
        <v>1</v>
      </c>
      <c r="BF403" s="5">
        <v>1</v>
      </c>
      <c r="BG403" s="5">
        <v>1</v>
      </c>
      <c r="BH403" s="5">
        <v>1</v>
      </c>
      <c r="BI403" s="5">
        <v>1</v>
      </c>
      <c r="BJ403" s="5">
        <v>1</v>
      </c>
      <c r="BK403" s="5">
        <v>1</v>
      </c>
      <c r="BL403" s="5">
        <v>1</v>
      </c>
      <c r="BM403" s="5">
        <v>1</v>
      </c>
      <c r="BN403" s="5">
        <v>1</v>
      </c>
      <c r="BO403" s="5">
        <v>1</v>
      </c>
      <c r="BP403" s="5">
        <v>1</v>
      </c>
      <c r="BQ403" s="5">
        <v>1</v>
      </c>
      <c r="BR403" s="5">
        <v>1</v>
      </c>
      <c r="BS403" s="5">
        <v>1</v>
      </c>
      <c r="BT403" s="5">
        <v>1</v>
      </c>
      <c r="BU403" s="244">
        <v>1</v>
      </c>
    </row>
    <row r="404" spans="1:73" ht="21">
      <c r="A404" s="5">
        <v>1</v>
      </c>
      <c r="B404" s="599"/>
      <c r="C404" s="1"/>
      <c r="D404" s="600"/>
      <c r="E404" s="884" t="s">
        <v>702</v>
      </c>
      <c r="F404" s="885"/>
      <c r="G404" s="885"/>
      <c r="H404" s="886"/>
      <c r="I404" s="5">
        <v>1</v>
      </c>
      <c r="J404" s="62" t="s">
        <v>21</v>
      </c>
      <c r="K404" s="63"/>
      <c r="L404" s="63" t="s">
        <v>40</v>
      </c>
      <c r="M404" s="64" t="s">
        <v>266</v>
      </c>
      <c r="N404" s="64"/>
      <c r="O404" s="64"/>
      <c r="P404" s="64"/>
      <c r="Q404" s="64"/>
      <c r="R404" s="64"/>
      <c r="S404" s="64"/>
      <c r="T404" s="64"/>
      <c r="U404" s="64"/>
      <c r="V404" s="64"/>
      <c r="W404" s="64"/>
      <c r="X404" s="65"/>
      <c r="Y404" s="5">
        <v>1</v>
      </c>
      <c r="Z404" s="5">
        <v>1</v>
      </c>
      <c r="AA404" s="100"/>
      <c r="AB404" s="1"/>
      <c r="AC404" s="1"/>
      <c r="AD404" s="1"/>
      <c r="AE404" s="1"/>
      <c r="AF404" s="101"/>
      <c r="AG404" s="5">
        <v>1</v>
      </c>
      <c r="AH404" s="5">
        <v>1</v>
      </c>
      <c r="AI404" s="5">
        <v>1</v>
      </c>
      <c r="AJ404" s="5">
        <v>1</v>
      </c>
      <c r="AK404" s="5">
        <v>1</v>
      </c>
      <c r="AL404" s="5">
        <v>1</v>
      </c>
      <c r="AM404" s="5">
        <v>1</v>
      </c>
      <c r="AN404" s="5">
        <v>1</v>
      </c>
      <c r="AO404" s="5">
        <v>1</v>
      </c>
      <c r="AP404" s="5">
        <v>1</v>
      </c>
      <c r="AQ404" s="5">
        <v>1</v>
      </c>
      <c r="AR404" s="5">
        <v>1</v>
      </c>
      <c r="AS404" s="5">
        <v>1</v>
      </c>
      <c r="AT404" s="5">
        <v>1</v>
      </c>
      <c r="AU404" s="5">
        <v>1</v>
      </c>
      <c r="AV404" s="5">
        <v>1</v>
      </c>
      <c r="AW404" s="5">
        <v>1</v>
      </c>
      <c r="AX404" s="5">
        <v>1</v>
      </c>
      <c r="AY404" s="5">
        <v>1</v>
      </c>
      <c r="AZ404" s="5">
        <v>1</v>
      </c>
      <c r="BA404" s="5">
        <v>1</v>
      </c>
      <c r="BB404" s="5">
        <v>1</v>
      </c>
      <c r="BC404" s="5">
        <v>1</v>
      </c>
      <c r="BD404" s="5">
        <v>1</v>
      </c>
      <c r="BE404" s="5">
        <v>1</v>
      </c>
      <c r="BF404" s="5">
        <v>1</v>
      </c>
      <c r="BG404" s="5">
        <v>1</v>
      </c>
      <c r="BH404" s="5">
        <v>1</v>
      </c>
      <c r="BI404" s="5">
        <v>1</v>
      </c>
      <c r="BJ404" s="5">
        <v>1</v>
      </c>
      <c r="BK404" s="5">
        <v>1</v>
      </c>
      <c r="BL404" s="5">
        <v>1</v>
      </c>
      <c r="BM404" s="5">
        <v>1</v>
      </c>
      <c r="BN404" s="5">
        <v>1</v>
      </c>
      <c r="BO404" s="5">
        <v>1</v>
      </c>
      <c r="BP404" s="5">
        <v>1</v>
      </c>
      <c r="BQ404" s="5">
        <v>1</v>
      </c>
      <c r="BR404" s="5">
        <v>1</v>
      </c>
      <c r="BS404" s="5">
        <v>1</v>
      </c>
      <c r="BT404" s="5">
        <v>1</v>
      </c>
      <c r="BU404" s="244">
        <v>1</v>
      </c>
    </row>
    <row r="405" spans="1:73" ht="18.75" customHeight="1">
      <c r="A405" s="5">
        <v>1</v>
      </c>
      <c r="B405" s="599"/>
      <c r="C405" s="1"/>
      <c r="D405" s="600"/>
      <c r="E405" s="907" t="s">
        <v>703</v>
      </c>
      <c r="F405" s="908"/>
      <c r="G405" s="908"/>
      <c r="H405" s="909"/>
      <c r="I405" s="5">
        <v>1</v>
      </c>
      <c r="J405" s="62" t="s">
        <v>21</v>
      </c>
      <c r="K405" s="71">
        <v>100</v>
      </c>
      <c r="L405" s="72" t="s">
        <v>43</v>
      </c>
      <c r="M405" s="73" t="s">
        <v>44</v>
      </c>
      <c r="N405" s="74"/>
      <c r="O405" s="74"/>
      <c r="P405" s="75"/>
      <c r="Q405" s="76"/>
      <c r="R405" s="75"/>
      <c r="S405" s="75"/>
      <c r="T405" s="75"/>
      <c r="U405" s="75"/>
      <c r="V405" s="77" t="s">
        <v>45</v>
      </c>
      <c r="W405" s="78"/>
      <c r="X405" s="79"/>
      <c r="Y405" s="5">
        <v>1</v>
      </c>
      <c r="Z405" s="5">
        <v>1</v>
      </c>
      <c r="AA405" s="100"/>
      <c r="AB405" s="1"/>
      <c r="AC405" s="1"/>
      <c r="AD405" s="1"/>
      <c r="AE405" s="1"/>
      <c r="AF405" s="101"/>
      <c r="AG405" s="5">
        <v>1</v>
      </c>
      <c r="AH405" s="5">
        <v>1</v>
      </c>
      <c r="AI405" s="5">
        <v>1</v>
      </c>
      <c r="AJ405" s="5">
        <v>1</v>
      </c>
      <c r="AK405" s="5">
        <v>1</v>
      </c>
      <c r="AL405" s="5">
        <v>1</v>
      </c>
      <c r="AM405" s="5">
        <v>1</v>
      </c>
      <c r="AN405" s="5">
        <v>1</v>
      </c>
      <c r="AO405" s="5">
        <v>1</v>
      </c>
      <c r="AP405" s="5">
        <v>1</v>
      </c>
      <c r="AQ405" s="5">
        <v>1</v>
      </c>
      <c r="AR405" s="5">
        <v>1</v>
      </c>
      <c r="AS405" s="5">
        <v>1</v>
      </c>
      <c r="AT405" s="5">
        <v>1</v>
      </c>
      <c r="AU405" s="5">
        <v>1</v>
      </c>
      <c r="AV405" s="5">
        <v>1</v>
      </c>
      <c r="AW405" s="5">
        <v>1</v>
      </c>
      <c r="AX405" s="5">
        <v>1</v>
      </c>
      <c r="AY405" s="5">
        <v>1</v>
      </c>
      <c r="AZ405" s="5">
        <v>1</v>
      </c>
      <c r="BA405" s="5">
        <v>1</v>
      </c>
      <c r="BB405" s="5">
        <v>1</v>
      </c>
      <c r="BC405" s="5">
        <v>1</v>
      </c>
      <c r="BD405" s="5">
        <v>1</v>
      </c>
      <c r="BE405" s="5">
        <v>1</v>
      </c>
      <c r="BF405" s="5">
        <v>1</v>
      </c>
      <c r="BG405" s="5">
        <v>1</v>
      </c>
      <c r="BH405" s="5">
        <v>1</v>
      </c>
      <c r="BI405" s="5">
        <v>1</v>
      </c>
      <c r="BJ405" s="5">
        <v>1</v>
      </c>
      <c r="BK405" s="5">
        <v>1</v>
      </c>
      <c r="BL405" s="5">
        <v>1</v>
      </c>
      <c r="BM405" s="5">
        <v>1</v>
      </c>
      <c r="BN405" s="5">
        <v>1</v>
      </c>
      <c r="BO405" s="5">
        <v>1</v>
      </c>
      <c r="BP405" s="5">
        <v>1</v>
      </c>
      <c r="BQ405" s="5">
        <v>1</v>
      </c>
      <c r="BR405" s="5">
        <v>1</v>
      </c>
      <c r="BS405" s="5">
        <v>1</v>
      </c>
      <c r="BT405" s="5">
        <v>1</v>
      </c>
      <c r="BU405" s="244">
        <v>1</v>
      </c>
    </row>
    <row r="406" spans="1:73" ht="15.75" customHeight="1">
      <c r="A406" s="5">
        <v>1</v>
      </c>
      <c r="B406" s="599"/>
      <c r="C406" s="1"/>
      <c r="D406" s="600"/>
      <c r="E406" s="907"/>
      <c r="F406" s="908"/>
      <c r="G406" s="908"/>
      <c r="H406" s="909"/>
      <c r="I406" s="5">
        <v>1</v>
      </c>
      <c r="J406" s="62" t="s">
        <v>21</v>
      </c>
      <c r="K406" s="89">
        <v>100</v>
      </c>
      <c r="L406" s="90" t="s">
        <v>52</v>
      </c>
      <c r="M406" s="91" t="s">
        <v>53</v>
      </c>
      <c r="N406" s="92"/>
      <c r="P406" s="76"/>
      <c r="Q406" s="76"/>
      <c r="R406" s="76"/>
      <c r="S406" s="76"/>
      <c r="T406" s="76"/>
      <c r="U406" s="76"/>
      <c r="V406" s="753">
        <v>260</v>
      </c>
      <c r="W406" s="754" t="str">
        <f>L405</f>
        <v>couverts</v>
      </c>
      <c r="X406" s="755"/>
      <c r="Y406" s="5">
        <v>1</v>
      </c>
      <c r="Z406" s="5">
        <v>1</v>
      </c>
      <c r="AA406" s="100"/>
      <c r="AB406" s="1"/>
      <c r="AC406" s="1"/>
      <c r="AD406" s="1"/>
      <c r="AE406" s="1"/>
      <c r="AF406" s="101"/>
      <c r="AG406" s="5">
        <v>1</v>
      </c>
      <c r="AH406" s="5">
        <v>1</v>
      </c>
      <c r="AI406" s="5">
        <v>1</v>
      </c>
      <c r="AJ406" s="5">
        <v>1</v>
      </c>
      <c r="AK406" s="5">
        <v>1</v>
      </c>
      <c r="AL406" s="5">
        <v>1</v>
      </c>
      <c r="AM406" s="5">
        <v>1</v>
      </c>
      <c r="AN406" s="5">
        <v>1</v>
      </c>
      <c r="AO406" s="5">
        <v>1</v>
      </c>
      <c r="AP406" s="5">
        <v>1</v>
      </c>
      <c r="AQ406" s="5">
        <v>1</v>
      </c>
      <c r="AR406" s="5">
        <v>1</v>
      </c>
      <c r="AS406" s="5">
        <v>1</v>
      </c>
      <c r="AT406" s="5">
        <v>1</v>
      </c>
      <c r="AU406" s="5">
        <v>1</v>
      </c>
      <c r="AV406" s="5">
        <v>1</v>
      </c>
      <c r="AW406" s="5">
        <v>1</v>
      </c>
      <c r="AX406" s="5">
        <v>1</v>
      </c>
      <c r="AY406" s="5">
        <v>1</v>
      </c>
      <c r="AZ406" s="5">
        <v>1</v>
      </c>
      <c r="BA406" s="5">
        <v>1</v>
      </c>
      <c r="BB406" s="5">
        <v>1</v>
      </c>
      <c r="BC406" s="5">
        <v>1</v>
      </c>
      <c r="BD406" s="5">
        <v>1</v>
      </c>
      <c r="BE406" s="5">
        <v>1</v>
      </c>
      <c r="BF406" s="5">
        <v>1</v>
      </c>
      <c r="BG406" s="5">
        <v>1</v>
      </c>
      <c r="BH406" s="5">
        <v>1</v>
      </c>
      <c r="BI406" s="5">
        <v>1</v>
      </c>
      <c r="BJ406" s="5">
        <v>1</v>
      </c>
      <c r="BK406" s="5">
        <v>1</v>
      </c>
      <c r="BL406" s="5">
        <v>1</v>
      </c>
      <c r="BM406" s="5">
        <v>1</v>
      </c>
      <c r="BN406" s="5">
        <v>1</v>
      </c>
      <c r="BO406" s="5">
        <v>1</v>
      </c>
      <c r="BP406" s="5">
        <v>1</v>
      </c>
      <c r="BQ406" s="5">
        <v>1</v>
      </c>
      <c r="BR406" s="5">
        <v>1</v>
      </c>
      <c r="BS406" s="5">
        <v>1</v>
      </c>
      <c r="BT406" s="5">
        <v>1</v>
      </c>
      <c r="BU406" s="244">
        <v>1</v>
      </c>
    </row>
    <row r="407" spans="1:73" ht="16.5" thickBot="1">
      <c r="A407" s="5">
        <v>1</v>
      </c>
      <c r="B407" s="599"/>
      <c r="C407" s="1"/>
      <c r="D407" s="600"/>
      <c r="E407" s="907"/>
      <c r="F407" s="908"/>
      <c r="G407" s="908"/>
      <c r="H407" s="909"/>
      <c r="I407" s="5">
        <v>1</v>
      </c>
      <c r="J407" s="62" t="s">
        <v>21</v>
      </c>
      <c r="K407" s="98" t="s">
        <v>59</v>
      </c>
      <c r="O407" s="92"/>
      <c r="P407" s="36"/>
      <c r="Q407" s="36"/>
      <c r="R407" s="76"/>
      <c r="S407" s="76"/>
      <c r="T407" s="76"/>
      <c r="U407" s="99" t="str">
        <f>M404</f>
        <v>Sand</v>
      </c>
      <c r="V407" s="753"/>
      <c r="W407" s="754"/>
      <c r="X407" s="755"/>
      <c r="Y407" s="5">
        <v>1</v>
      </c>
      <c r="Z407" s="5">
        <v>1</v>
      </c>
      <c r="AA407" s="100"/>
      <c r="AB407" s="1"/>
      <c r="AC407" s="1"/>
      <c r="AD407" s="1"/>
      <c r="AE407" s="1"/>
      <c r="AF407" s="101"/>
      <c r="AG407" s="5">
        <v>1</v>
      </c>
      <c r="AH407" s="5">
        <v>1</v>
      </c>
      <c r="AI407" s="5">
        <v>1</v>
      </c>
      <c r="AJ407" s="5">
        <v>1</v>
      </c>
      <c r="AK407" s="5">
        <v>1</v>
      </c>
      <c r="AL407" s="5">
        <v>1</v>
      </c>
      <c r="AM407" s="5">
        <v>1</v>
      </c>
      <c r="AN407" s="5">
        <v>1</v>
      </c>
      <c r="AO407" s="5">
        <v>1</v>
      </c>
      <c r="AP407" s="5">
        <v>1</v>
      </c>
      <c r="AQ407" s="5">
        <v>1</v>
      </c>
      <c r="AR407" s="5">
        <v>1</v>
      </c>
      <c r="AS407" s="5">
        <v>1</v>
      </c>
      <c r="AT407" s="5">
        <v>1</v>
      </c>
      <c r="AU407" s="5">
        <v>1</v>
      </c>
      <c r="AV407" s="5">
        <v>1</v>
      </c>
      <c r="AW407" s="5">
        <v>1</v>
      </c>
      <c r="AX407" s="5">
        <v>1</v>
      </c>
      <c r="AY407" s="5">
        <v>1</v>
      </c>
      <c r="AZ407" s="5">
        <v>1</v>
      </c>
      <c r="BA407" s="5">
        <v>1</v>
      </c>
      <c r="BB407" s="5">
        <v>1</v>
      </c>
      <c r="BC407" s="5">
        <v>1</v>
      </c>
      <c r="BD407" s="5">
        <v>1</v>
      </c>
      <c r="BE407" s="5">
        <v>1</v>
      </c>
      <c r="BF407" s="5">
        <v>1</v>
      </c>
      <c r="BG407" s="5">
        <v>1</v>
      </c>
      <c r="BH407" s="5">
        <v>1</v>
      </c>
      <c r="BI407" s="5">
        <v>1</v>
      </c>
      <c r="BJ407" s="5">
        <v>1</v>
      </c>
      <c r="BK407" s="5">
        <v>1</v>
      </c>
      <c r="BL407" s="5">
        <v>1</v>
      </c>
      <c r="BM407" s="5">
        <v>1</v>
      </c>
      <c r="BN407" s="5">
        <v>1</v>
      </c>
      <c r="BO407" s="5">
        <v>1</v>
      </c>
      <c r="BP407" s="5">
        <v>1</v>
      </c>
      <c r="BQ407" s="5">
        <v>1</v>
      </c>
      <c r="BR407" s="5">
        <v>1</v>
      </c>
      <c r="BS407" s="5">
        <v>1</v>
      </c>
      <c r="BT407" s="5">
        <v>1</v>
      </c>
      <c r="BU407" s="244">
        <v>1</v>
      </c>
    </row>
    <row r="408" spans="1:73" ht="17.25" customHeight="1" thickTop="1" thickBot="1">
      <c r="A408" s="5">
        <v>1</v>
      </c>
      <c r="B408" s="599"/>
      <c r="C408" s="1"/>
      <c r="D408" s="600"/>
      <c r="E408" s="903" t="s">
        <v>688</v>
      </c>
      <c r="F408" s="904"/>
      <c r="G408" s="904"/>
      <c r="H408" s="905"/>
      <c r="I408" s="5">
        <v>1</v>
      </c>
      <c r="J408" s="62" t="s">
        <v>21</v>
      </c>
      <c r="K408" s="112" t="s">
        <v>63</v>
      </c>
      <c r="L408" s="113" t="s">
        <v>64</v>
      </c>
      <c r="M408" s="112" t="s">
        <v>65</v>
      </c>
      <c r="N408" s="113" t="s">
        <v>66</v>
      </c>
      <c r="O408" s="112" t="s">
        <v>67</v>
      </c>
      <c r="P408" s="113" t="s">
        <v>68</v>
      </c>
      <c r="Q408" s="112" t="s">
        <v>69</v>
      </c>
      <c r="R408" s="113" t="s">
        <v>70</v>
      </c>
      <c r="S408" s="112" t="s">
        <v>71</v>
      </c>
      <c r="T408" s="113" t="s">
        <v>72</v>
      </c>
      <c r="U408" s="112" t="s">
        <v>73</v>
      </c>
      <c r="V408" s="113" t="s">
        <v>74</v>
      </c>
      <c r="W408" s="112" t="s">
        <v>75</v>
      </c>
      <c r="X408" s="114" t="s">
        <v>76</v>
      </c>
      <c r="Y408" s="5">
        <v>1</v>
      </c>
      <c r="Z408" s="5">
        <v>1</v>
      </c>
      <c r="AA408" s="100"/>
      <c r="AB408" s="1"/>
      <c r="AC408" s="1"/>
      <c r="AD408" s="1"/>
      <c r="AE408" s="1"/>
      <c r="AF408" s="101"/>
      <c r="AG408" s="5">
        <v>1</v>
      </c>
      <c r="AH408" s="5">
        <v>1</v>
      </c>
      <c r="AI408" s="5">
        <v>1</v>
      </c>
      <c r="AJ408" s="5">
        <v>1</v>
      </c>
      <c r="AK408" s="5">
        <v>1</v>
      </c>
      <c r="AL408" s="5">
        <v>1</v>
      </c>
      <c r="AM408" s="5">
        <v>1</v>
      </c>
      <c r="AN408" s="5">
        <v>1</v>
      </c>
      <c r="AO408" s="5">
        <v>1</v>
      </c>
      <c r="AP408" s="5">
        <v>1</v>
      </c>
      <c r="AQ408" s="5">
        <v>1</v>
      </c>
      <c r="AR408" s="5">
        <v>1</v>
      </c>
      <c r="AS408" s="5">
        <v>1</v>
      </c>
      <c r="AT408" s="5">
        <v>1</v>
      </c>
      <c r="AU408" s="5">
        <v>1</v>
      </c>
      <c r="AV408" s="5">
        <v>1</v>
      </c>
      <c r="AW408" s="5">
        <v>1</v>
      </c>
      <c r="AX408" s="5">
        <v>1</v>
      </c>
      <c r="AY408" s="5">
        <v>1</v>
      </c>
      <c r="AZ408" s="5">
        <v>1</v>
      </c>
      <c r="BA408" s="5">
        <v>1</v>
      </c>
      <c r="BB408" s="5">
        <v>1</v>
      </c>
      <c r="BC408" s="5">
        <v>1</v>
      </c>
      <c r="BD408" s="5">
        <v>1</v>
      </c>
      <c r="BE408" s="5">
        <v>1</v>
      </c>
      <c r="BF408" s="5">
        <v>1</v>
      </c>
      <c r="BG408" s="5">
        <v>1</v>
      </c>
      <c r="BH408" s="5">
        <v>1</v>
      </c>
      <c r="BI408" s="5">
        <v>1</v>
      </c>
      <c r="BJ408" s="5">
        <v>1</v>
      </c>
      <c r="BK408" s="5">
        <v>1</v>
      </c>
      <c r="BL408" s="5">
        <v>1</v>
      </c>
      <c r="BM408" s="5">
        <v>1</v>
      </c>
      <c r="BN408" s="5">
        <v>1</v>
      </c>
      <c r="BO408" s="5">
        <v>1</v>
      </c>
      <c r="BP408" s="5">
        <v>1</v>
      </c>
      <c r="BQ408" s="5">
        <v>1</v>
      </c>
      <c r="BR408" s="5">
        <v>1</v>
      </c>
      <c r="BS408" s="5">
        <v>1</v>
      </c>
      <c r="BT408" s="5">
        <v>1</v>
      </c>
      <c r="BU408" s="244">
        <v>1</v>
      </c>
    </row>
    <row r="409" spans="1:73" ht="16.5" customHeight="1" thickTop="1">
      <c r="A409" s="5">
        <v>1</v>
      </c>
      <c r="B409" s="599"/>
      <c r="C409" s="1"/>
      <c r="D409" s="600"/>
      <c r="E409" s="903"/>
      <c r="F409" s="904"/>
      <c r="G409" s="904"/>
      <c r="H409" s="905"/>
      <c r="I409" s="5">
        <v>1</v>
      </c>
      <c r="J409" s="62" t="s">
        <v>21</v>
      </c>
      <c r="K409" s="125" t="s">
        <v>88</v>
      </c>
      <c r="L409" s="126" t="s">
        <v>89</v>
      </c>
      <c r="M409" s="127"/>
      <c r="N409" s="685" t="s">
        <v>90</v>
      </c>
      <c r="O409" s="687" t="s">
        <v>91</v>
      </c>
      <c r="P409" s="128" t="s">
        <v>92</v>
      </c>
      <c r="Q409" s="689" t="s">
        <v>93</v>
      </c>
      <c r="R409" s="691" t="s">
        <v>94</v>
      </c>
      <c r="S409" s="693" t="s">
        <v>95</v>
      </c>
      <c r="T409" s="129" t="s">
        <v>87</v>
      </c>
      <c r="U409" s="130" t="s">
        <v>82</v>
      </c>
      <c r="V409" s="131" t="s">
        <v>96</v>
      </c>
      <c r="W409" s="132">
        <f>V406</f>
        <v>260</v>
      </c>
      <c r="X409" s="133" t="str">
        <f>W406</f>
        <v>couverts</v>
      </c>
      <c r="Y409" s="5">
        <v>1</v>
      </c>
      <c r="Z409" s="5">
        <v>1</v>
      </c>
      <c r="AA409" s="100"/>
      <c r="AB409" s="1"/>
      <c r="AC409" s="1"/>
      <c r="AD409" s="1"/>
      <c r="AE409" s="1"/>
      <c r="AF409" s="101"/>
      <c r="AG409" s="5">
        <v>1</v>
      </c>
      <c r="AH409" s="5">
        <v>1</v>
      </c>
      <c r="AI409" s="5">
        <v>1</v>
      </c>
      <c r="AJ409" s="5">
        <v>1</v>
      </c>
      <c r="AK409" s="5">
        <v>1</v>
      </c>
      <c r="AL409" s="5">
        <v>1</v>
      </c>
      <c r="AM409" s="5">
        <v>1</v>
      </c>
      <c r="AN409" s="5">
        <v>1</v>
      </c>
      <c r="AO409" s="5">
        <v>1</v>
      </c>
      <c r="AP409" s="5">
        <v>1</v>
      </c>
      <c r="AQ409" s="5">
        <v>1</v>
      </c>
      <c r="AR409" s="5">
        <v>1</v>
      </c>
      <c r="AS409" s="5">
        <v>1</v>
      </c>
      <c r="AT409" s="5">
        <v>1</v>
      </c>
      <c r="AU409" s="5">
        <v>1</v>
      </c>
      <c r="AV409" s="5">
        <v>1</v>
      </c>
      <c r="AW409" s="5">
        <v>1</v>
      </c>
      <c r="AX409" s="5">
        <v>1</v>
      </c>
      <c r="AY409" s="5">
        <v>1</v>
      </c>
      <c r="AZ409" s="5">
        <v>1</v>
      </c>
      <c r="BA409" s="5">
        <v>1</v>
      </c>
      <c r="BB409" s="5">
        <v>1</v>
      </c>
      <c r="BC409" s="5">
        <v>1</v>
      </c>
      <c r="BD409" s="5">
        <v>1</v>
      </c>
      <c r="BE409" s="5">
        <v>1</v>
      </c>
      <c r="BF409" s="5">
        <v>1</v>
      </c>
      <c r="BG409" s="5">
        <v>1</v>
      </c>
      <c r="BH409" s="5">
        <v>1</v>
      </c>
      <c r="BI409" s="5">
        <v>1</v>
      </c>
      <c r="BJ409" s="5">
        <v>1</v>
      </c>
      <c r="BK409" s="5">
        <v>1</v>
      </c>
      <c r="BL409" s="5">
        <v>1</v>
      </c>
      <c r="BM409" s="5">
        <v>1</v>
      </c>
      <c r="BN409" s="5">
        <v>1</v>
      </c>
      <c r="BO409" s="5">
        <v>1</v>
      </c>
      <c r="BP409" s="5">
        <v>1</v>
      </c>
      <c r="BQ409" s="5">
        <v>1</v>
      </c>
      <c r="BR409" s="5">
        <v>1</v>
      </c>
      <c r="BS409" s="5">
        <v>1</v>
      </c>
      <c r="BT409" s="5">
        <v>1</v>
      </c>
      <c r="BU409" s="244">
        <v>1</v>
      </c>
    </row>
    <row r="410" spans="1:73" ht="21" customHeight="1">
      <c r="A410" s="5">
        <v>1</v>
      </c>
      <c r="B410" s="599"/>
      <c r="C410" s="1"/>
      <c r="D410" s="600"/>
      <c r="E410" s="807" t="s">
        <v>678</v>
      </c>
      <c r="F410" s="675" t="s">
        <v>677</v>
      </c>
      <c r="G410" s="634" t="s">
        <v>517</v>
      </c>
      <c r="H410" s="809" t="s">
        <v>686</v>
      </c>
      <c r="I410" s="5">
        <v>1</v>
      </c>
      <c r="J410" s="60" t="s">
        <v>21</v>
      </c>
      <c r="K410" s="144" t="s">
        <v>82</v>
      </c>
      <c r="L410" s="145" t="s">
        <v>83</v>
      </c>
      <c r="M410" s="146" t="s">
        <v>84</v>
      </c>
      <c r="N410" s="686"/>
      <c r="O410" s="688"/>
      <c r="P410" s="147" t="s">
        <v>81</v>
      </c>
      <c r="Q410" s="690"/>
      <c r="R410" s="692"/>
      <c r="S410" s="694"/>
      <c r="T410" s="148" t="s">
        <v>102</v>
      </c>
      <c r="U410" s="149">
        <v>1</v>
      </c>
      <c r="V410" s="150" t="s">
        <v>82</v>
      </c>
      <c r="W410" s="151" t="s">
        <v>83</v>
      </c>
      <c r="X410" s="152" t="s">
        <v>87</v>
      </c>
      <c r="Y410" s="5">
        <v>1</v>
      </c>
      <c r="Z410" s="5">
        <v>1</v>
      </c>
      <c r="AA410" s="100"/>
      <c r="AB410" s="1"/>
      <c r="AC410" s="1"/>
      <c r="AD410" s="1"/>
      <c r="AE410" s="1"/>
      <c r="AF410" s="101"/>
      <c r="AG410" s="5">
        <v>1</v>
      </c>
      <c r="AH410" s="5">
        <v>1</v>
      </c>
      <c r="AI410" s="5">
        <v>1</v>
      </c>
      <c r="AJ410" s="5">
        <v>1</v>
      </c>
      <c r="AK410" s="5">
        <v>1</v>
      </c>
      <c r="AL410" s="5">
        <v>1</v>
      </c>
      <c r="AM410" s="5">
        <v>1</v>
      </c>
      <c r="AN410" s="5">
        <v>1</v>
      </c>
      <c r="AO410" s="5">
        <v>1</v>
      </c>
      <c r="AP410" s="5">
        <v>1</v>
      </c>
      <c r="AQ410" s="5">
        <v>1</v>
      </c>
      <c r="AR410" s="5">
        <v>1</v>
      </c>
      <c r="AS410" s="5">
        <v>1</v>
      </c>
      <c r="AT410" s="5">
        <v>1</v>
      </c>
      <c r="AU410" s="5">
        <v>1</v>
      </c>
      <c r="AV410" s="5">
        <v>1</v>
      </c>
      <c r="AW410" s="5">
        <v>1</v>
      </c>
      <c r="AX410" s="5">
        <v>1</v>
      </c>
      <c r="AY410" s="5">
        <v>1</v>
      </c>
      <c r="AZ410" s="5">
        <v>1</v>
      </c>
      <c r="BA410" s="5">
        <v>1</v>
      </c>
      <c r="BB410" s="5">
        <v>1</v>
      </c>
      <c r="BC410" s="5">
        <v>1</v>
      </c>
      <c r="BD410" s="5">
        <v>1</v>
      </c>
      <c r="BE410" s="5">
        <v>1</v>
      </c>
      <c r="BF410" s="5">
        <v>1</v>
      </c>
      <c r="BG410" s="5">
        <v>1</v>
      </c>
      <c r="BH410" s="5">
        <v>1</v>
      </c>
      <c r="BI410" s="5">
        <v>1</v>
      </c>
      <c r="BJ410" s="5">
        <v>1</v>
      </c>
      <c r="BK410" s="5">
        <v>1</v>
      </c>
      <c r="BL410" s="5">
        <v>1</v>
      </c>
      <c r="BM410" s="5">
        <v>1</v>
      </c>
      <c r="BN410" s="5">
        <v>1</v>
      </c>
      <c r="BO410" s="5">
        <v>1</v>
      </c>
      <c r="BP410" s="5">
        <v>1</v>
      </c>
      <c r="BQ410" s="5">
        <v>1</v>
      </c>
      <c r="BR410" s="5">
        <v>1</v>
      </c>
      <c r="BS410" s="5">
        <v>1</v>
      </c>
      <c r="BT410" s="5">
        <v>1</v>
      </c>
      <c r="BU410" s="244">
        <v>1</v>
      </c>
    </row>
    <row r="411" spans="1:73" ht="18.75" customHeight="1">
      <c r="A411" s="5">
        <v>1</v>
      </c>
      <c r="B411" s="599"/>
      <c r="C411" s="1"/>
      <c r="D411" s="600"/>
      <c r="E411" s="807"/>
      <c r="F411" s="675"/>
      <c r="G411" s="810" t="s">
        <v>519</v>
      </c>
      <c r="H411" s="809"/>
      <c r="I411" s="5">
        <v>1</v>
      </c>
      <c r="J411" s="62" t="s">
        <v>21</v>
      </c>
      <c r="K411" s="163"/>
      <c r="L411" s="164"/>
      <c r="M411" s="165" t="str">
        <f t="shared" ref="M411:M440" si="66">IF(AND(K411&gt;0,N411&gt;0),"de","")</f>
        <v/>
      </c>
      <c r="N411" s="485"/>
      <c r="O411" s="167"/>
      <c r="P411" s="168"/>
      <c r="Q411" s="491">
        <v>1</v>
      </c>
      <c r="R411" s="169">
        <f>IFERROR(SUMIF(K468:P468, O411, K469:P469)*N411*IF(ISBLANK(K411),1,K411)+SUMIF(K470:P470, O411, K471:P471)*N411*IF(ISBLANK(K411),1,K411), 0)</f>
        <v>0</v>
      </c>
      <c r="S411" s="170">
        <f>IF(ISBLANK(K405),0,(R411*Q411)/K405*V406)</f>
        <v>0</v>
      </c>
      <c r="T411" s="171">
        <f>IF(S441=0,0,(S411/S441)*U410*1000)</f>
        <v>0</v>
      </c>
      <c r="U411" s="172">
        <f>IF(R441=0, 0, (K411*Q411)/(R441*U410))</f>
        <v>0</v>
      </c>
      <c r="V411" s="173">
        <f>IF(OR(ISBLANK(K405), ISBLANK(K411), ISTEXT(K411)), 0, K411*Q411/K405*V406)</f>
        <v>0</v>
      </c>
      <c r="W411" s="174">
        <f t="shared" ref="W411:W440" si="67">L411</f>
        <v>0</v>
      </c>
      <c r="X411" s="175">
        <f t="shared" ref="X411:X440" si="68">IF(S411=0,0,IF(S411&gt;=1,ROUND(S411,3)&amp;" Kg",INT(S411*1000)&amp;" g"))</f>
        <v>0</v>
      </c>
      <c r="Y411" s="5">
        <v>1</v>
      </c>
      <c r="Z411" s="5">
        <v>1</v>
      </c>
      <c r="AA411" s="796" t="s">
        <v>119</v>
      </c>
      <c r="AB411" s="201" t="s">
        <v>120</v>
      </c>
      <c r="AC411" s="1"/>
      <c r="AD411" s="1"/>
      <c r="AE411" s="1"/>
      <c r="AF411" s="101"/>
      <c r="AG411" s="5">
        <v>1</v>
      </c>
      <c r="AH411" s="5">
        <v>1</v>
      </c>
      <c r="AI411" s="5">
        <v>1</v>
      </c>
      <c r="AJ411" s="5">
        <v>1</v>
      </c>
      <c r="AK411" s="5">
        <v>1</v>
      </c>
      <c r="AL411" s="5">
        <v>1</v>
      </c>
      <c r="AM411" s="5">
        <v>1</v>
      </c>
      <c r="AN411" s="5">
        <v>1</v>
      </c>
      <c r="AO411" s="5">
        <v>1</v>
      </c>
      <c r="AP411" s="5">
        <v>1</v>
      </c>
      <c r="AQ411" s="5">
        <v>1</v>
      </c>
      <c r="AR411" s="5">
        <v>1</v>
      </c>
      <c r="AS411" s="5">
        <v>1</v>
      </c>
      <c r="AT411" s="5">
        <v>1</v>
      </c>
      <c r="AU411" s="5">
        <v>1</v>
      </c>
      <c r="AV411" s="5">
        <v>1</v>
      </c>
      <c r="AW411" s="5">
        <v>1</v>
      </c>
      <c r="AX411" s="5">
        <v>1</v>
      </c>
      <c r="AY411" s="5">
        <v>1</v>
      </c>
      <c r="AZ411" s="5">
        <v>1</v>
      </c>
      <c r="BA411" s="5">
        <v>1</v>
      </c>
      <c r="BB411" s="5">
        <v>1</v>
      </c>
      <c r="BC411" s="5">
        <v>1</v>
      </c>
      <c r="BD411" s="5">
        <v>1</v>
      </c>
      <c r="BE411" s="5">
        <v>1</v>
      </c>
      <c r="BF411" s="5">
        <v>1</v>
      </c>
      <c r="BG411" s="5">
        <v>1</v>
      </c>
      <c r="BH411" s="5">
        <v>1</v>
      </c>
      <c r="BI411" s="5">
        <v>1</v>
      </c>
      <c r="BJ411" s="5">
        <v>1</v>
      </c>
      <c r="BK411" s="5">
        <v>1</v>
      </c>
      <c r="BL411" s="5">
        <v>1</v>
      </c>
      <c r="BM411" s="5">
        <v>1</v>
      </c>
      <c r="BN411" s="5">
        <v>1</v>
      </c>
      <c r="BO411" s="5">
        <v>1</v>
      </c>
      <c r="BP411" s="5">
        <v>1</v>
      </c>
      <c r="BQ411" s="5">
        <v>1</v>
      </c>
      <c r="BR411" s="5">
        <v>1</v>
      </c>
      <c r="BS411" s="5">
        <v>1</v>
      </c>
      <c r="BT411" s="5">
        <v>1</v>
      </c>
      <c r="BU411" s="244">
        <v>1</v>
      </c>
    </row>
    <row r="412" spans="1:73" ht="18.75" customHeight="1">
      <c r="A412" s="5">
        <v>1</v>
      </c>
      <c r="B412" s="717" t="s">
        <v>119</v>
      </c>
      <c r="C412" s="201" t="s">
        <v>120</v>
      </c>
      <c r="D412" s="600"/>
      <c r="E412" s="807"/>
      <c r="F412" s="675"/>
      <c r="G412" s="810"/>
      <c r="H412" s="809"/>
      <c r="I412" s="5">
        <v>1</v>
      </c>
      <c r="J412" s="180" t="str">
        <f t="shared" ref="J412:J439" si="69">IF(P412&lt;&gt;"","A","►")</f>
        <v>►</v>
      </c>
      <c r="K412" s="164"/>
      <c r="L412" s="164"/>
      <c r="M412" s="181" t="str">
        <f t="shared" si="66"/>
        <v/>
      </c>
      <c r="N412" s="166"/>
      <c r="O412" s="167"/>
      <c r="P412" s="182"/>
      <c r="Q412" s="491">
        <v>1</v>
      </c>
      <c r="R412" s="169">
        <f>IFERROR(SUMIF(K468:P468, O412, K469:P469)*N412*IF(ISBLANK(K412),1,K412)+SUMIF(K470:P470, O412, K471:P471)*N412*IF(ISBLANK(K412),1,K412), 0)</f>
        <v>0</v>
      </c>
      <c r="S412" s="170">
        <f>IF(ISBLANK(K405),0,(R412*Q412)/K405*V406)</f>
        <v>0</v>
      </c>
      <c r="T412" s="183">
        <f>IF(S441=0,0,(S412/S441)*U410*1000)</f>
        <v>0</v>
      </c>
      <c r="U412" s="184">
        <f>IF(R441=0, 0, (K412*Q412)/(R441*U410))</f>
        <v>0</v>
      </c>
      <c r="V412" s="185">
        <f>IF(OR(ISBLANK(K405), ISBLANK(K412), ISTEXT(K412)), 0, K412*Q412/K405*V406)</f>
        <v>0</v>
      </c>
      <c r="W412" s="186">
        <f t="shared" si="67"/>
        <v>0</v>
      </c>
      <c r="X412" s="187">
        <f t="shared" si="68"/>
        <v>0</v>
      </c>
      <c r="Y412" s="22" t="s">
        <v>4</v>
      </c>
      <c r="Z412" s="5">
        <v>1</v>
      </c>
      <c r="AA412" s="797"/>
      <c r="AB412" s="210" t="s">
        <v>128</v>
      </c>
      <c r="AC412" s="211"/>
      <c r="AD412" s="211"/>
      <c r="AE412" s="211"/>
      <c r="AF412" s="212"/>
      <c r="AG412" s="5">
        <v>1</v>
      </c>
      <c r="AH412" s="5">
        <v>1</v>
      </c>
      <c r="AI412" s="5">
        <v>1</v>
      </c>
      <c r="AJ412" s="5">
        <v>1</v>
      </c>
      <c r="AK412" s="5">
        <v>1</v>
      </c>
      <c r="AL412" s="5">
        <v>1</v>
      </c>
      <c r="AM412" s="5">
        <v>1</v>
      </c>
      <c r="AN412" s="5">
        <v>1</v>
      </c>
      <c r="AO412" s="5">
        <v>1</v>
      </c>
      <c r="AP412" s="5">
        <v>1</v>
      </c>
      <c r="AQ412" s="5">
        <v>1</v>
      </c>
      <c r="AR412" s="5">
        <v>1</v>
      </c>
      <c r="AS412" s="5">
        <v>1</v>
      </c>
      <c r="AT412" s="5">
        <v>1</v>
      </c>
      <c r="AU412" s="5">
        <v>1</v>
      </c>
      <c r="AV412" s="5">
        <v>1</v>
      </c>
      <c r="AW412" s="5">
        <v>1</v>
      </c>
      <c r="AX412" s="5">
        <v>1</v>
      </c>
      <c r="AY412" s="5">
        <v>1</v>
      </c>
      <c r="AZ412" s="5">
        <v>1</v>
      </c>
      <c r="BA412" s="5">
        <v>1</v>
      </c>
      <c r="BB412" s="5">
        <v>1</v>
      </c>
      <c r="BC412" s="5">
        <v>1</v>
      </c>
      <c r="BD412" s="5">
        <v>1</v>
      </c>
      <c r="BE412" s="5">
        <v>1</v>
      </c>
      <c r="BF412" s="5">
        <v>1</v>
      </c>
      <c r="BG412" s="5">
        <v>1</v>
      </c>
      <c r="BH412" s="5">
        <v>1</v>
      </c>
      <c r="BI412" s="5">
        <v>1</v>
      </c>
      <c r="BJ412" s="5">
        <v>1</v>
      </c>
      <c r="BK412" s="5">
        <v>1</v>
      </c>
      <c r="BL412" s="5">
        <v>1</v>
      </c>
      <c r="BM412" s="5">
        <v>1</v>
      </c>
      <c r="BN412" s="5">
        <v>1</v>
      </c>
      <c r="BO412" s="5">
        <v>1</v>
      </c>
      <c r="BP412" s="5">
        <v>1</v>
      </c>
      <c r="BQ412" s="5">
        <v>1</v>
      </c>
      <c r="BR412" s="5">
        <v>1</v>
      </c>
      <c r="BS412" s="5">
        <v>1</v>
      </c>
      <c r="BT412" s="5">
        <v>1</v>
      </c>
      <c r="BU412" s="244">
        <v>1</v>
      </c>
    </row>
    <row r="413" spans="1:73" ht="18.75" customHeight="1">
      <c r="A413" s="5">
        <v>1</v>
      </c>
      <c r="B413" s="718"/>
      <c r="C413" s="210" t="s">
        <v>128</v>
      </c>
      <c r="D413" s="601"/>
      <c r="E413" s="808"/>
      <c r="F413" s="945"/>
      <c r="G413" s="811"/>
      <c r="H413" s="906"/>
      <c r="I413" s="5">
        <v>1</v>
      </c>
      <c r="J413" s="180" t="str">
        <f t="shared" si="69"/>
        <v>►</v>
      </c>
      <c r="K413" s="192"/>
      <c r="L413" s="192"/>
      <c r="M413" s="165" t="str">
        <f t="shared" si="66"/>
        <v/>
      </c>
      <c r="N413" s="166"/>
      <c r="O413" s="167"/>
      <c r="P413" s="182"/>
      <c r="Q413" s="491">
        <v>1</v>
      </c>
      <c r="R413" s="169">
        <f>IFERROR(SUMIF(K468:P468, O413, K469:P469)*N413*IF(ISBLANK(K413),1,K413)+SUMIF(K470:P470, O413, K471:P471)*N413*IF(ISBLANK(K413),1,K413), 0)</f>
        <v>0</v>
      </c>
      <c r="S413" s="170">
        <f>IF(ISBLANK(K405),0,(R413*Q413)/K405*V406)</f>
        <v>0</v>
      </c>
      <c r="T413" s="171">
        <f>IF(S441=0,0,(S413/S441)*U410*1000)</f>
        <v>0</v>
      </c>
      <c r="U413" s="193">
        <f>IF(R441=0, 0, (K413*Q413)/(R441*U410))</f>
        <v>0</v>
      </c>
      <c r="V413" s="173">
        <f>IF(OR(ISBLANK(K405), ISBLANK(K413), ISTEXT(K413)), 0, K413*Q413/K405*V406)</f>
        <v>0</v>
      </c>
      <c r="W413" s="174">
        <f t="shared" si="67"/>
        <v>0</v>
      </c>
      <c r="X413" s="175">
        <f t="shared" si="68"/>
        <v>0</v>
      </c>
      <c r="Y413" s="22" t="s">
        <v>10</v>
      </c>
      <c r="Z413" s="5">
        <v>1</v>
      </c>
      <c r="AA413" s="216"/>
      <c r="AB413" s="216"/>
      <c r="AC413" s="216"/>
      <c r="AD413" s="216"/>
      <c r="AE413" s="216"/>
      <c r="AF413" s="216"/>
      <c r="AG413" s="5">
        <v>1</v>
      </c>
      <c r="AH413" s="5">
        <v>1</v>
      </c>
      <c r="AI413" s="5">
        <v>1</v>
      </c>
      <c r="AJ413" s="5">
        <v>1</v>
      </c>
      <c r="AK413" s="5">
        <v>1</v>
      </c>
      <c r="AL413" s="5">
        <v>1</v>
      </c>
      <c r="AM413" s="5">
        <v>1</v>
      </c>
      <c r="AN413" s="5">
        <v>1</v>
      </c>
      <c r="AO413" s="5">
        <v>1</v>
      </c>
      <c r="AP413" s="5">
        <v>1</v>
      </c>
      <c r="AQ413" s="5">
        <v>1</v>
      </c>
      <c r="AR413" s="5">
        <v>1</v>
      </c>
      <c r="AS413" s="5">
        <v>1</v>
      </c>
      <c r="AT413" s="5">
        <v>1</v>
      </c>
      <c r="AU413" s="5">
        <v>1</v>
      </c>
      <c r="AV413" s="5">
        <v>1</v>
      </c>
      <c r="AW413" s="5">
        <v>1</v>
      </c>
      <c r="AX413" s="5">
        <v>1</v>
      </c>
      <c r="AY413" s="5">
        <v>1</v>
      </c>
      <c r="AZ413" s="5">
        <v>1</v>
      </c>
      <c r="BA413" s="5">
        <v>1</v>
      </c>
      <c r="BB413" s="5">
        <v>1</v>
      </c>
      <c r="BC413" s="5">
        <v>1</v>
      </c>
      <c r="BD413" s="5">
        <v>1</v>
      </c>
      <c r="BE413" s="5">
        <v>1</v>
      </c>
      <c r="BF413" s="5">
        <v>1</v>
      </c>
      <c r="BG413" s="5">
        <v>1</v>
      </c>
      <c r="BH413" s="5">
        <v>1</v>
      </c>
      <c r="BI413" s="5">
        <v>1</v>
      </c>
      <c r="BJ413" s="5">
        <v>1</v>
      </c>
      <c r="BK413" s="5">
        <v>1</v>
      </c>
      <c r="BL413" s="5">
        <v>1</v>
      </c>
      <c r="BM413" s="5">
        <v>1</v>
      </c>
      <c r="BN413" s="5">
        <v>1</v>
      </c>
      <c r="BO413" s="5">
        <v>1</v>
      </c>
      <c r="BP413" s="5">
        <v>1</v>
      </c>
      <c r="BQ413" s="5">
        <v>1</v>
      </c>
      <c r="BR413" s="5">
        <v>1</v>
      </c>
      <c r="BS413" s="5">
        <v>1</v>
      </c>
      <c r="BT413" s="5">
        <v>1</v>
      </c>
      <c r="BU413" s="244">
        <v>1</v>
      </c>
    </row>
    <row r="414" spans="1:73" ht="18.75">
      <c r="A414" s="5">
        <v>1</v>
      </c>
      <c r="B414" s="596"/>
      <c r="C414" s="613" t="str">
        <f>"colonne."&amp;LEFT(ADDRESS(1,COLUMN(),4),1)</f>
        <v>colonne.C</v>
      </c>
      <c r="D414" s="598"/>
      <c r="E414" s="613" t="str">
        <f>"colonne."&amp;LEFT(ADDRESS(1,COLUMN(),4),1)</f>
        <v>colonne.E</v>
      </c>
      <c r="F414" s="613" t="str">
        <f>"colonne."&amp;LEFT(ADDRESS(1,COLUMN(),4),1)</f>
        <v>colonne.F</v>
      </c>
      <c r="G414" s="626" t="s">
        <v>684</v>
      </c>
      <c r="H414" s="638" t="str">
        <f>"colonne."&amp;LEFT(ADDRESS(1,COLUMN(),4),1)</f>
        <v>colonne.H</v>
      </c>
      <c r="I414" s="5">
        <v>1</v>
      </c>
      <c r="J414" s="180" t="str">
        <f t="shared" si="69"/>
        <v>►</v>
      </c>
      <c r="K414" s="192"/>
      <c r="L414" s="192"/>
      <c r="M414" s="181" t="str">
        <f t="shared" si="66"/>
        <v/>
      </c>
      <c r="N414" s="486"/>
      <c r="O414" s="167"/>
      <c r="P414" s="182"/>
      <c r="Q414" s="491">
        <v>1</v>
      </c>
      <c r="R414" s="169">
        <f>IFERROR(SUMIF(K468:P468, O414, K469:P469)*N414*IF(ISBLANK(K414),1,K414)+SUMIF(K470:P470, O414, K471:P471)*N414*IF(ISBLANK(K414),1,K414), 0)</f>
        <v>0</v>
      </c>
      <c r="S414" s="170">
        <f>IF(ISBLANK(K405),0,(R414*Q414)/K405*V406)</f>
        <v>0</v>
      </c>
      <c r="T414" s="183">
        <f>IF(S441=0,0,(S414/S441)*U410*1000)</f>
        <v>0</v>
      </c>
      <c r="U414" s="184">
        <f>IF(R441=0, 0, (K414*Q414)/(R441*U410))</f>
        <v>0</v>
      </c>
      <c r="V414" s="185">
        <f>IF(OR(ISBLANK(K405), ISBLANK(K414), ISTEXT(K414)), 0, K414*Q414/K405*V406)</f>
        <v>0</v>
      </c>
      <c r="W414" s="186">
        <f t="shared" si="67"/>
        <v>0</v>
      </c>
      <c r="X414" s="187">
        <f t="shared" si="68"/>
        <v>0</v>
      </c>
      <c r="Y414" s="22" t="s">
        <v>16</v>
      </c>
      <c r="Z414" s="5">
        <v>1</v>
      </c>
      <c r="AA414" s="798" t="s">
        <v>138</v>
      </c>
      <c r="AB414" s="798"/>
      <c r="AC414" s="219"/>
      <c r="AD414" s="219"/>
      <c r="AE414" s="219"/>
      <c r="AF414" s="219"/>
      <c r="AG414" s="5">
        <v>1</v>
      </c>
      <c r="AH414" s="5">
        <v>1</v>
      </c>
      <c r="AI414" s="5">
        <v>1</v>
      </c>
      <c r="AJ414" s="5">
        <v>1</v>
      </c>
      <c r="AK414" s="5">
        <v>1</v>
      </c>
      <c r="AL414" s="5">
        <v>1</v>
      </c>
      <c r="AM414" s="5">
        <v>1</v>
      </c>
      <c r="AN414" s="5">
        <v>1</v>
      </c>
      <c r="AO414" s="5">
        <v>1</v>
      </c>
      <c r="AP414" s="5">
        <v>1</v>
      </c>
      <c r="AQ414" s="5">
        <v>1</v>
      </c>
      <c r="AR414" s="5">
        <v>1</v>
      </c>
      <c r="AS414" s="5">
        <v>1</v>
      </c>
      <c r="AT414" s="5">
        <v>1</v>
      </c>
      <c r="AU414" s="5">
        <v>1</v>
      </c>
      <c r="AV414" s="5">
        <v>1</v>
      </c>
      <c r="AW414" s="5">
        <v>1</v>
      </c>
      <c r="AX414" s="5">
        <v>1</v>
      </c>
      <c r="AY414" s="5">
        <v>1</v>
      </c>
      <c r="AZ414" s="5">
        <v>1</v>
      </c>
      <c r="BA414" s="5">
        <v>1</v>
      </c>
      <c r="BB414" s="5">
        <v>1</v>
      </c>
      <c r="BC414" s="5">
        <v>1</v>
      </c>
      <c r="BD414" s="5">
        <v>1</v>
      </c>
      <c r="BE414" s="5">
        <v>1</v>
      </c>
      <c r="BF414" s="5">
        <v>1</v>
      </c>
      <c r="BG414" s="5">
        <v>1</v>
      </c>
      <c r="BH414" s="5">
        <v>1</v>
      </c>
      <c r="BI414" s="5">
        <v>1</v>
      </c>
      <c r="BJ414" s="5">
        <v>1</v>
      </c>
      <c r="BK414" s="5">
        <v>1</v>
      </c>
      <c r="BL414" s="5">
        <v>1</v>
      </c>
      <c r="BM414" s="5">
        <v>1</v>
      </c>
      <c r="BN414" s="5">
        <v>1</v>
      </c>
      <c r="BO414" s="5">
        <v>1</v>
      </c>
      <c r="BP414" s="5">
        <v>1</v>
      </c>
      <c r="BQ414" s="5">
        <v>1</v>
      </c>
      <c r="BR414" s="5">
        <v>1</v>
      </c>
      <c r="BS414" s="5">
        <v>1</v>
      </c>
      <c r="BT414" s="5">
        <v>1</v>
      </c>
      <c r="BU414" s="244">
        <v>1</v>
      </c>
    </row>
    <row r="415" spans="1:73" ht="19.5" thickBot="1">
      <c r="A415" s="5">
        <v>1</v>
      </c>
      <c r="B415" s="596"/>
      <c r="C415" s="631"/>
      <c r="D415" s="598"/>
      <c r="E415" s="630" t="str">
        <f t="shared" ref="E415:E477" si="70">SUBSTITUTE(SUBSTITUTE(SUBSTITUTE(SUBSTITUTE(SUBSTITUTE(SUBSTITUTE(SUBSTITUTE(SUBSTITUTE(SUBSTITUTE(SUBSTITUTE(C415,"0",""),"1",""),"2",""),"3",""),"4",""),"5",""),"6",""),"7",""),"8",""),"9","")</f>
        <v/>
      </c>
      <c r="F415" s="641"/>
      <c r="G415" s="627" t="str">
        <f t="shared" ref="G415:G421" si="71">IF(ISBLANK(F415),E415,F415)</f>
        <v/>
      </c>
      <c r="H415" s="639" t="str">
        <f>IF(OR(ISBLANK(F415), ISTEXT(F415)), "", "0  "&amp;F414)</f>
        <v/>
      </c>
      <c r="I415" s="5">
        <v>1</v>
      </c>
      <c r="J415" s="180" t="str">
        <f t="shared" si="69"/>
        <v>►</v>
      </c>
      <c r="K415" s="192"/>
      <c r="L415" s="192"/>
      <c r="M415" s="165" t="str">
        <f t="shared" si="66"/>
        <v/>
      </c>
      <c r="N415" s="166"/>
      <c r="O415" s="167"/>
      <c r="P415" s="182"/>
      <c r="Q415" s="491">
        <v>1</v>
      </c>
      <c r="R415" s="169">
        <f>IFERROR(SUMIF(K468:P468, O415, K469:P469)*N415*IF(ISBLANK(K415),1,K415)+SUMIF(K470:P470, O415, K471:P471)*N415*IF(ISBLANK(K415),1,K415), 0)</f>
        <v>0</v>
      </c>
      <c r="S415" s="170">
        <f>IF(ISBLANK(K405),0,(R415*Q415)/K405*V406)</f>
        <v>0</v>
      </c>
      <c r="T415" s="171">
        <f>IF(S441=0,0,(S415/S441)*U410*1000)</f>
        <v>0</v>
      </c>
      <c r="U415" s="193">
        <f>IF(R441=0, 0, (K415*Q415)/(R441*U410))</f>
        <v>0</v>
      </c>
      <c r="V415" s="173">
        <f>IF(OR(ISBLANK(K405), ISBLANK(K415), ISTEXT(K415)), 0, K415*Q415/K405*V406)</f>
        <v>0</v>
      </c>
      <c r="W415" s="174">
        <f t="shared" si="67"/>
        <v>0</v>
      </c>
      <c r="X415" s="175">
        <f t="shared" si="68"/>
        <v>0</v>
      </c>
      <c r="Y415" s="22" t="s">
        <v>5</v>
      </c>
      <c r="Z415" s="5">
        <v>1</v>
      </c>
      <c r="AA415" s="897" t="s">
        <v>143</v>
      </c>
      <c r="AB415" s="897"/>
      <c r="AC415" s="224"/>
      <c r="AD415" s="224"/>
      <c r="AE415" s="224"/>
      <c r="AF415" s="224"/>
      <c r="AG415" s="5">
        <v>1</v>
      </c>
      <c r="AH415" s="5">
        <v>1</v>
      </c>
      <c r="AI415" s="5">
        <v>1</v>
      </c>
      <c r="AJ415" s="5">
        <v>1</v>
      </c>
      <c r="AK415" s="5">
        <v>1</v>
      </c>
      <c r="AL415" s="5">
        <v>1</v>
      </c>
      <c r="AM415" s="5">
        <v>1</v>
      </c>
      <c r="AN415" s="5">
        <v>1</v>
      </c>
      <c r="AO415" s="5">
        <v>1</v>
      </c>
      <c r="AP415" s="5">
        <v>1</v>
      </c>
      <c r="AQ415" s="5">
        <v>1</v>
      </c>
      <c r="AR415" s="5">
        <v>1</v>
      </c>
      <c r="AS415" s="5">
        <v>1</v>
      </c>
      <c r="AT415" s="5">
        <v>1</v>
      </c>
      <c r="AU415" s="5">
        <v>1</v>
      </c>
      <c r="AV415" s="5">
        <v>1</v>
      </c>
      <c r="AW415" s="5">
        <v>1</v>
      </c>
      <c r="AX415" s="5">
        <v>1</v>
      </c>
      <c r="AY415" s="5">
        <v>1</v>
      </c>
      <c r="AZ415" s="5">
        <v>1</v>
      </c>
      <c r="BA415" s="5">
        <v>1</v>
      </c>
      <c r="BB415" s="5">
        <v>1</v>
      </c>
      <c r="BC415" s="5">
        <v>1</v>
      </c>
      <c r="BD415" s="5">
        <v>1</v>
      </c>
      <c r="BE415" s="5">
        <v>1</v>
      </c>
      <c r="BF415" s="5">
        <v>1</v>
      </c>
      <c r="BG415" s="5">
        <v>1</v>
      </c>
      <c r="BH415" s="5">
        <v>1</v>
      </c>
      <c r="BI415" s="5">
        <v>1</v>
      </c>
      <c r="BJ415" s="5">
        <v>1</v>
      </c>
      <c r="BK415" s="5">
        <v>1</v>
      </c>
      <c r="BL415" s="5">
        <v>1</v>
      </c>
      <c r="BM415" s="5">
        <v>1</v>
      </c>
      <c r="BN415" s="5">
        <v>1</v>
      </c>
      <c r="BO415" s="5">
        <v>1</v>
      </c>
      <c r="BP415" s="5">
        <v>1</v>
      </c>
      <c r="BQ415" s="5">
        <v>1</v>
      </c>
      <c r="BR415" s="5">
        <v>1</v>
      </c>
      <c r="BS415" s="5">
        <v>1</v>
      </c>
      <c r="BT415" s="5">
        <v>1</v>
      </c>
      <c r="BU415" s="244">
        <v>1</v>
      </c>
    </row>
    <row r="416" spans="1:73" ht="20.25" thickTop="1" thickBot="1">
      <c r="A416" s="5">
        <v>1</v>
      </c>
      <c r="B416" s="596"/>
      <c r="C416" s="632"/>
      <c r="D416" s="598"/>
      <c r="E416" s="630" t="str">
        <f t="shared" si="70"/>
        <v/>
      </c>
      <c r="F416" s="640">
        <v>0</v>
      </c>
      <c r="G416" s="627">
        <f t="shared" si="71"/>
        <v>0</v>
      </c>
      <c r="H416" s="639" t="str">
        <f>IF(OR(ISBLANK(F416), ISTEXT(F416)), "", "0  "&amp;F414)</f>
        <v>0  colonne.F</v>
      </c>
      <c r="I416" s="5">
        <v>1</v>
      </c>
      <c r="J416" s="180" t="str">
        <f t="shared" si="69"/>
        <v>►</v>
      </c>
      <c r="K416" s="163"/>
      <c r="L416" s="164"/>
      <c r="M416" s="181" t="str">
        <f t="shared" si="66"/>
        <v/>
      </c>
      <c r="N416" s="166"/>
      <c r="O416" s="167"/>
      <c r="P416" s="182"/>
      <c r="Q416" s="491">
        <v>1</v>
      </c>
      <c r="R416" s="169">
        <f>IFERROR(SUMIF(K468:P468, O416, K469:P469)*N416*IF(ISBLANK(K416),1,K416)+SUMIF(K470:P470, O416, K471:P471)*N416*IF(ISBLANK(K416),1,K416), 0)</f>
        <v>0</v>
      </c>
      <c r="S416" s="170">
        <f>IF(ISBLANK(K405),0,(R416*Q416)/K405*V406)</f>
        <v>0</v>
      </c>
      <c r="T416" s="183">
        <f>IF(S441=0,0,(S416/S441)*U410*1000)</f>
        <v>0</v>
      </c>
      <c r="U416" s="184">
        <f>IF(R441=0, 0, (K416*Q416)/(R441*U410))</f>
        <v>0</v>
      </c>
      <c r="V416" s="185">
        <f>IF(OR(ISBLANK(K405), ISBLANK(K416), ISTEXT(K416)), 0, K416*Q416/K405*V406)</f>
        <v>0</v>
      </c>
      <c r="W416" s="186">
        <f t="shared" si="67"/>
        <v>0</v>
      </c>
      <c r="X416" s="187">
        <f t="shared" si="68"/>
        <v>0</v>
      </c>
      <c r="Y416" s="32" t="s">
        <v>11</v>
      </c>
      <c r="Z416" s="5">
        <v>1</v>
      </c>
      <c r="AA416" s="113" t="s">
        <v>63</v>
      </c>
      <c r="AB416" s="113" t="s">
        <v>64</v>
      </c>
      <c r="AC416" s="113" t="s">
        <v>65</v>
      </c>
      <c r="AD416" s="113" t="s">
        <v>66</v>
      </c>
      <c r="AE416" s="113" t="s">
        <v>67</v>
      </c>
      <c r="AF416" s="113" t="s">
        <v>68</v>
      </c>
      <c r="AG416" s="5">
        <v>1</v>
      </c>
      <c r="AH416" s="5">
        <v>1</v>
      </c>
      <c r="AI416" s="5">
        <v>1</v>
      </c>
      <c r="AJ416" s="5">
        <v>1</v>
      </c>
      <c r="AK416" s="5">
        <v>1</v>
      </c>
      <c r="AL416" s="5">
        <v>1</v>
      </c>
      <c r="AM416" s="5">
        <v>1</v>
      </c>
      <c r="AN416" s="5">
        <v>1</v>
      </c>
      <c r="AO416" s="5">
        <v>1</v>
      </c>
      <c r="AP416" s="5">
        <v>1</v>
      </c>
      <c r="AQ416" s="5">
        <v>1</v>
      </c>
      <c r="AR416" s="5">
        <v>1</v>
      </c>
      <c r="AS416" s="5">
        <v>1</v>
      </c>
      <c r="AT416" s="5">
        <v>1</v>
      </c>
      <c r="AU416" s="5">
        <v>1</v>
      </c>
      <c r="AV416" s="5">
        <v>1</v>
      </c>
      <c r="AW416" s="5">
        <v>1</v>
      </c>
      <c r="AX416" s="5">
        <v>1</v>
      </c>
      <c r="AY416" s="5">
        <v>1</v>
      </c>
      <c r="AZ416" s="5">
        <v>1</v>
      </c>
      <c r="BA416" s="5">
        <v>1</v>
      </c>
      <c r="BB416" s="5">
        <v>1</v>
      </c>
      <c r="BC416" s="5">
        <v>1</v>
      </c>
      <c r="BD416" s="5">
        <v>1</v>
      </c>
      <c r="BE416" s="5">
        <v>1</v>
      </c>
      <c r="BF416" s="5">
        <v>1</v>
      </c>
      <c r="BG416" s="5">
        <v>1</v>
      </c>
      <c r="BH416" s="5">
        <v>1</v>
      </c>
      <c r="BI416" s="5">
        <v>1</v>
      </c>
      <c r="BJ416" s="5">
        <v>1</v>
      </c>
      <c r="BK416" s="5">
        <v>1</v>
      </c>
      <c r="BL416" s="5">
        <v>1</v>
      </c>
      <c r="BM416" s="5">
        <v>1</v>
      </c>
      <c r="BN416" s="5">
        <v>1</v>
      </c>
      <c r="BO416" s="5">
        <v>1</v>
      </c>
      <c r="BP416" s="5">
        <v>1</v>
      </c>
      <c r="BQ416" s="5">
        <v>1</v>
      </c>
      <c r="BR416" s="5">
        <v>1</v>
      </c>
      <c r="BS416" s="5">
        <v>1</v>
      </c>
      <c r="BT416" s="5">
        <v>1</v>
      </c>
      <c r="BU416" s="244">
        <v>1</v>
      </c>
    </row>
    <row r="417" spans="1:73" ht="19.5" thickTop="1">
      <c r="A417" s="5">
        <v>1</v>
      </c>
      <c r="B417" s="596"/>
      <c r="C417" s="632"/>
      <c r="D417" s="598"/>
      <c r="E417" s="630" t="str">
        <f t="shared" si="70"/>
        <v/>
      </c>
      <c r="F417" s="640">
        <v>0</v>
      </c>
      <c r="G417" s="627">
        <f t="shared" si="71"/>
        <v>0</v>
      </c>
      <c r="H417" s="639" t="str">
        <f>IF(OR(ISBLANK(F417), ISTEXT(F417)), "", "0  "&amp;F414)</f>
        <v>0  colonne.F</v>
      </c>
      <c r="I417" s="5">
        <v>1</v>
      </c>
      <c r="J417" s="180" t="str">
        <f t="shared" si="69"/>
        <v>►</v>
      </c>
      <c r="K417" s="164"/>
      <c r="L417" s="164"/>
      <c r="M417" s="165" t="str">
        <f t="shared" si="66"/>
        <v/>
      </c>
      <c r="N417" s="486"/>
      <c r="O417" s="167"/>
      <c r="P417" s="182"/>
      <c r="Q417" s="491">
        <v>1</v>
      </c>
      <c r="R417" s="169">
        <f>IFERROR(SUMIF(K468:P468, O417, K469:P469)*N417*IF(ISBLANK(K417),1,K417)+SUMIF(K470:P470, O417, K471:P471)*N417*IF(ISBLANK(K417),1,K417), 0)</f>
        <v>0</v>
      </c>
      <c r="S417" s="170">
        <f>IF(ISBLANK(K405),0,(R417*Q417)/K405*V406)</f>
        <v>0</v>
      </c>
      <c r="T417" s="171">
        <f>IF(S441=0,0,(S417/S441)*U410*1000)</f>
        <v>0</v>
      </c>
      <c r="U417" s="193">
        <f>IF(R441=0, 0, (K417*Q417)/(R441*U410))</f>
        <v>0</v>
      </c>
      <c r="V417" s="173">
        <f>IF(OR(ISBLANK(K405), ISBLANK(K417), ISTEXT(K417)), 0, K417*Q417/K405*V406)</f>
        <v>0</v>
      </c>
      <c r="W417" s="174">
        <f t="shared" si="67"/>
        <v>0</v>
      </c>
      <c r="X417" s="175">
        <f t="shared" si="68"/>
        <v>0</v>
      </c>
      <c r="Y417" s="32" t="s">
        <v>17</v>
      </c>
      <c r="Z417" s="5">
        <v>1</v>
      </c>
      <c r="AA417" s="812" t="s">
        <v>122</v>
      </c>
      <c r="AB417" s="814" t="s">
        <v>123</v>
      </c>
      <c r="AC417" s="816" t="s">
        <v>84</v>
      </c>
      <c r="AD417" s="814" t="s">
        <v>90</v>
      </c>
      <c r="AE417" s="818" t="s">
        <v>124</v>
      </c>
      <c r="AF417" s="128" t="s">
        <v>92</v>
      </c>
      <c r="AG417" s="5">
        <v>1</v>
      </c>
      <c r="AH417" s="5">
        <v>1</v>
      </c>
      <c r="AI417" s="5">
        <v>1</v>
      </c>
      <c r="AJ417" s="5">
        <v>1</v>
      </c>
      <c r="AK417" s="5">
        <v>1</v>
      </c>
      <c r="AL417" s="5">
        <v>1</v>
      </c>
      <c r="AM417" s="5">
        <v>1</v>
      </c>
      <c r="AN417" s="5">
        <v>1</v>
      </c>
      <c r="AO417" s="5">
        <v>1</v>
      </c>
      <c r="AP417" s="5">
        <v>1</v>
      </c>
      <c r="AQ417" s="5">
        <v>1</v>
      </c>
      <c r="AR417" s="5">
        <v>1</v>
      </c>
      <c r="AS417" s="5">
        <v>1</v>
      </c>
      <c r="AT417" s="5">
        <v>1</v>
      </c>
      <c r="AU417" s="5">
        <v>1</v>
      </c>
      <c r="AV417" s="5">
        <v>1</v>
      </c>
      <c r="AW417" s="5">
        <v>1</v>
      </c>
      <c r="AX417" s="5">
        <v>1</v>
      </c>
      <c r="AY417" s="5">
        <v>1</v>
      </c>
      <c r="AZ417" s="5">
        <v>1</v>
      </c>
      <c r="BA417" s="5">
        <v>1</v>
      </c>
      <c r="BB417" s="5">
        <v>1</v>
      </c>
      <c r="BC417" s="5">
        <v>1</v>
      </c>
      <c r="BD417" s="5">
        <v>1</v>
      </c>
      <c r="BE417" s="5">
        <v>1</v>
      </c>
      <c r="BF417" s="5">
        <v>1</v>
      </c>
      <c r="BG417" s="5">
        <v>1</v>
      </c>
      <c r="BH417" s="5">
        <v>1</v>
      </c>
      <c r="BI417" s="5">
        <v>1</v>
      </c>
      <c r="BJ417" s="5">
        <v>1</v>
      </c>
      <c r="BK417" s="5">
        <v>1</v>
      </c>
      <c r="BL417" s="5">
        <v>1</v>
      </c>
      <c r="BM417" s="5">
        <v>1</v>
      </c>
      <c r="BN417" s="5">
        <v>1</v>
      </c>
      <c r="BO417" s="5">
        <v>1</v>
      </c>
      <c r="BP417" s="5">
        <v>1</v>
      </c>
      <c r="BQ417" s="5">
        <v>1</v>
      </c>
      <c r="BR417" s="5">
        <v>1</v>
      </c>
      <c r="BS417" s="5">
        <v>1</v>
      </c>
      <c r="BT417" s="5">
        <v>1</v>
      </c>
      <c r="BU417" s="244">
        <v>1</v>
      </c>
    </row>
    <row r="418" spans="1:73" ht="18.75">
      <c r="A418" s="5">
        <v>1</v>
      </c>
      <c r="B418" s="596"/>
      <c r="C418" s="632"/>
      <c r="D418" s="598"/>
      <c r="E418" s="630" t="str">
        <f t="shared" si="70"/>
        <v/>
      </c>
      <c r="F418" s="640">
        <v>0</v>
      </c>
      <c r="G418" s="627">
        <f t="shared" si="71"/>
        <v>0</v>
      </c>
      <c r="H418" s="639" t="str">
        <f>IF(OR(ISBLANK(F418), ISTEXT(F418)), "", "0  "&amp;F414)</f>
        <v>0  colonne.F</v>
      </c>
      <c r="I418" s="5">
        <v>1</v>
      </c>
      <c r="J418" s="180" t="str">
        <f t="shared" si="69"/>
        <v>►</v>
      </c>
      <c r="K418" s="192"/>
      <c r="L418" s="192"/>
      <c r="M418" s="181" t="str">
        <f t="shared" si="66"/>
        <v/>
      </c>
      <c r="N418" s="486"/>
      <c r="O418" s="167"/>
      <c r="P418" s="182"/>
      <c r="Q418" s="491">
        <v>1</v>
      </c>
      <c r="R418" s="169">
        <f>IFERROR(SUMIF(K468:P468, O418, K469:P469)*N418*IF(ISBLANK(K418),1,K418)+SUMIF(K470:P470, O418, K471:P471)*N418*IF(ISBLANK(K418),1,K418), 0)</f>
        <v>0</v>
      </c>
      <c r="S418" s="170">
        <f>IF(ISBLANK(K405),0,(R418*Q418)/K405*V406)</f>
        <v>0</v>
      </c>
      <c r="T418" s="183">
        <f>IF(S441=0,0,(S418/S441)*U410*1000)</f>
        <v>0</v>
      </c>
      <c r="U418" s="184">
        <f>IF(R441=0, 0, (K418*Q418)/(R441*U410))</f>
        <v>0</v>
      </c>
      <c r="V418" s="185">
        <f>IF(OR(ISBLANK(K405), ISBLANK(K418), ISTEXT(K418)), 0, K418*Q418/K405*V406)</f>
        <v>0</v>
      </c>
      <c r="W418" s="186">
        <f t="shared" si="67"/>
        <v>0</v>
      </c>
      <c r="X418" s="187">
        <f t="shared" si="68"/>
        <v>0</v>
      </c>
      <c r="Y418" s="23" t="s">
        <v>6</v>
      </c>
      <c r="Z418" s="5">
        <v>1</v>
      </c>
      <c r="AA418" s="813"/>
      <c r="AB418" s="815"/>
      <c r="AC418" s="817"/>
      <c r="AD418" s="815"/>
      <c r="AE418" s="819"/>
      <c r="AF418" s="147" t="s">
        <v>81</v>
      </c>
      <c r="AG418" s="5">
        <v>1</v>
      </c>
      <c r="AH418" s="5">
        <v>1</v>
      </c>
      <c r="AI418" s="5">
        <v>1</v>
      </c>
      <c r="AJ418" s="5">
        <v>1</v>
      </c>
      <c r="AK418" s="5">
        <v>1</v>
      </c>
      <c r="AL418" s="5">
        <v>1</v>
      </c>
      <c r="AM418" s="5">
        <v>1</v>
      </c>
      <c r="AN418" s="5">
        <v>1</v>
      </c>
      <c r="AO418" s="5">
        <v>1</v>
      </c>
      <c r="AP418" s="5">
        <v>1</v>
      </c>
      <c r="AQ418" s="5">
        <v>1</v>
      </c>
      <c r="AR418" s="5">
        <v>1</v>
      </c>
      <c r="AS418" s="5">
        <v>1</v>
      </c>
      <c r="AT418" s="5">
        <v>1</v>
      </c>
      <c r="AU418" s="5">
        <v>1</v>
      </c>
      <c r="AV418" s="5">
        <v>1</v>
      </c>
      <c r="AW418" s="5">
        <v>1</v>
      </c>
      <c r="AX418" s="5">
        <v>1</v>
      </c>
      <c r="AY418" s="5">
        <v>1</v>
      </c>
      <c r="AZ418" s="5">
        <v>1</v>
      </c>
      <c r="BA418" s="5">
        <v>1</v>
      </c>
      <c r="BB418" s="5">
        <v>1</v>
      </c>
      <c r="BC418" s="5">
        <v>1</v>
      </c>
      <c r="BD418" s="5">
        <v>1</v>
      </c>
      <c r="BE418" s="5">
        <v>1</v>
      </c>
      <c r="BF418" s="5">
        <v>1</v>
      </c>
      <c r="BG418" s="5">
        <v>1</v>
      </c>
      <c r="BH418" s="5">
        <v>1</v>
      </c>
      <c r="BI418" s="5">
        <v>1</v>
      </c>
      <c r="BJ418" s="5">
        <v>1</v>
      </c>
      <c r="BK418" s="5">
        <v>1</v>
      </c>
      <c r="BL418" s="5">
        <v>1</v>
      </c>
      <c r="BM418" s="5">
        <v>1</v>
      </c>
      <c r="BN418" s="5">
        <v>1</v>
      </c>
      <c r="BO418" s="5">
        <v>1</v>
      </c>
      <c r="BP418" s="5">
        <v>1</v>
      </c>
      <c r="BQ418" s="5">
        <v>1</v>
      </c>
      <c r="BR418" s="5">
        <v>1</v>
      </c>
      <c r="BS418" s="5">
        <v>1</v>
      </c>
      <c r="BT418" s="5">
        <v>1</v>
      </c>
      <c r="BU418" s="244">
        <v>1</v>
      </c>
    </row>
    <row r="419" spans="1:73" ht="18.75">
      <c r="A419" s="5">
        <v>1</v>
      </c>
      <c r="B419" s="596"/>
      <c r="C419" s="632"/>
      <c r="D419" s="598"/>
      <c r="E419" s="630" t="str">
        <f t="shared" si="70"/>
        <v/>
      </c>
      <c r="F419" s="640"/>
      <c r="G419" s="627" t="str">
        <f t="shared" si="71"/>
        <v/>
      </c>
      <c r="H419" s="639" t="str">
        <f>IF(OR(ISBLANK(F419), ISTEXT(F419)), "", "0  "&amp;F414)</f>
        <v/>
      </c>
      <c r="I419" s="5">
        <v>1</v>
      </c>
      <c r="J419" s="180" t="str">
        <f t="shared" si="69"/>
        <v>►</v>
      </c>
      <c r="K419" s="163"/>
      <c r="L419" s="164"/>
      <c r="M419" s="165" t="str">
        <f t="shared" si="66"/>
        <v/>
      </c>
      <c r="N419" s="166"/>
      <c r="O419" s="167"/>
      <c r="P419" s="182"/>
      <c r="Q419" s="491">
        <v>1</v>
      </c>
      <c r="R419" s="169">
        <f>IFERROR(SUMIF(K468:P468, O419, K469:P469)*N419*IF(ISBLANK(K419),1,K419)+SUMIF(K470:P470, O419, K471:P471)*N419*IF(ISBLANK(K419),1,K419), 0)</f>
        <v>0</v>
      </c>
      <c r="S419" s="170">
        <f>IF(ISBLANK(K405),0,(R419*Q419)/K405*V406)</f>
        <v>0</v>
      </c>
      <c r="T419" s="171">
        <f>IF(S441=0,0,(S419/S441)*U410*1000)</f>
        <v>0</v>
      </c>
      <c r="U419" s="193">
        <f>IF(R441=0, 0, (K419*Q419)/(R441*U410))</f>
        <v>0</v>
      </c>
      <c r="V419" s="173">
        <f>IF(OR(ISBLANK(K405), ISBLANK(K419), ISTEXT(K419)), 0, K419*Q419/K405*V406)</f>
        <v>0</v>
      </c>
      <c r="W419" s="174">
        <f t="shared" si="67"/>
        <v>0</v>
      </c>
      <c r="X419" s="175">
        <f t="shared" si="68"/>
        <v>0</v>
      </c>
      <c r="Y419" s="23" t="s">
        <v>12</v>
      </c>
      <c r="Z419" s="5">
        <v>1</v>
      </c>
      <c r="AA419" s="163"/>
      <c r="AB419" s="164"/>
      <c r="AC419" s="165" t="str">
        <f t="shared" ref="AC419:AC439" si="72">IF(AND(AA419&gt;0,AD419&gt;0),"de","")</f>
        <v/>
      </c>
      <c r="AD419" s="166"/>
      <c r="AE419" s="167"/>
      <c r="AF419" s="168"/>
      <c r="AG419" s="5">
        <v>1</v>
      </c>
      <c r="AH419" s="5">
        <v>1</v>
      </c>
      <c r="AI419" s="5">
        <v>1</v>
      </c>
      <c r="AJ419" s="5">
        <v>1</v>
      </c>
      <c r="AK419" s="5">
        <v>1</v>
      </c>
      <c r="AL419" s="5">
        <v>1</v>
      </c>
      <c r="AM419" s="5">
        <v>1</v>
      </c>
      <c r="AN419" s="5">
        <v>1</v>
      </c>
      <c r="AO419" s="5">
        <v>1</v>
      </c>
      <c r="AP419" s="5">
        <v>1</v>
      </c>
      <c r="AQ419" s="5">
        <v>1</v>
      </c>
      <c r="AR419" s="5">
        <v>1</v>
      </c>
      <c r="AS419" s="5">
        <v>1</v>
      </c>
      <c r="AT419" s="5">
        <v>1</v>
      </c>
      <c r="AU419" s="5">
        <v>1</v>
      </c>
      <c r="AV419" s="5">
        <v>1</v>
      </c>
      <c r="AW419" s="5">
        <v>1</v>
      </c>
      <c r="AX419" s="5">
        <v>1</v>
      </c>
      <c r="AY419" s="5">
        <v>1</v>
      </c>
      <c r="AZ419" s="5">
        <v>1</v>
      </c>
      <c r="BA419" s="5">
        <v>1</v>
      </c>
      <c r="BB419" s="5">
        <v>1</v>
      </c>
      <c r="BC419" s="5">
        <v>1</v>
      </c>
      <c r="BD419" s="5">
        <v>1</v>
      </c>
      <c r="BE419" s="5">
        <v>1</v>
      </c>
      <c r="BF419" s="5">
        <v>1</v>
      </c>
      <c r="BG419" s="5">
        <v>1</v>
      </c>
      <c r="BH419" s="5">
        <v>1</v>
      </c>
      <c r="BI419" s="5">
        <v>1</v>
      </c>
      <c r="BJ419" s="5">
        <v>1</v>
      </c>
      <c r="BK419" s="5">
        <v>1</v>
      </c>
      <c r="BL419" s="5">
        <v>1</v>
      </c>
      <c r="BM419" s="5">
        <v>1</v>
      </c>
      <c r="BN419" s="5">
        <v>1</v>
      </c>
      <c r="BO419" s="5">
        <v>1</v>
      </c>
      <c r="BP419" s="5">
        <v>1</v>
      </c>
      <c r="BQ419" s="5">
        <v>1</v>
      </c>
      <c r="BR419" s="5">
        <v>1</v>
      </c>
      <c r="BS419" s="5">
        <v>1</v>
      </c>
      <c r="BT419" s="5">
        <v>1</v>
      </c>
      <c r="BU419" s="244">
        <v>1</v>
      </c>
    </row>
    <row r="420" spans="1:73" ht="18.75">
      <c r="A420" s="5">
        <v>1</v>
      </c>
      <c r="B420" s="596"/>
      <c r="C420" s="632"/>
      <c r="D420" s="598"/>
      <c r="E420" s="630" t="str">
        <f t="shared" si="70"/>
        <v/>
      </c>
      <c r="F420" s="640"/>
      <c r="G420" s="627" t="str">
        <f t="shared" si="71"/>
        <v/>
      </c>
      <c r="H420" s="639" t="str">
        <f>IF(OR(ISBLANK(F420), ISTEXT(F420)), "", "0  "&amp;F414)</f>
        <v/>
      </c>
      <c r="I420" s="5">
        <v>1</v>
      </c>
      <c r="J420" s="180" t="str">
        <f t="shared" si="69"/>
        <v>►</v>
      </c>
      <c r="K420" s="163"/>
      <c r="L420" s="164"/>
      <c r="M420" s="181" t="str">
        <f t="shared" si="66"/>
        <v/>
      </c>
      <c r="N420" s="485"/>
      <c r="O420" s="167"/>
      <c r="P420" s="182"/>
      <c r="Q420" s="491">
        <v>1</v>
      </c>
      <c r="R420" s="169">
        <f>IFERROR(SUMIF(K468:P468, O420, K469:P469)*N420*IF(ISBLANK(K420),1,K420)+SUMIF(K470:P470, O420, K471:P471)*N420*IF(ISBLANK(K420),1,K420), 0)</f>
        <v>0</v>
      </c>
      <c r="S420" s="170">
        <f>IF(ISBLANK(K405),0,(R420*Q420)/K405*V406)</f>
        <v>0</v>
      </c>
      <c r="T420" s="183">
        <f>IF(S441=0,0,(S420/S441)*U410*1000)</f>
        <v>0</v>
      </c>
      <c r="U420" s="184">
        <f>IF(R441=0, 0, (K420*Q420)/(R441*U410))</f>
        <v>0</v>
      </c>
      <c r="V420" s="185">
        <f>IF(OR(ISBLANK(K405), ISBLANK(K420), ISTEXT(K420)), 0, K420*Q420/K405*V406)</f>
        <v>0</v>
      </c>
      <c r="W420" s="186">
        <f t="shared" si="67"/>
        <v>0</v>
      </c>
      <c r="X420" s="187">
        <f t="shared" si="68"/>
        <v>0</v>
      </c>
      <c r="Y420" s="41" t="s">
        <v>18</v>
      </c>
      <c r="Z420" s="5">
        <v>1</v>
      </c>
      <c r="AA420" s="164"/>
      <c r="AB420" s="164"/>
      <c r="AC420" s="181" t="str">
        <f t="shared" si="72"/>
        <v/>
      </c>
      <c r="AD420" s="166"/>
      <c r="AE420" s="167"/>
      <c r="AF420" s="182"/>
      <c r="AG420" s="5">
        <v>1</v>
      </c>
      <c r="AH420" s="5">
        <v>1</v>
      </c>
      <c r="AI420" s="5">
        <v>1</v>
      </c>
      <c r="AJ420" s="5">
        <v>1</v>
      </c>
      <c r="AK420" s="5">
        <v>1</v>
      </c>
      <c r="AL420" s="5">
        <v>1</v>
      </c>
      <c r="AM420" s="5">
        <v>1</v>
      </c>
      <c r="AN420" s="5">
        <v>1</v>
      </c>
      <c r="AO420" s="5">
        <v>1</v>
      </c>
      <c r="AP420" s="5">
        <v>1</v>
      </c>
      <c r="AQ420" s="5">
        <v>1</v>
      </c>
      <c r="AR420" s="5">
        <v>1</v>
      </c>
      <c r="AS420" s="5">
        <v>1</v>
      </c>
      <c r="AT420" s="5">
        <v>1</v>
      </c>
      <c r="AU420" s="5">
        <v>1</v>
      </c>
      <c r="AV420" s="5">
        <v>1</v>
      </c>
      <c r="AW420" s="5">
        <v>1</v>
      </c>
      <c r="AX420" s="5">
        <v>1</v>
      </c>
      <c r="AY420" s="5">
        <v>1</v>
      </c>
      <c r="AZ420" s="5">
        <v>1</v>
      </c>
      <c r="BA420" s="5">
        <v>1</v>
      </c>
      <c r="BB420" s="5">
        <v>1</v>
      </c>
      <c r="BC420" s="5">
        <v>1</v>
      </c>
      <c r="BD420" s="5">
        <v>1</v>
      </c>
      <c r="BE420" s="5">
        <v>1</v>
      </c>
      <c r="BF420" s="5">
        <v>1</v>
      </c>
      <c r="BG420" s="5">
        <v>1</v>
      </c>
      <c r="BH420" s="5">
        <v>1</v>
      </c>
      <c r="BI420" s="5">
        <v>1</v>
      </c>
      <c r="BJ420" s="5">
        <v>1</v>
      </c>
      <c r="BK420" s="5">
        <v>1</v>
      </c>
      <c r="BL420" s="5">
        <v>1</v>
      </c>
      <c r="BM420" s="5">
        <v>1</v>
      </c>
      <c r="BN420" s="5">
        <v>1</v>
      </c>
      <c r="BO420" s="5">
        <v>1</v>
      </c>
      <c r="BP420" s="5">
        <v>1</v>
      </c>
      <c r="BQ420" s="5">
        <v>1</v>
      </c>
      <c r="BR420" s="5">
        <v>1</v>
      </c>
      <c r="BS420" s="5">
        <v>1</v>
      </c>
      <c r="BT420" s="5">
        <v>1</v>
      </c>
      <c r="BU420" s="244">
        <v>1</v>
      </c>
    </row>
    <row r="421" spans="1:73" ht="18.75">
      <c r="A421" s="5">
        <v>1</v>
      </c>
      <c r="B421" s="596"/>
      <c r="C421" s="632"/>
      <c r="D421" s="598"/>
      <c r="E421" s="630" t="str">
        <f t="shared" si="70"/>
        <v/>
      </c>
      <c r="F421" s="640"/>
      <c r="G421" s="627" t="str">
        <f t="shared" si="71"/>
        <v/>
      </c>
      <c r="H421" s="639" t="str">
        <f>IF(OR(ISBLANK(F421), ISTEXT(F421)), "", "0  "&amp;F414)</f>
        <v/>
      </c>
      <c r="I421" s="5">
        <v>1</v>
      </c>
      <c r="J421" s="180" t="str">
        <f t="shared" si="69"/>
        <v>►</v>
      </c>
      <c r="K421" s="163"/>
      <c r="L421" s="164"/>
      <c r="M421" s="165" t="str">
        <f t="shared" si="66"/>
        <v/>
      </c>
      <c r="N421" s="166"/>
      <c r="O421" s="167"/>
      <c r="P421" s="182"/>
      <c r="Q421" s="491">
        <v>1</v>
      </c>
      <c r="R421" s="169">
        <f>IFERROR(SUMIF(K468:P468, O421, K469:P469)*N421*IF(ISBLANK(K421),1,K421)+SUMIF(K470:P470, O421, K471:P471)*N421*IF(ISBLANK(K421),1,K421), 0)</f>
        <v>0</v>
      </c>
      <c r="S421" s="170">
        <f>IF(ISBLANK(K405),0,(R421*Q421)/K405*V406)</f>
        <v>0</v>
      </c>
      <c r="T421" s="171">
        <f>IF(S441=0,0,(S421/S441)*U410*1000)</f>
        <v>0</v>
      </c>
      <c r="U421" s="193">
        <f>IF(R441=0, 0, (K421*Q421)/(R441*U410))</f>
        <v>0</v>
      </c>
      <c r="V421" s="173">
        <f>IF(OR(ISBLANK(K405), ISBLANK(K421), ISTEXT(K421)), 0, K421*Q421/K405*V406)</f>
        <v>0</v>
      </c>
      <c r="W421" s="174">
        <f t="shared" si="67"/>
        <v>0</v>
      </c>
      <c r="X421" s="175">
        <f t="shared" si="68"/>
        <v>0</v>
      </c>
      <c r="Y421" s="24" t="s">
        <v>7</v>
      </c>
      <c r="Z421" s="5">
        <v>1</v>
      </c>
      <c r="AA421" s="192"/>
      <c r="AB421" s="192"/>
      <c r="AC421" s="165" t="str">
        <f t="shared" si="72"/>
        <v/>
      </c>
      <c r="AD421" s="166"/>
      <c r="AE421" s="167"/>
      <c r="AF421" s="182"/>
      <c r="AG421" s="5">
        <v>1</v>
      </c>
      <c r="AH421" s="5">
        <v>1</v>
      </c>
      <c r="AI421" s="5">
        <v>1</v>
      </c>
      <c r="AJ421" s="5">
        <v>1</v>
      </c>
      <c r="AK421" s="5">
        <v>1</v>
      </c>
      <c r="AL421" s="5">
        <v>1</v>
      </c>
      <c r="AM421" s="5">
        <v>1</v>
      </c>
      <c r="AN421" s="5">
        <v>1</v>
      </c>
      <c r="AO421" s="5">
        <v>1</v>
      </c>
      <c r="AP421" s="5">
        <v>1</v>
      </c>
      <c r="AQ421" s="5">
        <v>1</v>
      </c>
      <c r="AR421" s="5">
        <v>1</v>
      </c>
      <c r="AS421" s="5">
        <v>1</v>
      </c>
      <c r="AT421" s="5">
        <v>1</v>
      </c>
      <c r="AU421" s="5">
        <v>1</v>
      </c>
      <c r="AV421" s="5">
        <v>1</v>
      </c>
      <c r="AW421" s="5">
        <v>1</v>
      </c>
      <c r="AX421" s="5">
        <v>1</v>
      </c>
      <c r="AY421" s="5">
        <v>1</v>
      </c>
      <c r="AZ421" s="5">
        <v>1</v>
      </c>
      <c r="BA421" s="5">
        <v>1</v>
      </c>
      <c r="BB421" s="5">
        <v>1</v>
      </c>
      <c r="BC421" s="5">
        <v>1</v>
      </c>
      <c r="BD421" s="5">
        <v>1</v>
      </c>
      <c r="BE421" s="5">
        <v>1</v>
      </c>
      <c r="BF421" s="5">
        <v>1</v>
      </c>
      <c r="BG421" s="5">
        <v>1</v>
      </c>
      <c r="BH421" s="5">
        <v>1</v>
      </c>
      <c r="BI421" s="5">
        <v>1</v>
      </c>
      <c r="BJ421" s="5">
        <v>1</v>
      </c>
      <c r="BK421" s="5">
        <v>1</v>
      </c>
      <c r="BL421" s="5">
        <v>1</v>
      </c>
      <c r="BM421" s="5">
        <v>1</v>
      </c>
      <c r="BN421" s="5">
        <v>1</v>
      </c>
      <c r="BO421" s="5">
        <v>1</v>
      </c>
      <c r="BP421" s="5">
        <v>1</v>
      </c>
      <c r="BQ421" s="5">
        <v>1</v>
      </c>
      <c r="BR421" s="5">
        <v>1</v>
      </c>
      <c r="BS421" s="5">
        <v>1</v>
      </c>
      <c r="BT421" s="5">
        <v>1</v>
      </c>
      <c r="BU421" s="244">
        <v>1</v>
      </c>
    </row>
    <row r="422" spans="1:73" ht="18.75">
      <c r="A422" s="5">
        <v>1</v>
      </c>
      <c r="B422" s="596"/>
      <c r="C422" s="632"/>
      <c r="D422" s="598"/>
      <c r="E422" s="630" t="str">
        <f t="shared" si="70"/>
        <v/>
      </c>
      <c r="F422" s="640"/>
      <c r="G422" s="627" t="str">
        <f>IF(ISBLANK(F422),E422,F422)</f>
        <v/>
      </c>
      <c r="H422" s="639" t="str">
        <f>IF(OR(ISBLANK(F422), ISTEXT(F422)), "", "0  "&amp;F414)</f>
        <v/>
      </c>
      <c r="I422" s="5">
        <v>1</v>
      </c>
      <c r="J422" s="180" t="str">
        <f t="shared" si="69"/>
        <v>►</v>
      </c>
      <c r="K422" s="163"/>
      <c r="L422" s="164"/>
      <c r="M422" s="181" t="str">
        <f t="shared" si="66"/>
        <v/>
      </c>
      <c r="N422" s="166"/>
      <c r="O422" s="167"/>
      <c r="P422" s="182"/>
      <c r="Q422" s="491">
        <v>1</v>
      </c>
      <c r="R422" s="169">
        <f>IFERROR(SUMIF(K468:P468, O422, K469:P469)*N422*IF(ISBLANK(K422),1,K422)+SUMIF(K470:P470, O422, K471:P471)*N422*IF(ISBLANK(K422),1,K422), 0)</f>
        <v>0</v>
      </c>
      <c r="S422" s="170">
        <f>IF(ISBLANK(K405),0,(R422*Q422)/K405*V406)</f>
        <v>0</v>
      </c>
      <c r="T422" s="183">
        <f>IF(S441=0,0,(S422/S441)*U410*1000)</f>
        <v>0</v>
      </c>
      <c r="U422" s="184">
        <f>IF(R441=0, 0, (K422*Q422)/(R441*U410))</f>
        <v>0</v>
      </c>
      <c r="V422" s="185">
        <f>IF(OR(ISBLANK(K405), ISBLANK(K422), ISTEXT(K422)), 0, K422*Q422/K405*V406)</f>
        <v>0</v>
      </c>
      <c r="W422" s="186">
        <f t="shared" si="67"/>
        <v>0</v>
      </c>
      <c r="X422" s="187">
        <f t="shared" si="68"/>
        <v>0</v>
      </c>
      <c r="Y422" s="24" t="s">
        <v>13</v>
      </c>
      <c r="Z422" s="5">
        <v>1</v>
      </c>
      <c r="AA422" s="192"/>
      <c r="AB422" s="192"/>
      <c r="AC422" s="181" t="str">
        <f t="shared" si="72"/>
        <v/>
      </c>
      <c r="AD422" s="166"/>
      <c r="AE422" s="167"/>
      <c r="AF422" s="182"/>
      <c r="AG422" s="5">
        <v>1</v>
      </c>
      <c r="AH422" s="5">
        <v>1</v>
      </c>
      <c r="AI422" s="5">
        <v>1</v>
      </c>
      <c r="AJ422" s="5">
        <v>1</v>
      </c>
      <c r="AK422" s="5">
        <v>1</v>
      </c>
      <c r="AL422" s="5">
        <v>1</v>
      </c>
      <c r="AM422" s="5">
        <v>1</v>
      </c>
      <c r="AN422" s="5">
        <v>1</v>
      </c>
      <c r="AO422" s="5">
        <v>1</v>
      </c>
      <c r="AP422" s="5">
        <v>1</v>
      </c>
      <c r="AQ422" s="5">
        <v>1</v>
      </c>
      <c r="AR422" s="5">
        <v>1</v>
      </c>
      <c r="AS422" s="5">
        <v>1</v>
      </c>
      <c r="AT422" s="5">
        <v>1</v>
      </c>
      <c r="AU422" s="5">
        <v>1</v>
      </c>
      <c r="AV422" s="5">
        <v>1</v>
      </c>
      <c r="AW422" s="5">
        <v>1</v>
      </c>
      <c r="AX422" s="5">
        <v>1</v>
      </c>
      <c r="AY422" s="5">
        <v>1</v>
      </c>
      <c r="AZ422" s="5">
        <v>1</v>
      </c>
      <c r="BA422" s="5">
        <v>1</v>
      </c>
      <c r="BB422" s="5">
        <v>1</v>
      </c>
      <c r="BC422" s="5">
        <v>1</v>
      </c>
      <c r="BD422" s="5">
        <v>1</v>
      </c>
      <c r="BE422" s="5">
        <v>1</v>
      </c>
      <c r="BF422" s="5">
        <v>1</v>
      </c>
      <c r="BG422" s="5">
        <v>1</v>
      </c>
      <c r="BH422" s="5">
        <v>1</v>
      </c>
      <c r="BI422" s="5">
        <v>1</v>
      </c>
      <c r="BJ422" s="5">
        <v>1</v>
      </c>
      <c r="BK422" s="5">
        <v>1</v>
      </c>
      <c r="BL422" s="5">
        <v>1</v>
      </c>
      <c r="BM422" s="5">
        <v>1</v>
      </c>
      <c r="BN422" s="5">
        <v>1</v>
      </c>
      <c r="BO422" s="5">
        <v>1</v>
      </c>
      <c r="BP422" s="5">
        <v>1</v>
      </c>
      <c r="BQ422" s="5">
        <v>1</v>
      </c>
      <c r="BR422" s="5">
        <v>1</v>
      </c>
      <c r="BS422" s="5">
        <v>1</v>
      </c>
      <c r="BT422" s="5">
        <v>1</v>
      </c>
      <c r="BU422" s="244">
        <v>1</v>
      </c>
    </row>
    <row r="423" spans="1:73" ht="18.75">
      <c r="A423" s="5">
        <v>1</v>
      </c>
      <c r="B423" s="596"/>
      <c r="C423" s="632"/>
      <c r="D423" s="598"/>
      <c r="E423" s="630" t="str">
        <f t="shared" si="70"/>
        <v/>
      </c>
      <c r="F423" s="640"/>
      <c r="G423" s="627" t="str">
        <f t="shared" ref="G423:G477" si="73">IF(ISBLANK(F423),E423,F423)</f>
        <v/>
      </c>
      <c r="H423" s="639" t="str">
        <f>IF(OR(ISBLANK(F423), ISTEXT(F423)), "", "0  "&amp;F414)</f>
        <v/>
      </c>
      <c r="I423" s="5">
        <v>1</v>
      </c>
      <c r="J423" s="180" t="str">
        <f t="shared" si="69"/>
        <v>►</v>
      </c>
      <c r="K423" s="163"/>
      <c r="L423" s="164"/>
      <c r="M423" s="165" t="str">
        <f t="shared" si="66"/>
        <v/>
      </c>
      <c r="N423" s="166"/>
      <c r="O423" s="167"/>
      <c r="P423" s="182"/>
      <c r="Q423" s="491">
        <v>1</v>
      </c>
      <c r="R423" s="169">
        <f>IFERROR(SUMIF(K468:P468, O423, K469:P469)*N423*IF(ISBLANK(K423),1,K423)+SUMIF(K470:P470, O423, K471:P471)*N423*IF(ISBLANK(K423),1,K423), 0)</f>
        <v>0</v>
      </c>
      <c r="S423" s="170">
        <f>IF(ISBLANK(K405),0,(R423*Q423)/K405*V406)</f>
        <v>0</v>
      </c>
      <c r="T423" s="171">
        <f>IF(S441=0,0,(S423/S441)*U410*1000)</f>
        <v>0</v>
      </c>
      <c r="U423" s="193">
        <f>IF(R441=0, 0, (K423*Q423)/(R441*U410))</f>
        <v>0</v>
      </c>
      <c r="V423" s="173">
        <f>IF(OR(ISBLANK(K405), ISBLANK(K423), ISTEXT(K423)), 0, K423*Q423/K405*V406)</f>
        <v>0</v>
      </c>
      <c r="W423" s="174">
        <f t="shared" si="67"/>
        <v>0</v>
      </c>
      <c r="X423" s="175">
        <f t="shared" si="68"/>
        <v>0</v>
      </c>
      <c r="Y423" s="24" t="s">
        <v>19</v>
      </c>
      <c r="Z423" s="5">
        <v>1</v>
      </c>
      <c r="AA423" s="192"/>
      <c r="AB423" s="192"/>
      <c r="AC423" s="165" t="str">
        <f t="shared" si="72"/>
        <v/>
      </c>
      <c r="AD423" s="166"/>
      <c r="AE423" s="167"/>
      <c r="AF423" s="182"/>
      <c r="AG423" s="5">
        <v>1</v>
      </c>
      <c r="AH423" s="5">
        <v>1</v>
      </c>
      <c r="AI423" s="5">
        <v>1</v>
      </c>
      <c r="AJ423" s="5">
        <v>1</v>
      </c>
      <c r="AK423" s="5">
        <v>1</v>
      </c>
      <c r="AL423" s="5">
        <v>1</v>
      </c>
      <c r="AM423" s="5">
        <v>1</v>
      </c>
      <c r="AN423" s="5">
        <v>1</v>
      </c>
      <c r="AO423" s="5">
        <v>1</v>
      </c>
      <c r="AP423" s="5">
        <v>1</v>
      </c>
      <c r="AQ423" s="5">
        <v>1</v>
      </c>
      <c r="AR423" s="5">
        <v>1</v>
      </c>
      <c r="AS423" s="5">
        <v>1</v>
      </c>
      <c r="AT423" s="5">
        <v>1</v>
      </c>
      <c r="AU423" s="5">
        <v>1</v>
      </c>
      <c r="AV423" s="5">
        <v>1</v>
      </c>
      <c r="AW423" s="5">
        <v>1</v>
      </c>
      <c r="AX423" s="5">
        <v>1</v>
      </c>
      <c r="AY423" s="5">
        <v>1</v>
      </c>
      <c r="AZ423" s="5">
        <v>1</v>
      </c>
      <c r="BA423" s="5">
        <v>1</v>
      </c>
      <c r="BB423" s="5">
        <v>1</v>
      </c>
      <c r="BC423" s="5">
        <v>1</v>
      </c>
      <c r="BD423" s="5">
        <v>1</v>
      </c>
      <c r="BE423" s="5">
        <v>1</v>
      </c>
      <c r="BF423" s="5">
        <v>1</v>
      </c>
      <c r="BG423" s="5">
        <v>1</v>
      </c>
      <c r="BH423" s="5">
        <v>1</v>
      </c>
      <c r="BI423" s="5">
        <v>1</v>
      </c>
      <c r="BJ423" s="5">
        <v>1</v>
      </c>
      <c r="BK423" s="5">
        <v>1</v>
      </c>
      <c r="BL423" s="5">
        <v>1</v>
      </c>
      <c r="BM423" s="5">
        <v>1</v>
      </c>
      <c r="BN423" s="5">
        <v>1</v>
      </c>
      <c r="BO423" s="5">
        <v>1</v>
      </c>
      <c r="BP423" s="5">
        <v>1</v>
      </c>
      <c r="BQ423" s="5">
        <v>1</v>
      </c>
      <c r="BR423" s="5">
        <v>1</v>
      </c>
      <c r="BS423" s="5">
        <v>1</v>
      </c>
      <c r="BT423" s="5">
        <v>1</v>
      </c>
      <c r="BU423" s="244">
        <v>1</v>
      </c>
    </row>
    <row r="424" spans="1:73" ht="18.75">
      <c r="A424" s="5">
        <v>1</v>
      </c>
      <c r="B424" s="596"/>
      <c r="C424" s="632"/>
      <c r="D424" s="598"/>
      <c r="E424" s="630" t="str">
        <f t="shared" si="70"/>
        <v/>
      </c>
      <c r="F424" s="640"/>
      <c r="G424" s="627" t="str">
        <f t="shared" si="73"/>
        <v/>
      </c>
      <c r="H424" s="639" t="str">
        <f>IF(OR(ISBLANK(F424), ISTEXT(F424)), "", "0  "&amp;F414)</f>
        <v/>
      </c>
      <c r="I424" s="5">
        <v>1</v>
      </c>
      <c r="J424" s="180" t="str">
        <f t="shared" si="69"/>
        <v>►</v>
      </c>
      <c r="K424" s="163"/>
      <c r="L424" s="164"/>
      <c r="M424" s="181" t="str">
        <f t="shared" si="66"/>
        <v/>
      </c>
      <c r="N424" s="166"/>
      <c r="O424" s="167"/>
      <c r="P424" s="182"/>
      <c r="Q424" s="491">
        <v>1</v>
      </c>
      <c r="R424" s="169">
        <f>IFERROR(SUMIF(K468:P468, O424, K469:P469)*N424*IF(ISBLANK(K424),1,K424)+SUMIF(K470:P470, O424, K471:P471)*N424*IF(ISBLANK(K424),1,K424), 0)</f>
        <v>0</v>
      </c>
      <c r="S424" s="170">
        <f>IF(ISBLANK(K405),0,(R424*Q424)/K405*V406)</f>
        <v>0</v>
      </c>
      <c r="T424" s="183">
        <f>IF(S441=0,0,(S424/S441)*U410*1000)</f>
        <v>0</v>
      </c>
      <c r="U424" s="184">
        <f>IF(R441=0, 0, (K424*Q424)/(R441*U410))</f>
        <v>0</v>
      </c>
      <c r="V424" s="185">
        <f>IF(OR(ISBLANK(K405), ISBLANK(K424), ISTEXT(K424)), 0, K424*Q424/K405*V406)</f>
        <v>0</v>
      </c>
      <c r="W424" s="186">
        <f t="shared" si="67"/>
        <v>0</v>
      </c>
      <c r="X424" s="187">
        <f t="shared" si="68"/>
        <v>0</v>
      </c>
      <c r="Y424" s="5">
        <v>1</v>
      </c>
      <c r="Z424" s="5">
        <v>1</v>
      </c>
      <c r="AA424" s="163"/>
      <c r="AB424" s="164"/>
      <c r="AC424" s="181" t="str">
        <f t="shared" si="72"/>
        <v/>
      </c>
      <c r="AD424" s="166"/>
      <c r="AE424" s="167"/>
      <c r="AF424" s="182"/>
      <c r="AG424" s="5">
        <v>1</v>
      </c>
      <c r="AH424" s="5">
        <v>1</v>
      </c>
      <c r="AI424" s="5">
        <v>1</v>
      </c>
      <c r="AJ424" s="5">
        <v>1</v>
      </c>
      <c r="AK424" s="5">
        <v>1</v>
      </c>
      <c r="AL424" s="5">
        <v>1</v>
      </c>
      <c r="AM424" s="5">
        <v>1</v>
      </c>
      <c r="AN424" s="5">
        <v>1</v>
      </c>
      <c r="AO424" s="5">
        <v>1</v>
      </c>
      <c r="AP424" s="5">
        <v>1</v>
      </c>
      <c r="AQ424" s="5">
        <v>1</v>
      </c>
      <c r="AR424" s="5">
        <v>1</v>
      </c>
      <c r="AS424" s="5">
        <v>1</v>
      </c>
      <c r="AT424" s="5">
        <v>1</v>
      </c>
      <c r="AU424" s="5">
        <v>1</v>
      </c>
      <c r="AV424" s="5">
        <v>1</v>
      </c>
      <c r="AW424" s="5">
        <v>1</v>
      </c>
      <c r="AX424" s="5">
        <v>1</v>
      </c>
      <c r="AY424" s="5">
        <v>1</v>
      </c>
      <c r="AZ424" s="5">
        <v>1</v>
      </c>
      <c r="BA424" s="5">
        <v>1</v>
      </c>
      <c r="BB424" s="5">
        <v>1</v>
      </c>
      <c r="BC424" s="5">
        <v>1</v>
      </c>
      <c r="BD424" s="5">
        <v>1</v>
      </c>
      <c r="BE424" s="5">
        <v>1</v>
      </c>
      <c r="BF424" s="5">
        <v>1</v>
      </c>
      <c r="BG424" s="5">
        <v>1</v>
      </c>
      <c r="BH424" s="5">
        <v>1</v>
      </c>
      <c r="BI424" s="5">
        <v>1</v>
      </c>
      <c r="BJ424" s="5">
        <v>1</v>
      </c>
      <c r="BK424" s="5">
        <v>1</v>
      </c>
      <c r="BL424" s="5">
        <v>1</v>
      </c>
      <c r="BM424" s="5">
        <v>1</v>
      </c>
      <c r="BN424" s="5">
        <v>1</v>
      </c>
      <c r="BO424" s="5">
        <v>1</v>
      </c>
      <c r="BP424" s="5">
        <v>1</v>
      </c>
      <c r="BQ424" s="5">
        <v>1</v>
      </c>
      <c r="BR424" s="5">
        <v>1</v>
      </c>
      <c r="BS424" s="5">
        <v>1</v>
      </c>
      <c r="BT424" s="5">
        <v>1</v>
      </c>
      <c r="BU424" s="244">
        <v>1</v>
      </c>
    </row>
    <row r="425" spans="1:73" ht="18.75">
      <c r="A425" s="5">
        <v>1</v>
      </c>
      <c r="B425" s="596"/>
      <c r="C425" s="632"/>
      <c r="D425" s="598"/>
      <c r="E425" s="630" t="str">
        <f t="shared" si="70"/>
        <v/>
      </c>
      <c r="F425" s="640"/>
      <c r="G425" s="627" t="str">
        <f t="shared" si="73"/>
        <v/>
      </c>
      <c r="H425" s="639" t="str">
        <f>IF(OR(ISBLANK(F425), ISTEXT(F425)), "", "0  "&amp;F414)</f>
        <v/>
      </c>
      <c r="I425" s="5">
        <v>1</v>
      </c>
      <c r="J425" s="180" t="str">
        <f t="shared" si="69"/>
        <v>►</v>
      </c>
      <c r="K425" s="163"/>
      <c r="L425" s="164"/>
      <c r="M425" s="181" t="str">
        <f t="shared" si="66"/>
        <v/>
      </c>
      <c r="N425" s="166"/>
      <c r="O425" s="167"/>
      <c r="P425" s="182"/>
      <c r="Q425" s="491">
        <v>1</v>
      </c>
      <c r="R425" s="169">
        <f>IFERROR(SUMIF(K468:P468, O425, K469:P469)*N425*IF(ISBLANK(K425),1,K425)+SUMIF(K470:P470, O425, K471:P471)*N425*IF(ISBLANK(K425),1,K425), 0)</f>
        <v>0</v>
      </c>
      <c r="S425" s="170">
        <f>IF(ISBLANK(K405),0,(R425*Q425)/K405*V406)</f>
        <v>0</v>
      </c>
      <c r="T425" s="171">
        <f>IF(S441=0,0,(S425/S441)*U410*1000)</f>
        <v>0</v>
      </c>
      <c r="U425" s="193">
        <f>IF(R441=0, 0, (K425*Q425)/(R441*U410))</f>
        <v>0</v>
      </c>
      <c r="V425" s="173">
        <f>IF(OR(ISBLANK(K405), ISBLANK(K425), ISTEXT(K425)), 0, K425*Q425/K405*V406)</f>
        <v>0</v>
      </c>
      <c r="W425" s="174">
        <f t="shared" si="67"/>
        <v>0</v>
      </c>
      <c r="X425" s="175">
        <f t="shared" si="68"/>
        <v>0</v>
      </c>
      <c r="Y425" s="5">
        <v>1</v>
      </c>
      <c r="Z425" s="5">
        <v>1</v>
      </c>
      <c r="AA425" s="164"/>
      <c r="AB425" s="164"/>
      <c r="AC425" s="165" t="str">
        <f t="shared" si="72"/>
        <v/>
      </c>
      <c r="AD425" s="166"/>
      <c r="AE425" s="167"/>
      <c r="AF425" s="182"/>
      <c r="AG425" s="5">
        <v>1</v>
      </c>
      <c r="AH425" s="5">
        <v>1</v>
      </c>
      <c r="AI425" s="5">
        <v>1</v>
      </c>
      <c r="AJ425" s="5">
        <v>1</v>
      </c>
      <c r="AK425" s="5">
        <v>1</v>
      </c>
      <c r="AL425" s="5">
        <v>1</v>
      </c>
      <c r="AM425" s="5">
        <v>1</v>
      </c>
      <c r="AN425" s="5">
        <v>1</v>
      </c>
      <c r="AO425" s="5">
        <v>1</v>
      </c>
      <c r="AP425" s="5">
        <v>1</v>
      </c>
      <c r="AQ425" s="5">
        <v>1</v>
      </c>
      <c r="AR425" s="5">
        <v>1</v>
      </c>
      <c r="AS425" s="5">
        <v>1</v>
      </c>
      <c r="AT425" s="5">
        <v>1</v>
      </c>
      <c r="AU425" s="5">
        <v>1</v>
      </c>
      <c r="AV425" s="5">
        <v>1</v>
      </c>
      <c r="AW425" s="5">
        <v>1</v>
      </c>
      <c r="AX425" s="5">
        <v>1</v>
      </c>
      <c r="AY425" s="5">
        <v>1</v>
      </c>
      <c r="AZ425" s="5">
        <v>1</v>
      </c>
      <c r="BA425" s="5">
        <v>1</v>
      </c>
      <c r="BB425" s="5">
        <v>1</v>
      </c>
      <c r="BC425" s="5">
        <v>1</v>
      </c>
      <c r="BD425" s="5">
        <v>1</v>
      </c>
      <c r="BE425" s="5">
        <v>1</v>
      </c>
      <c r="BF425" s="5">
        <v>1</v>
      </c>
      <c r="BG425" s="5">
        <v>1</v>
      </c>
      <c r="BH425" s="5">
        <v>1</v>
      </c>
      <c r="BI425" s="5">
        <v>1</v>
      </c>
      <c r="BJ425" s="5">
        <v>1</v>
      </c>
      <c r="BK425" s="5">
        <v>1</v>
      </c>
      <c r="BL425" s="5">
        <v>1</v>
      </c>
      <c r="BM425" s="5">
        <v>1</v>
      </c>
      <c r="BN425" s="5">
        <v>1</v>
      </c>
      <c r="BO425" s="5">
        <v>1</v>
      </c>
      <c r="BP425" s="5">
        <v>1</v>
      </c>
      <c r="BQ425" s="5">
        <v>1</v>
      </c>
      <c r="BR425" s="5">
        <v>1</v>
      </c>
      <c r="BS425" s="5">
        <v>1</v>
      </c>
      <c r="BT425" s="5">
        <v>1</v>
      </c>
      <c r="BU425" s="244">
        <v>1</v>
      </c>
    </row>
    <row r="426" spans="1:73" ht="18.75">
      <c r="A426" s="5">
        <v>1</v>
      </c>
      <c r="B426" s="596"/>
      <c r="C426" s="632"/>
      <c r="D426" s="598"/>
      <c r="E426" s="630" t="str">
        <f t="shared" si="70"/>
        <v/>
      </c>
      <c r="F426" s="640"/>
      <c r="G426" s="627" t="str">
        <f t="shared" si="73"/>
        <v/>
      </c>
      <c r="H426" s="639" t="str">
        <f>IF(OR(ISBLANK(F426), ISTEXT(F426)), "", "0  "&amp;F414)</f>
        <v/>
      </c>
      <c r="I426" s="5">
        <v>1</v>
      </c>
      <c r="J426" s="180" t="str">
        <f t="shared" si="69"/>
        <v>►</v>
      </c>
      <c r="K426" s="163"/>
      <c r="L426" s="164"/>
      <c r="M426" s="181" t="str">
        <f t="shared" si="66"/>
        <v/>
      </c>
      <c r="N426" s="166"/>
      <c r="O426" s="167"/>
      <c r="P426" s="182"/>
      <c r="Q426" s="491">
        <v>1</v>
      </c>
      <c r="R426" s="169">
        <f>IFERROR(SUMIF(K468:P468, O426, K469:P469)*N426*IF(ISBLANK(K426),1,K426)+SUMIF(K470:P470, O426, K471:P471)*N426*IF(ISBLANK(K426),1,K426), 0)</f>
        <v>0</v>
      </c>
      <c r="S426" s="170">
        <f>IF(ISBLANK(K405),0,(R426*Q426)/K405*V406)</f>
        <v>0</v>
      </c>
      <c r="T426" s="183">
        <f>IF(S441=0,0,(S426/S441)*U410*1000)</f>
        <v>0</v>
      </c>
      <c r="U426" s="184">
        <f>IF(R441=0, 0, (K426*Q426)/(R441*U410))</f>
        <v>0</v>
      </c>
      <c r="V426" s="185">
        <f>IF(OR(ISBLANK(K405), ISBLANK(K426), ISTEXT(K426)), 0, K426*Q426/K405*V406)</f>
        <v>0</v>
      </c>
      <c r="W426" s="186">
        <f t="shared" si="67"/>
        <v>0</v>
      </c>
      <c r="X426" s="187">
        <f t="shared" si="68"/>
        <v>0</v>
      </c>
      <c r="Y426" s="5">
        <v>1</v>
      </c>
      <c r="Z426" s="5">
        <v>1</v>
      </c>
      <c r="AA426" s="164"/>
      <c r="AB426" s="164"/>
      <c r="AC426" s="181" t="str">
        <f t="shared" si="72"/>
        <v/>
      </c>
      <c r="AD426" s="166"/>
      <c r="AE426" s="167"/>
      <c r="AF426" s="182"/>
      <c r="AG426" s="5">
        <v>1</v>
      </c>
      <c r="AH426" s="5">
        <v>1</v>
      </c>
      <c r="AI426" s="5">
        <v>1</v>
      </c>
      <c r="AJ426" s="5">
        <v>1</v>
      </c>
      <c r="AK426" s="5">
        <v>1</v>
      </c>
      <c r="AL426" s="5">
        <v>1</v>
      </c>
      <c r="AM426" s="5">
        <v>1</v>
      </c>
      <c r="AN426" s="5">
        <v>1</v>
      </c>
      <c r="AO426" s="5">
        <v>1</v>
      </c>
      <c r="AP426" s="5">
        <v>1</v>
      </c>
      <c r="AQ426" s="5">
        <v>1</v>
      </c>
      <c r="AR426" s="5">
        <v>1</v>
      </c>
      <c r="AS426" s="5">
        <v>1</v>
      </c>
      <c r="AT426" s="5">
        <v>1</v>
      </c>
      <c r="AU426" s="5">
        <v>1</v>
      </c>
      <c r="AV426" s="5">
        <v>1</v>
      </c>
      <c r="AW426" s="5">
        <v>1</v>
      </c>
      <c r="AX426" s="5">
        <v>1</v>
      </c>
      <c r="AY426" s="5">
        <v>1</v>
      </c>
      <c r="AZ426" s="5">
        <v>1</v>
      </c>
      <c r="BA426" s="5">
        <v>1</v>
      </c>
      <c r="BB426" s="5">
        <v>1</v>
      </c>
      <c r="BC426" s="5">
        <v>1</v>
      </c>
      <c r="BD426" s="5">
        <v>1</v>
      </c>
      <c r="BE426" s="5">
        <v>1</v>
      </c>
      <c r="BF426" s="5">
        <v>1</v>
      </c>
      <c r="BG426" s="5">
        <v>1</v>
      </c>
      <c r="BH426" s="5">
        <v>1</v>
      </c>
      <c r="BI426" s="5">
        <v>1</v>
      </c>
      <c r="BJ426" s="5">
        <v>1</v>
      </c>
      <c r="BK426" s="5">
        <v>1</v>
      </c>
      <c r="BL426" s="5">
        <v>1</v>
      </c>
      <c r="BM426" s="5">
        <v>1</v>
      </c>
      <c r="BN426" s="5">
        <v>1</v>
      </c>
      <c r="BO426" s="5">
        <v>1</v>
      </c>
      <c r="BP426" s="5">
        <v>1</v>
      </c>
      <c r="BQ426" s="5">
        <v>1</v>
      </c>
      <c r="BR426" s="5">
        <v>1</v>
      </c>
      <c r="BS426" s="5">
        <v>1</v>
      </c>
      <c r="BT426" s="5">
        <v>1</v>
      </c>
      <c r="BU426" s="244">
        <v>1</v>
      </c>
    </row>
    <row r="427" spans="1:73" ht="18.75">
      <c r="A427" s="5">
        <v>1</v>
      </c>
      <c r="B427" s="596"/>
      <c r="C427" s="632"/>
      <c r="D427" s="598"/>
      <c r="E427" s="630" t="str">
        <f t="shared" si="70"/>
        <v/>
      </c>
      <c r="F427" s="640"/>
      <c r="G427" s="627" t="str">
        <f t="shared" si="73"/>
        <v/>
      </c>
      <c r="H427" s="639" t="str">
        <f>IF(OR(ISBLANK(F427), ISTEXT(F427)), "", "0  "&amp;F414)</f>
        <v/>
      </c>
      <c r="I427" s="5">
        <v>1</v>
      </c>
      <c r="J427" s="180" t="str">
        <f t="shared" si="69"/>
        <v>►</v>
      </c>
      <c r="K427" s="163"/>
      <c r="L427" s="164"/>
      <c r="M427" s="181" t="str">
        <f t="shared" si="66"/>
        <v/>
      </c>
      <c r="N427" s="166"/>
      <c r="O427" s="167"/>
      <c r="P427" s="182"/>
      <c r="Q427" s="491">
        <v>1</v>
      </c>
      <c r="R427" s="169">
        <f>IFERROR(SUMIF(K468:P468, O427, K469:P469)*N427*IF(ISBLANK(K427),1,K427)+SUMIF(K470:P470, O427, K471:P471)*N427*IF(ISBLANK(K427),1,K427), 0)</f>
        <v>0</v>
      </c>
      <c r="S427" s="170">
        <f>IF(ISBLANK(K405),0,(R427*Q427)/K405*V406)</f>
        <v>0</v>
      </c>
      <c r="T427" s="171">
        <f>IF(S441=0,0,(S427/S441)*U410*1000)</f>
        <v>0</v>
      </c>
      <c r="U427" s="193">
        <f>IF(R441=0, 0, (K427*Q427)/(R441*U410))</f>
        <v>0</v>
      </c>
      <c r="V427" s="173">
        <f>IF(OR(ISBLANK(K405), ISBLANK(K427), ISTEXT(K427)), 0, K427*Q427/K405*V406)</f>
        <v>0</v>
      </c>
      <c r="W427" s="174">
        <f t="shared" si="67"/>
        <v>0</v>
      </c>
      <c r="X427" s="175">
        <f t="shared" si="68"/>
        <v>0</v>
      </c>
      <c r="Y427" s="5">
        <v>1</v>
      </c>
      <c r="Z427" s="5">
        <v>1</v>
      </c>
      <c r="AA427" s="164"/>
      <c r="AB427" s="164"/>
      <c r="AC427" s="181" t="str">
        <f t="shared" si="72"/>
        <v/>
      </c>
      <c r="AD427" s="166"/>
      <c r="AE427" s="167"/>
      <c r="AF427" s="182"/>
      <c r="AG427" s="5">
        <v>1</v>
      </c>
      <c r="AH427" s="5">
        <v>1</v>
      </c>
      <c r="AI427" s="5">
        <v>1</v>
      </c>
      <c r="AJ427" s="5">
        <v>1</v>
      </c>
      <c r="AK427" s="5">
        <v>1</v>
      </c>
      <c r="AL427" s="5">
        <v>1</v>
      </c>
      <c r="AM427" s="5">
        <v>1</v>
      </c>
      <c r="AN427" s="5">
        <v>1</v>
      </c>
      <c r="AO427" s="5">
        <v>1</v>
      </c>
      <c r="AP427" s="5">
        <v>1</v>
      </c>
      <c r="AQ427" s="5">
        <v>1</v>
      </c>
      <c r="AR427" s="5">
        <v>1</v>
      </c>
      <c r="AS427" s="5">
        <v>1</v>
      </c>
      <c r="AT427" s="5">
        <v>1</v>
      </c>
      <c r="AU427" s="5">
        <v>1</v>
      </c>
      <c r="AV427" s="5">
        <v>1</v>
      </c>
      <c r="AW427" s="5">
        <v>1</v>
      </c>
      <c r="AX427" s="5">
        <v>1</v>
      </c>
      <c r="AY427" s="5">
        <v>1</v>
      </c>
      <c r="AZ427" s="5">
        <v>1</v>
      </c>
      <c r="BA427" s="5">
        <v>1</v>
      </c>
      <c r="BB427" s="5">
        <v>1</v>
      </c>
      <c r="BC427" s="5">
        <v>1</v>
      </c>
      <c r="BD427" s="5">
        <v>1</v>
      </c>
      <c r="BE427" s="5">
        <v>1</v>
      </c>
      <c r="BF427" s="5">
        <v>1</v>
      </c>
      <c r="BG427" s="5">
        <v>1</v>
      </c>
      <c r="BH427" s="5">
        <v>1</v>
      </c>
      <c r="BI427" s="5">
        <v>1</v>
      </c>
      <c r="BJ427" s="5">
        <v>1</v>
      </c>
      <c r="BK427" s="5">
        <v>1</v>
      </c>
      <c r="BL427" s="5">
        <v>1</v>
      </c>
      <c r="BM427" s="5">
        <v>1</v>
      </c>
      <c r="BN427" s="5">
        <v>1</v>
      </c>
      <c r="BO427" s="5">
        <v>1</v>
      </c>
      <c r="BP427" s="5">
        <v>1</v>
      </c>
      <c r="BQ427" s="5">
        <v>1</v>
      </c>
      <c r="BR427" s="5">
        <v>1</v>
      </c>
      <c r="BS427" s="5">
        <v>1</v>
      </c>
      <c r="BT427" s="5">
        <v>1</v>
      </c>
      <c r="BU427" s="244">
        <v>1</v>
      </c>
    </row>
    <row r="428" spans="1:73" ht="18.75">
      <c r="A428" s="5">
        <v>1</v>
      </c>
      <c r="B428" s="596"/>
      <c r="C428" s="632"/>
      <c r="D428" s="598"/>
      <c r="E428" s="630" t="str">
        <f t="shared" si="70"/>
        <v/>
      </c>
      <c r="F428" s="640"/>
      <c r="G428" s="627" t="str">
        <f t="shared" si="73"/>
        <v/>
      </c>
      <c r="H428" s="639" t="str">
        <f>IF(OR(ISBLANK(F428), ISTEXT(F428)), "", "0  "&amp;F414)</f>
        <v/>
      </c>
      <c r="I428" s="5">
        <v>1</v>
      </c>
      <c r="J428" s="180" t="str">
        <f t="shared" si="69"/>
        <v>►</v>
      </c>
      <c r="K428" s="163"/>
      <c r="L428" s="164"/>
      <c r="M428" s="181" t="str">
        <f t="shared" si="66"/>
        <v/>
      </c>
      <c r="N428" s="166"/>
      <c r="O428" s="167"/>
      <c r="P428" s="182"/>
      <c r="Q428" s="491">
        <v>1</v>
      </c>
      <c r="R428" s="169">
        <f>IFERROR(SUMIF(K468:P468, O428, K469:P469)*N428*IF(ISBLANK(K428),1,K428)+SUMIF(K470:P470, O428, K471:P471)*N428*IF(ISBLANK(K428),1,K428), 0)</f>
        <v>0</v>
      </c>
      <c r="S428" s="170">
        <f>IF(ISBLANK(K405),0,(R428*Q428)/K405*V406)</f>
        <v>0</v>
      </c>
      <c r="T428" s="183">
        <f>IF(S441=0,0,(S428/S441)*U410*1000)</f>
        <v>0</v>
      </c>
      <c r="U428" s="184">
        <f>IF(R441=0, 0, (K428*Q428)/(R441*U410))</f>
        <v>0</v>
      </c>
      <c r="V428" s="185">
        <f>IF(OR(ISBLANK(K405), ISBLANK(K428), ISTEXT(K428)), 0, K428*Q428/K405*V406)</f>
        <v>0</v>
      </c>
      <c r="W428" s="186">
        <f t="shared" si="67"/>
        <v>0</v>
      </c>
      <c r="X428" s="187">
        <f t="shared" si="68"/>
        <v>0</v>
      </c>
      <c r="Y428" s="5">
        <v>1</v>
      </c>
      <c r="Z428" s="5">
        <v>1</v>
      </c>
      <c r="AA428" s="164"/>
      <c r="AB428" s="164"/>
      <c r="AC428" s="181" t="str">
        <f t="shared" si="72"/>
        <v/>
      </c>
      <c r="AD428" s="166"/>
      <c r="AE428" s="167"/>
      <c r="AF428" s="182"/>
      <c r="AG428" s="5">
        <v>1</v>
      </c>
      <c r="AH428" s="5">
        <v>1</v>
      </c>
      <c r="AI428" s="5">
        <v>1</v>
      </c>
      <c r="AJ428" s="5">
        <v>1</v>
      </c>
      <c r="AK428" s="5">
        <v>1</v>
      </c>
      <c r="AL428" s="5">
        <v>1</v>
      </c>
      <c r="AM428" s="5">
        <v>1</v>
      </c>
      <c r="AN428" s="5">
        <v>1</v>
      </c>
      <c r="AO428" s="5">
        <v>1</v>
      </c>
      <c r="AP428" s="5">
        <v>1</v>
      </c>
      <c r="AQ428" s="5">
        <v>1</v>
      </c>
      <c r="AR428" s="5">
        <v>1</v>
      </c>
      <c r="AS428" s="5">
        <v>1</v>
      </c>
      <c r="AT428" s="5">
        <v>1</v>
      </c>
      <c r="AU428" s="5">
        <v>1</v>
      </c>
      <c r="AV428" s="5">
        <v>1</v>
      </c>
      <c r="AW428" s="5">
        <v>1</v>
      </c>
      <c r="AX428" s="5">
        <v>1</v>
      </c>
      <c r="AY428" s="5">
        <v>1</v>
      </c>
      <c r="AZ428" s="5">
        <v>1</v>
      </c>
      <c r="BA428" s="5">
        <v>1</v>
      </c>
      <c r="BB428" s="5">
        <v>1</v>
      </c>
      <c r="BC428" s="5">
        <v>1</v>
      </c>
      <c r="BD428" s="5">
        <v>1</v>
      </c>
      <c r="BE428" s="5">
        <v>1</v>
      </c>
      <c r="BF428" s="5">
        <v>1</v>
      </c>
      <c r="BG428" s="5">
        <v>1</v>
      </c>
      <c r="BH428" s="5">
        <v>1</v>
      </c>
      <c r="BI428" s="5">
        <v>1</v>
      </c>
      <c r="BJ428" s="5">
        <v>1</v>
      </c>
      <c r="BK428" s="5">
        <v>1</v>
      </c>
      <c r="BL428" s="5">
        <v>1</v>
      </c>
      <c r="BM428" s="5">
        <v>1</v>
      </c>
      <c r="BN428" s="5">
        <v>1</v>
      </c>
      <c r="BO428" s="5">
        <v>1</v>
      </c>
      <c r="BP428" s="5">
        <v>1</v>
      </c>
      <c r="BQ428" s="5">
        <v>1</v>
      </c>
      <c r="BR428" s="5">
        <v>1</v>
      </c>
      <c r="BS428" s="5">
        <v>1</v>
      </c>
      <c r="BT428" s="5">
        <v>1</v>
      </c>
      <c r="BU428" s="244">
        <v>1</v>
      </c>
    </row>
    <row r="429" spans="1:73" ht="18.75">
      <c r="A429" s="5">
        <v>1</v>
      </c>
      <c r="B429" s="596"/>
      <c r="C429" s="632"/>
      <c r="D429" s="598"/>
      <c r="E429" s="630" t="str">
        <f t="shared" si="70"/>
        <v/>
      </c>
      <c r="F429" s="640"/>
      <c r="G429" s="627" t="str">
        <f t="shared" si="73"/>
        <v/>
      </c>
      <c r="H429" s="639" t="str">
        <f>IF(OR(ISBLANK(F429), ISTEXT(F429)), "", "0  "&amp;F414)</f>
        <v/>
      </c>
      <c r="I429" s="5">
        <v>1</v>
      </c>
      <c r="J429" s="180" t="str">
        <f t="shared" si="69"/>
        <v>►</v>
      </c>
      <c r="K429" s="163"/>
      <c r="L429" s="164"/>
      <c r="M429" s="181" t="str">
        <f t="shared" si="66"/>
        <v/>
      </c>
      <c r="N429" s="166"/>
      <c r="O429" s="167"/>
      <c r="P429" s="182"/>
      <c r="Q429" s="491">
        <v>1</v>
      </c>
      <c r="R429" s="169">
        <f>IFERROR(SUMIF(K468:P468, O429, K469:P469)*N429*IF(ISBLANK(K429),1,K429)+SUMIF(K470:P470, O429, K471:P471)*N429*IF(ISBLANK(K429),1,K429), 0)</f>
        <v>0</v>
      </c>
      <c r="S429" s="170">
        <f>IF(ISBLANK(K405),0,(R429*Q429)/K405*V406)</f>
        <v>0</v>
      </c>
      <c r="T429" s="171">
        <f>IF(S441=0,0,(S429/S441)*U410*1000)</f>
        <v>0</v>
      </c>
      <c r="U429" s="193">
        <f>IF(R441=0, 0, (K429*Q429)/(R441*U410))</f>
        <v>0</v>
      </c>
      <c r="V429" s="173">
        <f>IF(OR(ISBLANK(K405), ISBLANK(K429), ISTEXT(K429)), 0, K429*Q429/K405*V406)</f>
        <v>0</v>
      </c>
      <c r="W429" s="174">
        <f t="shared" si="67"/>
        <v>0</v>
      </c>
      <c r="X429" s="175">
        <f t="shared" si="68"/>
        <v>0</v>
      </c>
      <c r="Y429" s="5">
        <v>1</v>
      </c>
      <c r="Z429" s="5">
        <v>1</v>
      </c>
      <c r="AA429" s="164"/>
      <c r="AB429" s="164"/>
      <c r="AC429" s="181" t="str">
        <f t="shared" si="72"/>
        <v/>
      </c>
      <c r="AD429" s="166"/>
      <c r="AE429" s="167"/>
      <c r="AF429" s="182"/>
      <c r="AG429" s="5">
        <v>1</v>
      </c>
      <c r="AH429" s="5">
        <v>1</v>
      </c>
      <c r="AI429" s="5">
        <v>1</v>
      </c>
      <c r="AJ429" s="5">
        <v>1</v>
      </c>
      <c r="AK429" s="5">
        <v>1</v>
      </c>
      <c r="AL429" s="5">
        <v>1</v>
      </c>
      <c r="AM429" s="5">
        <v>1</v>
      </c>
      <c r="AN429" s="5">
        <v>1</v>
      </c>
      <c r="AO429" s="5">
        <v>1</v>
      </c>
      <c r="AP429" s="5">
        <v>1</v>
      </c>
      <c r="AQ429" s="5">
        <v>1</v>
      </c>
      <c r="AR429" s="5">
        <v>1</v>
      </c>
      <c r="AS429" s="5">
        <v>1</v>
      </c>
      <c r="AT429" s="5">
        <v>1</v>
      </c>
      <c r="AU429" s="5">
        <v>1</v>
      </c>
      <c r="AV429" s="5">
        <v>1</v>
      </c>
      <c r="AW429" s="5">
        <v>1</v>
      </c>
      <c r="AX429" s="5">
        <v>1</v>
      </c>
      <c r="AY429" s="5">
        <v>1</v>
      </c>
      <c r="AZ429" s="5">
        <v>1</v>
      </c>
      <c r="BA429" s="5">
        <v>1</v>
      </c>
      <c r="BB429" s="5">
        <v>1</v>
      </c>
      <c r="BC429" s="5">
        <v>1</v>
      </c>
      <c r="BD429" s="5">
        <v>1</v>
      </c>
      <c r="BE429" s="5">
        <v>1</v>
      </c>
      <c r="BF429" s="5">
        <v>1</v>
      </c>
      <c r="BG429" s="5">
        <v>1</v>
      </c>
      <c r="BH429" s="5">
        <v>1</v>
      </c>
      <c r="BI429" s="5">
        <v>1</v>
      </c>
      <c r="BJ429" s="5">
        <v>1</v>
      </c>
      <c r="BK429" s="5">
        <v>1</v>
      </c>
      <c r="BL429" s="5">
        <v>1</v>
      </c>
      <c r="BM429" s="5">
        <v>1</v>
      </c>
      <c r="BN429" s="5">
        <v>1</v>
      </c>
      <c r="BO429" s="5">
        <v>1</v>
      </c>
      <c r="BP429" s="5">
        <v>1</v>
      </c>
      <c r="BQ429" s="5">
        <v>1</v>
      </c>
      <c r="BR429" s="5">
        <v>1</v>
      </c>
      <c r="BS429" s="5">
        <v>1</v>
      </c>
      <c r="BT429" s="5">
        <v>1</v>
      </c>
      <c r="BU429" s="244">
        <v>1</v>
      </c>
    </row>
    <row r="430" spans="1:73" ht="18.75">
      <c r="A430" s="5">
        <v>1</v>
      </c>
      <c r="B430" s="596"/>
      <c r="C430" s="632"/>
      <c r="D430" s="598"/>
      <c r="E430" s="630" t="str">
        <f t="shared" si="70"/>
        <v/>
      </c>
      <c r="F430" s="640"/>
      <c r="G430" s="627" t="str">
        <f t="shared" si="73"/>
        <v/>
      </c>
      <c r="H430" s="639" t="str">
        <f>IF(OR(ISBLANK(F430), ISTEXT(F430)), "", "0  "&amp;F414)</f>
        <v/>
      </c>
      <c r="I430" s="5">
        <v>1</v>
      </c>
      <c r="J430" s="180" t="str">
        <f t="shared" si="69"/>
        <v>►</v>
      </c>
      <c r="K430" s="163"/>
      <c r="L430" s="164"/>
      <c r="M430" s="181" t="str">
        <f t="shared" si="66"/>
        <v/>
      </c>
      <c r="N430" s="166"/>
      <c r="O430" s="167"/>
      <c r="P430" s="286"/>
      <c r="Q430" s="491">
        <v>1</v>
      </c>
      <c r="R430" s="169">
        <f>IFERROR(SUMIF(K468:P468, O430, K469:P469)*N430*IF(ISBLANK(K430),1,K430)+SUMIF(K470:P470, O430, K471:P471)*N430*IF(ISBLANK(K430),1,K430), 0)</f>
        <v>0</v>
      </c>
      <c r="S430" s="170">
        <f>IF(ISBLANK(K405),0,(R430*Q430)/K405*V406)</f>
        <v>0</v>
      </c>
      <c r="T430" s="171">
        <f>IF(S441=0,0,(S430/S441)*U410*1000)</f>
        <v>0</v>
      </c>
      <c r="U430" s="193">
        <f>IF(R441=0, 0, (K430*Q430)/(R441*U410))</f>
        <v>0</v>
      </c>
      <c r="V430" s="173">
        <f>IF(OR(ISBLANK(K405), ISBLANK(K430), ISTEXT(K430)), 0, K430*Q430/K405*V406)</f>
        <v>0</v>
      </c>
      <c r="W430" s="174">
        <f t="shared" si="67"/>
        <v>0</v>
      </c>
      <c r="X430" s="175">
        <f t="shared" si="68"/>
        <v>0</v>
      </c>
      <c r="Y430" s="5">
        <v>1</v>
      </c>
      <c r="Z430" s="5">
        <v>1</v>
      </c>
      <c r="AA430" s="164"/>
      <c r="AB430" s="164"/>
      <c r="AC430" s="181" t="str">
        <f t="shared" si="72"/>
        <v/>
      </c>
      <c r="AD430" s="166"/>
      <c r="AE430" s="167"/>
      <c r="AF430" s="182"/>
      <c r="AG430" s="5">
        <v>1</v>
      </c>
      <c r="AH430" s="5">
        <v>1</v>
      </c>
      <c r="AI430" s="5">
        <v>1</v>
      </c>
      <c r="AJ430" s="5">
        <v>1</v>
      </c>
      <c r="AK430" s="5">
        <v>1</v>
      </c>
      <c r="AL430" s="5">
        <v>1</v>
      </c>
      <c r="AM430" s="5">
        <v>1</v>
      </c>
      <c r="AN430" s="5">
        <v>1</v>
      </c>
      <c r="AO430" s="5">
        <v>1</v>
      </c>
      <c r="AP430" s="5">
        <v>1</v>
      </c>
      <c r="AQ430" s="5">
        <v>1</v>
      </c>
      <c r="AR430" s="5">
        <v>1</v>
      </c>
      <c r="AS430" s="5">
        <v>1</v>
      </c>
      <c r="AT430" s="5">
        <v>1</v>
      </c>
      <c r="AU430" s="5">
        <v>1</v>
      </c>
      <c r="AV430" s="5">
        <v>1</v>
      </c>
      <c r="AW430" s="5">
        <v>1</v>
      </c>
      <c r="AX430" s="5">
        <v>1</v>
      </c>
      <c r="AY430" s="5">
        <v>1</v>
      </c>
      <c r="AZ430" s="5">
        <v>1</v>
      </c>
      <c r="BA430" s="5">
        <v>1</v>
      </c>
      <c r="BB430" s="5">
        <v>1</v>
      </c>
      <c r="BC430" s="5">
        <v>1</v>
      </c>
      <c r="BD430" s="5">
        <v>1</v>
      </c>
      <c r="BE430" s="5">
        <v>1</v>
      </c>
      <c r="BF430" s="5">
        <v>1</v>
      </c>
      <c r="BG430" s="5">
        <v>1</v>
      </c>
      <c r="BH430" s="5">
        <v>1</v>
      </c>
      <c r="BI430" s="5">
        <v>1</v>
      </c>
      <c r="BJ430" s="5">
        <v>1</v>
      </c>
      <c r="BK430" s="5">
        <v>1</v>
      </c>
      <c r="BL430" s="5">
        <v>1</v>
      </c>
      <c r="BM430" s="5">
        <v>1</v>
      </c>
      <c r="BN430" s="5">
        <v>1</v>
      </c>
      <c r="BO430" s="5">
        <v>1</v>
      </c>
      <c r="BP430" s="5">
        <v>1</v>
      </c>
      <c r="BQ430" s="5">
        <v>1</v>
      </c>
      <c r="BR430" s="5">
        <v>1</v>
      </c>
      <c r="BS430" s="5">
        <v>1</v>
      </c>
      <c r="BT430" s="5">
        <v>1</v>
      </c>
      <c r="BU430" s="244">
        <v>1</v>
      </c>
    </row>
    <row r="431" spans="1:73" ht="18.75">
      <c r="A431" s="5">
        <v>1</v>
      </c>
      <c r="B431" s="596"/>
      <c r="C431" s="632"/>
      <c r="D431" s="598"/>
      <c r="E431" s="630" t="str">
        <f t="shared" si="70"/>
        <v/>
      </c>
      <c r="F431" s="640"/>
      <c r="G431" s="627" t="str">
        <f t="shared" si="73"/>
        <v/>
      </c>
      <c r="H431" s="639" t="str">
        <f>IF(OR(ISBLANK(F431), ISTEXT(F431)), "", "0  "&amp;F414)</f>
        <v/>
      </c>
      <c r="I431" s="5">
        <v>1</v>
      </c>
      <c r="J431" s="180" t="str">
        <f t="shared" si="69"/>
        <v>►</v>
      </c>
      <c r="K431" s="163"/>
      <c r="L431" s="164"/>
      <c r="M431" s="181" t="str">
        <f t="shared" si="66"/>
        <v/>
      </c>
      <c r="N431" s="166"/>
      <c r="O431" s="167"/>
      <c r="P431" s="286"/>
      <c r="Q431" s="491">
        <v>1</v>
      </c>
      <c r="R431" s="169">
        <f>IFERROR(SUMIF(K468:P468, O431, K469:P469)*N431*IF(ISBLANK(K431),1,K431)+SUMIF(K470:P470, O431, K471:P471)*N431*IF(ISBLANK(K431),1,K431), 0)</f>
        <v>0</v>
      </c>
      <c r="S431" s="170">
        <f>IF(ISBLANK(K405),0,(R431*Q431)/K405*V406)</f>
        <v>0</v>
      </c>
      <c r="T431" s="171">
        <f>IF(S441=0,0,(S431/S441)*U410*1000)</f>
        <v>0</v>
      </c>
      <c r="U431" s="193">
        <f>IF(R441=0, 0, (K431*Q431)/(R441*U410))</f>
        <v>0</v>
      </c>
      <c r="V431" s="173">
        <f>IF(OR(ISBLANK(K405), ISBLANK(K431), ISTEXT(K431)), 0, K431*Q431/K405*V406)</f>
        <v>0</v>
      </c>
      <c r="W431" s="174">
        <f t="shared" si="67"/>
        <v>0</v>
      </c>
      <c r="X431" s="175">
        <f t="shared" si="68"/>
        <v>0</v>
      </c>
      <c r="Y431" s="5">
        <v>1</v>
      </c>
      <c r="Z431" s="5">
        <v>1</v>
      </c>
      <c r="AA431" s="164"/>
      <c r="AB431" s="164"/>
      <c r="AC431" s="181" t="str">
        <f t="shared" si="72"/>
        <v/>
      </c>
      <c r="AD431" s="166"/>
      <c r="AE431" s="167"/>
      <c r="AF431" s="182"/>
      <c r="AG431" s="5">
        <v>1</v>
      </c>
      <c r="AH431" s="5">
        <v>1</v>
      </c>
      <c r="AI431" s="5">
        <v>1</v>
      </c>
      <c r="AJ431" s="5">
        <v>1</v>
      </c>
      <c r="AK431" s="5">
        <v>1</v>
      </c>
      <c r="AL431" s="5">
        <v>1</v>
      </c>
      <c r="AM431" s="5">
        <v>1</v>
      </c>
      <c r="AN431" s="5">
        <v>1</v>
      </c>
      <c r="AO431" s="5">
        <v>1</v>
      </c>
      <c r="AP431" s="5">
        <v>1</v>
      </c>
      <c r="AQ431" s="5">
        <v>1</v>
      </c>
      <c r="AR431" s="5">
        <v>1</v>
      </c>
      <c r="AS431" s="5">
        <v>1</v>
      </c>
      <c r="AT431" s="5">
        <v>1</v>
      </c>
      <c r="AU431" s="5">
        <v>1</v>
      </c>
      <c r="AV431" s="5">
        <v>1</v>
      </c>
      <c r="AW431" s="5">
        <v>1</v>
      </c>
      <c r="AX431" s="5">
        <v>1</v>
      </c>
      <c r="AY431" s="5">
        <v>1</v>
      </c>
      <c r="AZ431" s="5">
        <v>1</v>
      </c>
      <c r="BA431" s="5">
        <v>1</v>
      </c>
      <c r="BB431" s="5">
        <v>1</v>
      </c>
      <c r="BC431" s="5">
        <v>1</v>
      </c>
      <c r="BD431" s="5">
        <v>1</v>
      </c>
      <c r="BE431" s="5">
        <v>1</v>
      </c>
      <c r="BF431" s="5">
        <v>1</v>
      </c>
      <c r="BG431" s="5">
        <v>1</v>
      </c>
      <c r="BH431" s="5">
        <v>1</v>
      </c>
      <c r="BI431" s="5">
        <v>1</v>
      </c>
      <c r="BJ431" s="5">
        <v>1</v>
      </c>
      <c r="BK431" s="5">
        <v>1</v>
      </c>
      <c r="BL431" s="5">
        <v>1</v>
      </c>
      <c r="BM431" s="5">
        <v>1</v>
      </c>
      <c r="BN431" s="5">
        <v>1</v>
      </c>
      <c r="BO431" s="5">
        <v>1</v>
      </c>
      <c r="BP431" s="5">
        <v>1</v>
      </c>
      <c r="BQ431" s="5">
        <v>1</v>
      </c>
      <c r="BR431" s="5">
        <v>1</v>
      </c>
      <c r="BS431" s="5">
        <v>1</v>
      </c>
      <c r="BT431" s="5">
        <v>1</v>
      </c>
      <c r="BU431" s="244">
        <v>1</v>
      </c>
    </row>
    <row r="432" spans="1:73" ht="18.75">
      <c r="A432" s="5">
        <v>1</v>
      </c>
      <c r="B432" s="596"/>
      <c r="C432" s="632"/>
      <c r="D432" s="598"/>
      <c r="E432" s="630" t="str">
        <f t="shared" si="70"/>
        <v/>
      </c>
      <c r="F432" s="640"/>
      <c r="G432" s="627" t="str">
        <f t="shared" si="73"/>
        <v/>
      </c>
      <c r="H432" s="639" t="str">
        <f>IF(OR(ISBLANK(F432), ISTEXT(F432)), "", "0  "&amp;F414)</f>
        <v/>
      </c>
      <c r="I432" s="5">
        <v>1</v>
      </c>
      <c r="J432" s="180" t="str">
        <f t="shared" si="69"/>
        <v>►</v>
      </c>
      <c r="K432" s="163"/>
      <c r="L432" s="164"/>
      <c r="M432" s="181" t="str">
        <f t="shared" si="66"/>
        <v/>
      </c>
      <c r="N432" s="166"/>
      <c r="O432" s="167"/>
      <c r="P432" s="286"/>
      <c r="Q432" s="491">
        <v>1</v>
      </c>
      <c r="R432" s="169">
        <f>IFERROR(SUMIF(K468:P468, O432, K469:P469)*N432*IF(ISBLANK(K432),1,K432)+SUMIF(K470:P470, O432, K471:P471)*N432*IF(ISBLANK(K432),1,K432), 0)</f>
        <v>0</v>
      </c>
      <c r="S432" s="170">
        <f>IF(ISBLANK(K405),0,(R432*Q432)/K405*V406)</f>
        <v>0</v>
      </c>
      <c r="T432" s="171">
        <f>IF(S441=0,0,(S432/S441)*U410*1000)</f>
        <v>0</v>
      </c>
      <c r="U432" s="193">
        <f>IF(R441=0, 0, (K432*Q432)/(R441*U410))</f>
        <v>0</v>
      </c>
      <c r="V432" s="173">
        <f>IF(OR(ISBLANK(K405), ISBLANK(K432), ISTEXT(K432)), 0, K432*Q432/K405*V406)</f>
        <v>0</v>
      </c>
      <c r="W432" s="174">
        <f t="shared" si="67"/>
        <v>0</v>
      </c>
      <c r="X432" s="175">
        <f t="shared" si="68"/>
        <v>0</v>
      </c>
      <c r="Y432" s="5">
        <v>1</v>
      </c>
      <c r="Z432" s="5">
        <v>1</v>
      </c>
      <c r="AA432" s="164"/>
      <c r="AB432" s="164"/>
      <c r="AC432" s="181" t="str">
        <f t="shared" si="72"/>
        <v/>
      </c>
      <c r="AD432" s="166"/>
      <c r="AE432" s="167"/>
      <c r="AF432" s="182"/>
      <c r="AG432" s="5">
        <v>1</v>
      </c>
      <c r="AH432" s="5">
        <v>1</v>
      </c>
      <c r="AI432" s="5">
        <v>1</v>
      </c>
      <c r="AJ432" s="5">
        <v>1</v>
      </c>
      <c r="AK432" s="5">
        <v>1</v>
      </c>
      <c r="AL432" s="5">
        <v>1</v>
      </c>
      <c r="AM432" s="5">
        <v>1</v>
      </c>
      <c r="AN432" s="5">
        <v>1</v>
      </c>
      <c r="AO432" s="5">
        <v>1</v>
      </c>
      <c r="AP432" s="5">
        <v>1</v>
      </c>
      <c r="AQ432" s="5">
        <v>1</v>
      </c>
      <c r="AR432" s="5">
        <v>1</v>
      </c>
      <c r="AS432" s="5">
        <v>1</v>
      </c>
      <c r="AT432" s="5">
        <v>1</v>
      </c>
      <c r="AU432" s="5">
        <v>1</v>
      </c>
      <c r="AV432" s="5">
        <v>1</v>
      </c>
      <c r="AW432" s="5">
        <v>1</v>
      </c>
      <c r="AX432" s="5">
        <v>1</v>
      </c>
      <c r="AY432" s="5">
        <v>1</v>
      </c>
      <c r="AZ432" s="5">
        <v>1</v>
      </c>
      <c r="BA432" s="5">
        <v>1</v>
      </c>
      <c r="BB432" s="5">
        <v>1</v>
      </c>
      <c r="BC432" s="5">
        <v>1</v>
      </c>
      <c r="BD432" s="5">
        <v>1</v>
      </c>
      <c r="BE432" s="5">
        <v>1</v>
      </c>
      <c r="BF432" s="5">
        <v>1</v>
      </c>
      <c r="BG432" s="5">
        <v>1</v>
      </c>
      <c r="BH432" s="5">
        <v>1</v>
      </c>
      <c r="BI432" s="5">
        <v>1</v>
      </c>
      <c r="BJ432" s="5">
        <v>1</v>
      </c>
      <c r="BK432" s="5">
        <v>1</v>
      </c>
      <c r="BL432" s="5">
        <v>1</v>
      </c>
      <c r="BM432" s="5">
        <v>1</v>
      </c>
      <c r="BN432" s="5">
        <v>1</v>
      </c>
      <c r="BO432" s="5">
        <v>1</v>
      </c>
      <c r="BP432" s="5">
        <v>1</v>
      </c>
      <c r="BQ432" s="5">
        <v>1</v>
      </c>
      <c r="BR432" s="5">
        <v>1</v>
      </c>
      <c r="BS432" s="5">
        <v>1</v>
      </c>
      <c r="BT432" s="5">
        <v>1</v>
      </c>
      <c r="BU432" s="244">
        <v>1</v>
      </c>
    </row>
    <row r="433" spans="1:73" ht="18.75">
      <c r="A433" s="5">
        <v>1</v>
      </c>
      <c r="B433" s="596"/>
      <c r="C433" s="632"/>
      <c r="D433" s="598"/>
      <c r="E433" s="630" t="str">
        <f t="shared" si="70"/>
        <v/>
      </c>
      <c r="F433" s="640"/>
      <c r="G433" s="627" t="str">
        <f t="shared" si="73"/>
        <v/>
      </c>
      <c r="H433" s="639" t="str">
        <f>IF(OR(ISBLANK(F433), ISTEXT(F433)), "", "0  "&amp;F414)</f>
        <v/>
      </c>
      <c r="I433" s="5">
        <v>1</v>
      </c>
      <c r="J433" s="180" t="str">
        <f t="shared" si="69"/>
        <v>►</v>
      </c>
      <c r="K433" s="163"/>
      <c r="L433" s="164"/>
      <c r="M433" s="181" t="str">
        <f t="shared" si="66"/>
        <v/>
      </c>
      <c r="N433" s="166"/>
      <c r="O433" s="167"/>
      <c r="P433" s="286"/>
      <c r="Q433" s="491">
        <v>1</v>
      </c>
      <c r="R433" s="169">
        <f>IFERROR(SUMIF(K468:P468, O433, K469:P469)*N433*IF(ISBLANK(K433),1,K433)+SUMIF(K470:P470, O433, K471:P471)*N433*IF(ISBLANK(K433),1,K433), 0)</f>
        <v>0</v>
      </c>
      <c r="S433" s="170">
        <f>IF(ISBLANK(K405),0,(R433*Q433)/K405*V406)</f>
        <v>0</v>
      </c>
      <c r="T433" s="171">
        <f>IF(S441=0,0,(S433/S441)*U410*1000)</f>
        <v>0</v>
      </c>
      <c r="U433" s="193">
        <f>IF(R441=0, 0, (K433*Q433)/(R441*U410))</f>
        <v>0</v>
      </c>
      <c r="V433" s="173">
        <f>IF(OR(ISBLANK(K405), ISBLANK(K433), ISTEXT(K433)), 0, K433*Q433/K405*V406)</f>
        <v>0</v>
      </c>
      <c r="W433" s="174">
        <f t="shared" si="67"/>
        <v>0</v>
      </c>
      <c r="X433" s="175">
        <f t="shared" si="68"/>
        <v>0</v>
      </c>
      <c r="Y433" s="5">
        <v>1</v>
      </c>
      <c r="Z433" s="5">
        <v>1</v>
      </c>
      <c r="AA433" s="164"/>
      <c r="AB433" s="164"/>
      <c r="AC433" s="181" t="str">
        <f t="shared" si="72"/>
        <v/>
      </c>
      <c r="AD433" s="166"/>
      <c r="AE433" s="167"/>
      <c r="AF433" s="182"/>
      <c r="AG433" s="5">
        <v>1</v>
      </c>
      <c r="AH433" s="5">
        <v>1</v>
      </c>
      <c r="AI433" s="5">
        <v>1</v>
      </c>
      <c r="AJ433" s="5">
        <v>1</v>
      </c>
      <c r="AK433" s="5">
        <v>1</v>
      </c>
      <c r="AL433" s="5">
        <v>1</v>
      </c>
      <c r="AM433" s="5">
        <v>1</v>
      </c>
      <c r="AN433" s="5">
        <v>1</v>
      </c>
      <c r="AO433" s="5">
        <v>1</v>
      </c>
      <c r="AP433" s="5">
        <v>1</v>
      </c>
      <c r="AQ433" s="5">
        <v>1</v>
      </c>
      <c r="AR433" s="5">
        <v>1</v>
      </c>
      <c r="AS433" s="5">
        <v>1</v>
      </c>
      <c r="AT433" s="5">
        <v>1</v>
      </c>
      <c r="AU433" s="5">
        <v>1</v>
      </c>
      <c r="AV433" s="5">
        <v>1</v>
      </c>
      <c r="AW433" s="5">
        <v>1</v>
      </c>
      <c r="AX433" s="5">
        <v>1</v>
      </c>
      <c r="AY433" s="5">
        <v>1</v>
      </c>
      <c r="AZ433" s="5">
        <v>1</v>
      </c>
      <c r="BA433" s="5">
        <v>1</v>
      </c>
      <c r="BB433" s="5">
        <v>1</v>
      </c>
      <c r="BC433" s="5">
        <v>1</v>
      </c>
      <c r="BD433" s="5">
        <v>1</v>
      </c>
      <c r="BE433" s="5">
        <v>1</v>
      </c>
      <c r="BF433" s="5">
        <v>1</v>
      </c>
      <c r="BG433" s="5">
        <v>1</v>
      </c>
      <c r="BH433" s="5">
        <v>1</v>
      </c>
      <c r="BI433" s="5">
        <v>1</v>
      </c>
      <c r="BJ433" s="5">
        <v>1</v>
      </c>
      <c r="BK433" s="5">
        <v>1</v>
      </c>
      <c r="BL433" s="5">
        <v>1</v>
      </c>
      <c r="BM433" s="5">
        <v>1</v>
      </c>
      <c r="BN433" s="5">
        <v>1</v>
      </c>
      <c r="BO433" s="5">
        <v>1</v>
      </c>
      <c r="BP433" s="5">
        <v>1</v>
      </c>
      <c r="BQ433" s="5">
        <v>1</v>
      </c>
      <c r="BR433" s="5">
        <v>1</v>
      </c>
      <c r="BS433" s="5">
        <v>1</v>
      </c>
      <c r="BT433" s="5">
        <v>1</v>
      </c>
      <c r="BU433" s="244">
        <v>1</v>
      </c>
    </row>
    <row r="434" spans="1:73" ht="18.75">
      <c r="A434" s="5">
        <v>1</v>
      </c>
      <c r="B434" s="596"/>
      <c r="C434" s="632"/>
      <c r="D434" s="598"/>
      <c r="E434" s="630" t="str">
        <f t="shared" si="70"/>
        <v/>
      </c>
      <c r="F434" s="640"/>
      <c r="G434" s="627" t="str">
        <f t="shared" si="73"/>
        <v/>
      </c>
      <c r="H434" s="639" t="str">
        <f>IF(OR(ISBLANK(F434), ISTEXT(F434)), "", "0  "&amp;F414)</f>
        <v/>
      </c>
      <c r="I434" s="5">
        <v>1</v>
      </c>
      <c r="J434" s="180" t="str">
        <f t="shared" si="69"/>
        <v>►</v>
      </c>
      <c r="K434" s="163"/>
      <c r="L434" s="164"/>
      <c r="M434" s="181" t="str">
        <f t="shared" si="66"/>
        <v/>
      </c>
      <c r="N434" s="166"/>
      <c r="O434" s="167"/>
      <c r="P434" s="286"/>
      <c r="Q434" s="491">
        <v>1</v>
      </c>
      <c r="R434" s="169">
        <f>IFERROR(SUMIF(K468:P468, O434, K469:P469)*N434*IF(ISBLANK(K434),1,K434)+SUMIF(K470:P470, O434, K471:P471)*N434*IF(ISBLANK(K434),1,K434), 0)</f>
        <v>0</v>
      </c>
      <c r="S434" s="170">
        <f>IF(ISBLANK(K405),0,(R434*Q434)/K405*V406)</f>
        <v>0</v>
      </c>
      <c r="T434" s="171">
        <f>IF(S441=0,0,(S434/S441)*U410*1000)</f>
        <v>0</v>
      </c>
      <c r="U434" s="193">
        <f>IF(R441=0, 0, (K434*Q434)/(R441*U410))</f>
        <v>0</v>
      </c>
      <c r="V434" s="173">
        <f>IF(OR(ISBLANK(K405), ISBLANK(K434), ISTEXT(K434)), 0, K434*Q434/K405*V406)</f>
        <v>0</v>
      </c>
      <c r="W434" s="174">
        <f t="shared" si="67"/>
        <v>0</v>
      </c>
      <c r="X434" s="175">
        <f t="shared" si="68"/>
        <v>0</v>
      </c>
      <c r="Y434" s="3">
        <v>1</v>
      </c>
      <c r="Z434" s="5">
        <v>1</v>
      </c>
      <c r="AA434" s="164"/>
      <c r="AB434" s="164"/>
      <c r="AC434" s="181" t="str">
        <f t="shared" si="72"/>
        <v/>
      </c>
      <c r="AD434" s="166"/>
      <c r="AE434" s="167"/>
      <c r="AF434" s="182"/>
      <c r="AG434" s="5">
        <v>1</v>
      </c>
      <c r="AH434" s="5">
        <v>1</v>
      </c>
      <c r="AI434" s="5">
        <v>1</v>
      </c>
      <c r="AJ434" s="5">
        <v>1</v>
      </c>
      <c r="AK434" s="5">
        <v>1</v>
      </c>
      <c r="AL434" s="5">
        <v>1</v>
      </c>
      <c r="AM434" s="5">
        <v>1</v>
      </c>
      <c r="AN434" s="5">
        <v>1</v>
      </c>
      <c r="AO434" s="5">
        <v>1</v>
      </c>
      <c r="AP434" s="5">
        <v>1</v>
      </c>
      <c r="AQ434" s="5">
        <v>1</v>
      </c>
      <c r="AR434" s="5">
        <v>1</v>
      </c>
      <c r="AS434" s="5">
        <v>1</v>
      </c>
      <c r="AT434" s="5">
        <v>1</v>
      </c>
      <c r="AU434" s="5">
        <v>1</v>
      </c>
      <c r="AV434" s="5">
        <v>1</v>
      </c>
      <c r="AW434" s="5">
        <v>1</v>
      </c>
      <c r="AX434" s="5">
        <v>1</v>
      </c>
      <c r="AY434" s="5">
        <v>1</v>
      </c>
      <c r="AZ434" s="5">
        <v>1</v>
      </c>
      <c r="BA434" s="5">
        <v>1</v>
      </c>
      <c r="BB434" s="5">
        <v>1</v>
      </c>
      <c r="BC434" s="5">
        <v>1</v>
      </c>
      <c r="BD434" s="5">
        <v>1</v>
      </c>
      <c r="BE434" s="5">
        <v>1</v>
      </c>
      <c r="BF434" s="5">
        <v>1</v>
      </c>
      <c r="BG434" s="5">
        <v>1</v>
      </c>
      <c r="BH434" s="5">
        <v>1</v>
      </c>
      <c r="BI434" s="5">
        <v>1</v>
      </c>
      <c r="BJ434" s="5">
        <v>1</v>
      </c>
      <c r="BK434" s="5">
        <v>1</v>
      </c>
      <c r="BL434" s="5">
        <v>1</v>
      </c>
      <c r="BM434" s="5">
        <v>1</v>
      </c>
      <c r="BN434" s="5">
        <v>1</v>
      </c>
      <c r="BO434" s="5">
        <v>1</v>
      </c>
      <c r="BP434" s="5">
        <v>1</v>
      </c>
      <c r="BQ434" s="5">
        <v>1</v>
      </c>
      <c r="BR434" s="5">
        <v>1</v>
      </c>
      <c r="BS434" s="5">
        <v>1</v>
      </c>
      <c r="BT434" s="5">
        <v>1</v>
      </c>
      <c r="BU434" s="244">
        <v>1</v>
      </c>
    </row>
    <row r="435" spans="1:73" ht="18.75">
      <c r="B435" s="596"/>
      <c r="C435" s="632"/>
      <c r="D435" s="598"/>
      <c r="E435" s="630" t="str">
        <f t="shared" si="70"/>
        <v/>
      </c>
      <c r="F435" s="640"/>
      <c r="G435" s="627" t="str">
        <f t="shared" si="73"/>
        <v/>
      </c>
      <c r="H435" s="639" t="str">
        <f>IF(OR(ISBLANK(F435), ISTEXT(F435)), "", "0  "&amp;F414)</f>
        <v/>
      </c>
      <c r="I435" s="5">
        <v>1</v>
      </c>
      <c r="J435" s="180" t="str">
        <f t="shared" si="69"/>
        <v>►</v>
      </c>
      <c r="K435" s="163"/>
      <c r="L435" s="164"/>
      <c r="M435" s="181" t="str">
        <f t="shared" si="66"/>
        <v/>
      </c>
      <c r="N435" s="166"/>
      <c r="O435" s="167"/>
      <c r="P435" s="286"/>
      <c r="Q435" s="491">
        <v>1</v>
      </c>
      <c r="R435" s="169">
        <f>IFERROR(SUMIF(K468:P468, O435, K469:P469)*N435*IF(ISBLANK(K435),1,K435)+SUMIF(K470:P470, O435, K471:P471)*N435*IF(ISBLANK(K435),1,K435), 0)</f>
        <v>0</v>
      </c>
      <c r="S435" s="170">
        <f>IF(ISBLANK(K405),0,(R435*Q435)/K405*V406)</f>
        <v>0</v>
      </c>
      <c r="T435" s="171">
        <f>IF(S441=0,0,(S435/S441)*U410*1000)</f>
        <v>0</v>
      </c>
      <c r="U435" s="193">
        <f>IF(R441=0, 0, (K435*Q435)/(R441*U410))</f>
        <v>0</v>
      </c>
      <c r="V435" s="173">
        <f>IF(OR(ISBLANK(K405), ISBLANK(K435), ISTEXT(K435)), 0, K435*Q435/K405*V406)</f>
        <v>0</v>
      </c>
      <c r="W435" s="174">
        <f t="shared" si="67"/>
        <v>0</v>
      </c>
      <c r="X435" s="175">
        <f t="shared" si="68"/>
        <v>0</v>
      </c>
      <c r="Y435" s="3">
        <v>1</v>
      </c>
      <c r="Z435" s="5">
        <v>1</v>
      </c>
      <c r="AA435" s="164"/>
      <c r="AB435" s="164"/>
      <c r="AC435" s="181" t="str">
        <f t="shared" si="72"/>
        <v/>
      </c>
      <c r="AD435" s="166"/>
      <c r="AE435" s="167"/>
      <c r="AF435" s="182"/>
      <c r="AG435" s="5">
        <v>1</v>
      </c>
      <c r="AH435" s="5">
        <v>1</v>
      </c>
      <c r="AI435" s="5">
        <v>1</v>
      </c>
      <c r="AJ435" s="5">
        <v>1</v>
      </c>
      <c r="AK435" s="5">
        <v>1</v>
      </c>
      <c r="AL435" s="5">
        <v>1</v>
      </c>
      <c r="AM435" s="5">
        <v>1</v>
      </c>
      <c r="AN435" s="5">
        <v>1</v>
      </c>
      <c r="AO435" s="5">
        <v>1</v>
      </c>
      <c r="AP435" s="5">
        <v>1</v>
      </c>
      <c r="AQ435" s="5">
        <v>1</v>
      </c>
      <c r="AR435" s="5">
        <v>1</v>
      </c>
      <c r="AS435" s="5">
        <v>1</v>
      </c>
      <c r="AT435" s="5">
        <v>1</v>
      </c>
      <c r="AU435" s="5">
        <v>1</v>
      </c>
      <c r="AV435" s="5">
        <v>1</v>
      </c>
      <c r="AW435" s="5">
        <v>1</v>
      </c>
      <c r="AX435" s="5">
        <v>1</v>
      </c>
      <c r="AY435" s="5">
        <v>1</v>
      </c>
      <c r="AZ435" s="5">
        <v>1</v>
      </c>
      <c r="BA435" s="5">
        <v>1</v>
      </c>
      <c r="BB435" s="5">
        <v>1</v>
      </c>
      <c r="BC435" s="5">
        <v>1</v>
      </c>
      <c r="BD435" s="5">
        <v>1</v>
      </c>
      <c r="BE435" s="5">
        <v>1</v>
      </c>
      <c r="BF435" s="5">
        <v>1</v>
      </c>
      <c r="BG435" s="5">
        <v>1</v>
      </c>
      <c r="BH435" s="5">
        <v>1</v>
      </c>
      <c r="BI435" s="5">
        <v>1</v>
      </c>
      <c r="BJ435" s="5">
        <v>1</v>
      </c>
      <c r="BK435" s="5">
        <v>1</v>
      </c>
      <c r="BL435" s="5">
        <v>1</v>
      </c>
      <c r="BM435" s="5">
        <v>1</v>
      </c>
      <c r="BN435" s="5">
        <v>1</v>
      </c>
      <c r="BO435" s="5">
        <v>1</v>
      </c>
      <c r="BP435" s="5">
        <v>1</v>
      </c>
      <c r="BQ435" s="5">
        <v>1</v>
      </c>
      <c r="BR435" s="5">
        <v>1</v>
      </c>
      <c r="BS435" s="5">
        <v>1</v>
      </c>
      <c r="BT435" s="5">
        <v>1</v>
      </c>
      <c r="BU435" s="244">
        <v>1</v>
      </c>
    </row>
    <row r="436" spans="1:73" ht="18.75">
      <c r="A436" s="5">
        <v>1</v>
      </c>
      <c r="B436" s="596"/>
      <c r="C436" s="632"/>
      <c r="D436" s="598"/>
      <c r="E436" s="630" t="str">
        <f t="shared" si="70"/>
        <v/>
      </c>
      <c r="F436" s="640"/>
      <c r="G436" s="627" t="str">
        <f t="shared" si="73"/>
        <v/>
      </c>
      <c r="H436" s="639" t="str">
        <f>IF(OR(ISBLANK(F436), ISTEXT(F436)), "", "0  "&amp;F414)</f>
        <v/>
      </c>
      <c r="I436" s="5">
        <v>1</v>
      </c>
      <c r="J436" s="180" t="str">
        <f t="shared" si="69"/>
        <v>►</v>
      </c>
      <c r="K436" s="163"/>
      <c r="L436" s="164"/>
      <c r="M436" s="181" t="str">
        <f t="shared" si="66"/>
        <v/>
      </c>
      <c r="N436" s="166"/>
      <c r="O436" s="167"/>
      <c r="P436" s="286"/>
      <c r="Q436" s="491">
        <v>1</v>
      </c>
      <c r="R436" s="169">
        <f>IFERROR(SUMIF(K468:P468, O436, K469:P469)*N436*IF(ISBLANK(K436),1,K436)+SUMIF(K470:P470, O436, K471:P471)*N436*IF(ISBLANK(K436),1,K436), 0)</f>
        <v>0</v>
      </c>
      <c r="S436" s="170">
        <f>IF(ISBLANK(K405),0,(R436*Q436)/K405*V406)</f>
        <v>0</v>
      </c>
      <c r="T436" s="171">
        <f>IF(S441=0,0,(S436/S441)*U410*1000)</f>
        <v>0</v>
      </c>
      <c r="U436" s="193">
        <f>IF(R441=0, 0, (K436*Q436)/(R441*U410))</f>
        <v>0</v>
      </c>
      <c r="V436" s="173">
        <f>IF(OR(ISBLANK(K405), ISBLANK(K436), ISTEXT(K436)), 0, K436*Q436/K405*V406)</f>
        <v>0</v>
      </c>
      <c r="W436" s="174">
        <f t="shared" si="67"/>
        <v>0</v>
      </c>
      <c r="X436" s="175">
        <f t="shared" si="68"/>
        <v>0</v>
      </c>
      <c r="Y436" s="3">
        <v>1</v>
      </c>
      <c r="Z436" s="5">
        <v>1</v>
      </c>
      <c r="AA436" s="164"/>
      <c r="AB436" s="164"/>
      <c r="AC436" s="181" t="str">
        <f t="shared" si="72"/>
        <v/>
      </c>
      <c r="AD436" s="166"/>
      <c r="AE436" s="167"/>
      <c r="AF436" s="182"/>
      <c r="AG436" s="5">
        <v>1</v>
      </c>
      <c r="AH436" s="5">
        <v>1</v>
      </c>
      <c r="AI436" s="5">
        <v>1</v>
      </c>
      <c r="AJ436" s="5">
        <v>1</v>
      </c>
      <c r="AK436" s="5">
        <v>1</v>
      </c>
      <c r="AL436" s="5">
        <v>1</v>
      </c>
      <c r="AM436" s="5">
        <v>1</v>
      </c>
      <c r="AN436" s="5">
        <v>1</v>
      </c>
      <c r="AO436" s="5">
        <v>1</v>
      </c>
      <c r="AP436" s="5">
        <v>1</v>
      </c>
      <c r="AQ436" s="5">
        <v>1</v>
      </c>
      <c r="AR436" s="5">
        <v>1</v>
      </c>
      <c r="AS436" s="5">
        <v>1</v>
      </c>
      <c r="AT436" s="5">
        <v>1</v>
      </c>
      <c r="AU436" s="5">
        <v>1</v>
      </c>
      <c r="AV436" s="5">
        <v>1</v>
      </c>
      <c r="AW436" s="5">
        <v>1</v>
      </c>
      <c r="AX436" s="5">
        <v>1</v>
      </c>
      <c r="AY436" s="5">
        <v>1</v>
      </c>
      <c r="AZ436" s="5">
        <v>1</v>
      </c>
      <c r="BA436" s="5">
        <v>1</v>
      </c>
      <c r="BB436" s="5">
        <v>1</v>
      </c>
      <c r="BC436" s="5">
        <v>1</v>
      </c>
      <c r="BD436" s="5">
        <v>1</v>
      </c>
      <c r="BE436" s="5">
        <v>1</v>
      </c>
      <c r="BF436" s="5">
        <v>1</v>
      </c>
      <c r="BG436" s="5">
        <v>1</v>
      </c>
      <c r="BH436" s="5">
        <v>1</v>
      </c>
      <c r="BI436" s="5">
        <v>1</v>
      </c>
      <c r="BJ436" s="5">
        <v>1</v>
      </c>
      <c r="BK436" s="5">
        <v>1</v>
      </c>
      <c r="BL436" s="5">
        <v>1</v>
      </c>
      <c r="BM436" s="5">
        <v>1</v>
      </c>
      <c r="BN436" s="5">
        <v>1</v>
      </c>
      <c r="BO436" s="5">
        <v>1</v>
      </c>
      <c r="BP436" s="5">
        <v>1</v>
      </c>
      <c r="BQ436" s="5">
        <v>1</v>
      </c>
      <c r="BR436" s="5">
        <v>1</v>
      </c>
      <c r="BS436" s="5">
        <v>1</v>
      </c>
      <c r="BT436" s="5">
        <v>1</v>
      </c>
      <c r="BU436" s="244">
        <v>1</v>
      </c>
    </row>
    <row r="437" spans="1:73" ht="18.75">
      <c r="A437" s="5">
        <v>1</v>
      </c>
      <c r="B437" s="596"/>
      <c r="C437" s="632"/>
      <c r="D437" s="598"/>
      <c r="E437" s="630" t="str">
        <f t="shared" si="70"/>
        <v/>
      </c>
      <c r="F437" s="640"/>
      <c r="G437" s="627" t="str">
        <f t="shared" si="73"/>
        <v/>
      </c>
      <c r="H437" s="639" t="str">
        <f>IF(OR(ISBLANK(F437), ISTEXT(F437)), "", "0  "&amp;F414)</f>
        <v/>
      </c>
      <c r="I437" s="5">
        <v>1</v>
      </c>
      <c r="J437" s="180" t="str">
        <f t="shared" si="69"/>
        <v>►</v>
      </c>
      <c r="K437" s="163"/>
      <c r="L437" s="164"/>
      <c r="M437" s="181" t="str">
        <f t="shared" si="66"/>
        <v/>
      </c>
      <c r="N437" s="166"/>
      <c r="O437" s="167"/>
      <c r="P437" s="286"/>
      <c r="Q437" s="491">
        <v>1</v>
      </c>
      <c r="R437" s="169">
        <f>IFERROR(SUMIF(K468:P468, O437, K469:P469)*N437*IF(ISBLANK(K437),1,K437)+SUMIF(K470:P470, O437, K471:P471)*N437*IF(ISBLANK(K437),1,K437), 0)</f>
        <v>0</v>
      </c>
      <c r="S437" s="170">
        <f>IF(ISBLANK(K405),0,(R437*Q437)/K405*V406)</f>
        <v>0</v>
      </c>
      <c r="T437" s="171">
        <f>IF(S441=0,0,(S437/S441)*U410*1000)</f>
        <v>0</v>
      </c>
      <c r="U437" s="193">
        <f>IF(R441=0, 0, (K437*Q437)/(R441*U410))</f>
        <v>0</v>
      </c>
      <c r="V437" s="173">
        <f>IF(OR(ISBLANK(K405), ISBLANK(K437), ISTEXT(K437)), 0, K437*Q437/K405*V406)</f>
        <v>0</v>
      </c>
      <c r="W437" s="174">
        <f t="shared" si="67"/>
        <v>0</v>
      </c>
      <c r="X437" s="175">
        <f t="shared" si="68"/>
        <v>0</v>
      </c>
      <c r="Y437" s="3">
        <v>1</v>
      </c>
      <c r="Z437" s="5">
        <v>1</v>
      </c>
      <c r="AA437" s="164"/>
      <c r="AB437" s="164"/>
      <c r="AC437" s="181" t="str">
        <f t="shared" si="72"/>
        <v/>
      </c>
      <c r="AD437" s="166"/>
      <c r="AE437" s="167"/>
      <c r="AF437" s="182"/>
      <c r="AG437" s="5">
        <v>1</v>
      </c>
      <c r="AH437" s="5">
        <v>1</v>
      </c>
      <c r="AI437" s="5">
        <v>1</v>
      </c>
      <c r="AJ437" s="5">
        <v>1</v>
      </c>
      <c r="AK437" s="5">
        <v>1</v>
      </c>
      <c r="AL437" s="5">
        <v>1</v>
      </c>
      <c r="AM437" s="5">
        <v>1</v>
      </c>
      <c r="AN437" s="5">
        <v>1</v>
      </c>
      <c r="AO437" s="5">
        <v>1</v>
      </c>
      <c r="AP437" s="5">
        <v>1</v>
      </c>
      <c r="AQ437" s="5">
        <v>1</v>
      </c>
      <c r="AR437" s="5">
        <v>1</v>
      </c>
      <c r="AS437" s="5">
        <v>1</v>
      </c>
      <c r="AT437" s="5">
        <v>1</v>
      </c>
      <c r="AU437" s="5">
        <v>1</v>
      </c>
      <c r="AV437" s="5">
        <v>1</v>
      </c>
      <c r="AW437" s="5">
        <v>1</v>
      </c>
      <c r="AX437" s="5">
        <v>1</v>
      </c>
      <c r="AY437" s="5">
        <v>1</v>
      </c>
      <c r="AZ437" s="5">
        <v>1</v>
      </c>
      <c r="BA437" s="5">
        <v>1</v>
      </c>
      <c r="BB437" s="5">
        <v>1</v>
      </c>
      <c r="BC437" s="5">
        <v>1</v>
      </c>
      <c r="BD437" s="5">
        <v>1</v>
      </c>
      <c r="BE437" s="5">
        <v>1</v>
      </c>
      <c r="BF437" s="5">
        <v>1</v>
      </c>
      <c r="BG437" s="5">
        <v>1</v>
      </c>
      <c r="BH437" s="5">
        <v>1</v>
      </c>
      <c r="BI437" s="5">
        <v>1</v>
      </c>
      <c r="BJ437" s="5">
        <v>1</v>
      </c>
      <c r="BK437" s="5">
        <v>1</v>
      </c>
      <c r="BL437" s="5">
        <v>1</v>
      </c>
      <c r="BM437" s="5">
        <v>1</v>
      </c>
      <c r="BN437" s="5">
        <v>1</v>
      </c>
      <c r="BO437" s="5">
        <v>1</v>
      </c>
      <c r="BP437" s="5">
        <v>1</v>
      </c>
      <c r="BQ437" s="5">
        <v>1</v>
      </c>
      <c r="BR437" s="5">
        <v>1</v>
      </c>
      <c r="BS437" s="5">
        <v>1</v>
      </c>
      <c r="BT437" s="5">
        <v>1</v>
      </c>
      <c r="BU437" s="244">
        <v>1</v>
      </c>
    </row>
    <row r="438" spans="1:73" ht="18.75">
      <c r="A438" s="5">
        <v>1</v>
      </c>
      <c r="B438" s="596"/>
      <c r="C438" s="632"/>
      <c r="D438" s="598"/>
      <c r="E438" s="630" t="str">
        <f t="shared" si="70"/>
        <v/>
      </c>
      <c r="F438" s="640"/>
      <c r="G438" s="627" t="str">
        <f t="shared" si="73"/>
        <v/>
      </c>
      <c r="H438" s="639" t="str">
        <f>IF(OR(ISBLANK(F438), ISTEXT(F438)), "", "0  "&amp;F414)</f>
        <v/>
      </c>
      <c r="I438" s="5">
        <v>1</v>
      </c>
      <c r="J438" s="180" t="str">
        <f t="shared" si="69"/>
        <v>►</v>
      </c>
      <c r="K438" s="163"/>
      <c r="L438" s="164"/>
      <c r="M438" s="181" t="str">
        <f t="shared" si="66"/>
        <v/>
      </c>
      <c r="N438" s="166"/>
      <c r="O438" s="167"/>
      <c r="P438" s="286"/>
      <c r="Q438" s="491">
        <v>1</v>
      </c>
      <c r="R438" s="169">
        <f>IFERROR(SUMIF(K468:P468, O438, K469:P469)*N438*IF(ISBLANK(K438),1,K438)+SUMIF(K470:P470, O438, K471:P471)*N438*IF(ISBLANK(K438),1,K438), 0)</f>
        <v>0</v>
      </c>
      <c r="S438" s="170">
        <f>IF(ISBLANK(K405),0,(R438*Q438)/K405*V406)</f>
        <v>0</v>
      </c>
      <c r="T438" s="171">
        <f>IF(S441=0,0,(S438/S441)*U410*1000)</f>
        <v>0</v>
      </c>
      <c r="U438" s="193">
        <f>IF(R441=0, 0, (K438*Q438)/(R441*U410))</f>
        <v>0</v>
      </c>
      <c r="V438" s="173">
        <f>IF(OR(ISBLANK(K405), ISBLANK(K438), ISTEXT(K438)), 0, K438*Q438/K405*V406)</f>
        <v>0</v>
      </c>
      <c r="W438" s="174">
        <f t="shared" si="67"/>
        <v>0</v>
      </c>
      <c r="X438" s="175">
        <f t="shared" si="68"/>
        <v>0</v>
      </c>
      <c r="Y438" s="3">
        <v>1</v>
      </c>
      <c r="Z438" s="5">
        <v>1</v>
      </c>
      <c r="AA438" s="164"/>
      <c r="AB438" s="164"/>
      <c r="AC438" s="181" t="str">
        <f t="shared" si="72"/>
        <v/>
      </c>
      <c r="AD438" s="166"/>
      <c r="AE438" s="167"/>
      <c r="AF438" s="182"/>
      <c r="AG438" s="5">
        <v>1</v>
      </c>
      <c r="AH438" s="5">
        <v>1</v>
      </c>
      <c r="AI438" s="5">
        <v>1</v>
      </c>
      <c r="AJ438" s="5">
        <v>1</v>
      </c>
      <c r="AK438" s="5">
        <v>1</v>
      </c>
      <c r="AL438" s="5">
        <v>1</v>
      </c>
      <c r="AM438" s="5">
        <v>1</v>
      </c>
      <c r="AN438" s="5">
        <v>1</v>
      </c>
      <c r="AO438" s="5">
        <v>1</v>
      </c>
      <c r="AP438" s="5">
        <v>1</v>
      </c>
      <c r="AQ438" s="5">
        <v>1</v>
      </c>
      <c r="AR438" s="5">
        <v>1</v>
      </c>
      <c r="AS438" s="5">
        <v>1</v>
      </c>
      <c r="AT438" s="5">
        <v>1</v>
      </c>
      <c r="AU438" s="5">
        <v>1</v>
      </c>
      <c r="AV438" s="5">
        <v>1</v>
      </c>
      <c r="AW438" s="5">
        <v>1</v>
      </c>
      <c r="AX438" s="5">
        <v>1</v>
      </c>
      <c r="AY438" s="5">
        <v>1</v>
      </c>
      <c r="AZ438" s="5">
        <v>1</v>
      </c>
      <c r="BA438" s="5">
        <v>1</v>
      </c>
      <c r="BB438" s="5">
        <v>1</v>
      </c>
      <c r="BC438" s="5">
        <v>1</v>
      </c>
      <c r="BD438" s="5">
        <v>1</v>
      </c>
      <c r="BE438" s="5">
        <v>1</v>
      </c>
      <c r="BF438" s="5">
        <v>1</v>
      </c>
      <c r="BG438" s="5">
        <v>1</v>
      </c>
      <c r="BH438" s="5">
        <v>1</v>
      </c>
      <c r="BI438" s="5">
        <v>1</v>
      </c>
      <c r="BJ438" s="5">
        <v>1</v>
      </c>
      <c r="BK438" s="5">
        <v>1</v>
      </c>
      <c r="BL438" s="5">
        <v>1</v>
      </c>
      <c r="BM438" s="5">
        <v>1</v>
      </c>
      <c r="BN438" s="5">
        <v>1</v>
      </c>
      <c r="BO438" s="5">
        <v>1</v>
      </c>
      <c r="BP438" s="5">
        <v>1</v>
      </c>
      <c r="BQ438" s="5">
        <v>1</v>
      </c>
      <c r="BR438" s="5">
        <v>1</v>
      </c>
      <c r="BS438" s="5">
        <v>1</v>
      </c>
      <c r="BT438" s="5">
        <v>1</v>
      </c>
      <c r="BU438" s="244">
        <v>1</v>
      </c>
    </row>
    <row r="439" spans="1:73" ht="18.75">
      <c r="A439" s="5">
        <v>1</v>
      </c>
      <c r="B439" s="596"/>
      <c r="C439" s="632"/>
      <c r="D439" s="598"/>
      <c r="E439" s="630" t="str">
        <f t="shared" si="70"/>
        <v/>
      </c>
      <c r="F439" s="640"/>
      <c r="G439" s="627" t="str">
        <f t="shared" si="73"/>
        <v/>
      </c>
      <c r="H439" s="639" t="str">
        <f>IF(OR(ISBLANK(F439), ISTEXT(F439)), "", "0  "&amp;F414)</f>
        <v/>
      </c>
      <c r="I439" s="5">
        <v>1</v>
      </c>
      <c r="J439" s="180" t="str">
        <f t="shared" si="69"/>
        <v>►</v>
      </c>
      <c r="K439" s="163"/>
      <c r="L439" s="164"/>
      <c r="M439" s="181" t="str">
        <f t="shared" si="66"/>
        <v/>
      </c>
      <c r="N439" s="166"/>
      <c r="O439" s="167"/>
      <c r="P439" s="286"/>
      <c r="Q439" s="491">
        <v>1</v>
      </c>
      <c r="R439" s="169">
        <f>IFERROR(SUMIF(K468:P468, O439, K469:P469)*N439*IF(ISBLANK(K439),1,K439)+SUMIF(K470:P470, O439, K471:P471)*N439*IF(ISBLANK(K439),1,K439), 0)</f>
        <v>0</v>
      </c>
      <c r="S439" s="170">
        <f>IF(ISBLANK(K405),0,(R439*Q439)/K405*V406)</f>
        <v>0</v>
      </c>
      <c r="T439" s="171">
        <f>IF(S441=0,0,(S439/S441)*U410*1000)</f>
        <v>0</v>
      </c>
      <c r="U439" s="193">
        <f>IF(R441=0, 0, (K439*Q439)/(R441*U410))</f>
        <v>0</v>
      </c>
      <c r="V439" s="173">
        <f>IF(OR(ISBLANK(K405), ISBLANK(K439), ISTEXT(K439)), 0, K439*Q439/K405*V406)</f>
        <v>0</v>
      </c>
      <c r="W439" s="174">
        <f t="shared" si="67"/>
        <v>0</v>
      </c>
      <c r="X439" s="175">
        <f t="shared" si="68"/>
        <v>0</v>
      </c>
      <c r="Y439" s="3">
        <v>1</v>
      </c>
      <c r="Z439" s="5">
        <v>1</v>
      </c>
      <c r="AA439" s="164"/>
      <c r="AB439" s="164"/>
      <c r="AC439" s="181" t="str">
        <f t="shared" si="72"/>
        <v/>
      </c>
      <c r="AD439" s="166"/>
      <c r="AE439" s="167"/>
      <c r="AF439" s="182"/>
      <c r="AG439" s="5">
        <v>1</v>
      </c>
      <c r="AH439" s="5">
        <v>1</v>
      </c>
      <c r="AI439" s="5">
        <v>1</v>
      </c>
      <c r="AJ439" s="5">
        <v>1</v>
      </c>
      <c r="AK439" s="5">
        <v>1</v>
      </c>
      <c r="AL439" s="5">
        <v>1</v>
      </c>
      <c r="AM439" s="5">
        <v>1</v>
      </c>
      <c r="AN439" s="5">
        <v>1</v>
      </c>
      <c r="AO439" s="5">
        <v>1</v>
      </c>
      <c r="AP439" s="5">
        <v>1</v>
      </c>
      <c r="AQ439" s="5">
        <v>1</v>
      </c>
      <c r="AR439" s="5">
        <v>1</v>
      </c>
      <c r="AS439" s="5">
        <v>1</v>
      </c>
      <c r="AT439" s="5">
        <v>1</v>
      </c>
      <c r="AU439" s="5">
        <v>1</v>
      </c>
      <c r="AV439" s="5">
        <v>1</v>
      </c>
      <c r="AW439" s="5">
        <v>1</v>
      </c>
      <c r="AX439" s="5">
        <v>1</v>
      </c>
      <c r="AY439" s="5">
        <v>1</v>
      </c>
      <c r="AZ439" s="5">
        <v>1</v>
      </c>
      <c r="BA439" s="5">
        <v>1</v>
      </c>
      <c r="BB439" s="5">
        <v>1</v>
      </c>
      <c r="BC439" s="5">
        <v>1</v>
      </c>
      <c r="BD439" s="5">
        <v>1</v>
      </c>
      <c r="BE439" s="5">
        <v>1</v>
      </c>
      <c r="BF439" s="5">
        <v>1</v>
      </c>
      <c r="BG439" s="5">
        <v>1</v>
      </c>
      <c r="BH439" s="5">
        <v>1</v>
      </c>
      <c r="BI439" s="5">
        <v>1</v>
      </c>
      <c r="BJ439" s="5">
        <v>1</v>
      </c>
      <c r="BK439" s="5">
        <v>1</v>
      </c>
      <c r="BL439" s="5">
        <v>1</v>
      </c>
      <c r="BM439" s="5">
        <v>1</v>
      </c>
      <c r="BN439" s="5">
        <v>1</v>
      </c>
      <c r="BO439" s="5">
        <v>1</v>
      </c>
      <c r="BP439" s="5">
        <v>1</v>
      </c>
      <c r="BQ439" s="5">
        <v>1</v>
      </c>
      <c r="BR439" s="5">
        <v>1</v>
      </c>
      <c r="BS439" s="5">
        <v>1</v>
      </c>
      <c r="BT439" s="5">
        <v>1</v>
      </c>
      <c r="BU439" s="244">
        <v>1</v>
      </c>
    </row>
    <row r="440" spans="1:73" ht="18.75">
      <c r="A440" s="5">
        <v>1</v>
      </c>
      <c r="B440" s="596"/>
      <c r="C440" s="632"/>
      <c r="D440" s="598"/>
      <c r="E440" s="630" t="str">
        <f t="shared" si="70"/>
        <v/>
      </c>
      <c r="F440" s="640"/>
      <c r="G440" s="627" t="str">
        <f t="shared" si="73"/>
        <v/>
      </c>
      <c r="H440" s="639" t="str">
        <f>IF(OR(ISBLANK(F440), ISTEXT(F440)), "", "0  "&amp;F414)</f>
        <v/>
      </c>
      <c r="I440" s="5">
        <v>1</v>
      </c>
      <c r="J440" s="62" t="s">
        <v>21</v>
      </c>
      <c r="K440" s="163"/>
      <c r="L440" s="164"/>
      <c r="M440" s="181" t="str">
        <f t="shared" si="66"/>
        <v/>
      </c>
      <c r="N440" s="166"/>
      <c r="O440" s="167"/>
      <c r="P440" s="286"/>
      <c r="Q440" s="491">
        <v>1</v>
      </c>
      <c r="R440" s="169">
        <f>IFERROR(SUMIF(K468:P468, O440, K469:P469)*N440*IF(ISBLANK(K440),1,K440)+SUMIF(K470:P470, O440, K471:P471)*N440*IF(ISBLANK(K440),1,K440), 0)</f>
        <v>0</v>
      </c>
      <c r="S440" s="170">
        <f>IF(ISBLANK(K405),0,(R440*Q440)/K405*V406)</f>
        <v>0</v>
      </c>
      <c r="T440" s="183">
        <f>IF(S441=0,0,(S440/S441)*U410*1000)</f>
        <v>0</v>
      </c>
      <c r="U440" s="184">
        <f>IF(R441=0, 0, (K440*Q440)/(R441*U410))</f>
        <v>0</v>
      </c>
      <c r="V440" s="185">
        <f>IF(OR(ISBLANK(K405), ISBLANK(K440), ISTEXT(K440)), 0, K440*Q440/K405*V406)</f>
        <v>0</v>
      </c>
      <c r="W440" s="186">
        <f t="shared" si="67"/>
        <v>0</v>
      </c>
      <c r="X440" s="187">
        <f t="shared" si="68"/>
        <v>0</v>
      </c>
      <c r="Y440" s="3">
        <v>1</v>
      </c>
      <c r="Z440" s="5">
        <v>1</v>
      </c>
      <c r="AA440" s="164"/>
      <c r="AB440" s="164"/>
      <c r="AC440" s="181"/>
      <c r="AD440" s="166"/>
      <c r="AE440" s="167"/>
      <c r="AF440" s="182"/>
      <c r="AG440" s="5">
        <v>1</v>
      </c>
      <c r="AH440" s="5">
        <v>1</v>
      </c>
      <c r="AI440" s="5">
        <v>1</v>
      </c>
      <c r="AJ440" s="5">
        <v>1</v>
      </c>
      <c r="AK440" s="5">
        <v>1</v>
      </c>
      <c r="AL440" s="5">
        <v>1</v>
      </c>
      <c r="AM440" s="5">
        <v>1</v>
      </c>
      <c r="AN440" s="5">
        <v>1</v>
      </c>
      <c r="AO440" s="5">
        <v>1</v>
      </c>
      <c r="AP440" s="5">
        <v>1</v>
      </c>
      <c r="AQ440" s="5">
        <v>1</v>
      </c>
      <c r="AR440" s="5">
        <v>1</v>
      </c>
      <c r="AS440" s="5">
        <v>1</v>
      </c>
      <c r="AT440" s="5">
        <v>1</v>
      </c>
      <c r="AU440" s="5">
        <v>1</v>
      </c>
      <c r="AV440" s="5">
        <v>1</v>
      </c>
      <c r="AW440" s="5">
        <v>1</v>
      </c>
      <c r="AX440" s="5">
        <v>1</v>
      </c>
      <c r="AY440" s="5">
        <v>1</v>
      </c>
      <c r="AZ440" s="5">
        <v>1</v>
      </c>
      <c r="BA440" s="5">
        <v>1</v>
      </c>
      <c r="BB440" s="5">
        <v>1</v>
      </c>
      <c r="BC440" s="5">
        <v>1</v>
      </c>
      <c r="BD440" s="5">
        <v>1</v>
      </c>
      <c r="BE440" s="5">
        <v>1</v>
      </c>
      <c r="BF440" s="5">
        <v>1</v>
      </c>
      <c r="BG440" s="5">
        <v>1</v>
      </c>
      <c r="BH440" s="5">
        <v>1</v>
      </c>
      <c r="BI440" s="5">
        <v>1</v>
      </c>
      <c r="BJ440" s="5">
        <v>1</v>
      </c>
      <c r="BK440" s="5">
        <v>1</v>
      </c>
      <c r="BL440" s="5">
        <v>1</v>
      </c>
      <c r="BM440" s="5">
        <v>1</v>
      </c>
      <c r="BN440" s="5">
        <v>1</v>
      </c>
      <c r="BO440" s="5">
        <v>1</v>
      </c>
      <c r="BP440" s="5">
        <v>1</v>
      </c>
      <c r="BQ440" s="5">
        <v>1</v>
      </c>
      <c r="BR440" s="5">
        <v>1</v>
      </c>
      <c r="BS440" s="5">
        <v>1</v>
      </c>
      <c r="BT440" s="5">
        <v>1</v>
      </c>
      <c r="BU440" s="244">
        <v>1</v>
      </c>
    </row>
    <row r="441" spans="1:73" ht="18.75">
      <c r="A441" s="5">
        <v>1</v>
      </c>
      <c r="B441" s="596"/>
      <c r="C441" s="632"/>
      <c r="D441" s="598"/>
      <c r="E441" s="630" t="str">
        <f t="shared" si="70"/>
        <v/>
      </c>
      <c r="F441" s="640"/>
      <c r="G441" s="627" t="str">
        <f t="shared" si="73"/>
        <v/>
      </c>
      <c r="H441" s="639" t="str">
        <f>IF(OR(ISBLANK(F441), ISTEXT(F441)), "", "0  "&amp;F414)</f>
        <v/>
      </c>
      <c r="I441" s="5">
        <v>1</v>
      </c>
      <c r="J441" s="280" t="s">
        <v>21</v>
      </c>
      <c r="K441" s="291"/>
      <c r="L441" s="292"/>
      <c r="M441" s="292"/>
      <c r="N441" s="292"/>
      <c r="O441" s="292"/>
      <c r="P441" s="292"/>
      <c r="Q441" s="292"/>
      <c r="R441" s="293">
        <f>SUM(R411:R440)</f>
        <v>0</v>
      </c>
      <c r="S441" s="170">
        <f>SUM(S411:S440)</f>
        <v>0</v>
      </c>
      <c r="T441" s="294">
        <f>SUM(T411:T440)/1000</f>
        <v>0</v>
      </c>
      <c r="U441" s="295"/>
      <c r="V441" s="295"/>
      <c r="W441" s="295"/>
      <c r="X441" s="296"/>
      <c r="Y441" s="3">
        <v>1</v>
      </c>
      <c r="Z441" s="5">
        <v>1</v>
      </c>
      <c r="AA441" s="164"/>
      <c r="AB441" s="164"/>
      <c r="AC441" s="181"/>
      <c r="AD441" s="166"/>
      <c r="AE441" s="167"/>
      <c r="AF441" s="182"/>
      <c r="AG441" s="5">
        <v>1</v>
      </c>
      <c r="AH441" s="5">
        <v>1</v>
      </c>
      <c r="AI441" s="5">
        <v>1</v>
      </c>
      <c r="AJ441" s="5">
        <v>1</v>
      </c>
      <c r="AK441" s="5">
        <v>1</v>
      </c>
      <c r="AL441" s="5">
        <v>1</v>
      </c>
      <c r="AM441" s="5">
        <v>1</v>
      </c>
      <c r="AN441" s="5">
        <v>1</v>
      </c>
      <c r="AO441" s="5">
        <v>1</v>
      </c>
      <c r="AP441" s="5">
        <v>1</v>
      </c>
      <c r="AQ441" s="5">
        <v>1</v>
      </c>
      <c r="AR441" s="5">
        <v>1</v>
      </c>
      <c r="AS441" s="5">
        <v>1</v>
      </c>
      <c r="AT441" s="5">
        <v>1</v>
      </c>
      <c r="AU441" s="5">
        <v>1</v>
      </c>
      <c r="AV441" s="5">
        <v>1</v>
      </c>
      <c r="AW441" s="5">
        <v>1</v>
      </c>
      <c r="AX441" s="5">
        <v>1</v>
      </c>
      <c r="AY441" s="5">
        <v>1</v>
      </c>
      <c r="AZ441" s="5">
        <v>1</v>
      </c>
      <c r="BA441" s="5">
        <v>1</v>
      </c>
      <c r="BB441" s="5">
        <v>1</v>
      </c>
      <c r="BC441" s="5">
        <v>1</v>
      </c>
      <c r="BD441" s="5">
        <v>1</v>
      </c>
      <c r="BE441" s="5">
        <v>1</v>
      </c>
      <c r="BF441" s="5">
        <v>1</v>
      </c>
      <c r="BG441" s="5">
        <v>1</v>
      </c>
      <c r="BH441" s="5">
        <v>1</v>
      </c>
      <c r="BI441" s="5">
        <v>1</v>
      </c>
      <c r="BJ441" s="5">
        <v>1</v>
      </c>
      <c r="BK441" s="5">
        <v>1</v>
      </c>
      <c r="BL441" s="5">
        <v>1</v>
      </c>
      <c r="BM441" s="5">
        <v>1</v>
      </c>
      <c r="BN441" s="5">
        <v>1</v>
      </c>
      <c r="BO441" s="5">
        <v>1</v>
      </c>
      <c r="BP441" s="5">
        <v>1</v>
      </c>
      <c r="BQ441" s="5">
        <v>1</v>
      </c>
      <c r="BR441" s="5">
        <v>1</v>
      </c>
      <c r="BS441" s="5">
        <v>1</v>
      </c>
      <c r="BT441" s="5">
        <v>1</v>
      </c>
      <c r="BU441" s="244">
        <v>1</v>
      </c>
    </row>
    <row r="442" spans="1:73" ht="18.75">
      <c r="A442" s="5">
        <v>1</v>
      </c>
      <c r="B442" s="596"/>
      <c r="C442" s="632"/>
      <c r="D442" s="598"/>
      <c r="E442" s="630" t="str">
        <f t="shared" si="70"/>
        <v/>
      </c>
      <c r="F442" s="640"/>
      <c r="G442" s="627" t="str">
        <f t="shared" si="73"/>
        <v/>
      </c>
      <c r="H442" s="639" t="str">
        <f>IF(OR(ISBLANK(F442), ISTEXT(F442)), "", "0  "&amp;F414)</f>
        <v/>
      </c>
      <c r="I442" s="5">
        <v>1</v>
      </c>
      <c r="J442" s="62" t="s">
        <v>21</v>
      </c>
      <c r="K442" s="302">
        <v>0</v>
      </c>
      <c r="L442" s="303" t="s">
        <v>181</v>
      </c>
      <c r="M442" s="303"/>
      <c r="N442" s="303"/>
      <c r="O442" s="303"/>
      <c r="P442" s="303"/>
      <c r="Q442" s="303"/>
      <c r="R442" s="304" t="s">
        <v>183</v>
      </c>
      <c r="S442" s="303"/>
      <c r="T442" s="303"/>
      <c r="U442" s="303"/>
      <c r="V442" s="303"/>
      <c r="W442" s="303"/>
      <c r="X442" s="305"/>
      <c r="Y442" s="3">
        <v>1</v>
      </c>
      <c r="Z442" s="5">
        <v>1</v>
      </c>
      <c r="AA442" s="164"/>
      <c r="AB442" s="164"/>
      <c r="AC442" s="181"/>
      <c r="AD442" s="166"/>
      <c r="AE442" s="167"/>
      <c r="AF442" s="182"/>
      <c r="AG442" s="5">
        <v>1</v>
      </c>
      <c r="AH442" s="5">
        <v>1</v>
      </c>
      <c r="AI442" s="5">
        <v>1</v>
      </c>
      <c r="AJ442" s="5">
        <v>1</v>
      </c>
      <c r="AK442" s="5">
        <v>1</v>
      </c>
      <c r="AL442" s="5">
        <v>1</v>
      </c>
      <c r="AM442" s="5">
        <v>1</v>
      </c>
      <c r="AN442" s="5">
        <v>1</v>
      </c>
      <c r="AO442" s="5">
        <v>1</v>
      </c>
      <c r="AP442" s="5">
        <v>1</v>
      </c>
      <c r="AQ442" s="5">
        <v>1</v>
      </c>
      <c r="AR442" s="5">
        <v>1</v>
      </c>
      <c r="AS442" s="5">
        <v>1</v>
      </c>
      <c r="AT442" s="5">
        <v>1</v>
      </c>
      <c r="AU442" s="5">
        <v>1</v>
      </c>
      <c r="AV442" s="5">
        <v>1</v>
      </c>
      <c r="AW442" s="5">
        <v>1</v>
      </c>
      <c r="AX442" s="5">
        <v>1</v>
      </c>
      <c r="AY442" s="5">
        <v>1</v>
      </c>
      <c r="AZ442" s="5">
        <v>1</v>
      </c>
      <c r="BA442" s="5">
        <v>1</v>
      </c>
      <c r="BB442" s="5">
        <v>1</v>
      </c>
      <c r="BC442" s="5">
        <v>1</v>
      </c>
      <c r="BD442" s="5">
        <v>1</v>
      </c>
      <c r="BE442" s="5">
        <v>1</v>
      </c>
      <c r="BF442" s="5">
        <v>1</v>
      </c>
      <c r="BG442" s="5">
        <v>1</v>
      </c>
      <c r="BH442" s="5">
        <v>1</v>
      </c>
      <c r="BI442" s="5">
        <v>1</v>
      </c>
      <c r="BJ442" s="5">
        <v>1</v>
      </c>
      <c r="BK442" s="5">
        <v>1</v>
      </c>
      <c r="BL442" s="5">
        <v>1</v>
      </c>
      <c r="BM442" s="5">
        <v>1</v>
      </c>
      <c r="BN442" s="5">
        <v>1</v>
      </c>
      <c r="BO442" s="5">
        <v>1</v>
      </c>
      <c r="BP442" s="5">
        <v>1</v>
      </c>
      <c r="BQ442" s="5">
        <v>1</v>
      </c>
      <c r="BR442" s="5">
        <v>1</v>
      </c>
      <c r="BS442" s="5">
        <v>1</v>
      </c>
      <c r="BT442" s="5">
        <v>1</v>
      </c>
      <c r="BU442" s="244">
        <v>1</v>
      </c>
    </row>
    <row r="443" spans="1:73" ht="18.75">
      <c r="A443" s="5">
        <v>1</v>
      </c>
      <c r="B443" s="596"/>
      <c r="C443" s="632"/>
      <c r="D443" s="598"/>
      <c r="E443" s="630" t="str">
        <f t="shared" si="70"/>
        <v/>
      </c>
      <c r="F443" s="640"/>
      <c r="G443" s="627" t="str">
        <f t="shared" si="73"/>
        <v/>
      </c>
      <c r="H443" s="639" t="str">
        <f>IF(OR(ISBLANK(F443), ISTEXT(F443)), "", "0  "&amp;F414)</f>
        <v/>
      </c>
      <c r="I443" s="5">
        <v>1</v>
      </c>
      <c r="J443" s="314" t="str">
        <f t="shared" ref="J443:J465" si="74">IF(L443&lt;&gt;"","A",IF(M443&lt;&gt;"","A",IF(N443&lt;&gt;"","A",IF(O443&lt;&gt;"","A",IF(P443&lt;&gt;"","A","►")))))</f>
        <v>A</v>
      </c>
      <c r="K443" s="315">
        <f>IF(ISBLANK(L443),"",LARGE(K442:K442,1)+1)</f>
        <v>1</v>
      </c>
      <c r="L443" s="316" t="s">
        <v>442</v>
      </c>
      <c r="M443" s="317"/>
      <c r="N443" s="317"/>
      <c r="O443" s="317"/>
      <c r="P443" s="317"/>
      <c r="Q443" s="317"/>
      <c r="R443" s="317"/>
      <c r="S443" s="317"/>
      <c r="T443" s="317"/>
      <c r="U443" s="317"/>
      <c r="V443" s="317"/>
      <c r="W443" s="317"/>
      <c r="X443" s="318"/>
      <c r="Y443" s="3">
        <v>1</v>
      </c>
      <c r="Z443" s="5">
        <v>1</v>
      </c>
      <c r="AA443" s="164"/>
      <c r="AB443" s="164"/>
      <c r="AC443" s="181"/>
      <c r="AD443" s="166"/>
      <c r="AE443" s="167"/>
      <c r="AF443" s="182"/>
      <c r="AG443" s="5">
        <v>1</v>
      </c>
      <c r="AH443" s="5">
        <v>1</v>
      </c>
      <c r="AI443" s="5">
        <v>1</v>
      </c>
      <c r="AJ443" s="5">
        <v>1</v>
      </c>
      <c r="AK443" s="5">
        <v>1</v>
      </c>
      <c r="AL443" s="5">
        <v>1</v>
      </c>
      <c r="AM443" s="5">
        <v>1</v>
      </c>
      <c r="AN443" s="5">
        <v>1</v>
      </c>
      <c r="AO443" s="5">
        <v>1</v>
      </c>
      <c r="AP443" s="5">
        <v>1</v>
      </c>
      <c r="AQ443" s="5">
        <v>1</v>
      </c>
      <c r="AR443" s="5">
        <v>1</v>
      </c>
      <c r="AS443" s="5">
        <v>1</v>
      </c>
      <c r="AT443" s="5">
        <v>1</v>
      </c>
      <c r="AU443" s="5">
        <v>1</v>
      </c>
      <c r="AV443" s="5">
        <v>1</v>
      </c>
      <c r="AW443" s="5">
        <v>1</v>
      </c>
      <c r="AX443" s="5">
        <v>1</v>
      </c>
      <c r="AY443" s="5">
        <v>1</v>
      </c>
      <c r="AZ443" s="5">
        <v>1</v>
      </c>
      <c r="BA443" s="5">
        <v>1</v>
      </c>
      <c r="BB443" s="5">
        <v>1</v>
      </c>
      <c r="BC443" s="5">
        <v>1</v>
      </c>
      <c r="BD443" s="5">
        <v>1</v>
      </c>
      <c r="BE443" s="5">
        <v>1</v>
      </c>
      <c r="BF443" s="5">
        <v>1</v>
      </c>
      <c r="BG443" s="5">
        <v>1</v>
      </c>
      <c r="BH443" s="5">
        <v>1</v>
      </c>
      <c r="BI443" s="5">
        <v>1</v>
      </c>
      <c r="BJ443" s="5">
        <v>1</v>
      </c>
      <c r="BK443" s="5">
        <v>1</v>
      </c>
      <c r="BL443" s="5">
        <v>1</v>
      </c>
      <c r="BM443" s="5">
        <v>1</v>
      </c>
      <c r="BN443" s="5">
        <v>1</v>
      </c>
      <c r="BO443" s="5">
        <v>1</v>
      </c>
      <c r="BP443" s="5">
        <v>1</v>
      </c>
      <c r="BQ443" s="5">
        <v>1</v>
      </c>
      <c r="BR443" s="5">
        <v>1</v>
      </c>
      <c r="BS443" s="5">
        <v>1</v>
      </c>
      <c r="BT443" s="5">
        <v>1</v>
      </c>
      <c r="BU443" s="244">
        <v>1</v>
      </c>
    </row>
    <row r="444" spans="1:73" ht="21">
      <c r="A444" s="5">
        <v>1</v>
      </c>
      <c r="B444" s="596"/>
      <c r="C444" s="632"/>
      <c r="D444" s="598"/>
      <c r="E444" s="630" t="str">
        <f t="shared" si="70"/>
        <v/>
      </c>
      <c r="F444" s="640"/>
      <c r="G444" s="627" t="str">
        <f t="shared" si="73"/>
        <v/>
      </c>
      <c r="H444" s="639" t="str">
        <f>IF(OR(ISBLANK(F444), ISTEXT(F444)), "", "0  "&amp;F414)</f>
        <v/>
      </c>
      <c r="I444" s="5">
        <v>1</v>
      </c>
      <c r="J444" s="314" t="str">
        <f t="shared" si="74"/>
        <v>►</v>
      </c>
      <c r="K444" s="315" t="str">
        <f>IF(ISBLANK(L444),"",LARGE(K442:K443,1)+1)</f>
        <v/>
      </c>
      <c r="L444" s="316"/>
      <c r="M444" s="317"/>
      <c r="N444" s="317"/>
      <c r="O444" s="502"/>
      <c r="P444" s="502"/>
      <c r="Q444" s="502"/>
      <c r="R444" s="502"/>
      <c r="S444" s="502"/>
      <c r="T444" s="502"/>
      <c r="U444" s="502"/>
      <c r="V444" s="502"/>
      <c r="W444" s="502"/>
      <c r="X444" s="324"/>
      <c r="Y444" s="3">
        <v>1</v>
      </c>
      <c r="Z444" s="5">
        <v>1</v>
      </c>
      <c r="AA444" s="164"/>
      <c r="AB444" s="164"/>
      <c r="AC444" s="181"/>
      <c r="AD444" s="166"/>
      <c r="AE444" s="167"/>
      <c r="AF444" s="182"/>
      <c r="AG444" s="5">
        <v>1</v>
      </c>
      <c r="AH444" s="5">
        <v>1</v>
      </c>
      <c r="AI444" s="5">
        <v>1</v>
      </c>
      <c r="AJ444" s="5">
        <v>1</v>
      </c>
      <c r="AK444" s="5">
        <v>1</v>
      </c>
      <c r="AL444" s="5">
        <v>1</v>
      </c>
      <c r="AM444" s="5">
        <v>1</v>
      </c>
      <c r="AN444" s="5">
        <v>1</v>
      </c>
      <c r="AO444" s="5">
        <v>1</v>
      </c>
      <c r="AP444" s="5">
        <v>1</v>
      </c>
      <c r="AQ444" s="5">
        <v>1</v>
      </c>
      <c r="AR444" s="5">
        <v>1</v>
      </c>
      <c r="AS444" s="5">
        <v>1</v>
      </c>
      <c r="AT444" s="5">
        <v>1</v>
      </c>
      <c r="AU444" s="5">
        <v>1</v>
      </c>
      <c r="AV444" s="5">
        <v>1</v>
      </c>
      <c r="AW444" s="5">
        <v>1</v>
      </c>
      <c r="AX444" s="5">
        <v>1</v>
      </c>
      <c r="AY444" s="5">
        <v>1</v>
      </c>
      <c r="AZ444" s="5">
        <v>1</v>
      </c>
      <c r="BA444" s="5">
        <v>1</v>
      </c>
      <c r="BB444" s="5">
        <v>1</v>
      </c>
      <c r="BC444" s="5">
        <v>1</v>
      </c>
      <c r="BD444" s="5">
        <v>1</v>
      </c>
      <c r="BE444" s="5">
        <v>1</v>
      </c>
      <c r="BF444" s="5">
        <v>1</v>
      </c>
      <c r="BG444" s="5">
        <v>1</v>
      </c>
      <c r="BH444" s="5">
        <v>1</v>
      </c>
      <c r="BI444" s="5">
        <v>1</v>
      </c>
      <c r="BJ444" s="5">
        <v>1</v>
      </c>
      <c r="BK444" s="5">
        <v>1</v>
      </c>
      <c r="BL444" s="5">
        <v>1</v>
      </c>
      <c r="BM444" s="5">
        <v>1</v>
      </c>
      <c r="BN444" s="5">
        <v>1</v>
      </c>
      <c r="BO444" s="5">
        <v>1</v>
      </c>
      <c r="BP444" s="5">
        <v>1</v>
      </c>
      <c r="BQ444" s="5">
        <v>1</v>
      </c>
      <c r="BR444" s="5">
        <v>1</v>
      </c>
      <c r="BS444" s="5">
        <v>1</v>
      </c>
      <c r="BT444" s="5">
        <v>1</v>
      </c>
      <c r="BU444" s="244">
        <v>1</v>
      </c>
    </row>
    <row r="445" spans="1:73" ht="18.75">
      <c r="A445" s="5">
        <v>1</v>
      </c>
      <c r="B445" s="596"/>
      <c r="C445" s="632"/>
      <c r="D445" s="598"/>
      <c r="E445" s="630" t="str">
        <f t="shared" si="70"/>
        <v/>
      </c>
      <c r="F445" s="640"/>
      <c r="G445" s="627" t="str">
        <f t="shared" si="73"/>
        <v/>
      </c>
      <c r="H445" s="639" t="str">
        <f>IF(OR(ISBLANK(F445), ISTEXT(F445)), "", "0  "&amp;F414)</f>
        <v/>
      </c>
      <c r="I445" s="5">
        <v>1</v>
      </c>
      <c r="J445" s="314" t="str">
        <f t="shared" si="74"/>
        <v>A</v>
      </c>
      <c r="K445" s="315">
        <f>IF(ISBLANK(L445),"",LARGE(K442:K444,1)+1)</f>
        <v>2</v>
      </c>
      <c r="L445" s="316" t="s">
        <v>365</v>
      </c>
      <c r="M445" s="317"/>
      <c r="N445" s="317"/>
      <c r="O445" s="317"/>
      <c r="P445" s="317"/>
      <c r="Q445" s="317"/>
      <c r="R445" s="317"/>
      <c r="S445" s="317"/>
      <c r="T445" s="317"/>
      <c r="U445" s="317"/>
      <c r="V445" s="317"/>
      <c r="W445" s="317"/>
      <c r="X445" s="318"/>
      <c r="Y445" s="3">
        <v>1</v>
      </c>
      <c r="Z445" s="5">
        <v>1</v>
      </c>
      <c r="AA445" s="164"/>
      <c r="AB445" s="164"/>
      <c r="AC445" s="181"/>
      <c r="AD445" s="166"/>
      <c r="AE445" s="167"/>
      <c r="AF445" s="182"/>
      <c r="AG445" s="5">
        <v>1</v>
      </c>
      <c r="AH445" s="5">
        <v>1</v>
      </c>
      <c r="AI445" s="5">
        <v>1</v>
      </c>
      <c r="AJ445" s="5">
        <v>1</v>
      </c>
      <c r="AK445" s="5">
        <v>1</v>
      </c>
      <c r="AL445" s="5">
        <v>1</v>
      </c>
      <c r="AM445" s="5">
        <v>1</v>
      </c>
      <c r="AN445" s="5">
        <v>1</v>
      </c>
      <c r="AO445" s="5">
        <v>1</v>
      </c>
      <c r="AP445" s="5">
        <v>1</v>
      </c>
      <c r="AQ445" s="5">
        <v>1</v>
      </c>
      <c r="AR445" s="5">
        <v>1</v>
      </c>
      <c r="AS445" s="5">
        <v>1</v>
      </c>
      <c r="AT445" s="5">
        <v>1</v>
      </c>
      <c r="AU445" s="5">
        <v>1</v>
      </c>
      <c r="AV445" s="5">
        <v>1</v>
      </c>
      <c r="AW445" s="5">
        <v>1</v>
      </c>
      <c r="AX445" s="5">
        <v>1</v>
      </c>
      <c r="AY445" s="5">
        <v>1</v>
      </c>
      <c r="AZ445" s="5">
        <v>1</v>
      </c>
      <c r="BA445" s="5">
        <v>1</v>
      </c>
      <c r="BB445" s="5">
        <v>1</v>
      </c>
      <c r="BC445" s="5">
        <v>1</v>
      </c>
      <c r="BD445" s="5">
        <v>1</v>
      </c>
      <c r="BE445" s="5">
        <v>1</v>
      </c>
      <c r="BF445" s="5">
        <v>1</v>
      </c>
      <c r="BG445" s="5">
        <v>1</v>
      </c>
      <c r="BH445" s="5">
        <v>1</v>
      </c>
      <c r="BI445" s="5">
        <v>1</v>
      </c>
      <c r="BJ445" s="5">
        <v>1</v>
      </c>
      <c r="BK445" s="5">
        <v>1</v>
      </c>
      <c r="BL445" s="5">
        <v>1</v>
      </c>
      <c r="BM445" s="5">
        <v>1</v>
      </c>
      <c r="BN445" s="5">
        <v>1</v>
      </c>
      <c r="BO445" s="5">
        <v>1</v>
      </c>
      <c r="BP445" s="5">
        <v>1</v>
      </c>
      <c r="BQ445" s="5">
        <v>1</v>
      </c>
      <c r="BR445" s="5">
        <v>1</v>
      </c>
      <c r="BS445" s="5">
        <v>1</v>
      </c>
      <c r="BT445" s="5">
        <v>1</v>
      </c>
      <c r="BU445" s="244">
        <v>1</v>
      </c>
    </row>
    <row r="446" spans="1:73" ht="18.75">
      <c r="A446" s="5">
        <v>1</v>
      </c>
      <c r="B446" s="596"/>
      <c r="C446" s="632"/>
      <c r="D446" s="598"/>
      <c r="E446" s="630" t="str">
        <f t="shared" si="70"/>
        <v/>
      </c>
      <c r="F446" s="640"/>
      <c r="G446" s="627" t="str">
        <f t="shared" si="73"/>
        <v/>
      </c>
      <c r="H446" s="639" t="str">
        <f>IF(OR(ISBLANK(F446), ISTEXT(F446)), "", "0  "&amp;F414)</f>
        <v/>
      </c>
      <c r="I446" s="5">
        <v>1</v>
      </c>
      <c r="J446" s="314" t="str">
        <f t="shared" si="74"/>
        <v>►</v>
      </c>
      <c r="K446" s="315" t="str">
        <f>IF(ISBLANK(L446),"",LARGE(K442:K445,1)+1)</f>
        <v/>
      </c>
      <c r="L446" s="316"/>
      <c r="M446" s="317"/>
      <c r="N446" s="317"/>
      <c r="O446" s="317"/>
      <c r="P446" s="317"/>
      <c r="Q446" s="317"/>
      <c r="R446" s="317"/>
      <c r="S446" s="317"/>
      <c r="T446" s="317"/>
      <c r="U446" s="317"/>
      <c r="V446" s="317"/>
      <c r="W446" s="317"/>
      <c r="X446" s="318"/>
      <c r="Y446" s="3">
        <v>1</v>
      </c>
      <c r="Z446" s="5">
        <v>1</v>
      </c>
      <c r="AA446" s="164"/>
      <c r="AB446" s="164"/>
      <c r="AC446" s="181"/>
      <c r="AD446" s="166"/>
      <c r="AE446" s="167"/>
      <c r="AF446" s="182"/>
      <c r="AG446" s="5">
        <v>1</v>
      </c>
      <c r="AH446" s="5">
        <v>1</v>
      </c>
      <c r="AI446" s="5">
        <v>1</v>
      </c>
      <c r="AJ446" s="5">
        <v>1</v>
      </c>
      <c r="AK446" s="5">
        <v>1</v>
      </c>
      <c r="AL446" s="5">
        <v>1</v>
      </c>
      <c r="AM446" s="5">
        <v>1</v>
      </c>
      <c r="AN446" s="5">
        <v>1</v>
      </c>
      <c r="AO446" s="5">
        <v>1</v>
      </c>
      <c r="AP446" s="5">
        <v>1</v>
      </c>
      <c r="AQ446" s="5">
        <v>1</v>
      </c>
      <c r="AR446" s="5">
        <v>1</v>
      </c>
      <c r="AS446" s="5">
        <v>1</v>
      </c>
      <c r="AT446" s="5">
        <v>1</v>
      </c>
      <c r="AU446" s="5">
        <v>1</v>
      </c>
      <c r="AV446" s="5">
        <v>1</v>
      </c>
      <c r="AW446" s="5">
        <v>1</v>
      </c>
      <c r="AX446" s="5">
        <v>1</v>
      </c>
      <c r="AY446" s="5">
        <v>1</v>
      </c>
      <c r="AZ446" s="5">
        <v>1</v>
      </c>
      <c r="BA446" s="5">
        <v>1</v>
      </c>
      <c r="BB446" s="5">
        <v>1</v>
      </c>
      <c r="BC446" s="5">
        <v>1</v>
      </c>
      <c r="BD446" s="5">
        <v>1</v>
      </c>
      <c r="BE446" s="5">
        <v>1</v>
      </c>
      <c r="BF446" s="5">
        <v>1</v>
      </c>
      <c r="BG446" s="5">
        <v>1</v>
      </c>
      <c r="BH446" s="5">
        <v>1</v>
      </c>
      <c r="BI446" s="5">
        <v>1</v>
      </c>
      <c r="BJ446" s="5">
        <v>1</v>
      </c>
      <c r="BK446" s="5">
        <v>1</v>
      </c>
      <c r="BL446" s="5">
        <v>1</v>
      </c>
      <c r="BM446" s="5">
        <v>1</v>
      </c>
      <c r="BN446" s="5">
        <v>1</v>
      </c>
      <c r="BO446" s="5">
        <v>1</v>
      </c>
      <c r="BP446" s="5">
        <v>1</v>
      </c>
      <c r="BQ446" s="5">
        <v>1</v>
      </c>
      <c r="BR446" s="5">
        <v>1</v>
      </c>
      <c r="BS446" s="5">
        <v>1</v>
      </c>
      <c r="BT446" s="5">
        <v>1</v>
      </c>
      <c r="BU446" s="244">
        <v>1</v>
      </c>
    </row>
    <row r="447" spans="1:73" ht="18.75">
      <c r="A447" s="5">
        <v>1</v>
      </c>
      <c r="B447" s="596"/>
      <c r="C447" s="632"/>
      <c r="D447" s="598"/>
      <c r="E447" s="630" t="str">
        <f t="shared" si="70"/>
        <v/>
      </c>
      <c r="F447" s="640"/>
      <c r="G447" s="627" t="str">
        <f t="shared" si="73"/>
        <v/>
      </c>
      <c r="H447" s="639" t="str">
        <f>IF(OR(ISBLANK(F447), ISTEXT(F447)), "", "0  "&amp;F414)</f>
        <v/>
      </c>
      <c r="I447" s="5">
        <v>1</v>
      </c>
      <c r="J447" s="314" t="str">
        <f t="shared" si="74"/>
        <v>A</v>
      </c>
      <c r="K447" s="315" t="str">
        <f>IF(ISBLANK(L447),"",LARGE(K442:K446,1)+1)</f>
        <v/>
      </c>
      <c r="L447" s="316"/>
      <c r="M447" s="317" t="s">
        <v>443</v>
      </c>
      <c r="N447" s="317"/>
      <c r="O447" s="317"/>
      <c r="P447" s="317"/>
      <c r="Q447" s="317"/>
      <c r="R447" s="317"/>
      <c r="S447" s="317"/>
      <c r="T447" s="317"/>
      <c r="U447" s="317"/>
      <c r="V447" s="317"/>
      <c r="W447" s="317"/>
      <c r="X447" s="318"/>
      <c r="Y447" s="3">
        <v>1</v>
      </c>
      <c r="Z447" s="5">
        <v>1</v>
      </c>
      <c r="AA447" s="164"/>
      <c r="AB447" s="164"/>
      <c r="AC447" s="181"/>
      <c r="AD447" s="166"/>
      <c r="AE447" s="167"/>
      <c r="AF447" s="182"/>
      <c r="AG447" s="5">
        <v>1</v>
      </c>
      <c r="AH447" s="5">
        <v>1</v>
      </c>
      <c r="AI447" s="5">
        <v>1</v>
      </c>
      <c r="AJ447" s="5">
        <v>1</v>
      </c>
      <c r="AK447" s="5">
        <v>1</v>
      </c>
      <c r="AL447" s="5">
        <v>1</v>
      </c>
      <c r="AM447" s="5">
        <v>1</v>
      </c>
      <c r="AN447" s="5">
        <v>1</v>
      </c>
      <c r="AO447" s="5">
        <v>1</v>
      </c>
      <c r="AP447" s="5">
        <v>1</v>
      </c>
      <c r="AQ447" s="5">
        <v>1</v>
      </c>
      <c r="AR447" s="5">
        <v>1</v>
      </c>
      <c r="AS447" s="5">
        <v>1</v>
      </c>
      <c r="AT447" s="5">
        <v>1</v>
      </c>
      <c r="AU447" s="5">
        <v>1</v>
      </c>
      <c r="AV447" s="5">
        <v>1</v>
      </c>
      <c r="AW447" s="5">
        <v>1</v>
      </c>
      <c r="AX447" s="5">
        <v>1</v>
      </c>
      <c r="AY447" s="5">
        <v>1</v>
      </c>
      <c r="AZ447" s="5">
        <v>1</v>
      </c>
      <c r="BA447" s="5">
        <v>1</v>
      </c>
      <c r="BB447" s="5">
        <v>1</v>
      </c>
      <c r="BC447" s="5">
        <v>1</v>
      </c>
      <c r="BD447" s="5">
        <v>1</v>
      </c>
      <c r="BE447" s="5">
        <v>1</v>
      </c>
      <c r="BF447" s="5">
        <v>1</v>
      </c>
      <c r="BG447" s="5">
        <v>1</v>
      </c>
      <c r="BH447" s="5">
        <v>1</v>
      </c>
      <c r="BI447" s="5">
        <v>1</v>
      </c>
      <c r="BJ447" s="5">
        <v>1</v>
      </c>
      <c r="BK447" s="5">
        <v>1</v>
      </c>
      <c r="BL447" s="5">
        <v>1</v>
      </c>
      <c r="BM447" s="5">
        <v>1</v>
      </c>
      <c r="BN447" s="5">
        <v>1</v>
      </c>
      <c r="BO447" s="5">
        <v>1</v>
      </c>
      <c r="BP447" s="5">
        <v>1</v>
      </c>
      <c r="BQ447" s="5">
        <v>1</v>
      </c>
      <c r="BR447" s="5">
        <v>1</v>
      </c>
      <c r="BS447" s="5">
        <v>1</v>
      </c>
      <c r="BT447" s="5">
        <v>1</v>
      </c>
      <c r="BU447" s="244">
        <v>1</v>
      </c>
    </row>
    <row r="448" spans="1:73" ht="18.75">
      <c r="A448" s="5">
        <v>1</v>
      </c>
      <c r="B448" s="596"/>
      <c r="C448" s="632"/>
      <c r="D448" s="598"/>
      <c r="E448" s="630" t="str">
        <f t="shared" si="70"/>
        <v/>
      </c>
      <c r="F448" s="640"/>
      <c r="G448" s="627" t="str">
        <f t="shared" si="73"/>
        <v/>
      </c>
      <c r="H448" s="639" t="str">
        <f>IF(OR(ISBLANK(F448), ISTEXT(F448)), "", "0  "&amp;F414)</f>
        <v/>
      </c>
      <c r="I448" s="5">
        <v>1</v>
      </c>
      <c r="J448" s="314" t="str">
        <f t="shared" si="74"/>
        <v>►</v>
      </c>
      <c r="K448" s="315" t="str">
        <f>IF(ISBLANK(L448),"",LARGE(K442:K447,1)+1)</f>
        <v/>
      </c>
      <c r="L448" s="316"/>
      <c r="M448" s="317"/>
      <c r="N448" s="317"/>
      <c r="O448" s="317"/>
      <c r="P448" s="317"/>
      <c r="Q448" s="317"/>
      <c r="R448" s="317"/>
      <c r="S448" s="317"/>
      <c r="T448" s="317"/>
      <c r="U448" s="317"/>
      <c r="V448" s="317"/>
      <c r="W448" s="317"/>
      <c r="X448" s="318"/>
      <c r="Y448" s="3">
        <v>1</v>
      </c>
      <c r="Z448" s="5">
        <v>1</v>
      </c>
      <c r="AA448" s="164"/>
      <c r="AB448" s="164"/>
      <c r="AC448" s="181"/>
      <c r="AD448" s="166"/>
      <c r="AE448" s="167"/>
      <c r="AF448" s="182"/>
      <c r="AG448" s="5">
        <v>1</v>
      </c>
      <c r="AH448" s="5">
        <v>1</v>
      </c>
      <c r="AI448" s="5">
        <v>1</v>
      </c>
      <c r="AJ448" s="5">
        <v>1</v>
      </c>
      <c r="AK448" s="5">
        <v>1</v>
      </c>
      <c r="AL448" s="5">
        <v>1</v>
      </c>
      <c r="AM448" s="5">
        <v>1</v>
      </c>
      <c r="AN448" s="5">
        <v>1</v>
      </c>
      <c r="AO448" s="5">
        <v>1</v>
      </c>
      <c r="AP448" s="5">
        <v>1</v>
      </c>
      <c r="AQ448" s="5">
        <v>1</v>
      </c>
      <c r="AR448" s="5">
        <v>1</v>
      </c>
      <c r="AS448" s="5">
        <v>1</v>
      </c>
      <c r="AT448" s="5">
        <v>1</v>
      </c>
      <c r="AU448" s="5">
        <v>1</v>
      </c>
      <c r="AV448" s="5">
        <v>1</v>
      </c>
      <c r="AW448" s="5">
        <v>1</v>
      </c>
      <c r="AX448" s="5">
        <v>1</v>
      </c>
      <c r="AY448" s="5">
        <v>1</v>
      </c>
      <c r="AZ448" s="5">
        <v>1</v>
      </c>
      <c r="BA448" s="5">
        <v>1</v>
      </c>
      <c r="BB448" s="5">
        <v>1</v>
      </c>
      <c r="BC448" s="5">
        <v>1</v>
      </c>
      <c r="BD448" s="5">
        <v>1</v>
      </c>
      <c r="BE448" s="5">
        <v>1</v>
      </c>
      <c r="BF448" s="5">
        <v>1</v>
      </c>
      <c r="BG448" s="5">
        <v>1</v>
      </c>
      <c r="BH448" s="5">
        <v>1</v>
      </c>
      <c r="BI448" s="5">
        <v>1</v>
      </c>
      <c r="BJ448" s="5">
        <v>1</v>
      </c>
      <c r="BK448" s="5">
        <v>1</v>
      </c>
      <c r="BL448" s="5">
        <v>1</v>
      </c>
      <c r="BM448" s="5">
        <v>1</v>
      </c>
      <c r="BN448" s="5">
        <v>1</v>
      </c>
      <c r="BO448" s="5">
        <v>1</v>
      </c>
      <c r="BP448" s="5">
        <v>1</v>
      </c>
      <c r="BQ448" s="5">
        <v>1</v>
      </c>
      <c r="BR448" s="5">
        <v>1</v>
      </c>
      <c r="BS448" s="5">
        <v>1</v>
      </c>
      <c r="BT448" s="5">
        <v>1</v>
      </c>
      <c r="BU448" s="244">
        <v>1</v>
      </c>
    </row>
    <row r="449" spans="1:73" ht="18.75">
      <c r="A449" s="5">
        <v>1</v>
      </c>
      <c r="B449" s="596"/>
      <c r="C449" s="632"/>
      <c r="D449" s="598"/>
      <c r="E449" s="630" t="str">
        <f t="shared" si="70"/>
        <v/>
      </c>
      <c r="F449" s="640"/>
      <c r="G449" s="627" t="str">
        <f t="shared" si="73"/>
        <v/>
      </c>
      <c r="H449" s="639" t="str">
        <f>IF(OR(ISBLANK(F449), ISTEXT(F449)), "", "0  "&amp;F414)</f>
        <v/>
      </c>
      <c r="I449" s="5">
        <v>1</v>
      </c>
      <c r="J449" s="314" t="str">
        <f t="shared" si="74"/>
        <v>►</v>
      </c>
      <c r="K449" s="315" t="str">
        <f>IF(ISBLANK(L449),"",LARGE(K442:K448,1)+1)</f>
        <v/>
      </c>
      <c r="L449" s="316"/>
      <c r="M449" s="317"/>
      <c r="N449" s="317"/>
      <c r="O449" s="317"/>
      <c r="P449" s="317"/>
      <c r="Q449" s="317"/>
      <c r="R449" s="317"/>
      <c r="S449" s="317"/>
      <c r="T449" s="317"/>
      <c r="U449" s="317"/>
      <c r="V449" s="317"/>
      <c r="W449" s="317"/>
      <c r="X449" s="318"/>
      <c r="Y449" s="3">
        <v>1</v>
      </c>
      <c r="Z449" s="5">
        <v>1</v>
      </c>
      <c r="AA449" s="835" t="s">
        <v>207</v>
      </c>
      <c r="AB449" s="836"/>
      <c r="AC449" s="836"/>
      <c r="AD449" s="836"/>
      <c r="AE449" s="836"/>
      <c r="AF449" s="837"/>
      <c r="AG449" s="5">
        <v>1</v>
      </c>
      <c r="AH449" s="5">
        <v>1</v>
      </c>
      <c r="AI449" s="5">
        <v>1</v>
      </c>
      <c r="AJ449" s="5">
        <v>1</v>
      </c>
      <c r="AK449" s="5">
        <v>1</v>
      </c>
      <c r="AL449" s="5">
        <v>1</v>
      </c>
      <c r="AM449" s="5">
        <v>1</v>
      </c>
      <c r="AN449" s="5">
        <v>1</v>
      </c>
      <c r="AO449" s="5">
        <v>1</v>
      </c>
      <c r="AP449" s="5">
        <v>1</v>
      </c>
      <c r="AQ449" s="5">
        <v>1</v>
      </c>
      <c r="AR449" s="5">
        <v>1</v>
      </c>
      <c r="AS449" s="5">
        <v>1</v>
      </c>
      <c r="AT449" s="5">
        <v>1</v>
      </c>
      <c r="AU449" s="5">
        <v>1</v>
      </c>
      <c r="AV449" s="5">
        <v>1</v>
      </c>
      <c r="AW449" s="5">
        <v>1</v>
      </c>
      <c r="AX449" s="5">
        <v>1</v>
      </c>
      <c r="AY449" s="5">
        <v>1</v>
      </c>
      <c r="AZ449" s="5">
        <v>1</v>
      </c>
      <c r="BA449" s="5">
        <v>1</v>
      </c>
      <c r="BB449" s="5">
        <v>1</v>
      </c>
      <c r="BC449" s="5">
        <v>1</v>
      </c>
      <c r="BD449" s="5">
        <v>1</v>
      </c>
      <c r="BE449" s="5">
        <v>1</v>
      </c>
      <c r="BF449" s="5">
        <v>1</v>
      </c>
      <c r="BG449" s="5">
        <v>1</v>
      </c>
      <c r="BH449" s="5">
        <v>1</v>
      </c>
      <c r="BI449" s="5">
        <v>1</v>
      </c>
      <c r="BJ449" s="5">
        <v>1</v>
      </c>
      <c r="BK449" s="5">
        <v>1</v>
      </c>
      <c r="BL449" s="5">
        <v>1</v>
      </c>
      <c r="BM449" s="5">
        <v>1</v>
      </c>
      <c r="BN449" s="5">
        <v>1</v>
      </c>
      <c r="BO449" s="5">
        <v>1</v>
      </c>
      <c r="BP449" s="5">
        <v>1</v>
      </c>
      <c r="BQ449" s="5">
        <v>1</v>
      </c>
      <c r="BR449" s="5">
        <v>1</v>
      </c>
      <c r="BS449" s="5">
        <v>1</v>
      </c>
      <c r="BT449" s="5">
        <v>1</v>
      </c>
      <c r="BU449" s="244">
        <v>1</v>
      </c>
    </row>
    <row r="450" spans="1:73" ht="18.75">
      <c r="A450" s="5">
        <v>1</v>
      </c>
      <c r="B450" s="596"/>
      <c r="C450" s="632"/>
      <c r="D450" s="598"/>
      <c r="E450" s="630" t="str">
        <f t="shared" si="70"/>
        <v/>
      </c>
      <c r="F450" s="640"/>
      <c r="G450" s="627" t="str">
        <f t="shared" si="73"/>
        <v/>
      </c>
      <c r="H450" s="639" t="str">
        <f>IF(OR(ISBLANK(F450), ISTEXT(F450)), "", "0  "&amp;F414)</f>
        <v/>
      </c>
      <c r="I450" s="5">
        <v>1</v>
      </c>
      <c r="J450" s="314" t="str">
        <f t="shared" si="74"/>
        <v>►</v>
      </c>
      <c r="K450" s="315" t="str">
        <f>IF(ISBLANK(L450),"",LARGE(K442:K449,1)+1)</f>
        <v/>
      </c>
      <c r="L450" s="316"/>
      <c r="M450" s="317"/>
      <c r="N450" s="317"/>
      <c r="O450" s="317"/>
      <c r="P450" s="317"/>
      <c r="Q450" s="317"/>
      <c r="R450" s="317"/>
      <c r="S450" s="317"/>
      <c r="T450" s="317"/>
      <c r="U450" s="317"/>
      <c r="V450" s="317"/>
      <c r="W450" s="317"/>
      <c r="X450" s="318"/>
      <c r="Y450" s="3">
        <v>1</v>
      </c>
      <c r="Z450" s="5">
        <v>1</v>
      </c>
      <c r="AA450" s="62" t="s">
        <v>21</v>
      </c>
      <c r="AB450" s="302">
        <v>0</v>
      </c>
      <c r="AC450" s="303" t="s">
        <v>181</v>
      </c>
      <c r="AD450" s="303"/>
      <c r="AE450" s="303"/>
      <c r="AF450" s="303"/>
      <c r="AG450" s="5">
        <v>1</v>
      </c>
      <c r="AH450" s="5">
        <v>1</v>
      </c>
      <c r="AI450" s="5">
        <v>1</v>
      </c>
      <c r="AJ450" s="5">
        <v>1</v>
      </c>
      <c r="AK450" s="5">
        <v>1</v>
      </c>
      <c r="AL450" s="5">
        <v>1</v>
      </c>
      <c r="AM450" s="5">
        <v>1</v>
      </c>
      <c r="AN450" s="5">
        <v>1</v>
      </c>
      <c r="AO450" s="5">
        <v>1</v>
      </c>
      <c r="AP450" s="5">
        <v>1</v>
      </c>
      <c r="AQ450" s="5">
        <v>1</v>
      </c>
      <c r="AR450" s="5">
        <v>1</v>
      </c>
      <c r="AS450" s="5">
        <v>1</v>
      </c>
      <c r="AT450" s="5">
        <v>1</v>
      </c>
      <c r="AU450" s="5">
        <v>1</v>
      </c>
      <c r="AV450" s="5">
        <v>1</v>
      </c>
      <c r="AW450" s="5">
        <v>1</v>
      </c>
      <c r="AX450" s="5">
        <v>1</v>
      </c>
      <c r="AY450" s="5">
        <v>1</v>
      </c>
      <c r="AZ450" s="5">
        <v>1</v>
      </c>
      <c r="BA450" s="5">
        <v>1</v>
      </c>
      <c r="BB450" s="5">
        <v>1</v>
      </c>
      <c r="BC450" s="5">
        <v>1</v>
      </c>
      <c r="BD450" s="5">
        <v>1</v>
      </c>
      <c r="BE450" s="5">
        <v>1</v>
      </c>
      <c r="BF450" s="5">
        <v>1</v>
      </c>
      <c r="BG450" s="5">
        <v>1</v>
      </c>
      <c r="BH450" s="5">
        <v>1</v>
      </c>
      <c r="BI450" s="5">
        <v>1</v>
      </c>
      <c r="BJ450" s="5">
        <v>1</v>
      </c>
      <c r="BK450" s="5">
        <v>1</v>
      </c>
      <c r="BL450" s="5">
        <v>1</v>
      </c>
      <c r="BM450" s="5">
        <v>1</v>
      </c>
      <c r="BN450" s="5">
        <v>1</v>
      </c>
      <c r="BO450" s="5">
        <v>1</v>
      </c>
      <c r="BP450" s="5">
        <v>1</v>
      </c>
      <c r="BQ450" s="5">
        <v>1</v>
      </c>
      <c r="BR450" s="5">
        <v>1</v>
      </c>
      <c r="BS450" s="5">
        <v>1</v>
      </c>
      <c r="BT450" s="5">
        <v>1</v>
      </c>
      <c r="BU450" s="244">
        <v>1</v>
      </c>
    </row>
    <row r="451" spans="1:73" ht="18.75">
      <c r="A451" s="5">
        <v>1</v>
      </c>
      <c r="B451" s="596"/>
      <c r="C451" s="632"/>
      <c r="D451" s="598"/>
      <c r="E451" s="630" t="str">
        <f t="shared" si="70"/>
        <v/>
      </c>
      <c r="F451" s="640"/>
      <c r="G451" s="627" t="str">
        <f t="shared" si="73"/>
        <v/>
      </c>
      <c r="H451" s="639" t="str">
        <f>IF(OR(ISBLANK(F451), ISTEXT(F451)), "", "0  "&amp;F414)</f>
        <v/>
      </c>
      <c r="I451" s="5">
        <v>1</v>
      </c>
      <c r="J451" s="314" t="str">
        <f t="shared" si="74"/>
        <v>►</v>
      </c>
      <c r="K451" s="315" t="str">
        <f>IF(ISBLANK(L451),"",LARGE(K442:K450,1)+1)</f>
        <v/>
      </c>
      <c r="L451" s="316"/>
      <c r="M451" s="317"/>
      <c r="N451" s="317"/>
      <c r="O451" s="317"/>
      <c r="P451" s="317"/>
      <c r="Q451" s="317"/>
      <c r="R451" s="317"/>
      <c r="S451" s="317"/>
      <c r="T451" s="317"/>
      <c r="U451" s="317"/>
      <c r="V451" s="317"/>
      <c r="W451" s="317"/>
      <c r="X451" s="318"/>
      <c r="Y451" s="3">
        <v>1</v>
      </c>
      <c r="Z451" s="5">
        <v>1</v>
      </c>
      <c r="AA451" s="314" t="str">
        <f t="shared" ref="AA451:AA473" si="75">IF(AC451&lt;&gt;"","A",IF(AD451&lt;&gt;"","A",IF(AE451&lt;&gt;"","A",IF(AF451&lt;&gt;"","A",IF(AG451&lt;&gt;"","A","►")))))</f>
        <v>A</v>
      </c>
      <c r="AB451" s="315" t="str">
        <f>IF(ISBLANK(AC451),"",LARGE(AB450:AB450,1)+1)</f>
        <v/>
      </c>
      <c r="AC451" s="316"/>
      <c r="AD451" s="317"/>
      <c r="AE451" s="317"/>
      <c r="AF451" s="317"/>
      <c r="AG451" s="5">
        <v>1</v>
      </c>
      <c r="AH451" s="5">
        <v>1</v>
      </c>
      <c r="AI451" s="5">
        <v>1</v>
      </c>
      <c r="AJ451" s="5">
        <v>1</v>
      </c>
      <c r="AK451" s="5">
        <v>1</v>
      </c>
      <c r="AL451" s="5">
        <v>1</v>
      </c>
      <c r="AM451" s="5">
        <v>1</v>
      </c>
      <c r="AN451" s="5">
        <v>1</v>
      </c>
      <c r="AO451" s="5">
        <v>1</v>
      </c>
      <c r="AP451" s="5">
        <v>1</v>
      </c>
      <c r="AQ451" s="5">
        <v>1</v>
      </c>
      <c r="AR451" s="5">
        <v>1</v>
      </c>
      <c r="AS451" s="5">
        <v>1</v>
      </c>
      <c r="AT451" s="5">
        <v>1</v>
      </c>
      <c r="AU451" s="5">
        <v>1</v>
      </c>
      <c r="AV451" s="5">
        <v>1</v>
      </c>
      <c r="AW451" s="5">
        <v>1</v>
      </c>
      <c r="AX451" s="5">
        <v>1</v>
      </c>
      <c r="AY451" s="5">
        <v>1</v>
      </c>
      <c r="AZ451" s="5">
        <v>1</v>
      </c>
      <c r="BA451" s="5">
        <v>1</v>
      </c>
      <c r="BB451" s="5">
        <v>1</v>
      </c>
      <c r="BC451" s="5">
        <v>1</v>
      </c>
      <c r="BD451" s="5">
        <v>1</v>
      </c>
      <c r="BE451" s="5">
        <v>1</v>
      </c>
      <c r="BF451" s="5">
        <v>1</v>
      </c>
      <c r="BG451" s="5">
        <v>1</v>
      </c>
      <c r="BH451" s="5">
        <v>1</v>
      </c>
      <c r="BI451" s="5">
        <v>1</v>
      </c>
      <c r="BJ451" s="5">
        <v>1</v>
      </c>
      <c r="BK451" s="5">
        <v>1</v>
      </c>
      <c r="BL451" s="5">
        <v>1</v>
      </c>
      <c r="BM451" s="5">
        <v>1</v>
      </c>
      <c r="BN451" s="5">
        <v>1</v>
      </c>
      <c r="BO451" s="5">
        <v>1</v>
      </c>
      <c r="BP451" s="5">
        <v>1</v>
      </c>
      <c r="BQ451" s="5">
        <v>1</v>
      </c>
      <c r="BR451" s="5">
        <v>1</v>
      </c>
      <c r="BS451" s="5">
        <v>1</v>
      </c>
      <c r="BT451" s="5">
        <v>1</v>
      </c>
      <c r="BU451" s="244">
        <v>1</v>
      </c>
    </row>
    <row r="452" spans="1:73" ht="21">
      <c r="A452" s="5">
        <v>1</v>
      </c>
      <c r="B452" s="596"/>
      <c r="C452" s="632"/>
      <c r="D452" s="598"/>
      <c r="E452" s="630" t="str">
        <f t="shared" si="70"/>
        <v/>
      </c>
      <c r="F452" s="640"/>
      <c r="G452" s="627" t="str">
        <f t="shared" si="73"/>
        <v/>
      </c>
      <c r="H452" s="639" t="str">
        <f>IF(OR(ISBLANK(F452), ISTEXT(F452)), "", "0  "&amp;F414)</f>
        <v/>
      </c>
      <c r="I452" s="5">
        <v>1</v>
      </c>
      <c r="J452" s="314" t="str">
        <f t="shared" si="74"/>
        <v>►</v>
      </c>
      <c r="K452" s="315" t="str">
        <f>IF(ISBLANK(L452),"",LARGE(K442:K451,1)+1)</f>
        <v/>
      </c>
      <c r="L452" s="316"/>
      <c r="M452" s="317"/>
      <c r="N452" s="317"/>
      <c r="O452" s="317"/>
      <c r="P452" s="317"/>
      <c r="Q452" s="317"/>
      <c r="R452" s="317"/>
      <c r="S452" s="317"/>
      <c r="T452" s="317"/>
      <c r="U452" s="317"/>
      <c r="V452" s="317"/>
      <c r="W452" s="317"/>
      <c r="X452" s="318"/>
      <c r="Y452" s="3">
        <v>1</v>
      </c>
      <c r="Z452" s="5">
        <v>1</v>
      </c>
      <c r="AA452" s="314" t="str">
        <f t="shared" si="75"/>
        <v>A</v>
      </c>
      <c r="AB452" s="315" t="str">
        <f>IF(ISBLANK(AC452),"",LARGE(AB450:AB451,1)+1)</f>
        <v/>
      </c>
      <c r="AC452" s="316"/>
      <c r="AD452" s="317"/>
      <c r="AE452" s="317"/>
      <c r="AF452" s="502"/>
      <c r="AG452" s="5">
        <v>1</v>
      </c>
      <c r="AH452" s="5">
        <v>1</v>
      </c>
      <c r="AI452" s="5">
        <v>1</v>
      </c>
      <c r="AJ452" s="5">
        <v>1</v>
      </c>
      <c r="AK452" s="5">
        <v>1</v>
      </c>
      <c r="AL452" s="5">
        <v>1</v>
      </c>
      <c r="AM452" s="5">
        <v>1</v>
      </c>
      <c r="AN452" s="5">
        <v>1</v>
      </c>
      <c r="AO452" s="5">
        <v>1</v>
      </c>
      <c r="AP452" s="5">
        <v>1</v>
      </c>
      <c r="AQ452" s="5">
        <v>1</v>
      </c>
      <c r="AR452" s="5">
        <v>1</v>
      </c>
      <c r="AS452" s="5">
        <v>1</v>
      </c>
      <c r="AT452" s="5">
        <v>1</v>
      </c>
      <c r="AU452" s="5">
        <v>1</v>
      </c>
      <c r="AV452" s="5">
        <v>1</v>
      </c>
      <c r="AW452" s="5">
        <v>1</v>
      </c>
      <c r="AX452" s="5">
        <v>1</v>
      </c>
      <c r="AY452" s="5">
        <v>1</v>
      </c>
      <c r="AZ452" s="5">
        <v>1</v>
      </c>
      <c r="BA452" s="5">
        <v>1</v>
      </c>
      <c r="BB452" s="5">
        <v>1</v>
      </c>
      <c r="BC452" s="5">
        <v>1</v>
      </c>
      <c r="BD452" s="5">
        <v>1</v>
      </c>
      <c r="BE452" s="5">
        <v>1</v>
      </c>
      <c r="BF452" s="5">
        <v>1</v>
      </c>
      <c r="BG452" s="5">
        <v>1</v>
      </c>
      <c r="BH452" s="5">
        <v>1</v>
      </c>
      <c r="BI452" s="5">
        <v>1</v>
      </c>
      <c r="BJ452" s="5">
        <v>1</v>
      </c>
      <c r="BK452" s="5">
        <v>1</v>
      </c>
      <c r="BL452" s="5">
        <v>1</v>
      </c>
      <c r="BM452" s="5">
        <v>1</v>
      </c>
      <c r="BN452" s="5">
        <v>1</v>
      </c>
      <c r="BO452" s="5">
        <v>1</v>
      </c>
      <c r="BP452" s="5">
        <v>1</v>
      </c>
      <c r="BQ452" s="5">
        <v>1</v>
      </c>
      <c r="BR452" s="5">
        <v>1</v>
      </c>
      <c r="BS452" s="5">
        <v>1</v>
      </c>
      <c r="BT452" s="5">
        <v>1</v>
      </c>
      <c r="BU452" s="244">
        <v>1</v>
      </c>
    </row>
    <row r="453" spans="1:73" ht="18.75">
      <c r="A453" s="5">
        <v>1</v>
      </c>
      <c r="B453" s="596"/>
      <c r="C453" s="632"/>
      <c r="D453" s="598"/>
      <c r="E453" s="630" t="str">
        <f t="shared" si="70"/>
        <v/>
      </c>
      <c r="F453" s="640"/>
      <c r="G453" s="627" t="str">
        <f t="shared" si="73"/>
        <v/>
      </c>
      <c r="H453" s="639" t="str">
        <f>IF(OR(ISBLANK(F453), ISTEXT(F453)), "", "0  "&amp;F414)</f>
        <v/>
      </c>
      <c r="I453" s="5">
        <v>1</v>
      </c>
      <c r="J453" s="314" t="str">
        <f t="shared" si="74"/>
        <v>►</v>
      </c>
      <c r="K453" s="315" t="str">
        <f>IF(ISBLANK(L453),"",LARGE(K442:K452,1)+1)</f>
        <v/>
      </c>
      <c r="L453" s="316"/>
      <c r="M453" s="317"/>
      <c r="N453" s="317"/>
      <c r="O453" s="317"/>
      <c r="P453" s="317"/>
      <c r="Q453" s="317"/>
      <c r="R453" s="317"/>
      <c r="S453" s="317"/>
      <c r="T453" s="317"/>
      <c r="U453" s="317"/>
      <c r="V453" s="317"/>
      <c r="W453" s="317"/>
      <c r="X453" s="318"/>
      <c r="Y453" s="3">
        <v>1</v>
      </c>
      <c r="Z453" s="5">
        <v>1</v>
      </c>
      <c r="AA453" s="314" t="str">
        <f t="shared" si="75"/>
        <v>A</v>
      </c>
      <c r="AB453" s="315" t="str">
        <f>IF(ISBLANK(AC453),"",LARGE(AB450:AB452,1)+1)</f>
        <v/>
      </c>
      <c r="AC453" s="316"/>
      <c r="AD453" s="317"/>
      <c r="AE453" s="317"/>
      <c r="AF453" s="317"/>
      <c r="AG453" s="5">
        <v>1</v>
      </c>
      <c r="AH453" s="5">
        <v>1</v>
      </c>
      <c r="AI453" s="5">
        <v>1</v>
      </c>
      <c r="AJ453" s="5">
        <v>1</v>
      </c>
      <c r="AK453" s="5">
        <v>1</v>
      </c>
      <c r="AL453" s="5">
        <v>1</v>
      </c>
      <c r="AM453" s="5">
        <v>1</v>
      </c>
      <c r="AN453" s="5">
        <v>1</v>
      </c>
      <c r="AO453" s="5">
        <v>1</v>
      </c>
      <c r="AP453" s="5">
        <v>1</v>
      </c>
      <c r="AQ453" s="5">
        <v>1</v>
      </c>
      <c r="AR453" s="5">
        <v>1</v>
      </c>
      <c r="AS453" s="5">
        <v>1</v>
      </c>
      <c r="AT453" s="5">
        <v>1</v>
      </c>
      <c r="AU453" s="5">
        <v>1</v>
      </c>
      <c r="AV453" s="5">
        <v>1</v>
      </c>
      <c r="AW453" s="5">
        <v>1</v>
      </c>
      <c r="AX453" s="5">
        <v>1</v>
      </c>
      <c r="AY453" s="5">
        <v>1</v>
      </c>
      <c r="AZ453" s="5">
        <v>1</v>
      </c>
      <c r="BA453" s="5">
        <v>1</v>
      </c>
      <c r="BB453" s="5">
        <v>1</v>
      </c>
      <c r="BC453" s="5">
        <v>1</v>
      </c>
      <c r="BD453" s="5">
        <v>1</v>
      </c>
      <c r="BE453" s="5">
        <v>1</v>
      </c>
      <c r="BF453" s="5">
        <v>1</v>
      </c>
      <c r="BG453" s="5">
        <v>1</v>
      </c>
      <c r="BH453" s="5">
        <v>1</v>
      </c>
      <c r="BI453" s="5">
        <v>1</v>
      </c>
      <c r="BJ453" s="5">
        <v>1</v>
      </c>
      <c r="BK453" s="5">
        <v>1</v>
      </c>
      <c r="BL453" s="5">
        <v>1</v>
      </c>
      <c r="BM453" s="5">
        <v>1</v>
      </c>
      <c r="BN453" s="5">
        <v>1</v>
      </c>
      <c r="BO453" s="5">
        <v>1</v>
      </c>
      <c r="BP453" s="5">
        <v>1</v>
      </c>
      <c r="BQ453" s="5">
        <v>1</v>
      </c>
      <c r="BR453" s="5">
        <v>1</v>
      </c>
      <c r="BS453" s="5">
        <v>1</v>
      </c>
      <c r="BT453" s="5">
        <v>1</v>
      </c>
      <c r="BU453" s="244">
        <v>1</v>
      </c>
    </row>
    <row r="454" spans="1:73" ht="18.75">
      <c r="A454" s="5">
        <v>1</v>
      </c>
      <c r="B454" s="596"/>
      <c r="C454" s="632"/>
      <c r="D454" s="598"/>
      <c r="E454" s="630" t="str">
        <f t="shared" si="70"/>
        <v/>
      </c>
      <c r="F454" s="640"/>
      <c r="G454" s="627" t="str">
        <f t="shared" si="73"/>
        <v/>
      </c>
      <c r="H454" s="639" t="str">
        <f>IF(OR(ISBLANK(F454), ISTEXT(F454)), "", "0  "&amp;F414)</f>
        <v/>
      </c>
      <c r="I454" s="5">
        <v>1</v>
      </c>
      <c r="J454" s="314" t="str">
        <f t="shared" si="74"/>
        <v>►</v>
      </c>
      <c r="K454" s="315" t="str">
        <f>IF(ISBLANK(L454),"",LARGE(K442:K453,1)+1)</f>
        <v/>
      </c>
      <c r="L454" s="316"/>
      <c r="M454" s="317"/>
      <c r="N454" s="317"/>
      <c r="O454" s="317"/>
      <c r="P454" s="317"/>
      <c r="Q454" s="317"/>
      <c r="R454" s="317"/>
      <c r="S454" s="317"/>
      <c r="T454" s="317"/>
      <c r="U454" s="317"/>
      <c r="V454" s="317"/>
      <c r="W454" s="317"/>
      <c r="X454" s="318"/>
      <c r="Y454" s="3">
        <v>1</v>
      </c>
      <c r="Z454" s="5">
        <v>1</v>
      </c>
      <c r="AA454" s="314" t="str">
        <f t="shared" si="75"/>
        <v>A</v>
      </c>
      <c r="AB454" s="315" t="str">
        <f>IF(ISBLANK(AC454),"",LARGE(AB450:AB453,1)+1)</f>
        <v/>
      </c>
      <c r="AC454" s="316"/>
      <c r="AD454" s="317"/>
      <c r="AE454" s="317"/>
      <c r="AF454" s="317"/>
      <c r="AG454" s="5">
        <v>1</v>
      </c>
      <c r="AH454" s="5">
        <v>1</v>
      </c>
      <c r="AI454" s="5">
        <v>1</v>
      </c>
      <c r="AJ454" s="5">
        <v>1</v>
      </c>
      <c r="AK454" s="5">
        <v>1</v>
      </c>
      <c r="AL454" s="5">
        <v>1</v>
      </c>
      <c r="AM454" s="5">
        <v>1</v>
      </c>
      <c r="AN454" s="5">
        <v>1</v>
      </c>
      <c r="AO454" s="5">
        <v>1</v>
      </c>
      <c r="AP454" s="5">
        <v>1</v>
      </c>
      <c r="AQ454" s="5">
        <v>1</v>
      </c>
      <c r="AR454" s="5">
        <v>1</v>
      </c>
      <c r="AS454" s="5">
        <v>1</v>
      </c>
      <c r="AT454" s="5">
        <v>1</v>
      </c>
      <c r="AU454" s="5">
        <v>1</v>
      </c>
      <c r="AV454" s="5">
        <v>1</v>
      </c>
      <c r="AW454" s="5">
        <v>1</v>
      </c>
      <c r="AX454" s="5">
        <v>1</v>
      </c>
      <c r="AY454" s="5">
        <v>1</v>
      </c>
      <c r="AZ454" s="5">
        <v>1</v>
      </c>
      <c r="BA454" s="5">
        <v>1</v>
      </c>
      <c r="BB454" s="5">
        <v>1</v>
      </c>
      <c r="BC454" s="5">
        <v>1</v>
      </c>
      <c r="BD454" s="5">
        <v>1</v>
      </c>
      <c r="BE454" s="5">
        <v>1</v>
      </c>
      <c r="BF454" s="5">
        <v>1</v>
      </c>
      <c r="BG454" s="5">
        <v>1</v>
      </c>
      <c r="BH454" s="5">
        <v>1</v>
      </c>
      <c r="BI454" s="5">
        <v>1</v>
      </c>
      <c r="BJ454" s="5">
        <v>1</v>
      </c>
      <c r="BK454" s="5">
        <v>1</v>
      </c>
      <c r="BL454" s="5">
        <v>1</v>
      </c>
      <c r="BM454" s="5">
        <v>1</v>
      </c>
      <c r="BN454" s="5">
        <v>1</v>
      </c>
      <c r="BO454" s="5">
        <v>1</v>
      </c>
      <c r="BP454" s="5">
        <v>1</v>
      </c>
      <c r="BQ454" s="5">
        <v>1</v>
      </c>
      <c r="BR454" s="5">
        <v>1</v>
      </c>
      <c r="BS454" s="5">
        <v>1</v>
      </c>
      <c r="BT454" s="5">
        <v>1</v>
      </c>
      <c r="BU454" s="244">
        <v>1</v>
      </c>
    </row>
    <row r="455" spans="1:73" ht="18.75">
      <c r="A455" s="5">
        <v>1</v>
      </c>
      <c r="B455" s="596"/>
      <c r="C455" s="632"/>
      <c r="D455" s="598"/>
      <c r="E455" s="630" t="str">
        <f t="shared" si="70"/>
        <v/>
      </c>
      <c r="F455" s="640"/>
      <c r="G455" s="627" t="str">
        <f t="shared" si="73"/>
        <v/>
      </c>
      <c r="H455" s="639" t="str">
        <f>IF(OR(ISBLANK(F455), ISTEXT(F455)), "", "0  "&amp;F414)</f>
        <v/>
      </c>
      <c r="I455" s="5">
        <v>1</v>
      </c>
      <c r="J455" s="314" t="str">
        <f t="shared" si="74"/>
        <v>►</v>
      </c>
      <c r="K455" s="315" t="str">
        <f>IF(ISBLANK(L455),"",LARGE(K442:K454,1)+1)</f>
        <v/>
      </c>
      <c r="L455" s="316"/>
      <c r="M455" s="317"/>
      <c r="N455" s="317"/>
      <c r="O455" s="317"/>
      <c r="P455" s="317"/>
      <c r="Q455" s="317"/>
      <c r="R455" s="317"/>
      <c r="S455" s="317"/>
      <c r="T455" s="317"/>
      <c r="U455" s="317"/>
      <c r="V455" s="317"/>
      <c r="W455" s="317"/>
      <c r="X455" s="318"/>
      <c r="Y455" s="3">
        <v>1</v>
      </c>
      <c r="Z455" s="5">
        <v>1</v>
      </c>
      <c r="AA455" s="314" t="str">
        <f t="shared" si="75"/>
        <v>A</v>
      </c>
      <c r="AB455" s="315" t="str">
        <f>IF(ISBLANK(AC455),"",LARGE(AB450:AB454,1)+1)</f>
        <v/>
      </c>
      <c r="AC455" s="316"/>
      <c r="AD455" s="317"/>
      <c r="AE455" s="317"/>
      <c r="AF455" s="317"/>
      <c r="AG455" s="5">
        <v>1</v>
      </c>
      <c r="AH455" s="5">
        <v>1</v>
      </c>
      <c r="AI455" s="5">
        <v>1</v>
      </c>
      <c r="AJ455" s="5">
        <v>1</v>
      </c>
      <c r="AK455" s="5">
        <v>1</v>
      </c>
      <c r="AL455" s="5">
        <v>1</v>
      </c>
      <c r="AM455" s="5">
        <v>1</v>
      </c>
      <c r="AN455" s="5">
        <v>1</v>
      </c>
      <c r="AO455" s="5">
        <v>1</v>
      </c>
      <c r="AP455" s="5">
        <v>1</v>
      </c>
      <c r="AQ455" s="5">
        <v>1</v>
      </c>
      <c r="AR455" s="5">
        <v>1</v>
      </c>
      <c r="AS455" s="5">
        <v>1</v>
      </c>
      <c r="AT455" s="5">
        <v>1</v>
      </c>
      <c r="AU455" s="5">
        <v>1</v>
      </c>
      <c r="AV455" s="5">
        <v>1</v>
      </c>
      <c r="AW455" s="5">
        <v>1</v>
      </c>
      <c r="AX455" s="5">
        <v>1</v>
      </c>
      <c r="AY455" s="5">
        <v>1</v>
      </c>
      <c r="AZ455" s="5">
        <v>1</v>
      </c>
      <c r="BA455" s="5">
        <v>1</v>
      </c>
      <c r="BB455" s="5">
        <v>1</v>
      </c>
      <c r="BC455" s="5">
        <v>1</v>
      </c>
      <c r="BD455" s="5">
        <v>1</v>
      </c>
      <c r="BE455" s="5">
        <v>1</v>
      </c>
      <c r="BF455" s="5">
        <v>1</v>
      </c>
      <c r="BG455" s="5">
        <v>1</v>
      </c>
      <c r="BH455" s="5">
        <v>1</v>
      </c>
      <c r="BI455" s="5">
        <v>1</v>
      </c>
      <c r="BJ455" s="5">
        <v>1</v>
      </c>
      <c r="BK455" s="5">
        <v>1</v>
      </c>
      <c r="BL455" s="5">
        <v>1</v>
      </c>
      <c r="BM455" s="5">
        <v>1</v>
      </c>
      <c r="BN455" s="5">
        <v>1</v>
      </c>
      <c r="BO455" s="5">
        <v>1</v>
      </c>
      <c r="BP455" s="5">
        <v>1</v>
      </c>
      <c r="BQ455" s="5">
        <v>1</v>
      </c>
      <c r="BR455" s="5">
        <v>1</v>
      </c>
      <c r="BS455" s="5">
        <v>1</v>
      </c>
      <c r="BT455" s="5">
        <v>1</v>
      </c>
      <c r="BU455" s="244">
        <v>1</v>
      </c>
    </row>
    <row r="456" spans="1:73" ht="18.75">
      <c r="A456" s="5">
        <v>1</v>
      </c>
      <c r="B456" s="596"/>
      <c r="C456" s="632"/>
      <c r="D456" s="598"/>
      <c r="E456" s="630" t="str">
        <f t="shared" si="70"/>
        <v/>
      </c>
      <c r="F456" s="640"/>
      <c r="G456" s="627" t="str">
        <f t="shared" si="73"/>
        <v/>
      </c>
      <c r="H456" s="639" t="str">
        <f>IF(OR(ISBLANK(F456), ISTEXT(F456)), "", "0  "&amp;F414)</f>
        <v/>
      </c>
      <c r="I456" s="5">
        <v>1</v>
      </c>
      <c r="J456" s="314" t="str">
        <f t="shared" si="74"/>
        <v>►</v>
      </c>
      <c r="K456" s="315" t="str">
        <f>IF(ISBLANK(L456),"",LARGE(K442:K455,1)+1)</f>
        <v/>
      </c>
      <c r="L456" s="316"/>
      <c r="M456" s="317"/>
      <c r="N456" s="317"/>
      <c r="O456" s="317"/>
      <c r="P456" s="317"/>
      <c r="Q456" s="317"/>
      <c r="R456" s="317"/>
      <c r="S456" s="317"/>
      <c r="T456" s="317"/>
      <c r="U456" s="317"/>
      <c r="V456" s="317"/>
      <c r="W456" s="317"/>
      <c r="X456" s="318"/>
      <c r="Y456" s="3">
        <v>1</v>
      </c>
      <c r="Z456" s="5">
        <v>1</v>
      </c>
      <c r="AA456" s="314" t="str">
        <f t="shared" si="75"/>
        <v>A</v>
      </c>
      <c r="AB456" s="315" t="str">
        <f>IF(ISBLANK(AC456),"",LARGE(AB450:AB455,1)+1)</f>
        <v/>
      </c>
      <c r="AC456" s="316"/>
      <c r="AD456" s="317"/>
      <c r="AE456" s="317"/>
      <c r="AF456" s="317"/>
      <c r="AG456" s="5">
        <v>1</v>
      </c>
      <c r="AH456" s="5">
        <v>1</v>
      </c>
      <c r="AI456" s="5">
        <v>1</v>
      </c>
      <c r="AJ456" s="5">
        <v>1</v>
      </c>
      <c r="AK456" s="5">
        <v>1</v>
      </c>
      <c r="AL456" s="5">
        <v>1</v>
      </c>
      <c r="AM456" s="5">
        <v>1</v>
      </c>
      <c r="AN456" s="5">
        <v>1</v>
      </c>
      <c r="AO456" s="5">
        <v>1</v>
      </c>
      <c r="AP456" s="5">
        <v>1</v>
      </c>
      <c r="AQ456" s="5">
        <v>1</v>
      </c>
      <c r="AR456" s="5">
        <v>1</v>
      </c>
      <c r="AS456" s="5">
        <v>1</v>
      </c>
      <c r="AT456" s="5">
        <v>1</v>
      </c>
      <c r="AU456" s="5">
        <v>1</v>
      </c>
      <c r="AV456" s="5">
        <v>1</v>
      </c>
      <c r="AW456" s="5">
        <v>1</v>
      </c>
      <c r="AX456" s="5">
        <v>1</v>
      </c>
      <c r="AY456" s="5">
        <v>1</v>
      </c>
      <c r="AZ456" s="5">
        <v>1</v>
      </c>
      <c r="BA456" s="5">
        <v>1</v>
      </c>
      <c r="BB456" s="5">
        <v>1</v>
      </c>
      <c r="BC456" s="5">
        <v>1</v>
      </c>
      <c r="BD456" s="5">
        <v>1</v>
      </c>
      <c r="BE456" s="5">
        <v>1</v>
      </c>
      <c r="BF456" s="5">
        <v>1</v>
      </c>
      <c r="BG456" s="5">
        <v>1</v>
      </c>
      <c r="BH456" s="5">
        <v>1</v>
      </c>
      <c r="BI456" s="5">
        <v>1</v>
      </c>
      <c r="BJ456" s="5">
        <v>1</v>
      </c>
      <c r="BK456" s="5">
        <v>1</v>
      </c>
      <c r="BL456" s="5">
        <v>1</v>
      </c>
      <c r="BM456" s="5">
        <v>1</v>
      </c>
      <c r="BN456" s="5">
        <v>1</v>
      </c>
      <c r="BO456" s="5">
        <v>1</v>
      </c>
      <c r="BP456" s="5">
        <v>1</v>
      </c>
      <c r="BQ456" s="5">
        <v>1</v>
      </c>
      <c r="BR456" s="5">
        <v>1</v>
      </c>
      <c r="BS456" s="5">
        <v>1</v>
      </c>
      <c r="BT456" s="5">
        <v>1</v>
      </c>
      <c r="BU456" s="244">
        <v>1</v>
      </c>
    </row>
    <row r="457" spans="1:73" ht="18.75">
      <c r="A457" s="5">
        <v>1</v>
      </c>
      <c r="B457" s="596"/>
      <c r="C457" s="632"/>
      <c r="D457" s="598"/>
      <c r="E457" s="630" t="str">
        <f t="shared" si="70"/>
        <v/>
      </c>
      <c r="F457" s="640"/>
      <c r="G457" s="627" t="str">
        <f t="shared" si="73"/>
        <v/>
      </c>
      <c r="H457" s="639" t="str">
        <f>IF(OR(ISBLANK(F457), ISTEXT(F457)), "", "0  "&amp;F414)</f>
        <v/>
      </c>
      <c r="I457" s="5">
        <v>1</v>
      </c>
      <c r="J457" s="314" t="str">
        <f t="shared" si="74"/>
        <v>►</v>
      </c>
      <c r="K457" s="315" t="str">
        <f>IF(ISBLANK(L457),"",LARGE(K442:K456,1)+1)</f>
        <v/>
      </c>
      <c r="L457" s="316"/>
      <c r="M457" s="317"/>
      <c r="N457" s="317"/>
      <c r="O457" s="317"/>
      <c r="P457" s="317"/>
      <c r="Q457" s="317"/>
      <c r="R457" s="317"/>
      <c r="S457" s="317"/>
      <c r="T457" s="317"/>
      <c r="U457" s="317"/>
      <c r="V457" s="317"/>
      <c r="W457" s="317"/>
      <c r="X457" s="318"/>
      <c r="Y457" s="3">
        <v>1</v>
      </c>
      <c r="Z457" s="5">
        <v>1</v>
      </c>
      <c r="AA457" s="314" t="str">
        <f t="shared" si="75"/>
        <v>A</v>
      </c>
      <c r="AB457" s="315" t="str">
        <f>IF(ISBLANK(AC457),"",LARGE(AB450:AB456,1)+1)</f>
        <v/>
      </c>
      <c r="AC457" s="316"/>
      <c r="AD457" s="317"/>
      <c r="AE457" s="317"/>
      <c r="AF457" s="317"/>
      <c r="AG457" s="5">
        <v>1</v>
      </c>
      <c r="AH457" s="5">
        <v>1</v>
      </c>
      <c r="AI457" s="5">
        <v>1</v>
      </c>
      <c r="AJ457" s="5">
        <v>1</v>
      </c>
      <c r="AK457" s="5">
        <v>1</v>
      </c>
      <c r="AL457" s="5">
        <v>1</v>
      </c>
      <c r="AM457" s="5">
        <v>1</v>
      </c>
      <c r="AN457" s="5">
        <v>1</v>
      </c>
      <c r="AO457" s="5">
        <v>1</v>
      </c>
      <c r="AP457" s="5">
        <v>1</v>
      </c>
      <c r="AQ457" s="5">
        <v>1</v>
      </c>
      <c r="AR457" s="5">
        <v>1</v>
      </c>
      <c r="AS457" s="5">
        <v>1</v>
      </c>
      <c r="AT457" s="5">
        <v>1</v>
      </c>
      <c r="AU457" s="5">
        <v>1</v>
      </c>
      <c r="AV457" s="5">
        <v>1</v>
      </c>
      <c r="AW457" s="5">
        <v>1</v>
      </c>
      <c r="AX457" s="5">
        <v>1</v>
      </c>
      <c r="AY457" s="5">
        <v>1</v>
      </c>
      <c r="AZ457" s="5">
        <v>1</v>
      </c>
      <c r="BA457" s="5">
        <v>1</v>
      </c>
      <c r="BB457" s="5">
        <v>1</v>
      </c>
      <c r="BC457" s="5">
        <v>1</v>
      </c>
      <c r="BD457" s="5">
        <v>1</v>
      </c>
      <c r="BE457" s="5">
        <v>1</v>
      </c>
      <c r="BF457" s="5">
        <v>1</v>
      </c>
      <c r="BG457" s="5">
        <v>1</v>
      </c>
      <c r="BH457" s="5">
        <v>1</v>
      </c>
      <c r="BI457" s="5">
        <v>1</v>
      </c>
      <c r="BJ457" s="5">
        <v>1</v>
      </c>
      <c r="BK457" s="5">
        <v>1</v>
      </c>
      <c r="BL457" s="5">
        <v>1</v>
      </c>
      <c r="BM457" s="5">
        <v>1</v>
      </c>
      <c r="BN457" s="5">
        <v>1</v>
      </c>
      <c r="BO457" s="5">
        <v>1</v>
      </c>
      <c r="BP457" s="5">
        <v>1</v>
      </c>
      <c r="BQ457" s="5">
        <v>1</v>
      </c>
      <c r="BR457" s="5">
        <v>1</v>
      </c>
      <c r="BS457" s="5">
        <v>1</v>
      </c>
      <c r="BT457" s="5">
        <v>1</v>
      </c>
      <c r="BU457" s="244">
        <v>1</v>
      </c>
    </row>
    <row r="458" spans="1:73" ht="18.75">
      <c r="A458" s="5">
        <v>1</v>
      </c>
      <c r="B458" s="596"/>
      <c r="C458" s="632"/>
      <c r="D458" s="598"/>
      <c r="E458" s="630" t="str">
        <f t="shared" si="70"/>
        <v/>
      </c>
      <c r="F458" s="640"/>
      <c r="G458" s="627" t="str">
        <f t="shared" si="73"/>
        <v/>
      </c>
      <c r="H458" s="639" t="str">
        <f>IF(OR(ISBLANK(F458), ISTEXT(F458)), "", "0  "&amp;F414)</f>
        <v/>
      </c>
      <c r="I458" s="5">
        <v>1</v>
      </c>
      <c r="J458" s="314" t="str">
        <f t="shared" si="74"/>
        <v>►</v>
      </c>
      <c r="K458" s="315" t="str">
        <f>IF(ISBLANK(L458),"",LARGE(K442:K457,1)+1)</f>
        <v/>
      </c>
      <c r="L458" s="316"/>
      <c r="M458" s="317"/>
      <c r="N458" s="317"/>
      <c r="O458" s="317"/>
      <c r="P458" s="317"/>
      <c r="Q458" s="317"/>
      <c r="R458" s="317"/>
      <c r="S458" s="317"/>
      <c r="T458" s="317"/>
      <c r="U458" s="317"/>
      <c r="V458" s="317"/>
      <c r="W458" s="317"/>
      <c r="X458" s="318"/>
      <c r="Y458" s="3">
        <v>1</v>
      </c>
      <c r="Z458" s="5">
        <v>1</v>
      </c>
      <c r="AA458" s="314" t="str">
        <f t="shared" si="75"/>
        <v>A</v>
      </c>
      <c r="AB458" s="315" t="str">
        <f>IF(ISBLANK(AC458),"",LARGE(AB450:AB457,1)+1)</f>
        <v/>
      </c>
      <c r="AC458" s="316"/>
      <c r="AD458" s="317"/>
      <c r="AE458" s="317"/>
      <c r="AF458" s="317"/>
      <c r="AG458" s="5">
        <v>1</v>
      </c>
      <c r="AH458" s="5">
        <v>1</v>
      </c>
      <c r="AI458" s="5">
        <v>1</v>
      </c>
      <c r="AJ458" s="5">
        <v>1</v>
      </c>
      <c r="AK458" s="5">
        <v>1</v>
      </c>
      <c r="AL458" s="5">
        <v>1</v>
      </c>
      <c r="AM458" s="5">
        <v>1</v>
      </c>
      <c r="AN458" s="5">
        <v>1</v>
      </c>
      <c r="AO458" s="5">
        <v>1</v>
      </c>
      <c r="AP458" s="5">
        <v>1</v>
      </c>
      <c r="AQ458" s="5">
        <v>1</v>
      </c>
      <c r="AR458" s="5">
        <v>1</v>
      </c>
      <c r="AS458" s="5">
        <v>1</v>
      </c>
      <c r="AT458" s="5">
        <v>1</v>
      </c>
      <c r="AU458" s="5">
        <v>1</v>
      </c>
      <c r="AV458" s="5">
        <v>1</v>
      </c>
      <c r="AW458" s="5">
        <v>1</v>
      </c>
      <c r="AX458" s="5">
        <v>1</v>
      </c>
      <c r="AY458" s="5">
        <v>1</v>
      </c>
      <c r="AZ458" s="5">
        <v>1</v>
      </c>
      <c r="BA458" s="5">
        <v>1</v>
      </c>
      <c r="BB458" s="5">
        <v>1</v>
      </c>
      <c r="BC458" s="5">
        <v>1</v>
      </c>
      <c r="BD458" s="5">
        <v>1</v>
      </c>
      <c r="BE458" s="5">
        <v>1</v>
      </c>
      <c r="BF458" s="5">
        <v>1</v>
      </c>
      <c r="BG458" s="5">
        <v>1</v>
      </c>
      <c r="BH458" s="5">
        <v>1</v>
      </c>
      <c r="BI458" s="5">
        <v>1</v>
      </c>
      <c r="BJ458" s="5">
        <v>1</v>
      </c>
      <c r="BK458" s="5">
        <v>1</v>
      </c>
      <c r="BL458" s="5">
        <v>1</v>
      </c>
      <c r="BM458" s="5">
        <v>1</v>
      </c>
      <c r="BN458" s="5">
        <v>1</v>
      </c>
      <c r="BO458" s="5">
        <v>1</v>
      </c>
      <c r="BP458" s="5">
        <v>1</v>
      </c>
      <c r="BQ458" s="5">
        <v>1</v>
      </c>
      <c r="BR458" s="5">
        <v>1</v>
      </c>
      <c r="BS458" s="5">
        <v>1</v>
      </c>
      <c r="BT458" s="5">
        <v>1</v>
      </c>
      <c r="BU458" s="244">
        <v>1</v>
      </c>
    </row>
    <row r="459" spans="1:73" ht="18.75">
      <c r="A459" s="5">
        <v>1</v>
      </c>
      <c r="B459" s="596"/>
      <c r="C459" s="632"/>
      <c r="D459" s="598"/>
      <c r="E459" s="630" t="str">
        <f t="shared" si="70"/>
        <v/>
      </c>
      <c r="F459" s="640"/>
      <c r="G459" s="627" t="str">
        <f t="shared" si="73"/>
        <v/>
      </c>
      <c r="H459" s="639" t="str">
        <f>IF(OR(ISBLANK(F459), ISTEXT(F459)), "", "0  "&amp;F414)</f>
        <v/>
      </c>
      <c r="I459" s="5">
        <v>1</v>
      </c>
      <c r="J459" s="314" t="str">
        <f t="shared" si="74"/>
        <v>►</v>
      </c>
      <c r="K459" s="315" t="str">
        <f>IF(ISBLANK(L459),"",LARGE(K442:K458,1)+1)</f>
        <v/>
      </c>
      <c r="L459" s="316"/>
      <c r="M459" s="317"/>
      <c r="N459" s="317"/>
      <c r="O459" s="317"/>
      <c r="P459" s="317"/>
      <c r="Q459" s="317"/>
      <c r="R459" s="317"/>
      <c r="S459" s="317"/>
      <c r="T459" s="317"/>
      <c r="U459" s="317"/>
      <c r="V459" s="317"/>
      <c r="W459" s="317"/>
      <c r="X459" s="318"/>
      <c r="Y459" s="3">
        <v>1</v>
      </c>
      <c r="Z459" s="5">
        <v>1</v>
      </c>
      <c r="AA459" s="314" t="str">
        <f t="shared" si="75"/>
        <v>A</v>
      </c>
      <c r="AB459" s="315" t="str">
        <f>IF(ISBLANK(AC459),"",LARGE(AB450:AB458,1)+1)</f>
        <v/>
      </c>
      <c r="AC459" s="316"/>
      <c r="AD459" s="317"/>
      <c r="AE459" s="317"/>
      <c r="AF459" s="317"/>
      <c r="AG459" s="5">
        <v>1</v>
      </c>
      <c r="AH459" s="5">
        <v>1</v>
      </c>
      <c r="AI459" s="5">
        <v>1</v>
      </c>
      <c r="AJ459" s="5">
        <v>1</v>
      </c>
      <c r="AK459" s="5">
        <v>1</v>
      </c>
      <c r="AL459" s="5">
        <v>1</v>
      </c>
      <c r="AM459" s="5">
        <v>1</v>
      </c>
      <c r="AN459" s="5">
        <v>1</v>
      </c>
      <c r="AO459" s="5">
        <v>1</v>
      </c>
      <c r="AP459" s="5">
        <v>1</v>
      </c>
      <c r="AQ459" s="5">
        <v>1</v>
      </c>
      <c r="AR459" s="5">
        <v>1</v>
      </c>
      <c r="AS459" s="5">
        <v>1</v>
      </c>
      <c r="AT459" s="5">
        <v>1</v>
      </c>
      <c r="AU459" s="5">
        <v>1</v>
      </c>
      <c r="AV459" s="5">
        <v>1</v>
      </c>
      <c r="AW459" s="5">
        <v>1</v>
      </c>
      <c r="AX459" s="5">
        <v>1</v>
      </c>
      <c r="AY459" s="5">
        <v>1</v>
      </c>
      <c r="AZ459" s="5">
        <v>1</v>
      </c>
      <c r="BA459" s="5">
        <v>1</v>
      </c>
      <c r="BB459" s="5">
        <v>1</v>
      </c>
      <c r="BC459" s="5">
        <v>1</v>
      </c>
      <c r="BD459" s="5">
        <v>1</v>
      </c>
      <c r="BE459" s="5">
        <v>1</v>
      </c>
      <c r="BF459" s="5">
        <v>1</v>
      </c>
      <c r="BG459" s="5">
        <v>1</v>
      </c>
      <c r="BH459" s="5">
        <v>1</v>
      </c>
      <c r="BI459" s="5">
        <v>1</v>
      </c>
      <c r="BJ459" s="5">
        <v>1</v>
      </c>
      <c r="BK459" s="5">
        <v>1</v>
      </c>
      <c r="BL459" s="5">
        <v>1</v>
      </c>
      <c r="BM459" s="5">
        <v>1</v>
      </c>
      <c r="BN459" s="5">
        <v>1</v>
      </c>
      <c r="BO459" s="5">
        <v>1</v>
      </c>
      <c r="BP459" s="5">
        <v>1</v>
      </c>
      <c r="BQ459" s="5">
        <v>1</v>
      </c>
      <c r="BR459" s="5">
        <v>1</v>
      </c>
      <c r="BS459" s="5">
        <v>1</v>
      </c>
      <c r="BT459" s="5">
        <v>1</v>
      </c>
      <c r="BU459" s="244">
        <v>1</v>
      </c>
    </row>
    <row r="460" spans="1:73" ht="18.75">
      <c r="A460" s="5">
        <v>1</v>
      </c>
      <c r="B460" s="596"/>
      <c r="C460" s="632"/>
      <c r="D460" s="598"/>
      <c r="E460" s="630" t="str">
        <f t="shared" si="70"/>
        <v/>
      </c>
      <c r="F460" s="640"/>
      <c r="G460" s="627" t="str">
        <f t="shared" si="73"/>
        <v/>
      </c>
      <c r="H460" s="639" t="str">
        <f>IF(OR(ISBLANK(F460), ISTEXT(F460)), "", "0  "&amp;F414)</f>
        <v/>
      </c>
      <c r="I460" s="5">
        <v>1</v>
      </c>
      <c r="J460" s="314" t="str">
        <f t="shared" si="74"/>
        <v>►</v>
      </c>
      <c r="K460" s="315" t="str">
        <f>IF(ISBLANK(L460),"",LARGE(K442:K459,1)+1)</f>
        <v/>
      </c>
      <c r="L460" s="316"/>
      <c r="M460" s="317"/>
      <c r="N460" s="317"/>
      <c r="O460" s="317"/>
      <c r="P460" s="317"/>
      <c r="Q460" s="317"/>
      <c r="R460" s="317"/>
      <c r="S460" s="317"/>
      <c r="T460" s="317"/>
      <c r="U460" s="317"/>
      <c r="V460" s="317"/>
      <c r="W460" s="317"/>
      <c r="X460" s="318"/>
      <c r="Y460" s="3">
        <v>1</v>
      </c>
      <c r="Z460" s="5">
        <v>1</v>
      </c>
      <c r="AA460" s="314" t="str">
        <f t="shared" si="75"/>
        <v>A</v>
      </c>
      <c r="AB460" s="315" t="str">
        <f>IF(ISBLANK(AC460),"",LARGE(AB450:AB459,1)+1)</f>
        <v/>
      </c>
      <c r="AC460" s="316"/>
      <c r="AD460" s="317"/>
      <c r="AE460" s="317"/>
      <c r="AF460" s="317"/>
      <c r="AG460" s="5">
        <v>1</v>
      </c>
      <c r="AH460" s="5">
        <v>1</v>
      </c>
      <c r="AI460" s="5">
        <v>1</v>
      </c>
      <c r="AJ460" s="5">
        <v>1</v>
      </c>
      <c r="AK460" s="5">
        <v>1</v>
      </c>
      <c r="AL460" s="5">
        <v>1</v>
      </c>
      <c r="AM460" s="5">
        <v>1</v>
      </c>
      <c r="AN460" s="5">
        <v>1</v>
      </c>
      <c r="AO460" s="5">
        <v>1</v>
      </c>
      <c r="AP460" s="5">
        <v>1</v>
      </c>
      <c r="AQ460" s="5">
        <v>1</v>
      </c>
      <c r="AR460" s="5">
        <v>1</v>
      </c>
      <c r="AS460" s="5">
        <v>1</v>
      </c>
      <c r="AT460" s="5">
        <v>1</v>
      </c>
      <c r="AU460" s="5">
        <v>1</v>
      </c>
      <c r="AV460" s="5">
        <v>1</v>
      </c>
      <c r="AW460" s="5">
        <v>1</v>
      </c>
      <c r="AX460" s="5">
        <v>1</v>
      </c>
      <c r="AY460" s="5">
        <v>1</v>
      </c>
      <c r="AZ460" s="5">
        <v>1</v>
      </c>
      <c r="BA460" s="5">
        <v>1</v>
      </c>
      <c r="BB460" s="5">
        <v>1</v>
      </c>
      <c r="BC460" s="5">
        <v>1</v>
      </c>
      <c r="BD460" s="5">
        <v>1</v>
      </c>
      <c r="BE460" s="5">
        <v>1</v>
      </c>
      <c r="BF460" s="5">
        <v>1</v>
      </c>
      <c r="BG460" s="5">
        <v>1</v>
      </c>
      <c r="BH460" s="5">
        <v>1</v>
      </c>
      <c r="BI460" s="5">
        <v>1</v>
      </c>
      <c r="BJ460" s="5">
        <v>1</v>
      </c>
      <c r="BK460" s="5">
        <v>1</v>
      </c>
      <c r="BL460" s="5">
        <v>1</v>
      </c>
      <c r="BM460" s="5">
        <v>1</v>
      </c>
      <c r="BN460" s="5">
        <v>1</v>
      </c>
      <c r="BO460" s="5">
        <v>1</v>
      </c>
      <c r="BP460" s="5">
        <v>1</v>
      </c>
      <c r="BQ460" s="5">
        <v>1</v>
      </c>
      <c r="BR460" s="5">
        <v>1</v>
      </c>
      <c r="BS460" s="5">
        <v>1</v>
      </c>
      <c r="BT460" s="5">
        <v>1</v>
      </c>
      <c r="BU460" s="244">
        <v>1</v>
      </c>
    </row>
    <row r="461" spans="1:73" ht="18.75">
      <c r="A461" s="5">
        <v>1</v>
      </c>
      <c r="B461" s="596"/>
      <c r="C461" s="632"/>
      <c r="D461" s="598"/>
      <c r="E461" s="630" t="str">
        <f t="shared" si="70"/>
        <v/>
      </c>
      <c r="F461" s="640"/>
      <c r="G461" s="627" t="str">
        <f t="shared" si="73"/>
        <v/>
      </c>
      <c r="H461" s="639" t="str">
        <f>IF(OR(ISBLANK(F461), ISTEXT(F461)), "", "0  "&amp;F414)</f>
        <v/>
      </c>
      <c r="I461" s="5">
        <v>1</v>
      </c>
      <c r="J461" s="314" t="str">
        <f t="shared" si="74"/>
        <v>►</v>
      </c>
      <c r="K461" s="315" t="str">
        <f>IF(ISBLANK(L461),"",LARGE(K442:K460,1)+1)</f>
        <v/>
      </c>
      <c r="L461" s="316"/>
      <c r="M461" s="317"/>
      <c r="N461" s="317"/>
      <c r="O461" s="317"/>
      <c r="P461" s="317"/>
      <c r="Q461" s="317"/>
      <c r="R461" s="317"/>
      <c r="S461" s="317"/>
      <c r="T461" s="317"/>
      <c r="U461" s="317"/>
      <c r="V461" s="317"/>
      <c r="W461" s="317"/>
      <c r="X461" s="318"/>
      <c r="Y461" s="3">
        <v>1</v>
      </c>
      <c r="Z461" s="5">
        <v>1</v>
      </c>
      <c r="AA461" s="314" t="str">
        <f t="shared" si="75"/>
        <v>A</v>
      </c>
      <c r="AB461" s="315" t="str">
        <f>IF(ISBLANK(AC461),"",LARGE(AB450:AB460,1)+1)</f>
        <v/>
      </c>
      <c r="AC461" s="316"/>
      <c r="AD461" s="317"/>
      <c r="AE461" s="317"/>
      <c r="AF461" s="317"/>
      <c r="AG461" s="5">
        <v>1</v>
      </c>
      <c r="AH461" s="5">
        <v>1</v>
      </c>
      <c r="AI461" s="5">
        <v>1</v>
      </c>
      <c r="AJ461" s="5">
        <v>1</v>
      </c>
      <c r="AK461" s="5">
        <v>1</v>
      </c>
      <c r="AL461" s="5">
        <v>1</v>
      </c>
      <c r="AM461" s="5">
        <v>1</v>
      </c>
      <c r="AN461" s="5">
        <v>1</v>
      </c>
      <c r="AO461" s="5">
        <v>1</v>
      </c>
      <c r="AP461" s="5">
        <v>1</v>
      </c>
      <c r="AQ461" s="5">
        <v>1</v>
      </c>
      <c r="AR461" s="5">
        <v>1</v>
      </c>
      <c r="AS461" s="5">
        <v>1</v>
      </c>
      <c r="AT461" s="5">
        <v>1</v>
      </c>
      <c r="AU461" s="5">
        <v>1</v>
      </c>
      <c r="AV461" s="5">
        <v>1</v>
      </c>
      <c r="AW461" s="5">
        <v>1</v>
      </c>
      <c r="AX461" s="5">
        <v>1</v>
      </c>
      <c r="AY461" s="5">
        <v>1</v>
      </c>
      <c r="AZ461" s="5">
        <v>1</v>
      </c>
      <c r="BA461" s="5">
        <v>1</v>
      </c>
      <c r="BB461" s="5">
        <v>1</v>
      </c>
      <c r="BC461" s="5">
        <v>1</v>
      </c>
      <c r="BD461" s="5">
        <v>1</v>
      </c>
      <c r="BE461" s="5">
        <v>1</v>
      </c>
      <c r="BF461" s="5">
        <v>1</v>
      </c>
      <c r="BG461" s="5">
        <v>1</v>
      </c>
      <c r="BH461" s="5">
        <v>1</v>
      </c>
      <c r="BI461" s="5">
        <v>1</v>
      </c>
      <c r="BJ461" s="5">
        <v>1</v>
      </c>
      <c r="BK461" s="5">
        <v>1</v>
      </c>
      <c r="BL461" s="5">
        <v>1</v>
      </c>
      <c r="BM461" s="5">
        <v>1</v>
      </c>
      <c r="BN461" s="5">
        <v>1</v>
      </c>
      <c r="BO461" s="5">
        <v>1</v>
      </c>
      <c r="BP461" s="5">
        <v>1</v>
      </c>
      <c r="BQ461" s="5">
        <v>1</v>
      </c>
      <c r="BR461" s="5">
        <v>1</v>
      </c>
      <c r="BS461" s="5">
        <v>1</v>
      </c>
      <c r="BT461" s="5">
        <v>1</v>
      </c>
      <c r="BU461" s="244">
        <v>1</v>
      </c>
    </row>
    <row r="462" spans="1:73" ht="18.75">
      <c r="A462" s="5">
        <v>1</v>
      </c>
      <c r="B462" s="596"/>
      <c r="C462" s="632"/>
      <c r="D462" s="598"/>
      <c r="E462" s="630" t="str">
        <f t="shared" si="70"/>
        <v/>
      </c>
      <c r="F462" s="640"/>
      <c r="G462" s="627" t="str">
        <f t="shared" si="73"/>
        <v/>
      </c>
      <c r="H462" s="639" t="str">
        <f>IF(OR(ISBLANK(F462), ISTEXT(F462)), "", "0  "&amp;F414)</f>
        <v/>
      </c>
      <c r="I462" s="5">
        <v>1</v>
      </c>
      <c r="J462" s="314" t="str">
        <f t="shared" si="74"/>
        <v>►</v>
      </c>
      <c r="K462" s="315" t="str">
        <f>IF(ISBLANK(L462),"",LARGE(K442:K461,1)+1)</f>
        <v/>
      </c>
      <c r="L462" s="316"/>
      <c r="M462" s="317"/>
      <c r="N462" s="317"/>
      <c r="O462" s="317"/>
      <c r="P462" s="317"/>
      <c r="Q462" s="317"/>
      <c r="R462" s="317"/>
      <c r="S462" s="317"/>
      <c r="T462" s="317"/>
      <c r="U462" s="317"/>
      <c r="V462" s="317"/>
      <c r="W462" s="317"/>
      <c r="X462" s="318"/>
      <c r="Y462" s="5">
        <v>1</v>
      </c>
      <c r="Z462" s="5">
        <v>1</v>
      </c>
      <c r="AA462" s="314" t="str">
        <f t="shared" si="75"/>
        <v>A</v>
      </c>
      <c r="AB462" s="315" t="str">
        <f>IF(ISBLANK(AC462),"",LARGE(AB450:AB461,1)+1)</f>
        <v/>
      </c>
      <c r="AC462" s="316"/>
      <c r="AD462" s="317"/>
      <c r="AE462" s="317"/>
      <c r="AF462" s="317"/>
      <c r="AG462" s="5">
        <v>1</v>
      </c>
      <c r="AH462" s="5">
        <v>1</v>
      </c>
      <c r="AI462" s="5">
        <v>1</v>
      </c>
      <c r="AJ462" s="5">
        <v>1</v>
      </c>
      <c r="AK462" s="5">
        <v>1</v>
      </c>
      <c r="AL462" s="5">
        <v>1</v>
      </c>
      <c r="AM462" s="5">
        <v>1</v>
      </c>
      <c r="AN462" s="5">
        <v>1</v>
      </c>
      <c r="AO462" s="5">
        <v>1</v>
      </c>
      <c r="AP462" s="5">
        <v>1</v>
      </c>
      <c r="AQ462" s="5">
        <v>1</v>
      </c>
      <c r="AR462" s="5">
        <v>1</v>
      </c>
      <c r="AS462" s="5">
        <v>1</v>
      </c>
      <c r="AT462" s="5">
        <v>1</v>
      </c>
      <c r="AU462" s="5">
        <v>1</v>
      </c>
      <c r="AV462" s="5">
        <v>1</v>
      </c>
      <c r="AW462" s="5">
        <v>1</v>
      </c>
      <c r="AX462" s="5">
        <v>1</v>
      </c>
      <c r="AY462" s="5">
        <v>1</v>
      </c>
      <c r="AZ462" s="5">
        <v>1</v>
      </c>
      <c r="BA462" s="5">
        <v>1</v>
      </c>
      <c r="BB462" s="5">
        <v>1</v>
      </c>
      <c r="BC462" s="5">
        <v>1</v>
      </c>
      <c r="BD462" s="5">
        <v>1</v>
      </c>
      <c r="BE462" s="5">
        <v>1</v>
      </c>
      <c r="BF462" s="5">
        <v>1</v>
      </c>
      <c r="BG462" s="5">
        <v>1</v>
      </c>
      <c r="BH462" s="5">
        <v>1</v>
      </c>
      <c r="BI462" s="5">
        <v>1</v>
      </c>
      <c r="BJ462" s="5">
        <v>1</v>
      </c>
      <c r="BK462" s="5">
        <v>1</v>
      </c>
      <c r="BL462" s="5">
        <v>1</v>
      </c>
      <c r="BM462" s="5">
        <v>1</v>
      </c>
      <c r="BN462" s="5">
        <v>1</v>
      </c>
      <c r="BO462" s="5">
        <v>1</v>
      </c>
      <c r="BP462" s="5">
        <v>1</v>
      </c>
      <c r="BQ462" s="5">
        <v>1</v>
      </c>
      <c r="BR462" s="5">
        <v>1</v>
      </c>
      <c r="BS462" s="5">
        <v>1</v>
      </c>
      <c r="BT462" s="5">
        <v>1</v>
      </c>
      <c r="BU462" s="244">
        <v>1</v>
      </c>
    </row>
    <row r="463" spans="1:73" ht="18.75">
      <c r="A463" s="5">
        <v>1</v>
      </c>
      <c r="B463" s="596"/>
      <c r="C463" s="632"/>
      <c r="D463" s="598"/>
      <c r="E463" s="630" t="str">
        <f t="shared" si="70"/>
        <v/>
      </c>
      <c r="F463" s="640"/>
      <c r="G463" s="627" t="str">
        <f t="shared" si="73"/>
        <v/>
      </c>
      <c r="H463" s="639" t="str">
        <f>IF(OR(ISBLANK(F463), ISTEXT(F463)), "", "0  "&amp;F414)</f>
        <v/>
      </c>
      <c r="I463" s="5">
        <v>1</v>
      </c>
      <c r="J463" s="314" t="str">
        <f t="shared" si="74"/>
        <v>►</v>
      </c>
      <c r="K463" s="315" t="str">
        <f>IF(ISBLANK(L463),"",LARGE(K442:K462,1)+1)</f>
        <v/>
      </c>
      <c r="L463" s="316"/>
      <c r="M463" s="317"/>
      <c r="N463" s="317"/>
      <c r="O463" s="317"/>
      <c r="P463" s="317"/>
      <c r="Q463" s="317"/>
      <c r="R463" s="317"/>
      <c r="S463" s="317"/>
      <c r="T463" s="317"/>
      <c r="U463" s="317"/>
      <c r="V463" s="317"/>
      <c r="W463" s="317"/>
      <c r="X463" s="318"/>
      <c r="Y463" s="5">
        <v>1</v>
      </c>
      <c r="Z463" s="5">
        <v>1</v>
      </c>
      <c r="AA463" s="314" t="str">
        <f t="shared" si="75"/>
        <v>A</v>
      </c>
      <c r="AB463" s="315" t="str">
        <f>IF(ISBLANK(AC463),"",LARGE(AB450:AB462,1)+1)</f>
        <v/>
      </c>
      <c r="AC463" s="316"/>
      <c r="AD463" s="317"/>
      <c r="AE463" s="317"/>
      <c r="AF463" s="317"/>
      <c r="AG463" s="5">
        <v>1</v>
      </c>
      <c r="AH463" s="5">
        <v>1</v>
      </c>
      <c r="AI463" s="5">
        <v>1</v>
      </c>
      <c r="AJ463" s="5">
        <v>1</v>
      </c>
      <c r="AK463" s="5">
        <v>1</v>
      </c>
      <c r="AL463" s="5">
        <v>1</v>
      </c>
      <c r="AM463" s="5">
        <v>1</v>
      </c>
      <c r="AN463" s="5">
        <v>1</v>
      </c>
      <c r="AO463" s="5">
        <v>1</v>
      </c>
      <c r="AP463" s="5">
        <v>1</v>
      </c>
      <c r="AQ463" s="5">
        <v>1</v>
      </c>
      <c r="AR463" s="5">
        <v>1</v>
      </c>
      <c r="AS463" s="5">
        <v>1</v>
      </c>
      <c r="AT463" s="5">
        <v>1</v>
      </c>
      <c r="AU463" s="5">
        <v>1</v>
      </c>
      <c r="AV463" s="5">
        <v>1</v>
      </c>
      <c r="AW463" s="5">
        <v>1</v>
      </c>
      <c r="AX463" s="5">
        <v>1</v>
      </c>
      <c r="AY463" s="5">
        <v>1</v>
      </c>
      <c r="AZ463" s="5">
        <v>1</v>
      </c>
      <c r="BA463" s="5">
        <v>1</v>
      </c>
      <c r="BB463" s="5">
        <v>1</v>
      </c>
      <c r="BC463" s="5">
        <v>1</v>
      </c>
      <c r="BD463" s="5">
        <v>1</v>
      </c>
      <c r="BE463" s="5">
        <v>1</v>
      </c>
      <c r="BF463" s="5">
        <v>1</v>
      </c>
      <c r="BG463" s="5">
        <v>1</v>
      </c>
      <c r="BH463" s="5">
        <v>1</v>
      </c>
      <c r="BI463" s="5">
        <v>1</v>
      </c>
      <c r="BJ463" s="5">
        <v>1</v>
      </c>
      <c r="BK463" s="5">
        <v>1</v>
      </c>
      <c r="BL463" s="5">
        <v>1</v>
      </c>
      <c r="BM463" s="5">
        <v>1</v>
      </c>
      <c r="BN463" s="5">
        <v>1</v>
      </c>
      <c r="BO463" s="5">
        <v>1</v>
      </c>
      <c r="BP463" s="5">
        <v>1</v>
      </c>
      <c r="BQ463" s="5">
        <v>1</v>
      </c>
      <c r="BR463" s="5">
        <v>1</v>
      </c>
      <c r="BS463" s="5">
        <v>1</v>
      </c>
      <c r="BT463" s="5">
        <v>1</v>
      </c>
      <c r="BU463" s="244">
        <v>1</v>
      </c>
    </row>
    <row r="464" spans="1:73" ht="18.75">
      <c r="A464" s="5">
        <v>1</v>
      </c>
      <c r="B464" s="596"/>
      <c r="C464" s="632"/>
      <c r="D464" s="598"/>
      <c r="E464" s="630" t="str">
        <f t="shared" si="70"/>
        <v/>
      </c>
      <c r="F464" s="640"/>
      <c r="G464" s="627" t="str">
        <f t="shared" si="73"/>
        <v/>
      </c>
      <c r="H464" s="639" t="str">
        <f>IF(OR(ISBLANK(F464), ISTEXT(F464)), "", "0  "&amp;F414)</f>
        <v/>
      </c>
      <c r="I464" s="5">
        <v>1</v>
      </c>
      <c r="J464" s="314" t="str">
        <f t="shared" si="74"/>
        <v>►</v>
      </c>
      <c r="K464" s="315" t="str">
        <f>IF(ISBLANK(L464),"",LARGE(K442:K463,1)+1)</f>
        <v/>
      </c>
      <c r="L464" s="316"/>
      <c r="M464" s="317"/>
      <c r="N464" s="317"/>
      <c r="O464" s="317"/>
      <c r="P464" s="317"/>
      <c r="Q464" s="317"/>
      <c r="R464" s="317"/>
      <c r="S464" s="317"/>
      <c r="T464" s="317"/>
      <c r="U464" s="317"/>
      <c r="V464" s="317"/>
      <c r="W464" s="317"/>
      <c r="X464" s="318"/>
      <c r="Y464" s="5">
        <v>1</v>
      </c>
      <c r="Z464" s="5">
        <v>1</v>
      </c>
      <c r="AA464" s="314" t="str">
        <f t="shared" si="75"/>
        <v>A</v>
      </c>
      <c r="AB464" s="315" t="str">
        <f>IF(ISBLANK(AC464),"",LARGE(AB450:AB463,1)+1)</f>
        <v/>
      </c>
      <c r="AC464" s="316"/>
      <c r="AD464" s="317"/>
      <c r="AE464" s="317"/>
      <c r="AF464" s="317"/>
      <c r="AG464" s="5">
        <v>1</v>
      </c>
      <c r="AH464" s="5">
        <v>1</v>
      </c>
      <c r="AI464" s="5">
        <v>1</v>
      </c>
      <c r="AJ464" s="5">
        <v>1</v>
      </c>
      <c r="AK464" s="5">
        <v>1</v>
      </c>
      <c r="AL464" s="5">
        <v>1</v>
      </c>
      <c r="AM464" s="5">
        <v>1</v>
      </c>
      <c r="AN464" s="5">
        <v>1</v>
      </c>
      <c r="AO464" s="5">
        <v>1</v>
      </c>
      <c r="AP464" s="5">
        <v>1</v>
      </c>
      <c r="AQ464" s="5">
        <v>1</v>
      </c>
      <c r="AR464" s="5">
        <v>1</v>
      </c>
      <c r="AS464" s="5">
        <v>1</v>
      </c>
      <c r="AT464" s="5">
        <v>1</v>
      </c>
      <c r="AU464" s="5">
        <v>1</v>
      </c>
      <c r="AV464" s="5">
        <v>1</v>
      </c>
      <c r="AW464" s="5">
        <v>1</v>
      </c>
      <c r="AX464" s="5">
        <v>1</v>
      </c>
      <c r="AY464" s="5">
        <v>1</v>
      </c>
      <c r="AZ464" s="5">
        <v>1</v>
      </c>
      <c r="BA464" s="5">
        <v>1</v>
      </c>
      <c r="BB464" s="5">
        <v>1</v>
      </c>
      <c r="BC464" s="5">
        <v>1</v>
      </c>
      <c r="BD464" s="5">
        <v>1</v>
      </c>
      <c r="BE464" s="5">
        <v>1</v>
      </c>
      <c r="BF464" s="5">
        <v>1</v>
      </c>
      <c r="BG464" s="5">
        <v>1</v>
      </c>
      <c r="BH464" s="5">
        <v>1</v>
      </c>
      <c r="BI464" s="5">
        <v>1</v>
      </c>
      <c r="BJ464" s="5">
        <v>1</v>
      </c>
      <c r="BK464" s="5">
        <v>1</v>
      </c>
      <c r="BL464" s="5">
        <v>1</v>
      </c>
      <c r="BM464" s="5">
        <v>1</v>
      </c>
      <c r="BN464" s="5">
        <v>1</v>
      </c>
      <c r="BO464" s="5">
        <v>1</v>
      </c>
      <c r="BP464" s="5">
        <v>1</v>
      </c>
      <c r="BQ464" s="5">
        <v>1</v>
      </c>
      <c r="BR464" s="5">
        <v>1</v>
      </c>
      <c r="BS464" s="5">
        <v>1</v>
      </c>
      <c r="BT464" s="5">
        <v>1</v>
      </c>
      <c r="BU464" s="244">
        <v>1</v>
      </c>
    </row>
    <row r="465" spans="1:73" ht="18.75">
      <c r="A465" s="5">
        <v>1</v>
      </c>
      <c r="B465" s="596"/>
      <c r="C465" s="632"/>
      <c r="D465" s="598"/>
      <c r="E465" s="630" t="str">
        <f t="shared" si="70"/>
        <v/>
      </c>
      <c r="F465" s="640"/>
      <c r="G465" s="627" t="str">
        <f t="shared" si="73"/>
        <v/>
      </c>
      <c r="H465" s="639" t="str">
        <f>IF(OR(ISBLANK(F465), ISTEXT(F465)), "", "0  "&amp;F414)</f>
        <v/>
      </c>
      <c r="I465" s="5">
        <v>1</v>
      </c>
      <c r="J465" s="314" t="str">
        <f t="shared" si="74"/>
        <v>►</v>
      </c>
      <c r="K465" s="315" t="str">
        <f>IF(ISBLANK(L465),"",LARGE(K442:K464,1)+1)</f>
        <v/>
      </c>
      <c r="L465" s="316"/>
      <c r="M465" s="317"/>
      <c r="N465" s="317"/>
      <c r="O465" s="317"/>
      <c r="P465" s="317"/>
      <c r="Q465" s="317"/>
      <c r="R465" s="317"/>
      <c r="S465" s="317"/>
      <c r="T465" s="317"/>
      <c r="U465" s="317"/>
      <c r="V465" s="317"/>
      <c r="W465" s="317"/>
      <c r="X465" s="318"/>
      <c r="Y465" s="5">
        <v>1</v>
      </c>
      <c r="Z465" s="5">
        <v>1</v>
      </c>
      <c r="AA465" s="314" t="str">
        <f t="shared" si="75"/>
        <v>A</v>
      </c>
      <c r="AB465" s="315" t="str">
        <f>IF(ISBLANK(AC465),"",LARGE(AB450:AB464,1)+1)</f>
        <v/>
      </c>
      <c r="AC465" s="316"/>
      <c r="AD465" s="317"/>
      <c r="AE465" s="317"/>
      <c r="AF465" s="317"/>
      <c r="AG465" s="5">
        <v>1</v>
      </c>
      <c r="AH465" s="5">
        <v>1</v>
      </c>
      <c r="AI465" s="5">
        <v>1</v>
      </c>
      <c r="AJ465" s="5">
        <v>1</v>
      </c>
      <c r="AK465" s="5">
        <v>1</v>
      </c>
      <c r="AL465" s="5">
        <v>1</v>
      </c>
      <c r="AM465" s="5">
        <v>1</v>
      </c>
      <c r="AN465" s="5">
        <v>1</v>
      </c>
      <c r="AO465" s="5">
        <v>1</v>
      </c>
      <c r="AP465" s="5">
        <v>1</v>
      </c>
      <c r="AQ465" s="5">
        <v>1</v>
      </c>
      <c r="AR465" s="5">
        <v>1</v>
      </c>
      <c r="AS465" s="5">
        <v>1</v>
      </c>
      <c r="AT465" s="5">
        <v>1</v>
      </c>
      <c r="AU465" s="5">
        <v>1</v>
      </c>
      <c r="AV465" s="5">
        <v>1</v>
      </c>
      <c r="AW465" s="5">
        <v>1</v>
      </c>
      <c r="AX465" s="5">
        <v>1</v>
      </c>
      <c r="AY465" s="5">
        <v>1</v>
      </c>
      <c r="AZ465" s="5">
        <v>1</v>
      </c>
      <c r="BA465" s="5">
        <v>1</v>
      </c>
      <c r="BB465" s="5">
        <v>1</v>
      </c>
      <c r="BC465" s="5">
        <v>1</v>
      </c>
      <c r="BD465" s="5">
        <v>1</v>
      </c>
      <c r="BE465" s="5">
        <v>1</v>
      </c>
      <c r="BF465" s="5">
        <v>1</v>
      </c>
      <c r="BG465" s="5">
        <v>1</v>
      </c>
      <c r="BH465" s="5">
        <v>1</v>
      </c>
      <c r="BI465" s="5">
        <v>1</v>
      </c>
      <c r="BJ465" s="5">
        <v>1</v>
      </c>
      <c r="BK465" s="5">
        <v>1</v>
      </c>
      <c r="BL465" s="5">
        <v>1</v>
      </c>
      <c r="BM465" s="5">
        <v>1</v>
      </c>
      <c r="BN465" s="5">
        <v>1</v>
      </c>
      <c r="BO465" s="5">
        <v>1</v>
      </c>
      <c r="BP465" s="5">
        <v>1</v>
      </c>
      <c r="BQ465" s="5">
        <v>1</v>
      </c>
      <c r="BR465" s="5">
        <v>1</v>
      </c>
      <c r="BS465" s="5">
        <v>1</v>
      </c>
      <c r="BT465" s="5">
        <v>1</v>
      </c>
      <c r="BU465" s="244">
        <v>1</v>
      </c>
    </row>
    <row r="466" spans="1:73" ht="18.75">
      <c r="A466" s="5">
        <v>1</v>
      </c>
      <c r="B466" s="596"/>
      <c r="C466" s="632"/>
      <c r="D466" s="598"/>
      <c r="E466" s="630" t="str">
        <f t="shared" si="70"/>
        <v/>
      </c>
      <c r="F466" s="640"/>
      <c r="G466" s="627" t="str">
        <f t="shared" si="73"/>
        <v/>
      </c>
      <c r="H466" s="639" t="str">
        <f>IF(OR(ISBLANK(F466), ISTEXT(F466)), "", "0  "&amp;F414)</f>
        <v/>
      </c>
      <c r="I466" s="5">
        <v>1</v>
      </c>
      <c r="J466" s="60" t="s">
        <v>21</v>
      </c>
      <c r="K466" s="315" t="str">
        <f>IF(ISBLANK(L466),"",LARGE(K442:K465,1)+1)</f>
        <v/>
      </c>
      <c r="L466" s="316"/>
      <c r="M466" s="317"/>
      <c r="N466" s="317"/>
      <c r="O466" s="317"/>
      <c r="P466" s="317"/>
      <c r="Q466" s="317"/>
      <c r="R466" s="317"/>
      <c r="S466" s="317"/>
      <c r="T466" s="317"/>
      <c r="U466" s="317"/>
      <c r="V466" s="317"/>
      <c r="W466" s="317"/>
      <c r="X466" s="318"/>
      <c r="Y466" s="5">
        <v>1</v>
      </c>
      <c r="Z466" s="5">
        <v>1</v>
      </c>
      <c r="AA466" s="314" t="str">
        <f t="shared" si="75"/>
        <v>A</v>
      </c>
      <c r="AB466" s="315" t="str">
        <f>IF(ISBLANK(AC466),"",LARGE(AB450:AB465,1)+1)</f>
        <v/>
      </c>
      <c r="AC466" s="316"/>
      <c r="AD466" s="317"/>
      <c r="AE466" s="317"/>
      <c r="AF466" s="317"/>
      <c r="AG466" s="5">
        <v>1</v>
      </c>
      <c r="AH466" s="5">
        <v>1</v>
      </c>
      <c r="AI466" s="5">
        <v>1</v>
      </c>
      <c r="AJ466" s="5">
        <v>1</v>
      </c>
      <c r="AK466" s="5">
        <v>1</v>
      </c>
      <c r="AL466" s="5">
        <v>1</v>
      </c>
      <c r="AM466" s="5">
        <v>1</v>
      </c>
      <c r="AN466" s="5">
        <v>1</v>
      </c>
      <c r="AO466" s="5">
        <v>1</v>
      </c>
      <c r="AP466" s="5">
        <v>1</v>
      </c>
      <c r="AQ466" s="5">
        <v>1</v>
      </c>
      <c r="AR466" s="5">
        <v>1</v>
      </c>
      <c r="AS466" s="5">
        <v>1</v>
      </c>
      <c r="AT466" s="5">
        <v>1</v>
      </c>
      <c r="AU466" s="5">
        <v>1</v>
      </c>
      <c r="AV466" s="5">
        <v>1</v>
      </c>
      <c r="AW466" s="5">
        <v>1</v>
      </c>
      <c r="AX466" s="5">
        <v>1</v>
      </c>
      <c r="AY466" s="5">
        <v>1</v>
      </c>
      <c r="AZ466" s="5">
        <v>1</v>
      </c>
      <c r="BA466" s="5">
        <v>1</v>
      </c>
      <c r="BB466" s="5">
        <v>1</v>
      </c>
      <c r="BC466" s="5">
        <v>1</v>
      </c>
      <c r="BD466" s="5">
        <v>1</v>
      </c>
      <c r="BE466" s="5">
        <v>1</v>
      </c>
      <c r="BF466" s="5">
        <v>1</v>
      </c>
      <c r="BG466" s="5">
        <v>1</v>
      </c>
      <c r="BH466" s="5">
        <v>1</v>
      </c>
      <c r="BI466" s="5">
        <v>1</v>
      </c>
      <c r="BJ466" s="5">
        <v>1</v>
      </c>
      <c r="BK466" s="5">
        <v>1</v>
      </c>
      <c r="BL466" s="5">
        <v>1</v>
      </c>
      <c r="BM466" s="5">
        <v>1</v>
      </c>
      <c r="BN466" s="5">
        <v>1</v>
      </c>
      <c r="BO466" s="5">
        <v>1</v>
      </c>
      <c r="BP466" s="5">
        <v>1</v>
      </c>
      <c r="BQ466" s="5">
        <v>1</v>
      </c>
      <c r="BR466" s="5">
        <v>1</v>
      </c>
      <c r="BS466" s="5">
        <v>1</v>
      </c>
      <c r="BT466" s="5">
        <v>1</v>
      </c>
      <c r="BU466" s="244">
        <v>1</v>
      </c>
    </row>
    <row r="467" spans="1:73" ht="18.75">
      <c r="A467" s="5">
        <v>1</v>
      </c>
      <c r="B467" s="596"/>
      <c r="C467" s="632"/>
      <c r="D467" s="598"/>
      <c r="E467" s="630" t="str">
        <f t="shared" si="70"/>
        <v/>
      </c>
      <c r="F467" s="640"/>
      <c r="G467" s="627" t="str">
        <f t="shared" si="73"/>
        <v/>
      </c>
      <c r="H467" s="639" t="str">
        <f>IF(OR(ISBLANK(F467), ISTEXT(F467)), "", "0  "&amp;F414)</f>
        <v/>
      </c>
      <c r="I467" s="5">
        <v>1</v>
      </c>
      <c r="J467" s="60" t="s">
        <v>21</v>
      </c>
      <c r="K467" s="406"/>
      <c r="L467" s="406"/>
      <c r="M467" s="406"/>
      <c r="N467" s="406"/>
      <c r="O467" s="406"/>
      <c r="P467" s="406"/>
      <c r="Q467" s="406"/>
      <c r="R467" s="406"/>
      <c r="S467" s="406"/>
      <c r="T467" s="406"/>
      <c r="U467" s="406"/>
      <c r="V467" s="890">
        <f>COUNTIF(J407:J479,X467)</f>
        <v>52</v>
      </c>
      <c r="W467" s="890"/>
      <c r="X467" s="407" t="s">
        <v>22</v>
      </c>
      <c r="Y467" s="5">
        <v>1</v>
      </c>
      <c r="Z467" s="5">
        <v>1</v>
      </c>
      <c r="AA467" s="314" t="str">
        <f t="shared" si="75"/>
        <v>A</v>
      </c>
      <c r="AB467" s="315" t="str">
        <f>IF(ISBLANK(AC467),"",LARGE(AB450:AB466,1)+1)</f>
        <v/>
      </c>
      <c r="AC467" s="316"/>
      <c r="AD467" s="317"/>
      <c r="AE467" s="317"/>
      <c r="AF467" s="317"/>
      <c r="AG467" s="5">
        <v>1</v>
      </c>
      <c r="AH467" s="5">
        <v>1</v>
      </c>
      <c r="AI467" s="5">
        <v>1</v>
      </c>
      <c r="AJ467" s="5">
        <v>1</v>
      </c>
      <c r="AK467" s="5">
        <v>1</v>
      </c>
      <c r="AL467" s="5">
        <v>1</v>
      </c>
      <c r="AM467" s="5">
        <v>1</v>
      </c>
      <c r="AN467" s="5">
        <v>1</v>
      </c>
      <c r="AO467" s="5">
        <v>1</v>
      </c>
      <c r="AP467" s="5">
        <v>1</v>
      </c>
      <c r="AQ467" s="5">
        <v>1</v>
      </c>
      <c r="AR467" s="5">
        <v>1</v>
      </c>
      <c r="AS467" s="5">
        <v>1</v>
      </c>
      <c r="AT467" s="5">
        <v>1</v>
      </c>
      <c r="AU467" s="5">
        <v>1</v>
      </c>
      <c r="AV467" s="5">
        <v>1</v>
      </c>
      <c r="AW467" s="5">
        <v>1</v>
      </c>
      <c r="AX467" s="5">
        <v>1</v>
      </c>
      <c r="AY467" s="5">
        <v>1</v>
      </c>
      <c r="AZ467" s="5">
        <v>1</v>
      </c>
      <c r="BA467" s="5">
        <v>1</v>
      </c>
      <c r="BB467" s="5">
        <v>1</v>
      </c>
      <c r="BC467" s="5">
        <v>1</v>
      </c>
      <c r="BD467" s="5">
        <v>1</v>
      </c>
      <c r="BE467" s="5">
        <v>1</v>
      </c>
      <c r="BF467" s="5">
        <v>1</v>
      </c>
      <c r="BG467" s="5">
        <v>1</v>
      </c>
      <c r="BH467" s="5">
        <v>1</v>
      </c>
      <c r="BI467" s="5">
        <v>1</v>
      </c>
      <c r="BJ467" s="5">
        <v>1</v>
      </c>
      <c r="BK467" s="5">
        <v>1</v>
      </c>
      <c r="BL467" s="5">
        <v>1</v>
      </c>
      <c r="BM467" s="5">
        <v>1</v>
      </c>
      <c r="BN467" s="5">
        <v>1</v>
      </c>
      <c r="BO467" s="5">
        <v>1</v>
      </c>
      <c r="BP467" s="5">
        <v>1</v>
      </c>
      <c r="BQ467" s="5">
        <v>1</v>
      </c>
      <c r="BR467" s="5">
        <v>1</v>
      </c>
      <c r="BS467" s="5">
        <v>1</v>
      </c>
      <c r="BT467" s="5">
        <v>1</v>
      </c>
      <c r="BU467" s="244">
        <v>1</v>
      </c>
    </row>
    <row r="468" spans="1:73" ht="18.75">
      <c r="A468" s="5">
        <v>1</v>
      </c>
      <c r="B468" s="596"/>
      <c r="C468" s="632"/>
      <c r="D468" s="598"/>
      <c r="E468" s="630" t="str">
        <f t="shared" si="70"/>
        <v/>
      </c>
      <c r="F468" s="640"/>
      <c r="G468" s="627" t="str">
        <f t="shared" si="73"/>
        <v/>
      </c>
      <c r="H468" s="639" t="str">
        <f>IF(OR(ISBLANK(F468), ISTEXT(F468)), "", "0  "&amp;F414)</f>
        <v/>
      </c>
      <c r="I468" s="5">
        <v>1</v>
      </c>
      <c r="J468" s="408" t="s">
        <v>22</v>
      </c>
      <c r="K468" s="409" t="s">
        <v>4</v>
      </c>
      <c r="L468" s="332" t="s">
        <v>10</v>
      </c>
      <c r="M468" s="332" t="s">
        <v>16</v>
      </c>
      <c r="N468" s="332" t="s">
        <v>5</v>
      </c>
      <c r="O468" s="332" t="s">
        <v>17</v>
      </c>
      <c r="P468" s="410" t="s">
        <v>37</v>
      </c>
      <c r="Q468" s="411" t="s">
        <v>230</v>
      </c>
      <c r="R468" s="412"/>
      <c r="S468" s="412"/>
      <c r="T468" s="412"/>
      <c r="U468" s="412"/>
      <c r="V468" s="412"/>
      <c r="W468" s="412"/>
      <c r="X468" s="413"/>
      <c r="Y468" s="5">
        <v>1</v>
      </c>
      <c r="Z468" s="5">
        <v>1</v>
      </c>
      <c r="AA468" s="314" t="str">
        <f t="shared" si="75"/>
        <v>A</v>
      </c>
      <c r="AB468" s="315" t="str">
        <f>IF(ISBLANK(AC468),"",LARGE(AB450:AB467,1)+1)</f>
        <v/>
      </c>
      <c r="AC468" s="316"/>
      <c r="AD468" s="317"/>
      <c r="AE468" s="317"/>
      <c r="AF468" s="317"/>
      <c r="AG468" s="5">
        <v>1</v>
      </c>
      <c r="AH468" s="5">
        <v>1</v>
      </c>
      <c r="AI468" s="5">
        <v>1</v>
      </c>
      <c r="AJ468" s="5">
        <v>1</v>
      </c>
      <c r="AK468" s="5">
        <v>1</v>
      </c>
      <c r="AL468" s="5">
        <v>1</v>
      </c>
      <c r="AM468" s="5">
        <v>1</v>
      </c>
      <c r="AN468" s="5">
        <v>1</v>
      </c>
      <c r="AO468" s="5">
        <v>1</v>
      </c>
      <c r="AP468" s="5">
        <v>1</v>
      </c>
      <c r="AQ468" s="5">
        <v>1</v>
      </c>
      <c r="AR468" s="5">
        <v>1</v>
      </c>
      <c r="AS468" s="5">
        <v>1</v>
      </c>
      <c r="AT468" s="5">
        <v>1</v>
      </c>
      <c r="AU468" s="5">
        <v>1</v>
      </c>
      <c r="AV468" s="5">
        <v>1</v>
      </c>
      <c r="AW468" s="5">
        <v>1</v>
      </c>
      <c r="AX468" s="5">
        <v>1</v>
      </c>
      <c r="AY468" s="5">
        <v>1</v>
      </c>
      <c r="AZ468" s="5">
        <v>1</v>
      </c>
      <c r="BA468" s="5">
        <v>1</v>
      </c>
      <c r="BB468" s="5">
        <v>1</v>
      </c>
      <c r="BC468" s="5">
        <v>1</v>
      </c>
      <c r="BD468" s="5">
        <v>1</v>
      </c>
      <c r="BE468" s="5">
        <v>1</v>
      </c>
      <c r="BF468" s="5">
        <v>1</v>
      </c>
      <c r="BG468" s="5">
        <v>1</v>
      </c>
      <c r="BH468" s="5">
        <v>1</v>
      </c>
      <c r="BI468" s="5">
        <v>1</v>
      </c>
      <c r="BJ468" s="5">
        <v>1</v>
      </c>
      <c r="BK468" s="5">
        <v>1</v>
      </c>
      <c r="BL468" s="5">
        <v>1</v>
      </c>
      <c r="BM468" s="5">
        <v>1</v>
      </c>
      <c r="BN468" s="5">
        <v>1</v>
      </c>
      <c r="BO468" s="5">
        <v>1</v>
      </c>
      <c r="BP468" s="5">
        <v>1</v>
      </c>
      <c r="BQ468" s="5">
        <v>1</v>
      </c>
      <c r="BR468" s="5">
        <v>1</v>
      </c>
      <c r="BS468" s="5">
        <v>1</v>
      </c>
      <c r="BT468" s="5">
        <v>1</v>
      </c>
      <c r="BU468" s="244">
        <v>1</v>
      </c>
    </row>
    <row r="469" spans="1:73" ht="18.75">
      <c r="A469" s="5">
        <v>1</v>
      </c>
      <c r="B469" s="596"/>
      <c r="C469" s="632"/>
      <c r="D469" s="598"/>
      <c r="E469" s="630" t="str">
        <f t="shared" si="70"/>
        <v/>
      </c>
      <c r="F469" s="640"/>
      <c r="G469" s="627" t="str">
        <f t="shared" si="73"/>
        <v/>
      </c>
      <c r="H469" s="639" t="str">
        <f>IF(OR(ISBLANK(F469), ISTEXT(F469)), "", "0  "&amp;F414)</f>
        <v/>
      </c>
      <c r="I469" s="5">
        <v>1</v>
      </c>
      <c r="J469" s="408" t="s">
        <v>22</v>
      </c>
      <c r="K469" s="417">
        <v>1</v>
      </c>
      <c r="L469" s="326">
        <v>0.1</v>
      </c>
      <c r="M469" s="418">
        <v>0.01</v>
      </c>
      <c r="N469" s="326">
        <v>1E-3</v>
      </c>
      <c r="O469" s="326">
        <v>1E-3</v>
      </c>
      <c r="P469" s="327">
        <v>1</v>
      </c>
      <c r="Q469" s="419" t="s">
        <v>232</v>
      </c>
      <c r="R469" s="420"/>
      <c r="S469" s="420"/>
      <c r="T469" s="420"/>
      <c r="U469" s="420"/>
      <c r="V469" s="420"/>
      <c r="W469" s="420"/>
      <c r="X469" s="421"/>
      <c r="Y469" s="5">
        <v>1</v>
      </c>
      <c r="Z469" s="5">
        <v>1</v>
      </c>
      <c r="AA469" s="314" t="str">
        <f t="shared" si="75"/>
        <v>A</v>
      </c>
      <c r="AB469" s="315" t="str">
        <f>IF(ISBLANK(AC469),"",LARGE(AB450:AB468,1)+1)</f>
        <v/>
      </c>
      <c r="AC469" s="316"/>
      <c r="AD469" s="317"/>
      <c r="AE469" s="317"/>
      <c r="AF469" s="317"/>
      <c r="AG469" s="5">
        <v>1</v>
      </c>
      <c r="AH469" s="5">
        <v>1</v>
      </c>
      <c r="AI469" s="5">
        <v>1</v>
      </c>
      <c r="AJ469" s="5">
        <v>1</v>
      </c>
      <c r="AK469" s="5">
        <v>1</v>
      </c>
      <c r="AL469" s="5">
        <v>1</v>
      </c>
      <c r="AM469" s="5">
        <v>1</v>
      </c>
      <c r="AN469" s="5">
        <v>1</v>
      </c>
      <c r="AO469" s="5">
        <v>1</v>
      </c>
      <c r="AP469" s="5">
        <v>1</v>
      </c>
      <c r="AQ469" s="5">
        <v>1</v>
      </c>
      <c r="AR469" s="5">
        <v>1</v>
      </c>
      <c r="AS469" s="5">
        <v>1</v>
      </c>
      <c r="AT469" s="5">
        <v>1</v>
      </c>
      <c r="AU469" s="5">
        <v>1</v>
      </c>
      <c r="AV469" s="5">
        <v>1</v>
      </c>
      <c r="AW469" s="5">
        <v>1</v>
      </c>
      <c r="AX469" s="5">
        <v>1</v>
      </c>
      <c r="AY469" s="5">
        <v>1</v>
      </c>
      <c r="AZ469" s="5">
        <v>1</v>
      </c>
      <c r="BA469" s="5">
        <v>1</v>
      </c>
      <c r="BB469" s="5">
        <v>1</v>
      </c>
      <c r="BC469" s="5">
        <v>1</v>
      </c>
      <c r="BD469" s="5">
        <v>1</v>
      </c>
      <c r="BE469" s="5">
        <v>1</v>
      </c>
      <c r="BF469" s="5">
        <v>1</v>
      </c>
      <c r="BG469" s="5">
        <v>1</v>
      </c>
      <c r="BH469" s="5">
        <v>1</v>
      </c>
      <c r="BI469" s="5">
        <v>1</v>
      </c>
      <c r="BJ469" s="5">
        <v>1</v>
      </c>
      <c r="BK469" s="5">
        <v>1</v>
      </c>
      <c r="BL469" s="5">
        <v>1</v>
      </c>
      <c r="BM469" s="5">
        <v>1</v>
      </c>
      <c r="BN469" s="5">
        <v>1</v>
      </c>
      <c r="BO469" s="5">
        <v>1</v>
      </c>
      <c r="BP469" s="5">
        <v>1</v>
      </c>
      <c r="BQ469" s="5">
        <v>1</v>
      </c>
      <c r="BR469" s="5">
        <v>1</v>
      </c>
      <c r="BS469" s="5">
        <v>1</v>
      </c>
      <c r="BT469" s="5">
        <v>1</v>
      </c>
      <c r="BU469" s="244">
        <v>1</v>
      </c>
    </row>
    <row r="470" spans="1:73" ht="23.25">
      <c r="A470" s="5">
        <v>1</v>
      </c>
      <c r="B470" s="596"/>
      <c r="C470" s="632"/>
      <c r="D470" s="598"/>
      <c r="E470" s="630" t="str">
        <f t="shared" si="70"/>
        <v/>
      </c>
      <c r="F470" s="640"/>
      <c r="G470" s="627" t="str">
        <f t="shared" si="73"/>
        <v/>
      </c>
      <c r="H470" s="639" t="str">
        <f>IF(OR(ISBLANK(F470), ISTEXT(F470)), "", "0  "&amp;F414)</f>
        <v/>
      </c>
      <c r="I470" s="5">
        <v>1</v>
      </c>
      <c r="J470" s="408" t="s">
        <v>22</v>
      </c>
      <c r="K470" s="422" t="s">
        <v>6</v>
      </c>
      <c r="L470" s="331" t="s">
        <v>12</v>
      </c>
      <c r="M470" s="331" t="s">
        <v>18</v>
      </c>
      <c r="N470" s="332" t="s">
        <v>7</v>
      </c>
      <c r="O470" s="331" t="s">
        <v>13</v>
      </c>
      <c r="P470" s="333" t="s">
        <v>19</v>
      </c>
      <c r="Q470" s="419" t="s">
        <v>233</v>
      </c>
      <c r="R470" s="420"/>
      <c r="S470" s="420"/>
      <c r="T470" s="420"/>
      <c r="U470" s="420"/>
      <c r="V470" s="420"/>
      <c r="W470" s="423" t="s">
        <v>234</v>
      </c>
      <c r="X470" s="424" t="s">
        <v>235</v>
      </c>
      <c r="Y470" s="5">
        <v>1</v>
      </c>
      <c r="Z470" s="5">
        <v>1</v>
      </c>
      <c r="AA470" s="314" t="str">
        <f t="shared" si="75"/>
        <v>A</v>
      </c>
      <c r="AB470" s="315" t="str">
        <f>IF(ISBLANK(AC470),"",LARGE(AB450:AB469,1)+1)</f>
        <v/>
      </c>
      <c r="AC470" s="316"/>
      <c r="AD470" s="317"/>
      <c r="AE470" s="317"/>
      <c r="AF470" s="317"/>
      <c r="AG470" s="5">
        <v>1</v>
      </c>
      <c r="AH470" s="5">
        <v>1</v>
      </c>
      <c r="AI470" s="5">
        <v>1</v>
      </c>
      <c r="AJ470" s="5">
        <v>1</v>
      </c>
      <c r="AK470" s="5">
        <v>1</v>
      </c>
      <c r="AL470" s="5">
        <v>1</v>
      </c>
      <c r="AM470" s="5">
        <v>1</v>
      </c>
      <c r="AN470" s="5">
        <v>1</v>
      </c>
      <c r="AO470" s="5">
        <v>1</v>
      </c>
      <c r="AP470" s="5">
        <v>1</v>
      </c>
      <c r="AQ470" s="5">
        <v>1</v>
      </c>
      <c r="AR470" s="5">
        <v>1</v>
      </c>
      <c r="AS470" s="5">
        <v>1</v>
      </c>
      <c r="AT470" s="5">
        <v>1</v>
      </c>
      <c r="AU470" s="5">
        <v>1</v>
      </c>
      <c r="AV470" s="5">
        <v>1</v>
      </c>
      <c r="AW470" s="5">
        <v>1</v>
      </c>
      <c r="AX470" s="5">
        <v>1</v>
      </c>
      <c r="AY470" s="5">
        <v>1</v>
      </c>
      <c r="AZ470" s="5">
        <v>1</v>
      </c>
      <c r="BA470" s="5">
        <v>1</v>
      </c>
      <c r="BB470" s="5">
        <v>1</v>
      </c>
      <c r="BC470" s="5">
        <v>1</v>
      </c>
      <c r="BD470" s="5">
        <v>1</v>
      </c>
      <c r="BE470" s="5">
        <v>1</v>
      </c>
      <c r="BF470" s="5">
        <v>1</v>
      </c>
      <c r="BG470" s="5">
        <v>1</v>
      </c>
      <c r="BH470" s="5">
        <v>1</v>
      </c>
      <c r="BI470" s="5">
        <v>1</v>
      </c>
      <c r="BJ470" s="5">
        <v>1</v>
      </c>
      <c r="BK470" s="5">
        <v>1</v>
      </c>
      <c r="BL470" s="5">
        <v>1</v>
      </c>
      <c r="BM470" s="5">
        <v>1</v>
      </c>
      <c r="BN470" s="5">
        <v>1</v>
      </c>
      <c r="BO470" s="5">
        <v>1</v>
      </c>
      <c r="BP470" s="5">
        <v>1</v>
      </c>
      <c r="BQ470" s="5">
        <v>1</v>
      </c>
      <c r="BR470" s="5">
        <v>1</v>
      </c>
      <c r="BS470" s="5">
        <v>1</v>
      </c>
      <c r="BT470" s="5">
        <v>1</v>
      </c>
      <c r="BU470" s="244">
        <v>1</v>
      </c>
    </row>
    <row r="471" spans="1:73" ht="23.25">
      <c r="A471" s="5">
        <v>1</v>
      </c>
      <c r="B471" s="596"/>
      <c r="C471" s="632"/>
      <c r="D471" s="598"/>
      <c r="E471" s="630" t="str">
        <f t="shared" si="70"/>
        <v/>
      </c>
      <c r="F471" s="640"/>
      <c r="G471" s="627" t="str">
        <f t="shared" si="73"/>
        <v/>
      </c>
      <c r="H471" s="639" t="str">
        <f>IF(OR(ISBLANK(F471), ISTEXT(F471)), "", "0  "&amp;F414)</f>
        <v/>
      </c>
      <c r="I471" s="5">
        <v>1</v>
      </c>
      <c r="J471" s="408" t="s">
        <v>22</v>
      </c>
      <c r="K471" s="429">
        <v>0.5</v>
      </c>
      <c r="L471" s="338">
        <v>0.25</v>
      </c>
      <c r="M471" s="338">
        <v>0.1</v>
      </c>
      <c r="N471" s="338">
        <v>0.01</v>
      </c>
      <c r="O471" s="338">
        <v>0.22500000000000001</v>
      </c>
      <c r="P471" s="339">
        <v>0.35</v>
      </c>
      <c r="Q471" s="419" t="s">
        <v>238</v>
      </c>
      <c r="R471" s="420"/>
      <c r="S471" s="420"/>
      <c r="T471" s="420"/>
      <c r="U471" s="420"/>
      <c r="V471" s="420"/>
      <c r="W471" s="430" t="s">
        <v>239</v>
      </c>
      <c r="X471" s="431" t="s">
        <v>235</v>
      </c>
      <c r="Y471" s="5">
        <v>1</v>
      </c>
      <c r="Z471" s="5">
        <v>1</v>
      </c>
      <c r="AA471" s="314" t="str">
        <f t="shared" si="75"/>
        <v>A</v>
      </c>
      <c r="AB471" s="315" t="str">
        <f>IF(ISBLANK(AC471),"",LARGE(AB450:AB470,1)+1)</f>
        <v/>
      </c>
      <c r="AC471" s="316"/>
      <c r="AD471" s="317"/>
      <c r="AE471" s="317"/>
      <c r="AF471" s="317"/>
      <c r="AG471" s="5">
        <v>1</v>
      </c>
      <c r="AH471" s="5">
        <v>1</v>
      </c>
      <c r="AI471" s="5">
        <v>1</v>
      </c>
      <c r="AJ471" s="5">
        <v>1</v>
      </c>
      <c r="AK471" s="5">
        <v>1</v>
      </c>
      <c r="AL471" s="5">
        <v>1</v>
      </c>
      <c r="AM471" s="5">
        <v>1</v>
      </c>
      <c r="AN471" s="5">
        <v>1</v>
      </c>
      <c r="AO471" s="5">
        <v>1</v>
      </c>
      <c r="AP471" s="5">
        <v>1</v>
      </c>
      <c r="AQ471" s="5">
        <v>1</v>
      </c>
      <c r="AR471" s="5">
        <v>1</v>
      </c>
      <c r="AS471" s="5">
        <v>1</v>
      </c>
      <c r="AT471" s="5">
        <v>1</v>
      </c>
      <c r="AU471" s="5">
        <v>1</v>
      </c>
      <c r="AV471" s="5">
        <v>1</v>
      </c>
      <c r="AW471" s="5">
        <v>1</v>
      </c>
      <c r="AX471" s="5">
        <v>1</v>
      </c>
      <c r="AY471" s="5">
        <v>1</v>
      </c>
      <c r="AZ471" s="5">
        <v>1</v>
      </c>
      <c r="BA471" s="5">
        <v>1</v>
      </c>
      <c r="BB471" s="5">
        <v>1</v>
      </c>
      <c r="BC471" s="5">
        <v>1</v>
      </c>
      <c r="BD471" s="5">
        <v>1</v>
      </c>
      <c r="BE471" s="5">
        <v>1</v>
      </c>
      <c r="BF471" s="5">
        <v>1</v>
      </c>
      <c r="BG471" s="5">
        <v>1</v>
      </c>
      <c r="BH471" s="5">
        <v>1</v>
      </c>
      <c r="BI471" s="5">
        <v>1</v>
      </c>
      <c r="BJ471" s="5">
        <v>1</v>
      </c>
      <c r="BK471" s="5">
        <v>1</v>
      </c>
      <c r="BL471" s="5">
        <v>1</v>
      </c>
      <c r="BM471" s="5">
        <v>1</v>
      </c>
      <c r="BN471" s="5">
        <v>1</v>
      </c>
      <c r="BO471" s="5">
        <v>1</v>
      </c>
      <c r="BP471" s="5">
        <v>1</v>
      </c>
      <c r="BQ471" s="5">
        <v>1</v>
      </c>
      <c r="BR471" s="5">
        <v>1</v>
      </c>
      <c r="BS471" s="5">
        <v>1</v>
      </c>
      <c r="BT471" s="5">
        <v>1</v>
      </c>
      <c r="BU471" s="244">
        <v>1</v>
      </c>
    </row>
    <row r="472" spans="1:73" ht="18.75">
      <c r="A472" s="5">
        <v>1</v>
      </c>
      <c r="B472" s="596"/>
      <c r="C472" s="632"/>
      <c r="D472" s="598"/>
      <c r="E472" s="630" t="str">
        <f t="shared" si="70"/>
        <v/>
      </c>
      <c r="F472" s="640"/>
      <c r="G472" s="627" t="str">
        <f t="shared" si="73"/>
        <v/>
      </c>
      <c r="H472" s="639" t="str">
        <f>IF(OR(ISBLANK(F472), ISTEXT(F472)), "", "0  "&amp;F414)</f>
        <v/>
      </c>
      <c r="I472" s="5">
        <v>1</v>
      </c>
      <c r="J472" s="60" t="s">
        <v>21</v>
      </c>
      <c r="K472" s="435" t="s">
        <v>155</v>
      </c>
      <c r="L472" s="436"/>
      <c r="M472" s="436"/>
      <c r="N472" s="436"/>
      <c r="O472" s="436"/>
      <c r="P472" s="437"/>
      <c r="Q472" s="438"/>
      <c r="R472" s="437" t="s">
        <v>240</v>
      </c>
      <c r="S472" s="439"/>
      <c r="T472" s="440">
        <v>3.472222222222222E-3</v>
      </c>
      <c r="U472" s="439"/>
      <c r="V472" s="441"/>
      <c r="W472" s="437" t="s">
        <v>241</v>
      </c>
      <c r="X472" s="442">
        <v>2.0833333333333332E-2</v>
      </c>
      <c r="Y472" s="5">
        <v>1</v>
      </c>
      <c r="Z472" s="5">
        <v>1</v>
      </c>
      <c r="AA472" s="314" t="str">
        <f t="shared" si="75"/>
        <v>A</v>
      </c>
      <c r="AB472" s="315" t="str">
        <f>IF(ISBLANK(AC472),"",LARGE(AB450:AB471,1)+1)</f>
        <v/>
      </c>
      <c r="AC472" s="316"/>
      <c r="AD472" s="317"/>
      <c r="AE472" s="317"/>
      <c r="AF472" s="317"/>
      <c r="AG472" s="5">
        <v>1</v>
      </c>
      <c r="AH472" s="5">
        <v>1</v>
      </c>
      <c r="AI472" s="5">
        <v>1</v>
      </c>
      <c r="AJ472" s="5">
        <v>1</v>
      </c>
      <c r="AK472" s="5">
        <v>1</v>
      </c>
      <c r="AL472" s="5">
        <v>1</v>
      </c>
      <c r="AM472" s="5">
        <v>1</v>
      </c>
      <c r="AN472" s="5">
        <v>1</v>
      </c>
      <c r="AO472" s="5">
        <v>1</v>
      </c>
      <c r="AP472" s="5">
        <v>1</v>
      </c>
      <c r="AQ472" s="5">
        <v>1</v>
      </c>
      <c r="AR472" s="5">
        <v>1</v>
      </c>
      <c r="AS472" s="5">
        <v>1</v>
      </c>
      <c r="AT472" s="5">
        <v>1</v>
      </c>
      <c r="AU472" s="5">
        <v>1</v>
      </c>
      <c r="AV472" s="5">
        <v>1</v>
      </c>
      <c r="AW472" s="5">
        <v>1</v>
      </c>
      <c r="AX472" s="5">
        <v>1</v>
      </c>
      <c r="AY472" s="5">
        <v>1</v>
      </c>
      <c r="AZ472" s="5">
        <v>1</v>
      </c>
      <c r="BA472" s="5">
        <v>1</v>
      </c>
      <c r="BB472" s="5">
        <v>1</v>
      </c>
      <c r="BC472" s="5">
        <v>1</v>
      </c>
      <c r="BD472" s="5">
        <v>1</v>
      </c>
      <c r="BE472" s="5">
        <v>1</v>
      </c>
      <c r="BF472" s="5">
        <v>1</v>
      </c>
      <c r="BG472" s="5">
        <v>1</v>
      </c>
      <c r="BH472" s="5">
        <v>1</v>
      </c>
      <c r="BI472" s="5">
        <v>1</v>
      </c>
      <c r="BJ472" s="5">
        <v>1</v>
      </c>
      <c r="BK472" s="5">
        <v>1</v>
      </c>
      <c r="BL472" s="5">
        <v>1</v>
      </c>
      <c r="BM472" s="5">
        <v>1</v>
      </c>
      <c r="BN472" s="5">
        <v>1</v>
      </c>
      <c r="BO472" s="5">
        <v>1</v>
      </c>
      <c r="BP472" s="5">
        <v>1</v>
      </c>
      <c r="BQ472" s="5">
        <v>1</v>
      </c>
      <c r="BR472" s="5">
        <v>1</v>
      </c>
      <c r="BS472" s="5">
        <v>1</v>
      </c>
      <c r="BT472" s="5">
        <v>1</v>
      </c>
      <c r="BU472" s="244">
        <v>1</v>
      </c>
    </row>
    <row r="473" spans="1:73" ht="18.75">
      <c r="A473" s="5">
        <v>1</v>
      </c>
      <c r="B473" s="596"/>
      <c r="C473" s="632"/>
      <c r="D473" s="598"/>
      <c r="E473" s="630" t="str">
        <f t="shared" si="70"/>
        <v/>
      </c>
      <c r="F473" s="640"/>
      <c r="G473" s="627" t="str">
        <f t="shared" si="73"/>
        <v/>
      </c>
      <c r="H473" s="639" t="str">
        <f>IF(OR(ISBLANK(F473), ISTEXT(F473)), "", "0  "&amp;F414)</f>
        <v/>
      </c>
      <c r="I473" s="5">
        <v>1</v>
      </c>
      <c r="J473" s="60" t="s">
        <v>21</v>
      </c>
      <c r="K473" s="447" t="s">
        <v>156</v>
      </c>
      <c r="L473" s="436"/>
      <c r="M473" s="436"/>
      <c r="N473" s="436"/>
      <c r="O473" s="436"/>
      <c r="P473" s="448"/>
      <c r="Q473" s="449"/>
      <c r="R473" s="448" t="s">
        <v>244</v>
      </c>
      <c r="S473" s="36"/>
      <c r="T473" s="450">
        <v>1.0416666666666666E-2</v>
      </c>
      <c r="U473" s="36"/>
      <c r="V473" s="451"/>
      <c r="W473" s="452" t="s">
        <v>245</v>
      </c>
      <c r="X473" s="453">
        <f>T472+T473+X472</f>
        <v>3.4722222222222224E-2</v>
      </c>
      <c r="Y473" s="5">
        <v>1</v>
      </c>
      <c r="Z473" s="5">
        <v>1</v>
      </c>
      <c r="AA473" s="314" t="str">
        <f t="shared" si="75"/>
        <v>A</v>
      </c>
      <c r="AB473" s="315" t="str">
        <f>IF(ISBLANK(AC473),"",LARGE(AB450:AB472,1)+1)</f>
        <v/>
      </c>
      <c r="AC473" s="316"/>
      <c r="AD473" s="317"/>
      <c r="AE473" s="317"/>
      <c r="AF473" s="317"/>
      <c r="AG473" s="5">
        <v>1</v>
      </c>
      <c r="AH473" s="5">
        <v>1</v>
      </c>
      <c r="AI473" s="5">
        <v>1</v>
      </c>
      <c r="AJ473" s="5">
        <v>1</v>
      </c>
      <c r="AK473" s="5">
        <v>1</v>
      </c>
      <c r="AL473" s="5">
        <v>1</v>
      </c>
      <c r="AM473" s="5">
        <v>1</v>
      </c>
      <c r="AN473" s="5">
        <v>1</v>
      </c>
      <c r="AO473" s="5">
        <v>1</v>
      </c>
      <c r="AP473" s="5">
        <v>1</v>
      </c>
      <c r="AQ473" s="5">
        <v>1</v>
      </c>
      <c r="AR473" s="5">
        <v>1</v>
      </c>
      <c r="AS473" s="5">
        <v>1</v>
      </c>
      <c r="AT473" s="5">
        <v>1</v>
      </c>
      <c r="AU473" s="5">
        <v>1</v>
      </c>
      <c r="AV473" s="5">
        <v>1</v>
      </c>
      <c r="AW473" s="5">
        <v>1</v>
      </c>
      <c r="AX473" s="5">
        <v>1</v>
      </c>
      <c r="AY473" s="5">
        <v>1</v>
      </c>
      <c r="AZ473" s="5">
        <v>1</v>
      </c>
      <c r="BA473" s="5">
        <v>1</v>
      </c>
      <c r="BB473" s="5">
        <v>1</v>
      </c>
      <c r="BC473" s="5">
        <v>1</v>
      </c>
      <c r="BD473" s="5">
        <v>1</v>
      </c>
      <c r="BE473" s="5">
        <v>1</v>
      </c>
      <c r="BF473" s="5">
        <v>1</v>
      </c>
      <c r="BG473" s="5">
        <v>1</v>
      </c>
      <c r="BH473" s="5">
        <v>1</v>
      </c>
      <c r="BI473" s="5">
        <v>1</v>
      </c>
      <c r="BJ473" s="5">
        <v>1</v>
      </c>
      <c r="BK473" s="5">
        <v>1</v>
      </c>
      <c r="BL473" s="5">
        <v>1</v>
      </c>
      <c r="BM473" s="5">
        <v>1</v>
      </c>
      <c r="BN473" s="5">
        <v>1</v>
      </c>
      <c r="BO473" s="5">
        <v>1</v>
      </c>
      <c r="BP473" s="5">
        <v>1</v>
      </c>
      <c r="BQ473" s="5">
        <v>1</v>
      </c>
      <c r="BR473" s="5">
        <v>1</v>
      </c>
      <c r="BS473" s="5">
        <v>1</v>
      </c>
      <c r="BT473" s="5">
        <v>1</v>
      </c>
      <c r="BU473" s="244">
        <v>1</v>
      </c>
    </row>
    <row r="474" spans="1:73" ht="18.75">
      <c r="A474" s="5">
        <v>1</v>
      </c>
      <c r="B474" s="596"/>
      <c r="C474" s="632"/>
      <c r="D474" s="598"/>
      <c r="E474" s="630" t="str">
        <f t="shared" si="70"/>
        <v/>
      </c>
      <c r="F474" s="640"/>
      <c r="G474" s="627" t="str">
        <f t="shared" si="73"/>
        <v/>
      </c>
      <c r="H474" s="639" t="str">
        <f>IF(OR(ISBLANK(F474), ISTEXT(F474)), "", "0  "&amp;F414)</f>
        <v/>
      </c>
      <c r="I474" s="5">
        <v>1</v>
      </c>
      <c r="J474" s="60" t="s">
        <v>21</v>
      </c>
      <c r="K474" s="456"/>
      <c r="L474" s="456" t="s">
        <v>249</v>
      </c>
      <c r="M474" s="458"/>
      <c r="N474" s="458"/>
      <c r="O474" s="458"/>
      <c r="P474" s="458"/>
      <c r="Q474" s="458"/>
      <c r="R474" s="458"/>
      <c r="S474" s="458"/>
      <c r="T474" s="458"/>
      <c r="U474" s="458"/>
      <c r="V474" s="458"/>
      <c r="W474" s="458"/>
      <c r="X474" s="459"/>
      <c r="Y474" s="5">
        <v>1</v>
      </c>
      <c r="Z474" s="5">
        <v>1</v>
      </c>
      <c r="AA474" s="60" t="s">
        <v>21</v>
      </c>
      <c r="AB474" s="315" t="str">
        <f>IF(ISBLANK(AC474),"",LARGE(AB450:AB473,1)+1)</f>
        <v/>
      </c>
      <c r="AC474" s="316"/>
      <c r="AD474" s="317"/>
      <c r="AE474" s="317"/>
      <c r="AF474" s="317"/>
      <c r="AG474" s="5">
        <v>1</v>
      </c>
      <c r="AH474" s="5">
        <v>1</v>
      </c>
      <c r="AI474" s="5">
        <v>1</v>
      </c>
      <c r="AJ474" s="5">
        <v>1</v>
      </c>
      <c r="AK474" s="5">
        <v>1</v>
      </c>
      <c r="AL474" s="5">
        <v>1</v>
      </c>
      <c r="AM474" s="5">
        <v>1</v>
      </c>
      <c r="AN474" s="5">
        <v>1</v>
      </c>
      <c r="AO474" s="5">
        <v>1</v>
      </c>
      <c r="AP474" s="5">
        <v>1</v>
      </c>
      <c r="AQ474" s="5">
        <v>1</v>
      </c>
      <c r="AR474" s="5">
        <v>1</v>
      </c>
      <c r="AS474" s="5">
        <v>1</v>
      </c>
      <c r="AT474" s="5">
        <v>1</v>
      </c>
      <c r="AU474" s="5">
        <v>1</v>
      </c>
      <c r="AV474" s="5">
        <v>1</v>
      </c>
      <c r="AW474" s="5">
        <v>1</v>
      </c>
      <c r="AX474" s="5">
        <v>1</v>
      </c>
      <c r="AY474" s="5">
        <v>1</v>
      </c>
      <c r="AZ474" s="5">
        <v>1</v>
      </c>
      <c r="BA474" s="5">
        <v>1</v>
      </c>
      <c r="BB474" s="5">
        <v>1</v>
      </c>
      <c r="BC474" s="5">
        <v>1</v>
      </c>
      <c r="BD474" s="5">
        <v>1</v>
      </c>
      <c r="BE474" s="5">
        <v>1</v>
      </c>
      <c r="BF474" s="5">
        <v>1</v>
      </c>
      <c r="BG474" s="5">
        <v>1</v>
      </c>
      <c r="BH474" s="5">
        <v>1</v>
      </c>
      <c r="BI474" s="5">
        <v>1</v>
      </c>
      <c r="BJ474" s="5">
        <v>1</v>
      </c>
      <c r="BK474" s="5">
        <v>1</v>
      </c>
      <c r="BL474" s="5">
        <v>1</v>
      </c>
      <c r="BM474" s="5">
        <v>1</v>
      </c>
      <c r="BN474" s="5">
        <v>1</v>
      </c>
      <c r="BO474" s="5">
        <v>1</v>
      </c>
      <c r="BP474" s="5">
        <v>1</v>
      </c>
      <c r="BQ474" s="5">
        <v>1</v>
      </c>
      <c r="BR474" s="5">
        <v>1</v>
      </c>
      <c r="BS474" s="5">
        <v>1</v>
      </c>
      <c r="BT474" s="5">
        <v>1</v>
      </c>
      <c r="BU474" s="244">
        <v>1</v>
      </c>
    </row>
    <row r="475" spans="1:73" ht="18.75">
      <c r="A475" s="5">
        <v>1</v>
      </c>
      <c r="B475" s="596"/>
      <c r="C475" s="632"/>
      <c r="D475" s="598"/>
      <c r="E475" s="630" t="str">
        <f t="shared" si="70"/>
        <v/>
      </c>
      <c r="F475" s="640"/>
      <c r="G475" s="627" t="str">
        <f t="shared" si="73"/>
        <v/>
      </c>
      <c r="H475" s="639" t="str">
        <f>IF(OR(ISBLANK(F475), ISTEXT(F475)), "", "0  "&amp;F414)</f>
        <v/>
      </c>
      <c r="I475" s="5">
        <v>1</v>
      </c>
      <c r="J475" s="60" t="s">
        <v>21</v>
      </c>
      <c r="K475" s="460" t="s">
        <v>253</v>
      </c>
      <c r="L475" s="460" t="str">
        <f ca="1">CELL("nomfichier")</f>
        <v>D:\Données\1.UPRT\0-UPRT.fait\1-UPRT.FR-SITE-WEB\ff-fiches-fabrications\ff.fiches.fabrication.2023\UPRT.23.aout\[P_Paella.Vegetarienne.version.2.xlsx]Paella.Végétarienne.de.Sand</v>
      </c>
      <c r="M475" s="460"/>
      <c r="N475" s="460"/>
      <c r="O475" s="460"/>
      <c r="P475" s="460"/>
      <c r="Q475" s="460"/>
      <c r="R475" s="460"/>
      <c r="S475" s="460"/>
      <c r="T475" s="460"/>
      <c r="U475" s="460"/>
      <c r="V475" s="460"/>
      <c r="W475" s="460"/>
      <c r="X475" s="461"/>
      <c r="Y475" s="5">
        <v>1</v>
      </c>
      <c r="Z475" s="5">
        <v>1</v>
      </c>
      <c r="AA475" s="60" t="s">
        <v>21</v>
      </c>
      <c r="AB475" s="406"/>
      <c r="AC475" s="406"/>
      <c r="AD475" s="406"/>
      <c r="AE475" s="406"/>
      <c r="AF475" s="406"/>
      <c r="AG475" s="5">
        <v>1</v>
      </c>
      <c r="AH475" s="5">
        <v>1</v>
      </c>
      <c r="AI475" s="5">
        <v>1</v>
      </c>
      <c r="AJ475" s="5">
        <v>1</v>
      </c>
      <c r="AK475" s="5">
        <v>1</v>
      </c>
      <c r="AL475" s="5">
        <v>1</v>
      </c>
      <c r="AM475" s="5">
        <v>1</v>
      </c>
      <c r="AN475" s="5">
        <v>1</v>
      </c>
      <c r="AO475" s="5">
        <v>1</v>
      </c>
      <c r="AP475" s="5">
        <v>1</v>
      </c>
      <c r="AQ475" s="5">
        <v>1</v>
      </c>
      <c r="AR475" s="5">
        <v>1</v>
      </c>
      <c r="AS475" s="5">
        <v>1</v>
      </c>
      <c r="AT475" s="5">
        <v>1</v>
      </c>
      <c r="AU475" s="5">
        <v>1</v>
      </c>
      <c r="AV475" s="5">
        <v>1</v>
      </c>
      <c r="AW475" s="5">
        <v>1</v>
      </c>
      <c r="AX475" s="5">
        <v>1</v>
      </c>
      <c r="AY475" s="5">
        <v>1</v>
      </c>
      <c r="AZ475" s="5">
        <v>1</v>
      </c>
      <c r="BA475" s="5">
        <v>1</v>
      </c>
      <c r="BB475" s="5">
        <v>1</v>
      </c>
      <c r="BC475" s="5">
        <v>1</v>
      </c>
      <c r="BD475" s="5">
        <v>1</v>
      </c>
      <c r="BE475" s="5">
        <v>1</v>
      </c>
      <c r="BF475" s="5">
        <v>1</v>
      </c>
      <c r="BG475" s="5">
        <v>1</v>
      </c>
      <c r="BH475" s="5">
        <v>1</v>
      </c>
      <c r="BI475" s="5">
        <v>1</v>
      </c>
      <c r="BJ475" s="5">
        <v>1</v>
      </c>
      <c r="BK475" s="5">
        <v>1</v>
      </c>
      <c r="BL475" s="5">
        <v>1</v>
      </c>
      <c r="BM475" s="5">
        <v>1</v>
      </c>
      <c r="BN475" s="5">
        <v>1</v>
      </c>
      <c r="BO475" s="5">
        <v>1</v>
      </c>
      <c r="BP475" s="5">
        <v>1</v>
      </c>
      <c r="BQ475" s="5">
        <v>1</v>
      </c>
      <c r="BR475" s="5">
        <v>1</v>
      </c>
      <c r="BS475" s="5">
        <v>1</v>
      </c>
      <c r="BT475" s="5">
        <v>1</v>
      </c>
      <c r="BU475" s="244">
        <v>1</v>
      </c>
    </row>
    <row r="476" spans="1:73" ht="18.75">
      <c r="A476" s="5">
        <v>1</v>
      </c>
      <c r="B476" s="596"/>
      <c r="C476" s="632"/>
      <c r="D476" s="598"/>
      <c r="E476" s="630" t="str">
        <f t="shared" si="70"/>
        <v/>
      </c>
      <c r="F476" s="640"/>
      <c r="G476" s="627" t="str">
        <f t="shared" si="73"/>
        <v/>
      </c>
      <c r="H476" s="639" t="str">
        <f>IF(OR(ISBLANK(F476), ISTEXT(F476)), "", "0  "&amp;F414)</f>
        <v/>
      </c>
      <c r="I476" s="5">
        <v>1</v>
      </c>
      <c r="J476" s="60" t="s">
        <v>21</v>
      </c>
      <c r="K476" s="463"/>
      <c r="L476" s="460" t="s">
        <v>257</v>
      </c>
      <c r="M476" s="463"/>
      <c r="N476" s="463"/>
      <c r="O476" s="463"/>
      <c r="P476" s="460"/>
      <c r="Q476" s="460"/>
      <c r="R476" s="460"/>
      <c r="S476" s="460"/>
      <c r="T476" s="460"/>
      <c r="U476" s="460"/>
      <c r="V476" s="460"/>
      <c r="W476" s="460"/>
      <c r="X476" s="461"/>
      <c r="Y476" s="3">
        <v>1</v>
      </c>
      <c r="Z476" s="5">
        <v>1</v>
      </c>
      <c r="AA476" s="5">
        <v>1</v>
      </c>
      <c r="AB476" s="5">
        <v>1</v>
      </c>
      <c r="AC476" s="5">
        <v>1</v>
      </c>
      <c r="AD476" s="5">
        <v>1</v>
      </c>
      <c r="AE476" s="5">
        <v>1</v>
      </c>
      <c r="AF476" s="5">
        <v>1</v>
      </c>
      <c r="AG476" s="5">
        <v>1</v>
      </c>
      <c r="AH476" s="5">
        <v>1</v>
      </c>
      <c r="AI476" s="5">
        <v>1</v>
      </c>
      <c r="AJ476" s="5">
        <v>1</v>
      </c>
      <c r="AK476" s="5">
        <v>1</v>
      </c>
      <c r="AL476" s="5">
        <v>1</v>
      </c>
      <c r="AM476" s="5">
        <v>1</v>
      </c>
      <c r="AN476" s="5">
        <v>1</v>
      </c>
      <c r="AO476" s="5">
        <v>1</v>
      </c>
      <c r="AP476" s="5">
        <v>1</v>
      </c>
      <c r="AQ476" s="5">
        <v>1</v>
      </c>
      <c r="AR476" s="5">
        <v>1</v>
      </c>
      <c r="AS476" s="5">
        <v>1</v>
      </c>
      <c r="AT476" s="5">
        <v>1</v>
      </c>
      <c r="AU476" s="5">
        <v>1</v>
      </c>
      <c r="AV476" s="5">
        <v>1</v>
      </c>
      <c r="AW476" s="5">
        <v>1</v>
      </c>
      <c r="AX476" s="5">
        <v>1</v>
      </c>
      <c r="AY476" s="5">
        <v>1</v>
      </c>
      <c r="AZ476" s="5">
        <v>1</v>
      </c>
      <c r="BA476" s="5">
        <v>1</v>
      </c>
      <c r="BB476" s="5">
        <v>1</v>
      </c>
      <c r="BC476" s="5">
        <v>1</v>
      </c>
      <c r="BD476" s="5">
        <v>1</v>
      </c>
      <c r="BE476" s="5">
        <v>1</v>
      </c>
      <c r="BF476" s="5">
        <v>1</v>
      </c>
      <c r="BG476" s="5">
        <v>1</v>
      </c>
      <c r="BH476" s="5">
        <v>1</v>
      </c>
      <c r="BI476" s="5">
        <v>1</v>
      </c>
      <c r="BJ476" s="5">
        <v>1</v>
      </c>
      <c r="BK476" s="5">
        <v>1</v>
      </c>
      <c r="BL476" s="5">
        <v>1</v>
      </c>
      <c r="BM476" s="5">
        <v>1</v>
      </c>
      <c r="BN476" s="5">
        <v>1</v>
      </c>
      <c r="BO476" s="5">
        <v>1</v>
      </c>
      <c r="BP476" s="5">
        <v>1</v>
      </c>
      <c r="BQ476" s="5">
        <v>1</v>
      </c>
      <c r="BR476" s="5">
        <v>1</v>
      </c>
      <c r="BS476" s="5">
        <v>1</v>
      </c>
      <c r="BT476" s="5">
        <v>1</v>
      </c>
      <c r="BU476" s="244">
        <v>1</v>
      </c>
    </row>
    <row r="477" spans="1:73" ht="18.75">
      <c r="A477" s="5">
        <v>1</v>
      </c>
      <c r="B477" s="596"/>
      <c r="C477" s="633"/>
      <c r="D477" s="598"/>
      <c r="E477" s="630" t="str">
        <f t="shared" si="70"/>
        <v/>
      </c>
      <c r="F477" s="642"/>
      <c r="G477" s="627" t="str">
        <f t="shared" si="73"/>
        <v/>
      </c>
      <c r="H477" s="639" t="str">
        <f>IF(OR(ISBLANK(F477), ISTEXT(F477)), "", "0  "&amp;F414)</f>
        <v/>
      </c>
      <c r="I477" s="5">
        <v>1</v>
      </c>
      <c r="J477" s="60" t="s">
        <v>21</v>
      </c>
      <c r="K477" s="464" t="s">
        <v>260</v>
      </c>
      <c r="L477" s="464"/>
      <c r="M477" s="464"/>
      <c r="N477" s="464"/>
      <c r="O477" s="464"/>
      <c r="P477" s="464"/>
      <c r="Q477" s="464"/>
      <c r="R477" s="464"/>
      <c r="S477" s="464"/>
      <c r="T477" s="464"/>
      <c r="U477" s="464"/>
      <c r="V477" s="464"/>
      <c r="W477" s="464"/>
      <c r="X477" s="465"/>
      <c r="Y477" s="3">
        <v>1</v>
      </c>
      <c r="Z477" s="5">
        <v>1</v>
      </c>
      <c r="AA477" s="5">
        <v>1</v>
      </c>
      <c r="AB477" s="5">
        <v>1</v>
      </c>
      <c r="AC477" s="5">
        <v>1</v>
      </c>
      <c r="AD477" s="5">
        <v>1</v>
      </c>
      <c r="AE477" s="5">
        <v>1</v>
      </c>
      <c r="AF477" s="5">
        <v>1</v>
      </c>
      <c r="AG477" s="5">
        <v>1</v>
      </c>
      <c r="AH477" s="5">
        <v>1</v>
      </c>
      <c r="AI477" s="5">
        <v>1</v>
      </c>
      <c r="AJ477" s="5">
        <v>1</v>
      </c>
      <c r="AK477" s="5">
        <v>1</v>
      </c>
      <c r="AL477" s="5">
        <v>1</v>
      </c>
      <c r="AM477" s="5">
        <v>1</v>
      </c>
      <c r="AN477" s="5">
        <v>1</v>
      </c>
      <c r="AO477" s="5">
        <v>1</v>
      </c>
      <c r="AP477" s="5">
        <v>1</v>
      </c>
      <c r="AQ477" s="5">
        <v>1</v>
      </c>
      <c r="AR477" s="5">
        <v>1</v>
      </c>
      <c r="AS477" s="5">
        <v>1</v>
      </c>
      <c r="AT477" s="5">
        <v>1</v>
      </c>
      <c r="AU477" s="5">
        <v>1</v>
      </c>
      <c r="AV477" s="5">
        <v>1</v>
      </c>
      <c r="AW477" s="5">
        <v>1</v>
      </c>
      <c r="AX477" s="5">
        <v>1</v>
      </c>
      <c r="AY477" s="5">
        <v>1</v>
      </c>
      <c r="AZ477" s="5">
        <v>1</v>
      </c>
      <c r="BA477" s="5">
        <v>1</v>
      </c>
      <c r="BB477" s="5">
        <v>1</v>
      </c>
      <c r="BC477" s="5">
        <v>1</v>
      </c>
      <c r="BD477" s="5">
        <v>1</v>
      </c>
      <c r="BE477" s="5">
        <v>1</v>
      </c>
      <c r="BF477" s="5">
        <v>1</v>
      </c>
      <c r="BG477" s="5">
        <v>1</v>
      </c>
      <c r="BH477" s="5">
        <v>1</v>
      </c>
      <c r="BI477" s="5">
        <v>1</v>
      </c>
      <c r="BJ477" s="5">
        <v>1</v>
      </c>
      <c r="BK477" s="5">
        <v>1</v>
      </c>
      <c r="BL477" s="5">
        <v>1</v>
      </c>
      <c r="BM477" s="5">
        <v>1</v>
      </c>
      <c r="BN477" s="5">
        <v>1</v>
      </c>
      <c r="BO477" s="5">
        <v>1</v>
      </c>
      <c r="BP477" s="5">
        <v>1</v>
      </c>
      <c r="BQ477" s="5">
        <v>1</v>
      </c>
      <c r="BR477" s="5">
        <v>1</v>
      </c>
      <c r="BS477" s="5">
        <v>1</v>
      </c>
      <c r="BT477" s="5">
        <v>1</v>
      </c>
      <c r="BU477" s="244">
        <v>1</v>
      </c>
    </row>
    <row r="478" spans="1:73" ht="16.5" thickBot="1">
      <c r="A478" s="5">
        <v>1</v>
      </c>
      <c r="B478" s="602">
        <v>5</v>
      </c>
      <c r="C478" s="603">
        <v>70</v>
      </c>
      <c r="D478" s="604">
        <v>5</v>
      </c>
      <c r="E478" s="603">
        <v>76</v>
      </c>
      <c r="F478" s="603">
        <v>35</v>
      </c>
      <c r="G478" s="628">
        <v>40</v>
      </c>
      <c r="H478" s="628">
        <v>14</v>
      </c>
      <c r="I478" s="5">
        <v>1</v>
      </c>
      <c r="J478" s="473" t="s">
        <v>21</v>
      </c>
      <c r="K478" s="399">
        <v>9</v>
      </c>
      <c r="L478" s="399">
        <v>12</v>
      </c>
      <c r="M478" s="399">
        <v>4</v>
      </c>
      <c r="N478" s="399">
        <v>11</v>
      </c>
      <c r="O478" s="399">
        <v>10</v>
      </c>
      <c r="P478" s="399">
        <v>40</v>
      </c>
      <c r="Q478" s="399">
        <v>12</v>
      </c>
      <c r="R478" s="399">
        <v>10</v>
      </c>
      <c r="S478" s="399">
        <v>0.2</v>
      </c>
      <c r="T478" s="399">
        <v>12</v>
      </c>
      <c r="U478" s="399">
        <v>9</v>
      </c>
      <c r="V478" s="399">
        <v>10</v>
      </c>
      <c r="W478" s="399">
        <v>16</v>
      </c>
      <c r="X478" s="474">
        <v>16</v>
      </c>
      <c r="Y478" s="5">
        <v>1</v>
      </c>
      <c r="Z478" s="5">
        <v>1</v>
      </c>
      <c r="AA478" s="399">
        <v>9</v>
      </c>
      <c r="AB478" s="399">
        <v>9</v>
      </c>
      <c r="AC478" s="399">
        <v>8</v>
      </c>
      <c r="AD478" s="399">
        <v>11</v>
      </c>
      <c r="AE478" s="399">
        <v>9</v>
      </c>
      <c r="AF478" s="399">
        <v>40</v>
      </c>
      <c r="AG478" s="5">
        <v>1</v>
      </c>
      <c r="AH478" s="5">
        <v>1</v>
      </c>
      <c r="AI478" s="5">
        <v>1</v>
      </c>
      <c r="AJ478" s="5">
        <v>1</v>
      </c>
      <c r="AK478" s="5">
        <v>1</v>
      </c>
      <c r="AL478" s="5">
        <v>1</v>
      </c>
      <c r="AM478" s="5">
        <v>1</v>
      </c>
      <c r="AN478" s="5">
        <v>1</v>
      </c>
      <c r="AO478" s="5">
        <v>1</v>
      </c>
      <c r="AP478" s="5">
        <v>1</v>
      </c>
      <c r="AQ478" s="5">
        <v>1</v>
      </c>
      <c r="AR478" s="5">
        <v>1</v>
      </c>
      <c r="AS478" s="5">
        <v>1</v>
      </c>
      <c r="AT478" s="5">
        <v>1</v>
      </c>
      <c r="AU478" s="5">
        <v>1</v>
      </c>
      <c r="AV478" s="5">
        <v>1</v>
      </c>
      <c r="AW478" s="5">
        <v>1</v>
      </c>
      <c r="AX478" s="5">
        <v>1</v>
      </c>
      <c r="AY478" s="5">
        <v>1</v>
      </c>
      <c r="AZ478" s="5">
        <v>1</v>
      </c>
      <c r="BA478" s="5">
        <v>1</v>
      </c>
      <c r="BB478" s="5">
        <v>1</v>
      </c>
      <c r="BC478" s="5">
        <v>1</v>
      </c>
      <c r="BD478" s="5">
        <v>1</v>
      </c>
      <c r="BE478" s="5">
        <v>1</v>
      </c>
      <c r="BF478" s="5">
        <v>1</v>
      </c>
      <c r="BG478" s="5">
        <v>1</v>
      </c>
      <c r="BH478" s="5">
        <v>1</v>
      </c>
      <c r="BI478" s="5">
        <v>1</v>
      </c>
      <c r="BJ478" s="5">
        <v>1</v>
      </c>
      <c r="BK478" s="5">
        <v>1</v>
      </c>
      <c r="BL478" s="5">
        <v>1</v>
      </c>
      <c r="BM478" s="5">
        <v>1</v>
      </c>
      <c r="BN478" s="5">
        <v>1</v>
      </c>
      <c r="BO478" s="5">
        <v>1</v>
      </c>
      <c r="BP478" s="5">
        <v>1</v>
      </c>
      <c r="BQ478" s="5">
        <v>1</v>
      </c>
      <c r="BR478" s="5">
        <v>1</v>
      </c>
      <c r="BS478" s="5">
        <v>1</v>
      </c>
      <c r="BT478" s="5">
        <v>1</v>
      </c>
      <c r="BU478" s="244">
        <v>1</v>
      </c>
    </row>
    <row r="479" spans="1:73" ht="15.75" thickBot="1">
      <c r="A479" s="5">
        <v>1</v>
      </c>
      <c r="B479" s="611">
        <f t="shared" ref="B479:H479" ca="1" si="76">CELL("largeur",B479)</f>
        <v>5</v>
      </c>
      <c r="C479" s="611">
        <f t="shared" ca="1" si="76"/>
        <v>70</v>
      </c>
      <c r="D479" s="611">
        <f t="shared" ca="1" si="76"/>
        <v>12</v>
      </c>
      <c r="E479" s="611">
        <f t="shared" ca="1" si="76"/>
        <v>76</v>
      </c>
      <c r="F479" s="611">
        <f t="shared" ca="1" si="76"/>
        <v>35</v>
      </c>
      <c r="G479" s="611">
        <f t="shared" ca="1" si="76"/>
        <v>55</v>
      </c>
      <c r="H479" s="611">
        <f t="shared" ca="1" si="76"/>
        <v>14</v>
      </c>
      <c r="I479" s="5">
        <v>1</v>
      </c>
      <c r="J479" s="287" t="s">
        <v>21</v>
      </c>
      <c r="K479" s="287">
        <f t="shared" ref="K479:X479" ca="1" si="77">CELL("largeur",K479)</f>
        <v>9</v>
      </c>
      <c r="L479" s="287">
        <f t="shared" ca="1" si="77"/>
        <v>12</v>
      </c>
      <c r="M479" s="287">
        <f t="shared" ca="1" si="77"/>
        <v>4</v>
      </c>
      <c r="N479" s="287">
        <f t="shared" ca="1" si="77"/>
        <v>11</v>
      </c>
      <c r="O479" s="287">
        <f t="shared" ca="1" si="77"/>
        <v>10</v>
      </c>
      <c r="P479" s="287">
        <f t="shared" ca="1" si="77"/>
        <v>40</v>
      </c>
      <c r="Q479" s="287">
        <f t="shared" ca="1" si="77"/>
        <v>12</v>
      </c>
      <c r="R479" s="287">
        <f t="shared" ca="1" si="77"/>
        <v>12</v>
      </c>
      <c r="S479" s="287">
        <f t="shared" ca="1" si="77"/>
        <v>0</v>
      </c>
      <c r="T479" s="287">
        <f t="shared" ca="1" si="77"/>
        <v>12</v>
      </c>
      <c r="U479" s="287">
        <f t="shared" ca="1" si="77"/>
        <v>9</v>
      </c>
      <c r="V479" s="287">
        <f t="shared" ca="1" si="77"/>
        <v>10</v>
      </c>
      <c r="W479" s="287">
        <f t="shared" ca="1" si="77"/>
        <v>16</v>
      </c>
      <c r="X479" s="287">
        <f t="shared" ca="1" si="77"/>
        <v>16</v>
      </c>
      <c r="Y479" s="5">
        <v>1</v>
      </c>
      <c r="Z479" s="5">
        <v>1</v>
      </c>
      <c r="AA479" s="287">
        <f t="shared" ref="AA479:AF479" ca="1" si="78">CELL("largeur",AA479)</f>
        <v>9</v>
      </c>
      <c r="AB479" s="287">
        <f t="shared" ca="1" si="78"/>
        <v>9</v>
      </c>
      <c r="AC479" s="287">
        <f t="shared" ca="1" si="78"/>
        <v>8</v>
      </c>
      <c r="AD479" s="287">
        <f t="shared" ca="1" si="78"/>
        <v>11</v>
      </c>
      <c r="AE479" s="287">
        <f t="shared" ca="1" si="78"/>
        <v>9</v>
      </c>
      <c r="AF479" s="287">
        <f t="shared" ca="1" si="78"/>
        <v>40</v>
      </c>
      <c r="AG479" s="5">
        <v>1</v>
      </c>
      <c r="AH479" s="5">
        <v>1</v>
      </c>
      <c r="AI479" s="5">
        <v>1</v>
      </c>
      <c r="AJ479" s="5">
        <v>1</v>
      </c>
      <c r="AK479" s="5">
        <v>1</v>
      </c>
      <c r="AL479" s="5">
        <v>1</v>
      </c>
      <c r="AM479" s="5">
        <v>1</v>
      </c>
      <c r="AN479" s="5">
        <v>1</v>
      </c>
      <c r="AO479" s="5">
        <v>1</v>
      </c>
      <c r="AP479" s="5">
        <v>1</v>
      </c>
      <c r="AQ479" s="5">
        <v>1</v>
      </c>
      <c r="AR479" s="5">
        <v>1</v>
      </c>
      <c r="AS479" s="5">
        <v>1</v>
      </c>
      <c r="AT479" s="5">
        <v>1</v>
      </c>
      <c r="AU479" s="5">
        <v>1</v>
      </c>
      <c r="AV479" s="5">
        <v>1</v>
      </c>
      <c r="AW479" s="5">
        <v>1</v>
      </c>
      <c r="AX479" s="5">
        <v>1</v>
      </c>
      <c r="AY479" s="5">
        <v>1</v>
      </c>
      <c r="AZ479" s="5">
        <v>1</v>
      </c>
      <c r="BA479" s="5">
        <v>1</v>
      </c>
      <c r="BB479" s="5">
        <v>1</v>
      </c>
      <c r="BC479" s="5">
        <v>1</v>
      </c>
      <c r="BD479" s="5">
        <v>1</v>
      </c>
      <c r="BE479" s="5">
        <v>1</v>
      </c>
      <c r="BF479" s="5">
        <v>1</v>
      </c>
      <c r="BG479" s="5">
        <v>1</v>
      </c>
      <c r="BH479" s="5">
        <v>1</v>
      </c>
      <c r="BI479" s="5">
        <v>1</v>
      </c>
      <c r="BJ479" s="5">
        <v>1</v>
      </c>
      <c r="BK479" s="5">
        <v>1</v>
      </c>
      <c r="BL479" s="5">
        <v>1</v>
      </c>
      <c r="BM479" s="5">
        <v>1</v>
      </c>
      <c r="BN479" s="5">
        <v>1</v>
      </c>
      <c r="BO479" s="5">
        <v>1</v>
      </c>
      <c r="BP479" s="5">
        <v>1</v>
      </c>
      <c r="BQ479" s="5">
        <v>1</v>
      </c>
      <c r="BR479" s="5">
        <v>1</v>
      </c>
      <c r="BS479" s="5">
        <v>1</v>
      </c>
      <c r="BT479" s="5">
        <v>1</v>
      </c>
      <c r="BU479" s="244">
        <v>1</v>
      </c>
    </row>
    <row r="480" spans="1:73" ht="15.75">
      <c r="A480" s="5">
        <v>1</v>
      </c>
      <c r="B480" s="5">
        <v>1</v>
      </c>
      <c r="C480" s="5">
        <v>1</v>
      </c>
      <c r="D480" s="5">
        <v>1</v>
      </c>
      <c r="E480" s="5">
        <v>1</v>
      </c>
      <c r="F480" s="5"/>
      <c r="G480" s="5"/>
      <c r="H480" s="5">
        <v>1</v>
      </c>
      <c r="I480" s="5">
        <v>1</v>
      </c>
      <c r="J480" s="891" t="s">
        <v>291</v>
      </c>
      <c r="K480" s="892"/>
      <c r="L480" s="892"/>
      <c r="M480" s="892"/>
      <c r="N480" s="892"/>
      <c r="O480" s="892"/>
      <c r="P480" s="892"/>
      <c r="Q480" s="893"/>
      <c r="R480" s="487" t="s">
        <v>262</v>
      </c>
      <c r="S480" s="476"/>
      <c r="T480" s="477" t="s">
        <v>263</v>
      </c>
      <c r="U480" s="478"/>
      <c r="W480" s="5"/>
      <c r="X480" s="5"/>
      <c r="Z480" s="5">
        <v>1</v>
      </c>
      <c r="AA480" s="5">
        <v>1</v>
      </c>
      <c r="AB480" s="5">
        <v>1</v>
      </c>
      <c r="AC480" s="5">
        <v>1</v>
      </c>
      <c r="AD480" s="5">
        <v>1</v>
      </c>
      <c r="AE480" s="5">
        <v>1</v>
      </c>
      <c r="AF480" s="5">
        <v>1</v>
      </c>
      <c r="AG480" s="5">
        <v>1</v>
      </c>
      <c r="AH480" s="5">
        <v>1</v>
      </c>
      <c r="AI480" s="5">
        <v>1</v>
      </c>
      <c r="AJ480" s="5">
        <v>1</v>
      </c>
      <c r="AK480" s="5">
        <v>1</v>
      </c>
      <c r="AL480" s="5">
        <v>1</v>
      </c>
      <c r="AM480" s="5">
        <v>1</v>
      </c>
      <c r="AN480" s="5">
        <v>1</v>
      </c>
      <c r="AO480" s="5">
        <v>1</v>
      </c>
      <c r="AP480" s="5">
        <v>1</v>
      </c>
      <c r="AQ480" s="5">
        <v>1</v>
      </c>
      <c r="AR480" s="5">
        <v>1</v>
      </c>
      <c r="AS480" s="5">
        <v>1</v>
      </c>
      <c r="AT480" s="5">
        <v>1</v>
      </c>
      <c r="AU480" s="5">
        <v>1</v>
      </c>
      <c r="AV480" s="5">
        <v>1</v>
      </c>
      <c r="AW480" s="5">
        <v>1</v>
      </c>
      <c r="AX480" s="5">
        <v>1</v>
      </c>
      <c r="AY480" s="5">
        <v>1</v>
      </c>
      <c r="AZ480" s="5">
        <v>1</v>
      </c>
      <c r="BA480" s="5">
        <v>1</v>
      </c>
      <c r="BB480" s="5">
        <v>1</v>
      </c>
      <c r="BC480" s="5">
        <v>1</v>
      </c>
      <c r="BD480" s="5">
        <v>1</v>
      </c>
      <c r="BE480" s="5">
        <v>1</v>
      </c>
      <c r="BF480" s="5">
        <v>1</v>
      </c>
      <c r="BG480" s="5">
        <v>1</v>
      </c>
      <c r="BH480" s="5">
        <v>1</v>
      </c>
      <c r="BI480" s="5">
        <v>1</v>
      </c>
      <c r="BJ480" s="5">
        <v>1</v>
      </c>
      <c r="BK480" s="5">
        <v>1</v>
      </c>
      <c r="BL480" s="5">
        <v>1</v>
      </c>
      <c r="BM480" s="5">
        <v>1</v>
      </c>
      <c r="BN480" s="5">
        <v>1</v>
      </c>
      <c r="BO480" s="5">
        <v>1</v>
      </c>
      <c r="BP480" s="5">
        <v>1</v>
      </c>
      <c r="BQ480" s="5">
        <v>1</v>
      </c>
      <c r="BR480" s="5">
        <v>1</v>
      </c>
      <c r="BS480" s="5">
        <v>1</v>
      </c>
      <c r="BT480" s="5">
        <v>1</v>
      </c>
      <c r="BU480" s="244">
        <v>1</v>
      </c>
    </row>
    <row r="481" spans="1:73">
      <c r="A481" s="5">
        <v>1</v>
      </c>
      <c r="B481" s="5">
        <v>1</v>
      </c>
      <c r="C481" s="5">
        <v>1</v>
      </c>
      <c r="D481" s="5">
        <v>1</v>
      </c>
      <c r="E481" s="5">
        <v>1</v>
      </c>
      <c r="F481" s="5"/>
      <c r="G481" s="5"/>
      <c r="H481" s="5">
        <v>1</v>
      </c>
      <c r="I481" s="5">
        <v>1</v>
      </c>
      <c r="J481" s="891"/>
      <c r="K481" s="892"/>
      <c r="L481" s="892"/>
      <c r="M481" s="892"/>
      <c r="N481" s="892"/>
      <c r="O481" s="892"/>
      <c r="P481" s="892"/>
      <c r="Q481" s="893"/>
      <c r="R481" s="5">
        <v>1</v>
      </c>
      <c r="S481" s="5">
        <v>1</v>
      </c>
      <c r="T481" s="5">
        <v>1</v>
      </c>
      <c r="U481" s="5">
        <v>1</v>
      </c>
      <c r="V481" s="5">
        <v>1</v>
      </c>
      <c r="W481" s="5">
        <v>1</v>
      </c>
      <c r="X481" s="5">
        <v>1</v>
      </c>
      <c r="Y481" s="5">
        <v>1</v>
      </c>
      <c r="Z481" s="5">
        <v>1</v>
      </c>
      <c r="AA481" s="5">
        <v>1</v>
      </c>
      <c r="AB481" s="5">
        <v>1</v>
      </c>
      <c r="AC481" s="5">
        <v>1</v>
      </c>
      <c r="AD481" s="5">
        <v>1</v>
      </c>
      <c r="AE481" s="5">
        <v>1</v>
      </c>
      <c r="AF481" s="5">
        <v>1</v>
      </c>
      <c r="AG481" s="5">
        <v>1</v>
      </c>
      <c r="AH481" s="5">
        <v>1</v>
      </c>
      <c r="AI481" s="5">
        <v>1</v>
      </c>
      <c r="AJ481" s="5">
        <v>1</v>
      </c>
      <c r="AK481" s="5">
        <v>1</v>
      </c>
      <c r="AL481" s="5">
        <v>1</v>
      </c>
      <c r="AM481" s="5">
        <v>1</v>
      </c>
      <c r="AN481" s="5">
        <v>1</v>
      </c>
      <c r="AO481" s="5">
        <v>1</v>
      </c>
      <c r="AP481" s="5">
        <v>1</v>
      </c>
      <c r="AQ481" s="5">
        <v>1</v>
      </c>
      <c r="AR481" s="5">
        <v>1</v>
      </c>
      <c r="AS481" s="5">
        <v>1</v>
      </c>
      <c r="AT481" s="5">
        <v>1</v>
      </c>
      <c r="AU481" s="5">
        <v>1</v>
      </c>
      <c r="AV481" s="5">
        <v>1</v>
      </c>
      <c r="AW481" s="5">
        <v>1</v>
      </c>
      <c r="AX481" s="5">
        <v>1</v>
      </c>
      <c r="AY481" s="5">
        <v>1</v>
      </c>
      <c r="AZ481" s="5">
        <v>1</v>
      </c>
      <c r="BA481" s="5">
        <v>1</v>
      </c>
      <c r="BB481" s="5">
        <v>1</v>
      </c>
      <c r="BC481" s="5">
        <v>1</v>
      </c>
      <c r="BD481" s="5">
        <v>1</v>
      </c>
      <c r="BE481" s="5">
        <v>1</v>
      </c>
      <c r="BF481" s="5">
        <v>1</v>
      </c>
      <c r="BG481" s="5">
        <v>1</v>
      </c>
      <c r="BH481" s="5">
        <v>1</v>
      </c>
      <c r="BI481" s="5">
        <v>1</v>
      </c>
      <c r="BJ481" s="5">
        <v>1</v>
      </c>
      <c r="BK481" s="5">
        <v>1</v>
      </c>
      <c r="BL481" s="5">
        <v>1</v>
      </c>
      <c r="BM481" s="5">
        <v>1</v>
      </c>
      <c r="BN481" s="5">
        <v>1</v>
      </c>
      <c r="BO481" s="5">
        <v>1</v>
      </c>
      <c r="BP481" s="5">
        <v>1</v>
      </c>
      <c r="BQ481" s="5">
        <v>1</v>
      </c>
      <c r="BR481" s="5">
        <v>1</v>
      </c>
      <c r="BS481" s="5">
        <v>1</v>
      </c>
      <c r="BT481" s="5">
        <v>1</v>
      </c>
      <c r="BU481" s="244">
        <v>1</v>
      </c>
    </row>
    <row r="482" spans="1:73">
      <c r="A482" s="5">
        <v>1</v>
      </c>
      <c r="B482" s="5">
        <v>1</v>
      </c>
      <c r="C482" s="5">
        <v>1</v>
      </c>
      <c r="D482" s="5">
        <v>1</v>
      </c>
      <c r="E482" s="5">
        <v>1</v>
      </c>
      <c r="F482" s="5"/>
      <c r="G482" s="5"/>
      <c r="H482" s="5">
        <v>1</v>
      </c>
      <c r="I482" s="5">
        <v>1</v>
      </c>
      <c r="J482" s="894" t="s">
        <v>264</v>
      </c>
      <c r="K482" s="895"/>
      <c r="L482" s="895"/>
      <c r="M482" s="895"/>
      <c r="N482" s="895"/>
      <c r="O482" s="895"/>
      <c r="P482" s="895"/>
      <c r="Q482" s="896"/>
      <c r="R482" s="5">
        <v>1</v>
      </c>
      <c r="S482" s="5">
        <v>1</v>
      </c>
      <c r="T482" s="5">
        <v>1</v>
      </c>
      <c r="U482" s="5">
        <v>1</v>
      </c>
      <c r="V482" s="5">
        <v>1</v>
      </c>
      <c r="W482" s="5">
        <v>1</v>
      </c>
      <c r="X482" s="5">
        <v>1</v>
      </c>
      <c r="Y482" s="5">
        <v>1</v>
      </c>
      <c r="Z482" s="5">
        <v>1</v>
      </c>
      <c r="AA482" s="5">
        <v>1</v>
      </c>
      <c r="AB482" s="5">
        <v>1</v>
      </c>
      <c r="AC482" s="5">
        <v>1</v>
      </c>
      <c r="AD482" s="5">
        <v>1</v>
      </c>
      <c r="AE482" s="5">
        <v>1</v>
      </c>
      <c r="AF482" s="5">
        <v>1</v>
      </c>
      <c r="AG482" s="5">
        <v>1</v>
      </c>
      <c r="AH482" s="5">
        <v>1</v>
      </c>
      <c r="AI482" s="5">
        <v>1</v>
      </c>
      <c r="AJ482" s="5">
        <v>1</v>
      </c>
      <c r="AK482" s="5">
        <v>1</v>
      </c>
      <c r="AL482" s="5">
        <v>1</v>
      </c>
      <c r="AM482" s="5">
        <v>1</v>
      </c>
      <c r="AN482" s="5">
        <v>1</v>
      </c>
      <c r="AO482" s="5">
        <v>1</v>
      </c>
      <c r="AP482" s="5">
        <v>1</v>
      </c>
      <c r="AQ482" s="5">
        <v>1</v>
      </c>
      <c r="AR482" s="5">
        <v>1</v>
      </c>
      <c r="AS482" s="5">
        <v>1</v>
      </c>
      <c r="AT482" s="5">
        <v>1</v>
      </c>
      <c r="AU482" s="5">
        <v>1</v>
      </c>
      <c r="AV482" s="5">
        <v>1</v>
      </c>
      <c r="AW482" s="5">
        <v>1</v>
      </c>
      <c r="AX482" s="5">
        <v>1</v>
      </c>
      <c r="AY482" s="5">
        <v>1</v>
      </c>
      <c r="AZ482" s="5">
        <v>1</v>
      </c>
      <c r="BA482" s="5">
        <v>1</v>
      </c>
      <c r="BB482" s="5">
        <v>1</v>
      </c>
      <c r="BC482" s="5">
        <v>1</v>
      </c>
      <c r="BD482" s="5">
        <v>1</v>
      </c>
      <c r="BE482" s="5">
        <v>1</v>
      </c>
      <c r="BF482" s="5">
        <v>1</v>
      </c>
      <c r="BG482" s="5">
        <v>1</v>
      </c>
      <c r="BH482" s="5">
        <v>1</v>
      </c>
      <c r="BI482" s="5">
        <v>1</v>
      </c>
      <c r="BJ482" s="5">
        <v>1</v>
      </c>
      <c r="BK482" s="5">
        <v>1</v>
      </c>
      <c r="BL482" s="5">
        <v>1</v>
      </c>
      <c r="BM482" s="5">
        <v>1</v>
      </c>
      <c r="BN482" s="5">
        <v>1</v>
      </c>
      <c r="BO482" s="5">
        <v>1</v>
      </c>
      <c r="BP482" s="5">
        <v>1</v>
      </c>
      <c r="BQ482" s="5">
        <v>1</v>
      </c>
      <c r="BR482" s="5">
        <v>1</v>
      </c>
      <c r="BS482" s="5">
        <v>1</v>
      </c>
      <c r="BT482" s="5">
        <v>1</v>
      </c>
      <c r="BU482" s="244">
        <v>1</v>
      </c>
    </row>
    <row r="483" spans="1:73">
      <c r="A483" s="5">
        <v>1</v>
      </c>
      <c r="B483" s="5">
        <v>1</v>
      </c>
      <c r="C483" s="5">
        <v>1</v>
      </c>
      <c r="D483" s="5">
        <v>1</v>
      </c>
      <c r="E483" s="5">
        <v>1</v>
      </c>
      <c r="F483" s="5"/>
      <c r="G483" s="5"/>
      <c r="H483" s="5">
        <v>1</v>
      </c>
      <c r="I483" s="5">
        <v>1</v>
      </c>
      <c r="J483" s="488" t="s">
        <v>292</v>
      </c>
      <c r="K483" s="489"/>
      <c r="L483" s="489"/>
      <c r="M483" s="489"/>
      <c r="N483" s="489"/>
      <c r="O483" s="489"/>
      <c r="P483" s="489"/>
      <c r="Q483" s="490"/>
      <c r="R483" s="5">
        <v>1</v>
      </c>
      <c r="S483" s="5">
        <v>1</v>
      </c>
      <c r="T483" s="5">
        <v>1</v>
      </c>
      <c r="U483" s="5">
        <v>1</v>
      </c>
      <c r="V483" s="5">
        <v>1</v>
      </c>
      <c r="W483" s="5">
        <v>1</v>
      </c>
      <c r="X483" s="5">
        <v>1</v>
      </c>
      <c r="Y483" s="5">
        <v>1</v>
      </c>
      <c r="Z483" s="5">
        <v>1</v>
      </c>
      <c r="AA483" s="5">
        <v>1</v>
      </c>
      <c r="AB483" s="5">
        <v>1</v>
      </c>
      <c r="AC483" s="5">
        <v>1</v>
      </c>
      <c r="AD483" s="5">
        <v>1</v>
      </c>
      <c r="AE483" s="5">
        <v>1</v>
      </c>
      <c r="AF483" s="5">
        <v>1</v>
      </c>
      <c r="AG483" s="5">
        <v>1</v>
      </c>
      <c r="AH483" s="5">
        <v>1</v>
      </c>
      <c r="AI483" s="5">
        <v>1</v>
      </c>
      <c r="AJ483" s="5">
        <v>1</v>
      </c>
      <c r="AK483" s="5">
        <v>1</v>
      </c>
      <c r="AL483" s="5">
        <v>1</v>
      </c>
      <c r="AM483" s="5">
        <v>1</v>
      </c>
      <c r="AN483" s="5">
        <v>1</v>
      </c>
      <c r="AO483" s="5">
        <v>1</v>
      </c>
      <c r="AP483" s="5">
        <v>1</v>
      </c>
      <c r="AQ483" s="5">
        <v>1</v>
      </c>
      <c r="AR483" s="5">
        <v>1</v>
      </c>
      <c r="AS483" s="5">
        <v>1</v>
      </c>
      <c r="AT483" s="5">
        <v>1</v>
      </c>
      <c r="AU483" s="5">
        <v>1</v>
      </c>
      <c r="AV483" s="5">
        <v>1</v>
      </c>
      <c r="AW483" s="5">
        <v>1</v>
      </c>
      <c r="AX483" s="5">
        <v>1</v>
      </c>
      <c r="AY483" s="5">
        <v>1</v>
      </c>
      <c r="AZ483" s="5">
        <v>1</v>
      </c>
      <c r="BA483" s="5">
        <v>1</v>
      </c>
      <c r="BB483" s="5">
        <v>1</v>
      </c>
      <c r="BC483" s="5">
        <v>1</v>
      </c>
      <c r="BD483" s="5">
        <v>1</v>
      </c>
      <c r="BE483" s="5">
        <v>1</v>
      </c>
      <c r="BF483" s="5">
        <v>1</v>
      </c>
      <c r="BG483" s="5">
        <v>1</v>
      </c>
      <c r="BH483" s="5">
        <v>1</v>
      </c>
      <c r="BI483" s="5">
        <v>1</v>
      </c>
      <c r="BJ483" s="5">
        <v>1</v>
      </c>
      <c r="BK483" s="5">
        <v>1</v>
      </c>
      <c r="BL483" s="5">
        <v>1</v>
      </c>
      <c r="BM483" s="5">
        <v>1</v>
      </c>
      <c r="BN483" s="5">
        <v>1</v>
      </c>
      <c r="BO483" s="5">
        <v>1</v>
      </c>
      <c r="BP483" s="5">
        <v>1</v>
      </c>
      <c r="BQ483" s="5">
        <v>1</v>
      </c>
      <c r="BR483" s="5">
        <v>1</v>
      </c>
      <c r="BS483" s="5">
        <v>1</v>
      </c>
      <c r="BT483" s="5">
        <v>1</v>
      </c>
      <c r="BU483" s="244">
        <v>1</v>
      </c>
    </row>
    <row r="484" spans="1:73" ht="15.75" thickBot="1">
      <c r="A484" s="5">
        <v>1</v>
      </c>
      <c r="B484" s="5">
        <v>1</v>
      </c>
      <c r="C484" s="5">
        <v>1</v>
      </c>
      <c r="D484" s="5">
        <v>1</v>
      </c>
      <c r="E484" s="5">
        <v>1</v>
      </c>
      <c r="F484" s="5"/>
      <c r="G484" s="5"/>
      <c r="H484" s="5">
        <v>1</v>
      </c>
      <c r="I484" s="5">
        <v>1</v>
      </c>
      <c r="J484" s="5">
        <v>1</v>
      </c>
      <c r="K484" s="5">
        <v>1</v>
      </c>
      <c r="L484" s="5">
        <v>1</v>
      </c>
      <c r="M484" s="5">
        <v>1</v>
      </c>
      <c r="N484" s="5">
        <v>1</v>
      </c>
      <c r="O484" s="5">
        <v>1</v>
      </c>
      <c r="P484" s="5">
        <v>1</v>
      </c>
      <c r="Q484" s="5">
        <v>1</v>
      </c>
      <c r="R484" s="5">
        <v>1</v>
      </c>
      <c r="S484" s="5">
        <v>1</v>
      </c>
      <c r="T484" s="5">
        <v>1</v>
      </c>
      <c r="U484" s="5">
        <v>1</v>
      </c>
      <c r="V484" s="5">
        <v>1</v>
      </c>
      <c r="W484" s="5">
        <v>1</v>
      </c>
      <c r="X484" s="5">
        <v>1</v>
      </c>
      <c r="Y484" s="5">
        <v>1</v>
      </c>
      <c r="Z484" s="5">
        <v>1</v>
      </c>
      <c r="AA484" s="5">
        <v>1</v>
      </c>
      <c r="AB484" s="5">
        <v>1</v>
      </c>
      <c r="AC484" s="5">
        <v>1</v>
      </c>
      <c r="AD484" s="5">
        <v>1</v>
      </c>
      <c r="AE484" s="5">
        <v>1</v>
      </c>
      <c r="AF484" s="5">
        <v>1</v>
      </c>
      <c r="AG484" s="5">
        <v>1</v>
      </c>
      <c r="AH484" s="5">
        <v>1</v>
      </c>
      <c r="AI484" s="5">
        <v>1</v>
      </c>
      <c r="AJ484" s="5">
        <v>1</v>
      </c>
      <c r="AK484" s="5">
        <v>1</v>
      </c>
      <c r="AL484" s="5">
        <v>1</v>
      </c>
      <c r="AM484" s="5">
        <v>1</v>
      </c>
      <c r="AN484" s="5">
        <v>1</v>
      </c>
      <c r="AO484" s="5">
        <v>1</v>
      </c>
      <c r="AP484" s="5">
        <v>1</v>
      </c>
      <c r="AQ484" s="5">
        <v>1</v>
      </c>
      <c r="AR484" s="5">
        <v>1</v>
      </c>
      <c r="AS484" s="5">
        <v>1</v>
      </c>
      <c r="AT484" s="5">
        <v>1</v>
      </c>
      <c r="AU484" s="5">
        <v>1</v>
      </c>
      <c r="AV484" s="5">
        <v>1</v>
      </c>
      <c r="AW484" s="5">
        <v>1</v>
      </c>
      <c r="AX484" s="5">
        <v>1</v>
      </c>
      <c r="AY484" s="5">
        <v>1</v>
      </c>
      <c r="AZ484" s="5">
        <v>1</v>
      </c>
      <c r="BA484" s="5">
        <v>1</v>
      </c>
      <c r="BB484" s="5">
        <v>1</v>
      </c>
      <c r="BC484" s="5">
        <v>1</v>
      </c>
      <c r="BD484" s="5">
        <v>1</v>
      </c>
      <c r="BE484" s="5">
        <v>1</v>
      </c>
      <c r="BF484" s="5">
        <v>1</v>
      </c>
      <c r="BG484" s="5">
        <v>1</v>
      </c>
      <c r="BH484" s="5">
        <v>1</v>
      </c>
      <c r="BI484" s="5">
        <v>1</v>
      </c>
      <c r="BJ484" s="5">
        <v>1</v>
      </c>
      <c r="BK484" s="5">
        <v>1</v>
      </c>
      <c r="BL484" s="5">
        <v>1</v>
      </c>
      <c r="BM484" s="5">
        <v>1</v>
      </c>
      <c r="BN484" s="5">
        <v>1</v>
      </c>
      <c r="BO484" s="5">
        <v>1</v>
      </c>
      <c r="BP484" s="5">
        <v>1</v>
      </c>
      <c r="BQ484" s="5">
        <v>1</v>
      </c>
      <c r="BR484" s="5">
        <v>1</v>
      </c>
      <c r="BS484" s="5">
        <v>1</v>
      </c>
      <c r="BT484" s="5">
        <v>1</v>
      </c>
      <c r="BU484" s="244">
        <v>1</v>
      </c>
    </row>
    <row r="485" spans="1:73" ht="18.75">
      <c r="A485" s="5">
        <v>1</v>
      </c>
      <c r="B485" s="5">
        <v>1</v>
      </c>
      <c r="C485" s="5">
        <v>1</v>
      </c>
      <c r="D485" s="5">
        <v>1</v>
      </c>
      <c r="E485" s="5">
        <v>1</v>
      </c>
      <c r="F485" s="5"/>
      <c r="G485" s="5"/>
      <c r="H485" s="5">
        <v>1</v>
      </c>
      <c r="I485" s="5">
        <v>1</v>
      </c>
      <c r="J485" s="5">
        <v>1</v>
      </c>
      <c r="K485" s="5">
        <v>1</v>
      </c>
      <c r="L485" s="5">
        <v>1</v>
      </c>
      <c r="M485" s="5">
        <v>1</v>
      </c>
      <c r="N485" s="5">
        <v>1</v>
      </c>
      <c r="O485" s="5">
        <v>1</v>
      </c>
      <c r="P485" s="426" t="s">
        <v>237</v>
      </c>
      <c r="Q485" s="427"/>
      <c r="R485" s="428"/>
      <c r="S485" s="5">
        <v>1</v>
      </c>
      <c r="T485" s="5">
        <v>1</v>
      </c>
      <c r="U485" s="5">
        <v>1</v>
      </c>
      <c r="V485" s="5">
        <v>1</v>
      </c>
      <c r="W485" s="5">
        <v>1</v>
      </c>
      <c r="X485" s="5">
        <v>1</v>
      </c>
      <c r="Y485" s="5">
        <v>1</v>
      </c>
      <c r="Z485" s="5">
        <v>1</v>
      </c>
      <c r="AA485" s="5">
        <v>1</v>
      </c>
      <c r="AB485" s="5">
        <v>1</v>
      </c>
      <c r="AC485" s="5">
        <v>1</v>
      </c>
      <c r="AD485" s="5">
        <v>1</v>
      </c>
      <c r="AE485" s="5">
        <v>1</v>
      </c>
      <c r="AF485" s="5">
        <v>1</v>
      </c>
      <c r="AG485" s="5">
        <v>1</v>
      </c>
      <c r="AH485" s="5">
        <v>1</v>
      </c>
      <c r="AI485" s="5">
        <v>1</v>
      </c>
      <c r="AJ485" s="5">
        <v>1</v>
      </c>
      <c r="AK485" s="5">
        <v>1</v>
      </c>
      <c r="AL485" s="5">
        <v>1</v>
      </c>
      <c r="AM485" s="5">
        <v>1</v>
      </c>
      <c r="AN485" s="5">
        <v>1</v>
      </c>
      <c r="AO485" s="5">
        <v>1</v>
      </c>
      <c r="AP485" s="5">
        <v>1</v>
      </c>
      <c r="AQ485" s="5">
        <v>1</v>
      </c>
      <c r="AR485" s="5">
        <v>1</v>
      </c>
      <c r="AS485" s="5">
        <v>1</v>
      </c>
      <c r="AT485" s="5">
        <v>1</v>
      </c>
      <c r="AU485" s="5">
        <v>1</v>
      </c>
      <c r="AV485" s="5">
        <v>1</v>
      </c>
      <c r="AW485" s="5">
        <v>1</v>
      </c>
      <c r="AX485" s="5">
        <v>1</v>
      </c>
      <c r="AY485" s="5">
        <v>1</v>
      </c>
      <c r="AZ485" s="5">
        <v>1</v>
      </c>
      <c r="BA485" s="5">
        <v>1</v>
      </c>
      <c r="BB485" s="5">
        <v>1</v>
      </c>
      <c r="BC485" s="5">
        <v>1</v>
      </c>
      <c r="BD485" s="5">
        <v>1</v>
      </c>
      <c r="BE485" s="5">
        <v>1</v>
      </c>
      <c r="BF485" s="5">
        <v>1</v>
      </c>
      <c r="BG485" s="5">
        <v>1</v>
      </c>
      <c r="BH485" s="5">
        <v>1</v>
      </c>
      <c r="BI485" s="5">
        <v>1</v>
      </c>
      <c r="BJ485" s="5">
        <v>1</v>
      </c>
      <c r="BK485" s="5">
        <v>1</v>
      </c>
      <c r="BL485" s="5">
        <v>1</v>
      </c>
      <c r="BM485" s="5">
        <v>1</v>
      </c>
      <c r="BN485" s="5">
        <v>1</v>
      </c>
      <c r="BO485" s="5">
        <v>1</v>
      </c>
      <c r="BP485" s="5">
        <v>1</v>
      </c>
      <c r="BQ485" s="5">
        <v>1</v>
      </c>
      <c r="BR485" s="5">
        <v>1</v>
      </c>
      <c r="BS485" s="5">
        <v>1</v>
      </c>
      <c r="BT485" s="5">
        <v>1</v>
      </c>
      <c r="BU485" s="244">
        <v>1</v>
      </c>
    </row>
    <row r="486" spans="1:73" ht="15.75">
      <c r="A486" s="5">
        <v>1</v>
      </c>
      <c r="B486" s="5">
        <v>1</v>
      </c>
      <c r="C486" s="5">
        <v>1</v>
      </c>
      <c r="D486" s="5">
        <v>1</v>
      </c>
      <c r="E486" s="5">
        <v>1</v>
      </c>
      <c r="F486" s="5"/>
      <c r="G486" s="5"/>
      <c r="H486" s="5">
        <v>1</v>
      </c>
      <c r="I486" s="5">
        <v>1</v>
      </c>
      <c r="J486" s="5">
        <v>1</v>
      </c>
      <c r="K486" s="5">
        <v>1</v>
      </c>
      <c r="L486" s="5">
        <v>1</v>
      </c>
      <c r="M486" s="5">
        <v>1</v>
      </c>
      <c r="N486" s="5">
        <v>1</v>
      </c>
      <c r="O486" s="5">
        <v>1</v>
      </c>
      <c r="P486" s="432"/>
      <c r="Q486" s="433"/>
      <c r="R486" s="434"/>
      <c r="S486" s="5">
        <v>1</v>
      </c>
      <c r="T486" s="5">
        <v>1</v>
      </c>
      <c r="U486" s="5">
        <v>1</v>
      </c>
      <c r="V486" s="5">
        <v>1</v>
      </c>
      <c r="W486" s="5">
        <v>1</v>
      </c>
      <c r="X486" s="5">
        <v>1</v>
      </c>
      <c r="Y486" s="5">
        <v>1</v>
      </c>
      <c r="Z486" s="5">
        <v>1</v>
      </c>
      <c r="AA486" s="5">
        <v>1</v>
      </c>
      <c r="AB486" s="5">
        <v>1</v>
      </c>
      <c r="AC486" s="5">
        <v>1</v>
      </c>
      <c r="AD486" s="5">
        <v>1</v>
      </c>
      <c r="AE486" s="5">
        <v>1</v>
      </c>
      <c r="AF486" s="5">
        <v>1</v>
      </c>
      <c r="AG486" s="5">
        <v>1</v>
      </c>
      <c r="AH486" s="5">
        <v>1</v>
      </c>
      <c r="AI486" s="5">
        <v>1</v>
      </c>
      <c r="AJ486" s="5">
        <v>1</v>
      </c>
      <c r="AK486" s="5">
        <v>1</v>
      </c>
      <c r="AL486" s="5">
        <v>1</v>
      </c>
      <c r="AM486" s="5">
        <v>1</v>
      </c>
      <c r="AN486" s="5">
        <v>1</v>
      </c>
      <c r="AO486" s="5">
        <v>1</v>
      </c>
      <c r="AP486" s="5">
        <v>1</v>
      </c>
      <c r="AQ486" s="5">
        <v>1</v>
      </c>
      <c r="AR486" s="5">
        <v>1</v>
      </c>
      <c r="AS486" s="5">
        <v>1</v>
      </c>
      <c r="AT486" s="5">
        <v>1</v>
      </c>
      <c r="AU486" s="5">
        <v>1</v>
      </c>
      <c r="AV486" s="5">
        <v>1</v>
      </c>
      <c r="AW486" s="5">
        <v>1</v>
      </c>
      <c r="AX486" s="5">
        <v>1</v>
      </c>
      <c r="AY486" s="5">
        <v>1</v>
      </c>
      <c r="AZ486" s="5">
        <v>1</v>
      </c>
      <c r="BA486" s="5">
        <v>1</v>
      </c>
      <c r="BB486" s="5">
        <v>1</v>
      </c>
      <c r="BC486" s="5">
        <v>1</v>
      </c>
      <c r="BD486" s="5">
        <v>1</v>
      </c>
      <c r="BE486" s="5">
        <v>1</v>
      </c>
      <c r="BF486" s="5">
        <v>1</v>
      </c>
      <c r="BG486" s="5">
        <v>1</v>
      </c>
      <c r="BH486" s="5">
        <v>1</v>
      </c>
      <c r="BI486" s="5">
        <v>1</v>
      </c>
      <c r="BJ486" s="5">
        <v>1</v>
      </c>
      <c r="BK486" s="5">
        <v>1</v>
      </c>
      <c r="BL486" s="5">
        <v>1</v>
      </c>
      <c r="BM486" s="5">
        <v>1</v>
      </c>
      <c r="BN486" s="5">
        <v>1</v>
      </c>
      <c r="BO486" s="5">
        <v>1</v>
      </c>
      <c r="BP486" s="5">
        <v>1</v>
      </c>
      <c r="BQ486" s="5">
        <v>1</v>
      </c>
      <c r="BR486" s="5">
        <v>1</v>
      </c>
      <c r="BS486" s="5">
        <v>1</v>
      </c>
      <c r="BT486" s="5">
        <v>1</v>
      </c>
      <c r="BU486" s="244">
        <v>1</v>
      </c>
    </row>
    <row r="487" spans="1:73" ht="15.75">
      <c r="A487" s="5">
        <v>1</v>
      </c>
      <c r="B487" s="5">
        <v>1</v>
      </c>
      <c r="C487" s="5">
        <v>1</v>
      </c>
      <c r="D487" s="5">
        <v>1</v>
      </c>
      <c r="E487" s="5">
        <v>1</v>
      </c>
      <c r="F487" s="5"/>
      <c r="G487" s="5"/>
      <c r="H487" s="5">
        <v>1</v>
      </c>
      <c r="I487" s="5">
        <v>1</v>
      </c>
      <c r="J487" s="5">
        <v>1</v>
      </c>
      <c r="K487" s="5">
        <v>1</v>
      </c>
      <c r="L487" s="5">
        <v>1</v>
      </c>
      <c r="M487" s="5">
        <v>1</v>
      </c>
      <c r="N487" s="5">
        <v>1</v>
      </c>
      <c r="O487" s="5">
        <v>1</v>
      </c>
      <c r="P487" s="443" t="s">
        <v>242</v>
      </c>
      <c r="Q487" s="444"/>
      <c r="R487" s="446" t="s">
        <v>243</v>
      </c>
      <c r="S487" s="5">
        <v>1</v>
      </c>
      <c r="T487" s="5">
        <v>1</v>
      </c>
      <c r="U487" s="5">
        <v>1</v>
      </c>
      <c r="V487" s="5">
        <v>1</v>
      </c>
      <c r="W487" s="5">
        <v>1</v>
      </c>
      <c r="X487" s="5">
        <v>1</v>
      </c>
      <c r="Y487" s="5">
        <v>1</v>
      </c>
      <c r="Z487" s="5">
        <v>1</v>
      </c>
      <c r="AA487" s="5">
        <v>1</v>
      </c>
      <c r="AB487" s="5">
        <v>1</v>
      </c>
      <c r="AC487" s="5">
        <v>1</v>
      </c>
      <c r="AD487" s="5">
        <v>1</v>
      </c>
      <c r="AE487" s="5">
        <v>1</v>
      </c>
      <c r="AF487" s="5">
        <v>1</v>
      </c>
      <c r="AG487" s="5">
        <v>1</v>
      </c>
      <c r="AH487" s="5">
        <v>1</v>
      </c>
      <c r="AI487" s="5">
        <v>1</v>
      </c>
      <c r="AJ487" s="5">
        <v>1</v>
      </c>
      <c r="AK487" s="5">
        <v>1</v>
      </c>
      <c r="AL487" s="5">
        <v>1</v>
      </c>
      <c r="AM487" s="5">
        <v>1</v>
      </c>
      <c r="AN487" s="5">
        <v>1</v>
      </c>
      <c r="AO487" s="5">
        <v>1</v>
      </c>
      <c r="AP487" s="5">
        <v>1</v>
      </c>
      <c r="AQ487" s="5">
        <v>1</v>
      </c>
      <c r="AR487" s="5">
        <v>1</v>
      </c>
      <c r="AS487" s="5">
        <v>1</v>
      </c>
      <c r="AT487" s="5">
        <v>1</v>
      </c>
      <c r="AU487" s="5">
        <v>1</v>
      </c>
      <c r="AV487" s="5">
        <v>1</v>
      </c>
      <c r="AW487" s="5">
        <v>1</v>
      </c>
      <c r="AX487" s="5">
        <v>1</v>
      </c>
      <c r="AY487" s="5">
        <v>1</v>
      </c>
      <c r="AZ487" s="5">
        <v>1</v>
      </c>
      <c r="BA487" s="5">
        <v>1</v>
      </c>
      <c r="BB487" s="5">
        <v>1</v>
      </c>
      <c r="BC487" s="5">
        <v>1</v>
      </c>
      <c r="BD487" s="5">
        <v>1</v>
      </c>
      <c r="BE487" s="5">
        <v>1</v>
      </c>
      <c r="BF487" s="5">
        <v>1</v>
      </c>
      <c r="BG487" s="5">
        <v>1</v>
      </c>
      <c r="BH487" s="5">
        <v>1</v>
      </c>
      <c r="BI487" s="5">
        <v>1</v>
      </c>
      <c r="BJ487" s="5">
        <v>1</v>
      </c>
      <c r="BK487" s="5">
        <v>1</v>
      </c>
      <c r="BL487" s="5">
        <v>1</v>
      </c>
      <c r="BM487" s="5">
        <v>1</v>
      </c>
      <c r="BN487" s="5">
        <v>1</v>
      </c>
      <c r="BO487" s="5">
        <v>1</v>
      </c>
      <c r="BP487" s="5">
        <v>1</v>
      </c>
      <c r="BQ487" s="5">
        <v>1</v>
      </c>
      <c r="BR487" s="5">
        <v>1</v>
      </c>
      <c r="BS487" s="5">
        <v>1</v>
      </c>
      <c r="BT487" s="5">
        <v>1</v>
      </c>
      <c r="BU487" s="244">
        <v>1</v>
      </c>
    </row>
    <row r="488" spans="1:73" ht="15.75">
      <c r="A488" s="5">
        <v>1</v>
      </c>
      <c r="B488" s="5">
        <v>1</v>
      </c>
      <c r="C488" s="5">
        <v>1</v>
      </c>
      <c r="D488" s="5">
        <v>1</v>
      </c>
      <c r="E488" s="5">
        <v>1</v>
      </c>
      <c r="F488" s="5"/>
      <c r="G488" s="5"/>
      <c r="H488" s="5">
        <v>1</v>
      </c>
      <c r="I488" s="5">
        <v>1</v>
      </c>
      <c r="J488" s="5">
        <v>1</v>
      </c>
      <c r="K488" s="5">
        <v>1</v>
      </c>
      <c r="L488" s="5">
        <v>1</v>
      </c>
      <c r="M488" s="5">
        <v>1</v>
      </c>
      <c r="N488" s="5">
        <v>1</v>
      </c>
      <c r="O488" s="5">
        <v>1</v>
      </c>
      <c r="P488" s="455" t="s">
        <v>247</v>
      </c>
      <c r="Q488" s="444"/>
      <c r="R488" s="446" t="s">
        <v>248</v>
      </c>
      <c r="S488" s="5">
        <v>1</v>
      </c>
      <c r="T488" s="5">
        <v>1</v>
      </c>
      <c r="U488" s="5">
        <v>1</v>
      </c>
      <c r="V488" s="5">
        <v>1</v>
      </c>
      <c r="W488" s="5">
        <v>1</v>
      </c>
      <c r="X488" s="5">
        <v>1</v>
      </c>
      <c r="Y488" s="5">
        <v>1</v>
      </c>
      <c r="Z488" s="5">
        <v>1</v>
      </c>
      <c r="AA488" s="5">
        <v>1</v>
      </c>
      <c r="AB488" s="5">
        <v>1</v>
      </c>
      <c r="AC488" s="5">
        <v>1</v>
      </c>
      <c r="AD488" s="5">
        <v>1</v>
      </c>
      <c r="AE488" s="5">
        <v>1</v>
      </c>
      <c r="AF488" s="5">
        <v>1</v>
      </c>
      <c r="AG488" s="5">
        <v>1</v>
      </c>
      <c r="AH488" s="5">
        <v>1</v>
      </c>
      <c r="AI488" s="5">
        <v>1</v>
      </c>
      <c r="AJ488" s="5">
        <v>1</v>
      </c>
      <c r="AK488" s="5">
        <v>1</v>
      </c>
      <c r="AL488" s="5">
        <v>1</v>
      </c>
      <c r="AM488" s="5">
        <v>1</v>
      </c>
      <c r="AN488" s="5">
        <v>1</v>
      </c>
      <c r="AO488" s="5">
        <v>1</v>
      </c>
      <c r="AP488" s="5">
        <v>1</v>
      </c>
      <c r="AQ488" s="5">
        <v>1</v>
      </c>
      <c r="AR488" s="5">
        <v>1</v>
      </c>
      <c r="AS488" s="5">
        <v>1</v>
      </c>
      <c r="AT488" s="5">
        <v>1</v>
      </c>
      <c r="AU488" s="5">
        <v>1</v>
      </c>
      <c r="AV488" s="5">
        <v>1</v>
      </c>
      <c r="AW488" s="5">
        <v>1</v>
      </c>
      <c r="AX488" s="5">
        <v>1</v>
      </c>
      <c r="AY488" s="5">
        <v>1</v>
      </c>
      <c r="AZ488" s="5">
        <v>1</v>
      </c>
      <c r="BA488" s="5">
        <v>1</v>
      </c>
      <c r="BB488" s="5">
        <v>1</v>
      </c>
      <c r="BC488" s="5">
        <v>1</v>
      </c>
      <c r="BD488" s="5">
        <v>1</v>
      </c>
      <c r="BE488" s="5">
        <v>1</v>
      </c>
      <c r="BF488" s="5">
        <v>1</v>
      </c>
      <c r="BG488" s="5">
        <v>1</v>
      </c>
      <c r="BH488" s="5">
        <v>1</v>
      </c>
      <c r="BI488" s="5">
        <v>1</v>
      </c>
      <c r="BJ488" s="5">
        <v>1</v>
      </c>
      <c r="BK488" s="5">
        <v>1</v>
      </c>
      <c r="BL488" s="5">
        <v>1</v>
      </c>
      <c r="BM488" s="5">
        <v>1</v>
      </c>
      <c r="BN488" s="5">
        <v>1</v>
      </c>
      <c r="BO488" s="5">
        <v>1</v>
      </c>
      <c r="BP488" s="5">
        <v>1</v>
      </c>
      <c r="BQ488" s="5">
        <v>1</v>
      </c>
      <c r="BR488" s="5">
        <v>1</v>
      </c>
      <c r="BS488" s="5">
        <v>1</v>
      </c>
      <c r="BT488" s="5">
        <v>1</v>
      </c>
      <c r="BU488" s="244">
        <v>1</v>
      </c>
    </row>
    <row r="489" spans="1:73" ht="15.75">
      <c r="A489" s="5">
        <v>1</v>
      </c>
      <c r="B489" s="5">
        <v>1</v>
      </c>
      <c r="C489" s="5">
        <v>1</v>
      </c>
      <c r="D489" s="5">
        <v>1</v>
      </c>
      <c r="E489" s="5">
        <v>1</v>
      </c>
      <c r="F489" s="5"/>
      <c r="G489" s="5"/>
      <c r="H489" s="5">
        <v>1</v>
      </c>
      <c r="I489" s="5">
        <v>1</v>
      </c>
      <c r="J489" s="5">
        <v>1</v>
      </c>
      <c r="K489" s="5">
        <v>1</v>
      </c>
      <c r="L489" s="5">
        <v>1</v>
      </c>
      <c r="M489" s="5">
        <v>1</v>
      </c>
      <c r="N489" s="5">
        <v>1</v>
      </c>
      <c r="O489" s="5">
        <v>1</v>
      </c>
      <c r="P489" s="455" t="s">
        <v>251</v>
      </c>
      <c r="Q489" s="444"/>
      <c r="R489" s="446" t="s">
        <v>252</v>
      </c>
      <c r="S489" s="5">
        <v>1</v>
      </c>
      <c r="T489" s="5">
        <v>1</v>
      </c>
      <c r="U489" s="5">
        <v>1</v>
      </c>
      <c r="V489" s="5">
        <v>1</v>
      </c>
      <c r="W489" s="5">
        <v>1</v>
      </c>
      <c r="X489" s="5">
        <v>1</v>
      </c>
      <c r="Y489" s="5">
        <v>1</v>
      </c>
      <c r="Z489" s="5">
        <v>1</v>
      </c>
      <c r="AA489" s="5">
        <v>1</v>
      </c>
      <c r="AB489" s="5">
        <v>1</v>
      </c>
      <c r="AC489" s="5">
        <v>1</v>
      </c>
      <c r="AD489" s="5">
        <v>1</v>
      </c>
      <c r="AE489" s="5">
        <v>1</v>
      </c>
      <c r="AF489" s="5">
        <v>1</v>
      </c>
      <c r="AG489" s="5">
        <v>1</v>
      </c>
      <c r="AH489" s="5">
        <v>1</v>
      </c>
      <c r="AI489" s="5">
        <v>1</v>
      </c>
      <c r="AJ489" s="5">
        <v>1</v>
      </c>
      <c r="AK489" s="5">
        <v>1</v>
      </c>
      <c r="AL489" s="5">
        <v>1</v>
      </c>
      <c r="AM489" s="5">
        <v>1</v>
      </c>
      <c r="AN489" s="5">
        <v>1</v>
      </c>
      <c r="AO489" s="5">
        <v>1</v>
      </c>
      <c r="AP489" s="5">
        <v>1</v>
      </c>
      <c r="AQ489" s="5">
        <v>1</v>
      </c>
      <c r="AR489" s="5">
        <v>1</v>
      </c>
      <c r="AS489" s="5">
        <v>1</v>
      </c>
      <c r="AT489" s="5">
        <v>1</v>
      </c>
      <c r="AU489" s="5">
        <v>1</v>
      </c>
      <c r="AV489" s="5">
        <v>1</v>
      </c>
      <c r="AW489" s="5">
        <v>1</v>
      </c>
      <c r="AX489" s="5">
        <v>1</v>
      </c>
      <c r="AY489" s="5">
        <v>1</v>
      </c>
      <c r="AZ489" s="5">
        <v>1</v>
      </c>
      <c r="BA489" s="5">
        <v>1</v>
      </c>
      <c r="BB489" s="5">
        <v>1</v>
      </c>
      <c r="BC489" s="5">
        <v>1</v>
      </c>
      <c r="BD489" s="5">
        <v>1</v>
      </c>
      <c r="BE489" s="5">
        <v>1</v>
      </c>
      <c r="BF489" s="5">
        <v>1</v>
      </c>
      <c r="BG489" s="5">
        <v>1</v>
      </c>
      <c r="BH489" s="5">
        <v>1</v>
      </c>
      <c r="BI489" s="5">
        <v>1</v>
      </c>
      <c r="BJ489" s="5">
        <v>1</v>
      </c>
      <c r="BK489" s="5">
        <v>1</v>
      </c>
      <c r="BL489" s="5">
        <v>1</v>
      </c>
      <c r="BM489" s="5">
        <v>1</v>
      </c>
      <c r="BN489" s="5">
        <v>1</v>
      </c>
      <c r="BO489" s="5">
        <v>1</v>
      </c>
      <c r="BP489" s="5">
        <v>1</v>
      </c>
      <c r="BQ489" s="5">
        <v>1</v>
      </c>
      <c r="BR489" s="5">
        <v>1</v>
      </c>
      <c r="BS489" s="5">
        <v>1</v>
      </c>
      <c r="BT489" s="5">
        <v>1</v>
      </c>
      <c r="BU489" s="244">
        <v>1</v>
      </c>
    </row>
    <row r="490" spans="1:73" ht="15.75">
      <c r="A490" s="5">
        <v>1</v>
      </c>
      <c r="B490" s="5">
        <v>1</v>
      </c>
      <c r="C490" s="5">
        <v>1</v>
      </c>
      <c r="D490" s="5">
        <v>1</v>
      </c>
      <c r="E490" s="5">
        <v>1</v>
      </c>
      <c r="F490" s="5"/>
      <c r="G490" s="5"/>
      <c r="H490" s="5">
        <v>1</v>
      </c>
      <c r="I490" s="5">
        <v>1</v>
      </c>
      <c r="J490" s="5">
        <v>1</v>
      </c>
      <c r="K490" s="5">
        <v>1</v>
      </c>
      <c r="L490" s="5">
        <v>1</v>
      </c>
      <c r="M490" s="5">
        <v>1</v>
      </c>
      <c r="N490" s="5">
        <v>1</v>
      </c>
      <c r="O490" s="5">
        <v>1</v>
      </c>
      <c r="P490" s="455" t="s">
        <v>255</v>
      </c>
      <c r="Q490" s="444"/>
      <c r="R490" s="446" t="s">
        <v>256</v>
      </c>
      <c r="S490" s="5">
        <v>1</v>
      </c>
      <c r="T490" s="5">
        <v>1</v>
      </c>
      <c r="U490" s="5">
        <v>1</v>
      </c>
      <c r="V490" s="5">
        <v>1</v>
      </c>
      <c r="W490" s="5">
        <v>1</v>
      </c>
      <c r="X490" s="5">
        <v>1</v>
      </c>
      <c r="Y490" s="5">
        <v>1</v>
      </c>
      <c r="Z490" s="5">
        <v>1</v>
      </c>
      <c r="AA490" s="5">
        <v>1</v>
      </c>
      <c r="AB490" s="5">
        <v>1</v>
      </c>
      <c r="AC490" s="5">
        <v>1</v>
      </c>
      <c r="AD490" s="5">
        <v>1</v>
      </c>
      <c r="AE490" s="5">
        <v>1</v>
      </c>
      <c r="AF490" s="5">
        <v>1</v>
      </c>
      <c r="AG490" s="5">
        <v>1</v>
      </c>
      <c r="AH490" s="5">
        <v>1</v>
      </c>
      <c r="AI490" s="5">
        <v>1</v>
      </c>
      <c r="AJ490" s="5">
        <v>1</v>
      </c>
      <c r="AK490" s="5">
        <v>1</v>
      </c>
      <c r="AL490" s="5">
        <v>1</v>
      </c>
      <c r="AM490" s="5">
        <v>1</v>
      </c>
      <c r="AN490" s="5">
        <v>1</v>
      </c>
      <c r="AO490" s="5">
        <v>1</v>
      </c>
      <c r="AP490" s="5">
        <v>1</v>
      </c>
      <c r="AQ490" s="5">
        <v>1</v>
      </c>
      <c r="AR490" s="5">
        <v>1</v>
      </c>
      <c r="AS490" s="5">
        <v>1</v>
      </c>
      <c r="AT490" s="5">
        <v>1</v>
      </c>
      <c r="AU490" s="5">
        <v>1</v>
      </c>
      <c r="AV490" s="5">
        <v>1</v>
      </c>
      <c r="AW490" s="5">
        <v>1</v>
      </c>
      <c r="AX490" s="5">
        <v>1</v>
      </c>
      <c r="AY490" s="5">
        <v>1</v>
      </c>
      <c r="AZ490" s="5">
        <v>1</v>
      </c>
      <c r="BA490" s="5">
        <v>1</v>
      </c>
      <c r="BB490" s="5">
        <v>1</v>
      </c>
      <c r="BC490" s="5">
        <v>1</v>
      </c>
      <c r="BD490" s="5">
        <v>1</v>
      </c>
      <c r="BE490" s="5">
        <v>1</v>
      </c>
      <c r="BF490" s="5">
        <v>1</v>
      </c>
      <c r="BG490" s="5">
        <v>1</v>
      </c>
      <c r="BH490" s="5">
        <v>1</v>
      </c>
      <c r="BI490" s="5">
        <v>1</v>
      </c>
      <c r="BJ490" s="5">
        <v>1</v>
      </c>
      <c r="BK490" s="5">
        <v>1</v>
      </c>
      <c r="BL490" s="5">
        <v>1</v>
      </c>
      <c r="BM490" s="5">
        <v>1</v>
      </c>
      <c r="BN490" s="5">
        <v>1</v>
      </c>
      <c r="BO490" s="5">
        <v>1</v>
      </c>
      <c r="BP490" s="5">
        <v>1</v>
      </c>
      <c r="BQ490" s="5">
        <v>1</v>
      </c>
      <c r="BR490" s="5">
        <v>1</v>
      </c>
      <c r="BS490" s="5">
        <v>1</v>
      </c>
      <c r="BT490" s="5">
        <v>1</v>
      </c>
      <c r="BU490" s="244">
        <v>1</v>
      </c>
    </row>
    <row r="491" spans="1:73" ht="15.75">
      <c r="A491" s="5">
        <v>1</v>
      </c>
      <c r="B491" s="5">
        <v>1</v>
      </c>
      <c r="C491" s="5">
        <v>1</v>
      </c>
      <c r="D491" s="5">
        <v>1</v>
      </c>
      <c r="E491" s="5">
        <v>1</v>
      </c>
      <c r="F491" s="5"/>
      <c r="G491" s="5"/>
      <c r="H491" s="5">
        <v>1</v>
      </c>
      <c r="I491" s="5">
        <v>1</v>
      </c>
      <c r="J491" s="5">
        <v>1</v>
      </c>
      <c r="K491" s="5">
        <v>1</v>
      </c>
      <c r="L491" s="5">
        <v>1</v>
      </c>
      <c r="M491" s="5">
        <v>1</v>
      </c>
      <c r="N491" s="5">
        <v>1</v>
      </c>
      <c r="O491" s="5">
        <v>1</v>
      </c>
      <c r="P491" s="455" t="s">
        <v>258</v>
      </c>
      <c r="Q491" s="444"/>
      <c r="R491" s="446" t="s">
        <v>259</v>
      </c>
      <c r="S491" s="5">
        <v>1</v>
      </c>
      <c r="T491" s="5">
        <v>1</v>
      </c>
      <c r="U491" s="5">
        <v>1</v>
      </c>
      <c r="V491" s="5">
        <v>1</v>
      </c>
      <c r="W491" s="5">
        <v>1</v>
      </c>
      <c r="X491" s="5">
        <v>1</v>
      </c>
      <c r="Y491" s="5">
        <v>1</v>
      </c>
      <c r="Z491" s="5">
        <v>1</v>
      </c>
      <c r="AA491" s="5">
        <v>1</v>
      </c>
      <c r="AB491" s="5">
        <v>1</v>
      </c>
      <c r="AC491" s="5">
        <v>1</v>
      </c>
      <c r="AD491" s="5">
        <v>1</v>
      </c>
      <c r="AE491" s="5">
        <v>1</v>
      </c>
      <c r="AF491" s="5">
        <v>1</v>
      </c>
      <c r="AG491" s="5">
        <v>1</v>
      </c>
      <c r="AH491" s="5">
        <v>1</v>
      </c>
      <c r="AI491" s="5">
        <v>1</v>
      </c>
      <c r="AJ491" s="5">
        <v>1</v>
      </c>
      <c r="AK491" s="5">
        <v>1</v>
      </c>
      <c r="AL491" s="5">
        <v>1</v>
      </c>
      <c r="AM491" s="5">
        <v>1</v>
      </c>
      <c r="AN491" s="5">
        <v>1</v>
      </c>
      <c r="AO491" s="5">
        <v>1</v>
      </c>
      <c r="AP491" s="5">
        <v>1</v>
      </c>
      <c r="AQ491" s="5">
        <v>1</v>
      </c>
      <c r="AR491" s="5">
        <v>1</v>
      </c>
      <c r="AS491" s="5">
        <v>1</v>
      </c>
      <c r="AT491" s="5">
        <v>1</v>
      </c>
      <c r="AU491" s="5">
        <v>1</v>
      </c>
      <c r="AV491" s="5">
        <v>1</v>
      </c>
      <c r="AW491" s="5">
        <v>1</v>
      </c>
      <c r="AX491" s="5">
        <v>1</v>
      </c>
      <c r="AY491" s="5">
        <v>1</v>
      </c>
      <c r="AZ491" s="5">
        <v>1</v>
      </c>
      <c r="BA491" s="5">
        <v>1</v>
      </c>
      <c r="BB491" s="5">
        <v>1</v>
      </c>
      <c r="BC491" s="5">
        <v>1</v>
      </c>
      <c r="BD491" s="5">
        <v>1</v>
      </c>
      <c r="BE491" s="5">
        <v>1</v>
      </c>
      <c r="BF491" s="5">
        <v>1</v>
      </c>
      <c r="BG491" s="5">
        <v>1</v>
      </c>
      <c r="BH491" s="5">
        <v>1</v>
      </c>
      <c r="BI491" s="5">
        <v>1</v>
      </c>
      <c r="BJ491" s="5">
        <v>1</v>
      </c>
      <c r="BK491" s="5">
        <v>1</v>
      </c>
      <c r="BL491" s="5">
        <v>1</v>
      </c>
      <c r="BM491" s="5">
        <v>1</v>
      </c>
      <c r="BN491" s="5">
        <v>1</v>
      </c>
      <c r="BO491" s="5">
        <v>1</v>
      </c>
      <c r="BP491" s="5">
        <v>1</v>
      </c>
      <c r="BQ491" s="5">
        <v>1</v>
      </c>
      <c r="BR491" s="5">
        <v>1</v>
      </c>
      <c r="BS491" s="5">
        <v>1</v>
      </c>
      <c r="BT491" s="5">
        <v>1</v>
      </c>
      <c r="BU491" s="244">
        <v>1</v>
      </c>
    </row>
    <row r="492" spans="1:73" ht="16.5" thickBot="1">
      <c r="A492" s="5">
        <v>1</v>
      </c>
      <c r="B492" s="5">
        <v>1</v>
      </c>
      <c r="C492" s="5">
        <v>1</v>
      </c>
      <c r="D492" s="5">
        <v>1</v>
      </c>
      <c r="E492" s="5">
        <v>1</v>
      </c>
      <c r="F492" s="5"/>
      <c r="G492" s="5"/>
      <c r="H492" s="5">
        <v>1</v>
      </c>
      <c r="I492" s="5">
        <v>1</v>
      </c>
      <c r="J492" s="5">
        <v>1</v>
      </c>
      <c r="K492" s="5">
        <v>1</v>
      </c>
      <c r="L492" s="5">
        <v>1</v>
      </c>
      <c r="M492" s="5">
        <v>1</v>
      </c>
      <c r="N492" s="5">
        <v>1</v>
      </c>
      <c r="O492" s="5">
        <v>1</v>
      </c>
      <c r="P492" s="469"/>
      <c r="Q492" s="470"/>
      <c r="R492" s="472"/>
      <c r="S492" s="5">
        <v>1</v>
      </c>
      <c r="T492" s="5">
        <v>1</v>
      </c>
      <c r="U492" s="5">
        <v>1</v>
      </c>
      <c r="V492" s="5">
        <v>1</v>
      </c>
      <c r="W492" s="5">
        <v>1</v>
      </c>
      <c r="X492" s="5">
        <v>1</v>
      </c>
      <c r="Y492" s="5">
        <v>1</v>
      </c>
      <c r="Z492" s="5">
        <v>1</v>
      </c>
      <c r="AA492" s="5">
        <v>1</v>
      </c>
      <c r="AB492" s="5">
        <v>1</v>
      </c>
      <c r="AC492" s="5">
        <v>1</v>
      </c>
      <c r="AD492" s="5">
        <v>1</v>
      </c>
      <c r="AE492" s="5">
        <v>1</v>
      </c>
      <c r="AF492" s="5">
        <v>1</v>
      </c>
      <c r="AG492" s="5">
        <v>1</v>
      </c>
      <c r="AH492" s="5">
        <v>1</v>
      </c>
      <c r="AI492" s="5">
        <v>1</v>
      </c>
      <c r="AJ492" s="5">
        <v>1</v>
      </c>
      <c r="AK492" s="5">
        <v>1</v>
      </c>
      <c r="AL492" s="5">
        <v>1</v>
      </c>
      <c r="AM492" s="5">
        <v>1</v>
      </c>
      <c r="AN492" s="5">
        <v>1</v>
      </c>
      <c r="AO492" s="5">
        <v>1</v>
      </c>
      <c r="AP492" s="5">
        <v>1</v>
      </c>
      <c r="AQ492" s="5">
        <v>1</v>
      </c>
      <c r="AR492" s="5">
        <v>1</v>
      </c>
      <c r="AS492" s="5">
        <v>1</v>
      </c>
      <c r="AT492" s="5">
        <v>1</v>
      </c>
      <c r="AU492" s="5">
        <v>1</v>
      </c>
      <c r="AV492" s="5">
        <v>1</v>
      </c>
      <c r="AW492" s="5">
        <v>1</v>
      </c>
      <c r="AX492" s="5">
        <v>1</v>
      </c>
      <c r="AY492" s="5">
        <v>1</v>
      </c>
      <c r="AZ492" s="5">
        <v>1</v>
      </c>
      <c r="BA492" s="5">
        <v>1</v>
      </c>
      <c r="BB492" s="5">
        <v>1</v>
      </c>
      <c r="BC492" s="5">
        <v>1</v>
      </c>
      <c r="BD492" s="5">
        <v>1</v>
      </c>
      <c r="BE492" s="5">
        <v>1</v>
      </c>
      <c r="BF492" s="5">
        <v>1</v>
      </c>
      <c r="BG492" s="5">
        <v>1</v>
      </c>
      <c r="BH492" s="5">
        <v>1</v>
      </c>
      <c r="BI492" s="5">
        <v>1</v>
      </c>
      <c r="BJ492" s="5">
        <v>1</v>
      </c>
      <c r="BK492" s="5">
        <v>1</v>
      </c>
      <c r="BL492" s="5">
        <v>1</v>
      </c>
      <c r="BM492" s="5">
        <v>1</v>
      </c>
      <c r="BN492" s="5">
        <v>1</v>
      </c>
      <c r="BO492" s="5">
        <v>1</v>
      </c>
      <c r="BP492" s="5">
        <v>1</v>
      </c>
      <c r="BQ492" s="5">
        <v>1</v>
      </c>
      <c r="BR492" s="5">
        <v>1</v>
      </c>
      <c r="BS492" s="5">
        <v>1</v>
      </c>
      <c r="BT492" s="5">
        <v>1</v>
      </c>
      <c r="BU492" s="531" t="s">
        <v>265</v>
      </c>
    </row>
    <row r="493" spans="1:73">
      <c r="A493" s="530">
        <v>1</v>
      </c>
      <c r="B493" s="530">
        <v>1</v>
      </c>
      <c r="C493" s="530">
        <v>1</v>
      </c>
      <c r="D493" s="530">
        <v>1</v>
      </c>
      <c r="E493" s="530">
        <v>1</v>
      </c>
      <c r="F493" s="530"/>
      <c r="G493" s="530"/>
      <c r="H493" s="530">
        <v>1</v>
      </c>
      <c r="I493" s="530">
        <v>1</v>
      </c>
      <c r="J493" s="530">
        <v>1</v>
      </c>
      <c r="K493" s="530">
        <v>1</v>
      </c>
      <c r="L493" s="530">
        <v>1</v>
      </c>
      <c r="M493" s="530">
        <v>1</v>
      </c>
      <c r="N493" s="530">
        <v>1</v>
      </c>
      <c r="O493" s="530">
        <v>1</v>
      </c>
      <c r="P493" s="530">
        <v>1</v>
      </c>
      <c r="Q493" s="530">
        <v>1</v>
      </c>
      <c r="R493" s="530">
        <v>1</v>
      </c>
      <c r="S493" s="530">
        <v>1</v>
      </c>
      <c r="T493" s="530">
        <v>1</v>
      </c>
      <c r="U493" s="530">
        <v>1</v>
      </c>
      <c r="V493" s="530">
        <v>1</v>
      </c>
      <c r="W493" s="530">
        <v>1</v>
      </c>
      <c r="X493" s="530">
        <v>1</v>
      </c>
      <c r="Y493" s="530">
        <v>1</v>
      </c>
      <c r="Z493" s="530">
        <v>1</v>
      </c>
      <c r="AA493" s="530">
        <v>1</v>
      </c>
      <c r="AB493" s="530">
        <v>1</v>
      </c>
      <c r="AC493" s="530">
        <v>1</v>
      </c>
      <c r="AD493" s="530">
        <v>1</v>
      </c>
      <c r="AE493" s="530">
        <v>1</v>
      </c>
      <c r="AF493" s="530">
        <v>1</v>
      </c>
      <c r="AG493" s="530">
        <v>1</v>
      </c>
      <c r="AH493" s="530">
        <v>1</v>
      </c>
      <c r="AI493" s="530">
        <v>1</v>
      </c>
      <c r="AJ493" s="530">
        <v>1</v>
      </c>
      <c r="AK493" s="530">
        <v>1</v>
      </c>
      <c r="AL493" s="530">
        <v>1</v>
      </c>
      <c r="AM493" s="530">
        <v>1</v>
      </c>
      <c r="AN493" s="530">
        <v>1</v>
      </c>
      <c r="AO493" s="530">
        <v>1</v>
      </c>
      <c r="AP493" s="530">
        <v>1</v>
      </c>
      <c r="AQ493" s="530">
        <v>1</v>
      </c>
      <c r="AR493" s="530">
        <v>1</v>
      </c>
      <c r="AS493" s="530">
        <v>1</v>
      </c>
      <c r="AT493" s="530">
        <v>1</v>
      </c>
      <c r="AU493" s="530">
        <v>1</v>
      </c>
      <c r="AV493" s="530">
        <v>1</v>
      </c>
      <c r="AW493" s="530">
        <v>1</v>
      </c>
      <c r="AX493" s="530">
        <v>1</v>
      </c>
      <c r="AY493" s="530">
        <v>1</v>
      </c>
      <c r="AZ493" s="530">
        <v>1</v>
      </c>
      <c r="BA493" s="530">
        <v>1</v>
      </c>
      <c r="BB493" s="530">
        <v>1</v>
      </c>
      <c r="BC493" s="530">
        <v>1</v>
      </c>
      <c r="BD493" s="530">
        <v>1</v>
      </c>
      <c r="BE493" s="530">
        <v>1</v>
      </c>
      <c r="BF493" s="530">
        <v>1</v>
      </c>
      <c r="BG493" s="530">
        <v>1</v>
      </c>
      <c r="BH493" s="530">
        <v>1</v>
      </c>
      <c r="BI493" s="530">
        <v>1</v>
      </c>
      <c r="BJ493" s="530">
        <v>1</v>
      </c>
      <c r="BK493" s="530">
        <v>1</v>
      </c>
      <c r="BL493" s="530">
        <v>1</v>
      </c>
      <c r="BM493" s="530">
        <v>1</v>
      </c>
      <c r="BN493" s="530">
        <v>1</v>
      </c>
      <c r="BO493" s="530">
        <v>1</v>
      </c>
      <c r="BP493" s="530">
        <v>1</v>
      </c>
      <c r="BQ493" s="530">
        <v>1</v>
      </c>
      <c r="BR493" s="530">
        <v>1</v>
      </c>
      <c r="BS493" s="530">
        <v>1</v>
      </c>
      <c r="BT493" s="530">
        <v>1</v>
      </c>
      <c r="BU493" s="484" t="str">
        <f>ADDRESS(ROW(),COLUMN(),4)</f>
        <v>BU493</v>
      </c>
    </row>
  </sheetData>
  <mergeCells count="343">
    <mergeCell ref="E405:H407"/>
    <mergeCell ref="E96:H97"/>
    <mergeCell ref="E174:H175"/>
    <mergeCell ref="E324:H325"/>
    <mergeCell ref="E326:H326"/>
    <mergeCell ref="E252:H253"/>
    <mergeCell ref="E168:H169"/>
    <mergeCell ref="E170:H170"/>
    <mergeCell ref="E93:H95"/>
    <mergeCell ref="E10:H10"/>
    <mergeCell ref="E12:H12"/>
    <mergeCell ref="H20:H23"/>
    <mergeCell ref="E11:H11"/>
    <mergeCell ref="E402:H403"/>
    <mergeCell ref="E404:H404"/>
    <mergeCell ref="E332:E335"/>
    <mergeCell ref="F332:F335"/>
    <mergeCell ref="G333:G335"/>
    <mergeCell ref="E246:H247"/>
    <mergeCell ref="E248:H248"/>
    <mergeCell ref="E176:E179"/>
    <mergeCell ref="F176:F179"/>
    <mergeCell ref="G177:G179"/>
    <mergeCell ref="E90:H91"/>
    <mergeCell ref="E92:H92"/>
    <mergeCell ref="E17:H18"/>
    <mergeCell ref="E16:H16"/>
    <mergeCell ref="E14:H15"/>
    <mergeCell ref="E13:H13"/>
    <mergeCell ref="E171:H173"/>
    <mergeCell ref="E249:H251"/>
    <mergeCell ref="E327:H329"/>
    <mergeCell ref="V467:W467"/>
    <mergeCell ref="J480:Q481"/>
    <mergeCell ref="J482:Q482"/>
    <mergeCell ref="F20:F23"/>
    <mergeCell ref="E20:E23"/>
    <mergeCell ref="E98:E101"/>
    <mergeCell ref="AA417:AA418"/>
    <mergeCell ref="AB417:AB418"/>
    <mergeCell ref="AC417:AC418"/>
    <mergeCell ref="AA403:AF403"/>
    <mergeCell ref="V406:V407"/>
    <mergeCell ref="W406:X407"/>
    <mergeCell ref="AE339:AE340"/>
    <mergeCell ref="AA371:AF371"/>
    <mergeCell ref="V389:W389"/>
    <mergeCell ref="R331:R332"/>
    <mergeCell ref="S331:S332"/>
    <mergeCell ref="H332:H335"/>
    <mergeCell ref="AA333:AA334"/>
    <mergeCell ref="V311:W311"/>
    <mergeCell ref="AA261:AA262"/>
    <mergeCell ref="AB261:AB262"/>
    <mergeCell ref="AC261:AC262"/>
    <mergeCell ref="AD261:AD262"/>
    <mergeCell ref="AD417:AD418"/>
    <mergeCell ref="AE417:AE418"/>
    <mergeCell ref="AA449:AF449"/>
    <mergeCell ref="H410:H413"/>
    <mergeCell ref="AA411:AA412"/>
    <mergeCell ref="B412:B413"/>
    <mergeCell ref="AA414:AB414"/>
    <mergeCell ref="AA415:AB415"/>
    <mergeCell ref="E410:E413"/>
    <mergeCell ref="F410:F413"/>
    <mergeCell ref="G411:G413"/>
    <mergeCell ref="N409:N410"/>
    <mergeCell ref="O409:O410"/>
    <mergeCell ref="Q409:Q410"/>
    <mergeCell ref="R409:R410"/>
    <mergeCell ref="S409:S410"/>
    <mergeCell ref="E408:H409"/>
    <mergeCell ref="B402:D402"/>
    <mergeCell ref="K402:K403"/>
    <mergeCell ref="L402:U403"/>
    <mergeCell ref="V402:W403"/>
    <mergeCell ref="X402:X403"/>
    <mergeCell ref="AA402:AF402"/>
    <mergeCell ref="B403:D403"/>
    <mergeCell ref="AA336:AB336"/>
    <mergeCell ref="AA337:AB337"/>
    <mergeCell ref="AA339:AA340"/>
    <mergeCell ref="AB339:AB340"/>
    <mergeCell ref="AC339:AC340"/>
    <mergeCell ref="AD339:AD340"/>
    <mergeCell ref="B334:B335"/>
    <mergeCell ref="E330:H331"/>
    <mergeCell ref="AA324:AF324"/>
    <mergeCell ref="B325:D325"/>
    <mergeCell ref="AA325:AF325"/>
    <mergeCell ref="V328:V329"/>
    <mergeCell ref="W328:X329"/>
    <mergeCell ref="N331:N332"/>
    <mergeCell ref="O331:O332"/>
    <mergeCell ref="Q331:Q332"/>
    <mergeCell ref="B324:D324"/>
    <mergeCell ref="K324:K325"/>
    <mergeCell ref="L324:U325"/>
    <mergeCell ref="V324:W325"/>
    <mergeCell ref="X324:X325"/>
    <mergeCell ref="AE261:AE262"/>
    <mergeCell ref="AA293:AF293"/>
    <mergeCell ref="H254:H257"/>
    <mergeCell ref="AA255:AA256"/>
    <mergeCell ref="B256:B257"/>
    <mergeCell ref="AA258:AB258"/>
    <mergeCell ref="AA259:AB259"/>
    <mergeCell ref="E254:E257"/>
    <mergeCell ref="F254:F257"/>
    <mergeCell ref="G255:G257"/>
    <mergeCell ref="V250:V251"/>
    <mergeCell ref="W250:X251"/>
    <mergeCell ref="N253:N254"/>
    <mergeCell ref="O253:O254"/>
    <mergeCell ref="Q253:Q254"/>
    <mergeCell ref="R253:R254"/>
    <mergeCell ref="S253:S254"/>
    <mergeCell ref="AE183:AE184"/>
    <mergeCell ref="AA215:AF215"/>
    <mergeCell ref="V233:W233"/>
    <mergeCell ref="B246:D246"/>
    <mergeCell ref="K246:K247"/>
    <mergeCell ref="L246:U247"/>
    <mergeCell ref="V246:W247"/>
    <mergeCell ref="X246:X247"/>
    <mergeCell ref="AA246:AF246"/>
    <mergeCell ref="B247:D247"/>
    <mergeCell ref="AA180:AB180"/>
    <mergeCell ref="AA181:AB181"/>
    <mergeCell ref="AA183:AA184"/>
    <mergeCell ref="AB183:AB184"/>
    <mergeCell ref="AC183:AC184"/>
    <mergeCell ref="AD183:AD184"/>
    <mergeCell ref="AA247:AF247"/>
    <mergeCell ref="R175:R176"/>
    <mergeCell ref="S175:S176"/>
    <mergeCell ref="H176:H179"/>
    <mergeCell ref="AA177:AA178"/>
    <mergeCell ref="B178:B179"/>
    <mergeCell ref="AA168:AF168"/>
    <mergeCell ref="B169:D169"/>
    <mergeCell ref="AA169:AF169"/>
    <mergeCell ref="V172:V173"/>
    <mergeCell ref="W172:X173"/>
    <mergeCell ref="N175:N176"/>
    <mergeCell ref="O175:O176"/>
    <mergeCell ref="Q175:Q176"/>
    <mergeCell ref="V155:W155"/>
    <mergeCell ref="B168:D168"/>
    <mergeCell ref="K168:K169"/>
    <mergeCell ref="L168:U169"/>
    <mergeCell ref="V168:W169"/>
    <mergeCell ref="X168:X169"/>
    <mergeCell ref="AA105:AA106"/>
    <mergeCell ref="AB105:AB106"/>
    <mergeCell ref="N97:N98"/>
    <mergeCell ref="O97:O98"/>
    <mergeCell ref="Q97:Q98"/>
    <mergeCell ref="R97:R98"/>
    <mergeCell ref="S97:S98"/>
    <mergeCell ref="AA137:AF137"/>
    <mergeCell ref="H98:H101"/>
    <mergeCell ref="AA99:AA100"/>
    <mergeCell ref="AC105:AC106"/>
    <mergeCell ref="B90:D90"/>
    <mergeCell ref="K90:K91"/>
    <mergeCell ref="L90:U91"/>
    <mergeCell ref="V90:W91"/>
    <mergeCell ref="X90:X91"/>
    <mergeCell ref="AA90:AF90"/>
    <mergeCell ref="B91:D91"/>
    <mergeCell ref="AA91:AF91"/>
    <mergeCell ref="B100:B101"/>
    <mergeCell ref="AA102:AB102"/>
    <mergeCell ref="AA103:AB103"/>
    <mergeCell ref="F98:F101"/>
    <mergeCell ref="G99:G101"/>
    <mergeCell ref="V94:V95"/>
    <mergeCell ref="W94:X95"/>
    <mergeCell ref="V77:W77"/>
    <mergeCell ref="AX77:BA77"/>
    <mergeCell ref="AW78:AW85"/>
    <mergeCell ref="AX83:BB84"/>
    <mergeCell ref="AX67:BA67"/>
    <mergeCell ref="BF67:BG68"/>
    <mergeCell ref="AD105:AD106"/>
    <mergeCell ref="AE105:AE106"/>
    <mergeCell ref="BI67:BJ68"/>
    <mergeCell ref="AX87:BA87"/>
    <mergeCell ref="AW88:AW95"/>
    <mergeCell ref="BL67:BM68"/>
    <mergeCell ref="BO67:BP68"/>
    <mergeCell ref="AW68:AW75"/>
    <mergeCell ref="BF70:BG71"/>
    <mergeCell ref="BI70:BJ71"/>
    <mergeCell ref="BL70:BM71"/>
    <mergeCell ref="AX73:BB74"/>
    <mergeCell ref="BF73:BG74"/>
    <mergeCell ref="BI73:BJ74"/>
    <mergeCell ref="AX93:BB94"/>
    <mergeCell ref="AA59:AF59"/>
    <mergeCell ref="BF61:BG62"/>
    <mergeCell ref="BI61:BJ62"/>
    <mergeCell ref="BL61:BM62"/>
    <mergeCell ref="BO61:BP62"/>
    <mergeCell ref="AX63:BB64"/>
    <mergeCell ref="BF64:BG65"/>
    <mergeCell ref="BI64:BJ65"/>
    <mergeCell ref="BL64:BM65"/>
    <mergeCell ref="BO64:BP65"/>
    <mergeCell ref="BF55:BG56"/>
    <mergeCell ref="BI55:BJ56"/>
    <mergeCell ref="BL55:BM56"/>
    <mergeCell ref="BO55:BP56"/>
    <mergeCell ref="AX57:BA57"/>
    <mergeCell ref="AW58:AW65"/>
    <mergeCell ref="BF58:BG59"/>
    <mergeCell ref="BI58:BJ59"/>
    <mergeCell ref="BL58:BM59"/>
    <mergeCell ref="BO58:BP59"/>
    <mergeCell ref="BF49:BG50"/>
    <mergeCell ref="BI49:BJ50"/>
    <mergeCell ref="BL49:BM50"/>
    <mergeCell ref="BO49:BP50"/>
    <mergeCell ref="AW51:BD52"/>
    <mergeCell ref="BF52:BG53"/>
    <mergeCell ref="BI52:BJ53"/>
    <mergeCell ref="BL52:BM53"/>
    <mergeCell ref="BO52:BP53"/>
    <mergeCell ref="BF43:BG44"/>
    <mergeCell ref="BI43:BJ44"/>
    <mergeCell ref="BL43:BM44"/>
    <mergeCell ref="BO43:BP44"/>
    <mergeCell ref="AH44:AI46"/>
    <mergeCell ref="BF46:BG47"/>
    <mergeCell ref="BI46:BJ47"/>
    <mergeCell ref="BL46:BM47"/>
    <mergeCell ref="BO46:BP47"/>
    <mergeCell ref="AW47:AY48"/>
    <mergeCell ref="AZ47:AZ48"/>
    <mergeCell ref="BA47:BA48"/>
    <mergeCell ref="BB47:BB48"/>
    <mergeCell ref="BD47:BD48"/>
    <mergeCell ref="AH38:AI40"/>
    <mergeCell ref="BF40:BG41"/>
    <mergeCell ref="BI40:BJ41"/>
    <mergeCell ref="BL40:BM41"/>
    <mergeCell ref="BO40:BP41"/>
    <mergeCell ref="AH30:AI33"/>
    <mergeCell ref="BF30:BG31"/>
    <mergeCell ref="BI30:BJ31"/>
    <mergeCell ref="BL30:BM31"/>
    <mergeCell ref="BO30:BP31"/>
    <mergeCell ref="AQ32:AQ33"/>
    <mergeCell ref="AR32:AR33"/>
    <mergeCell ref="BO33:BP34"/>
    <mergeCell ref="BI27:BJ28"/>
    <mergeCell ref="BF33:BG34"/>
    <mergeCell ref="BI33:BJ34"/>
    <mergeCell ref="BL33:BM34"/>
    <mergeCell ref="BF36:BG37"/>
    <mergeCell ref="BI36:BJ37"/>
    <mergeCell ref="BL36:BM37"/>
    <mergeCell ref="BO36:BP37"/>
    <mergeCell ref="BL27:BM28"/>
    <mergeCell ref="BO27:BP28"/>
    <mergeCell ref="BL21:BM22"/>
    <mergeCell ref="BO21:BP22"/>
    <mergeCell ref="B22:B23"/>
    <mergeCell ref="AH22:AI24"/>
    <mergeCell ref="AA24:AB24"/>
    <mergeCell ref="BF24:BG25"/>
    <mergeCell ref="BI24:BJ25"/>
    <mergeCell ref="BL24:BM25"/>
    <mergeCell ref="BO24:BP25"/>
    <mergeCell ref="AA25:AB25"/>
    <mergeCell ref="AH25:AI25"/>
    <mergeCell ref="BD25:BD26"/>
    <mergeCell ref="AH26:AI26"/>
    <mergeCell ref="AN26:AR27"/>
    <mergeCell ref="AS26:AT27"/>
    <mergeCell ref="AU26:AU27"/>
    <mergeCell ref="AA27:AA28"/>
    <mergeCell ref="AB27:AB28"/>
    <mergeCell ref="BD28:BD29"/>
    <mergeCell ref="AC27:AC28"/>
    <mergeCell ref="AD27:AD28"/>
    <mergeCell ref="AE27:AE28"/>
    <mergeCell ref="AH27:AI29"/>
    <mergeCell ref="BF27:BG28"/>
    <mergeCell ref="Q19:Q20"/>
    <mergeCell ref="R19:R20"/>
    <mergeCell ref="S19:S20"/>
    <mergeCell ref="AT20:AU22"/>
    <mergeCell ref="G21:G23"/>
    <mergeCell ref="AA21:AA22"/>
    <mergeCell ref="BR16:BS17"/>
    <mergeCell ref="AH17:AI17"/>
    <mergeCell ref="AH18:AI19"/>
    <mergeCell ref="BF18:BG19"/>
    <mergeCell ref="BI18:BJ19"/>
    <mergeCell ref="BL18:BM19"/>
    <mergeCell ref="BO18:BP19"/>
    <mergeCell ref="N19:N20"/>
    <mergeCell ref="O19:O20"/>
    <mergeCell ref="BI15:BJ16"/>
    <mergeCell ref="BL15:BM16"/>
    <mergeCell ref="BO15:BP16"/>
    <mergeCell ref="V16:V17"/>
    <mergeCell ref="W16:X17"/>
    <mergeCell ref="AH16:AI16"/>
    <mergeCell ref="AN16:AU18"/>
    <mergeCell ref="BF21:BG22"/>
    <mergeCell ref="BI21:BJ22"/>
    <mergeCell ref="BF12:BG13"/>
    <mergeCell ref="B13:D13"/>
    <mergeCell ref="AA13:AF13"/>
    <mergeCell ref="AH14:AI15"/>
    <mergeCell ref="BF15:BG16"/>
    <mergeCell ref="X12:X13"/>
    <mergeCell ref="AA12:AF12"/>
    <mergeCell ref="AH12:AI13"/>
    <mergeCell ref="AK12:AL13"/>
    <mergeCell ref="AN12:AU13"/>
    <mergeCell ref="AW12:BD13"/>
    <mergeCell ref="B12:D12"/>
    <mergeCell ref="K12:K13"/>
    <mergeCell ref="L12:U13"/>
    <mergeCell ref="V12:W13"/>
    <mergeCell ref="AA3:AF4"/>
    <mergeCell ref="X5:Y5"/>
    <mergeCell ref="B6:D8"/>
    <mergeCell ref="AA7:AF9"/>
    <mergeCell ref="E2:H3"/>
    <mergeCell ref="E5:H7"/>
    <mergeCell ref="E8:H9"/>
    <mergeCell ref="B2:D2"/>
    <mergeCell ref="J2:J5"/>
    <mergeCell ref="K2:W2"/>
    <mergeCell ref="X2:Y2"/>
    <mergeCell ref="B3:D5"/>
    <mergeCell ref="X3:Y4"/>
  </mergeCells>
  <hyperlinks>
    <hyperlink ref="T59" r:id="rId1" display="https://www.youtube.com/lacuisinedericardo" xr:uid="{19FC39E9-323C-4D9C-8D18-368B49E46F07}"/>
    <hyperlink ref="T62" r:id="rId2" display="https://www.facebook.com/ricardocuisine/" xr:uid="{C4FB8E7E-D099-4572-AA53-CE1EE56C3293}"/>
    <hyperlink ref="AB177" r:id="rId3" xr:uid="{02A7F67D-8CE1-4F5B-B658-85C0422FA9D0}"/>
    <hyperlink ref="AB178" r:id="rId4" xr:uid="{19ACFB08-0ED7-4B88-B312-18AAA254E5CE}"/>
    <hyperlink ref="AB255" r:id="rId5" xr:uid="{4BADAB6D-56F2-4B47-A9EA-F1E79944A726}"/>
    <hyperlink ref="AB256" r:id="rId6" xr:uid="{613198E8-2D6E-4A8C-89D5-B1AE04B6EF1E}"/>
    <hyperlink ref="AB333" r:id="rId7" xr:uid="{8169D8D8-CAA8-4C26-A60E-DC57571D1FD1}"/>
    <hyperlink ref="AB334" r:id="rId8" xr:uid="{74300A72-718B-4E33-BF8C-235F01CAE66B}"/>
    <hyperlink ref="AB411" r:id="rId9" xr:uid="{DD6791D3-D8AC-4EC7-9E2C-4310B0F15935}"/>
    <hyperlink ref="AB412" r:id="rId10" xr:uid="{2A2E2E84-7049-4BFB-B995-6A5BD291F9CE}"/>
    <hyperlink ref="M162" r:id="rId11" xr:uid="{377AC3CE-C393-403B-B668-9DCE3C66BEBC}"/>
    <hyperlink ref="P219" r:id="rId12" xr:uid="{05E53D53-EE20-43B4-BD87-F905855D894D}"/>
    <hyperlink ref="M240" r:id="rId13" xr:uid="{4A8D23B6-81F4-42F6-876C-BAAC46948A31}"/>
    <hyperlink ref="M84" r:id="rId14" xr:uid="{56849210-FD4D-4B13-840D-87459BED7A28}"/>
    <hyperlink ref="M318" r:id="rId15" xr:uid="{CEA719FC-D782-4FEA-9EB5-1DE8B2D81001}"/>
    <hyperlink ref="AB21" r:id="rId16" xr:uid="{C6497330-C8CF-4791-8B1C-50703007FD3B}"/>
    <hyperlink ref="AB22" r:id="rId17" xr:uid="{AD90B392-CD3D-4EC0-A826-662C1A8DFE01}"/>
    <hyperlink ref="C334" r:id="rId18" xr:uid="{3497DC72-545E-4B35-B8DC-460F9400E611}"/>
    <hyperlink ref="C335" r:id="rId19" xr:uid="{D32094C6-F09B-4EF8-90A3-5D160BF2B13B}"/>
    <hyperlink ref="C412" r:id="rId20" xr:uid="{DA820BB3-8AA5-4714-826A-B891CC6D3332}"/>
    <hyperlink ref="C413" r:id="rId21" xr:uid="{1C6D3AE7-0695-410B-BA1C-ED0EE3C2D561}"/>
    <hyperlink ref="C101" r:id="rId22" xr:uid="{09769DBA-D253-460F-AF3E-7EB1A177F6CE}"/>
    <hyperlink ref="C100" r:id="rId23" xr:uid="{1A11452E-ADC0-4E71-A857-7B68BD097614}"/>
    <hyperlink ref="AB99" r:id="rId24" xr:uid="{5EFD795C-CB64-4FFF-829D-F349170F2672}"/>
    <hyperlink ref="AB100" r:id="rId25" xr:uid="{FFA67DE9-F59C-4F48-B105-E32EB255E305}"/>
    <hyperlink ref="C178" r:id="rId26" xr:uid="{0E32FC50-9851-4E34-ABA7-4504879FB4C4}"/>
    <hyperlink ref="C256" r:id="rId27" xr:uid="{01724C39-C60C-4129-8858-0F89AF859D2E}"/>
    <hyperlink ref="C22" r:id="rId28" xr:uid="{B368F7C9-1BCC-4C1F-BB07-36F209E14AEB}"/>
    <hyperlink ref="C23" r:id="rId29" xr:uid="{5D7E2B16-8028-4D9D-8CF6-BCD6835682A7}"/>
    <hyperlink ref="C26" r:id="rId30" display="https://getgreenshot.org/archive/fr/" xr:uid="{CDA403F3-7FBE-4CD9-BB66-1179E4DED56F}"/>
  </hyperlinks>
  <pageMargins left="0.19685039370078741" right="0.19685039370078741" top="0.15748031496062992" bottom="0.15748031496062992" header="0.11811023622047245" footer="0.11811023622047245"/>
  <pageSetup paperSize="9" scale="61" orientation="portrait" horizontalDpi="300" verticalDpi="300" r:id="rId31"/>
  <drawing r:id="rId3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0AC11-FB4A-43E6-96F7-4BE875DB323D}">
  <sheetPr>
    <pageSetUpPr fitToPage="1"/>
  </sheetPr>
  <dimension ref="A1:CK493"/>
  <sheetViews>
    <sheetView showZeros="0" tabSelected="1" zoomScaleNormal="100" workbookViewId="0">
      <selection activeCell="R3" sqref="R3"/>
    </sheetView>
  </sheetViews>
  <sheetFormatPr baseColWidth="10" defaultRowHeight="15"/>
  <cols>
    <col min="1" max="1" width="4.42578125" style="58" customWidth="1"/>
    <col min="2" max="2" width="6" style="11" customWidth="1"/>
    <col min="3" max="3" width="3.7109375" style="11" customWidth="1"/>
    <col min="4" max="4" width="9.7109375" style="11" customWidth="1"/>
    <col min="5" max="9" width="14.7109375" style="11" customWidth="1"/>
    <col min="10" max="12" width="10.7109375" style="11" customWidth="1"/>
    <col min="13" max="15" width="12.7109375" style="11" customWidth="1"/>
    <col min="16" max="16" width="10.7109375" style="11" customWidth="1"/>
    <col min="17" max="17" width="6.42578125" style="405" customWidth="1"/>
    <col min="18" max="18" width="34.42578125" style="405" customWidth="1"/>
    <col min="19" max="19" width="13.42578125" style="405" customWidth="1"/>
    <col min="20" max="20" width="5.28515625" style="605" customWidth="1"/>
    <col min="21" max="21" width="5.7109375" style="605" customWidth="1"/>
    <col min="22" max="22" width="70.7109375" style="605" customWidth="1"/>
    <col min="23" max="23" width="5.7109375" style="605" customWidth="1"/>
    <col min="24" max="24" width="76.7109375" style="58" customWidth="1"/>
    <col min="25" max="25" width="35.7109375" style="58" customWidth="1"/>
    <col min="26" max="26" width="55.7109375" style="58" customWidth="1"/>
    <col min="27" max="27" width="14.5703125" style="58" customWidth="1"/>
    <col min="28" max="28" width="4.85546875" style="405" customWidth="1"/>
    <col min="29" max="29" width="10.7109375" style="58" customWidth="1"/>
    <col min="30" max="30" width="8.7109375" style="58" customWidth="1"/>
    <col min="31" max="31" width="5.7109375" style="58" customWidth="1"/>
    <col min="32" max="32" width="9.7109375" style="58" customWidth="1"/>
    <col min="33" max="33" width="12.7109375" style="58" customWidth="1"/>
    <col min="34" max="34" width="4.7109375" style="58" customWidth="1"/>
    <col min="35" max="35" width="11.7109375" style="58" customWidth="1"/>
    <col min="36" max="36" width="10.7109375" style="58" customWidth="1"/>
    <col min="37" max="37" width="40.7109375" style="58" customWidth="1"/>
    <col min="38" max="39" width="12.7109375" style="58" customWidth="1"/>
    <col min="40" max="40" width="0.28515625" style="58" customWidth="1"/>
    <col min="41" max="41" width="12.7109375" style="58" customWidth="1"/>
    <col min="42" max="42" width="9.7109375" style="58" customWidth="1"/>
    <col min="43" max="43" width="10.7109375" style="58" customWidth="1"/>
    <col min="44" max="45" width="16.7109375" style="58" customWidth="1"/>
    <col min="46" max="46" width="6" style="58" customWidth="1"/>
    <col min="47" max="47" width="9.7109375" style="11" customWidth="1"/>
    <col min="48" max="48" width="12.7109375" style="11" customWidth="1"/>
    <col min="49" max="49" width="3.7109375" style="11" customWidth="1"/>
    <col min="50" max="50" width="11.7109375" style="11" customWidth="1"/>
    <col min="51" max="51" width="9.7109375" style="11" customWidth="1"/>
    <col min="52" max="52" width="40.7109375" style="11" customWidth="1"/>
    <col min="53" max="53" width="6.85546875" style="58" customWidth="1"/>
    <col min="54" max="54" width="17.85546875" style="58" customWidth="1"/>
    <col min="55" max="55" width="47.7109375" style="58" customWidth="1"/>
    <col min="56" max="56" width="5.42578125" style="58" customWidth="1"/>
    <col min="57" max="57" width="19.28515625" style="58" customWidth="1"/>
    <col min="58" max="61" width="13.7109375" style="58" customWidth="1"/>
    <col min="62" max="62" width="20.7109375" style="58" customWidth="1"/>
    <col min="63" max="64" width="13.7109375" style="58" customWidth="1"/>
    <col min="65" max="65" width="4.140625" style="58" customWidth="1"/>
    <col min="66" max="70" width="13.7109375" style="58" customWidth="1"/>
    <col min="71" max="71" width="20.7109375" style="58" customWidth="1"/>
    <col min="72" max="73" width="13.7109375" style="58" customWidth="1"/>
    <col min="74" max="74" width="5.28515625" style="58" customWidth="1"/>
    <col min="75" max="75" width="10.7109375" style="492" customWidth="1"/>
    <col min="76" max="76" width="16.7109375" style="492" customWidth="1"/>
    <col min="77" max="77" width="4" style="492" customWidth="1"/>
    <col min="78" max="78" width="10.7109375" style="492" customWidth="1"/>
    <col min="79" max="79" width="16.7109375" style="492" customWidth="1"/>
    <col min="80" max="80" width="5.140625" style="492" customWidth="1"/>
    <col min="81" max="81" width="10.7109375" style="492" customWidth="1"/>
    <col min="82" max="82" width="16.7109375" style="492" customWidth="1"/>
    <col min="83" max="83" width="4.85546875" style="492" customWidth="1"/>
    <col min="84" max="84" width="10.7109375" style="492" customWidth="1"/>
    <col min="85" max="85" width="16.7109375" style="492" customWidth="1"/>
    <col min="86" max="86" width="4.5703125" style="11" customWidth="1"/>
    <col min="87" max="87" width="13.7109375" style="58" customWidth="1"/>
    <col min="88" max="88" width="16.7109375" style="58" customWidth="1"/>
    <col min="89" max="16384" width="11.42578125" style="11"/>
  </cols>
  <sheetData>
    <row r="1" spans="1:89" ht="15" customHeight="1" thickBot="1">
      <c r="A1" s="495"/>
      <c r="B1" s="1">
        <v>1</v>
      </c>
      <c r="C1" s="2">
        <v>3</v>
      </c>
      <c r="D1" s="2">
        <v>9</v>
      </c>
      <c r="E1" s="2">
        <v>14</v>
      </c>
      <c r="F1" s="2">
        <v>14</v>
      </c>
      <c r="G1" s="2">
        <v>14</v>
      </c>
      <c r="H1" s="2">
        <v>14</v>
      </c>
      <c r="I1" s="2">
        <v>14</v>
      </c>
      <c r="J1" s="2">
        <v>10</v>
      </c>
      <c r="K1" s="2">
        <v>10</v>
      </c>
      <c r="L1" s="2">
        <v>10</v>
      </c>
      <c r="M1" s="2">
        <v>12</v>
      </c>
      <c r="N1" s="2">
        <v>12</v>
      </c>
      <c r="O1" s="2">
        <v>12</v>
      </c>
      <c r="P1" s="2">
        <v>10</v>
      </c>
      <c r="Q1" s="3">
        <v>1</v>
      </c>
      <c r="R1" s="4">
        <v>1</v>
      </c>
      <c r="S1" s="4">
        <v>1</v>
      </c>
      <c r="T1" s="5">
        <v>1</v>
      </c>
      <c r="U1" s="5">
        <v>1</v>
      </c>
      <c r="V1" s="5">
        <v>1</v>
      </c>
      <c r="W1" s="5">
        <v>1</v>
      </c>
      <c r="X1" s="504">
        <f t="shared" ref="X1:AA1" ca="1" si="0">CELL("largeur",X1)</f>
        <v>76</v>
      </c>
      <c r="Y1" s="504">
        <f t="shared" ca="1" si="0"/>
        <v>35</v>
      </c>
      <c r="Z1" s="504">
        <f t="shared" ca="1" si="0"/>
        <v>55</v>
      </c>
      <c r="AA1" s="504">
        <f t="shared" ca="1" si="0"/>
        <v>14</v>
      </c>
      <c r="AB1" s="3">
        <v>1</v>
      </c>
      <c r="AC1" s="3">
        <v>1</v>
      </c>
      <c r="AD1" s="5">
        <v>1</v>
      </c>
      <c r="AE1" s="6">
        <v>5</v>
      </c>
      <c r="AF1" s="7">
        <v>9</v>
      </c>
      <c r="AG1" s="7">
        <v>12</v>
      </c>
      <c r="AH1" s="7">
        <v>3</v>
      </c>
      <c r="AI1" s="7">
        <v>11</v>
      </c>
      <c r="AJ1" s="7">
        <v>9</v>
      </c>
      <c r="AK1" s="7">
        <v>40</v>
      </c>
      <c r="AL1" s="7"/>
      <c r="AM1" s="7">
        <v>0.2</v>
      </c>
      <c r="AN1" s="7">
        <v>0.2</v>
      </c>
      <c r="AO1" s="7">
        <v>12</v>
      </c>
      <c r="AP1" s="7">
        <v>9</v>
      </c>
      <c r="AQ1" s="7">
        <v>10</v>
      </c>
      <c r="AR1" s="7">
        <v>16</v>
      </c>
      <c r="AS1" s="7">
        <v>16</v>
      </c>
      <c r="AT1" s="5">
        <v>1</v>
      </c>
      <c r="AU1" s="8">
        <v>7</v>
      </c>
      <c r="AV1" s="9">
        <v>10</v>
      </c>
      <c r="AW1" s="9">
        <v>4</v>
      </c>
      <c r="AX1" s="9">
        <v>10</v>
      </c>
      <c r="AY1" s="9">
        <v>10</v>
      </c>
      <c r="AZ1" s="9">
        <v>31</v>
      </c>
      <c r="BA1" s="10"/>
      <c r="BB1" s="10"/>
      <c r="BC1" s="10"/>
      <c r="BD1" s="10"/>
      <c r="BE1" s="10"/>
      <c r="BF1" s="10"/>
      <c r="BG1" s="10"/>
      <c r="BH1" s="10"/>
      <c r="BI1" s="10"/>
      <c r="BJ1" s="10"/>
      <c r="BK1" s="10"/>
      <c r="BL1" s="10"/>
      <c r="BM1" s="10"/>
      <c r="BN1" s="10"/>
      <c r="BO1" s="10"/>
      <c r="BP1" s="10"/>
      <c r="BQ1" s="10"/>
      <c r="BR1" s="10"/>
      <c r="BS1" s="10"/>
      <c r="BT1" s="10"/>
      <c r="BU1" s="10"/>
      <c r="BV1" s="5">
        <v>1</v>
      </c>
      <c r="BW1" s="5">
        <v>1</v>
      </c>
      <c r="BX1" s="5">
        <v>1</v>
      </c>
      <c r="BY1" s="5">
        <v>1</v>
      </c>
      <c r="BZ1" s="5">
        <v>1</v>
      </c>
      <c r="CA1" s="5">
        <v>1</v>
      </c>
      <c r="CB1" s="5">
        <v>1</v>
      </c>
      <c r="CC1" s="5">
        <v>1</v>
      </c>
      <c r="CD1" s="5">
        <v>1</v>
      </c>
      <c r="CE1" s="5">
        <v>1</v>
      </c>
      <c r="CF1" s="5">
        <v>1</v>
      </c>
      <c r="CG1" s="5">
        <v>1</v>
      </c>
      <c r="CH1" s="493">
        <v>1</v>
      </c>
      <c r="CI1" s="5">
        <v>1</v>
      </c>
      <c r="CJ1" s="5">
        <v>1</v>
      </c>
      <c r="CK1" s="244">
        <v>1</v>
      </c>
    </row>
    <row r="2" spans="1:89" ht="15" customHeight="1">
      <c r="A2" s="495">
        <v>1</v>
      </c>
      <c r="B2" s="12" t="s">
        <v>0</v>
      </c>
      <c r="C2" s="13"/>
      <c r="D2" s="3">
        <v>1</v>
      </c>
      <c r="E2" s="3">
        <v>1</v>
      </c>
      <c r="F2" s="3">
        <v>1</v>
      </c>
      <c r="G2" s="3">
        <v>1</v>
      </c>
      <c r="H2" s="3">
        <v>1</v>
      </c>
      <c r="I2" s="3">
        <v>1</v>
      </c>
      <c r="J2" s="3">
        <v>1</v>
      </c>
      <c r="K2" s="3">
        <v>1</v>
      </c>
      <c r="L2" s="3">
        <v>1</v>
      </c>
      <c r="M2" s="3">
        <v>1</v>
      </c>
      <c r="N2" s="3">
        <v>1</v>
      </c>
      <c r="O2" s="3">
        <v>1</v>
      </c>
      <c r="P2" s="3">
        <v>1</v>
      </c>
      <c r="Q2" s="3">
        <v>1</v>
      </c>
      <c r="R2" s="3">
        <v>1</v>
      </c>
      <c r="S2" s="3">
        <v>1</v>
      </c>
      <c r="T2" s="5">
        <v>1</v>
      </c>
      <c r="U2" s="703" t="s">
        <v>593</v>
      </c>
      <c r="V2" s="704"/>
      <c r="W2" s="705"/>
      <c r="X2" s="872" t="s">
        <v>680</v>
      </c>
      <c r="Y2" s="873"/>
      <c r="Z2" s="873"/>
      <c r="AA2" s="874"/>
      <c r="AB2" s="3">
        <v>1</v>
      </c>
      <c r="AC2" s="3">
        <v>1</v>
      </c>
      <c r="AD2" s="5">
        <v>1</v>
      </c>
      <c r="AE2" s="14"/>
      <c r="AF2" s="725" t="s">
        <v>1</v>
      </c>
      <c r="AG2" s="725"/>
      <c r="AH2" s="725"/>
      <c r="AI2" s="725"/>
      <c r="AJ2" s="725"/>
      <c r="AK2" s="725"/>
      <c r="AL2" s="725"/>
      <c r="AM2" s="725"/>
      <c r="AN2" s="725"/>
      <c r="AO2" s="725"/>
      <c r="AP2" s="725"/>
      <c r="AQ2" s="725"/>
      <c r="AR2" s="727" t="s">
        <v>294</v>
      </c>
      <c r="AS2" s="728"/>
      <c r="AT2" s="5">
        <v>1</v>
      </c>
      <c r="AU2" s="15"/>
      <c r="AV2" s="15"/>
      <c r="AW2" s="15"/>
      <c r="AX2" s="15"/>
      <c r="AY2" s="15"/>
      <c r="AZ2" s="15"/>
      <c r="BA2" s="16"/>
      <c r="BB2" s="16"/>
      <c r="BC2" s="16"/>
      <c r="BD2" s="16"/>
      <c r="BE2" s="16"/>
      <c r="BF2" s="16"/>
      <c r="BG2" s="16"/>
      <c r="BH2" s="16"/>
      <c r="BI2" s="16"/>
      <c r="BJ2" s="16"/>
      <c r="BK2" s="16"/>
      <c r="BL2" s="16"/>
      <c r="BM2" s="17"/>
      <c r="BN2" s="17"/>
      <c r="BO2" s="17"/>
      <c r="BP2" s="17"/>
      <c r="BQ2" s="17"/>
      <c r="BR2" s="17"/>
      <c r="BS2" s="17"/>
      <c r="BT2" s="727" t="s">
        <v>2</v>
      </c>
      <c r="BU2" s="729"/>
      <c r="BV2" s="5">
        <v>1</v>
      </c>
      <c r="BW2" s="5">
        <v>1</v>
      </c>
      <c r="BX2" s="5">
        <v>1</v>
      </c>
      <c r="BY2" s="5">
        <v>1</v>
      </c>
      <c r="BZ2" s="5">
        <v>1</v>
      </c>
      <c r="CA2" s="5">
        <v>1</v>
      </c>
      <c r="CB2" s="5">
        <v>1</v>
      </c>
      <c r="CC2" s="5">
        <v>1</v>
      </c>
      <c r="CD2" s="5">
        <v>1</v>
      </c>
      <c r="CE2" s="5">
        <v>1</v>
      </c>
      <c r="CF2" s="5">
        <v>1</v>
      </c>
      <c r="CG2" s="5">
        <v>1</v>
      </c>
      <c r="CH2" s="493">
        <v>1</v>
      </c>
      <c r="CI2" s="5">
        <v>1</v>
      </c>
      <c r="CJ2" s="5">
        <v>1</v>
      </c>
      <c r="CK2" s="244">
        <v>1</v>
      </c>
    </row>
    <row r="3" spans="1:89" ht="21" customHeight="1">
      <c r="A3" s="495">
        <v>1</v>
      </c>
      <c r="B3" s="18" t="s">
        <v>3</v>
      </c>
      <c r="C3" s="19"/>
      <c r="D3" s="20"/>
      <c r="E3" s="3"/>
      <c r="F3" s="3"/>
      <c r="G3" s="3"/>
      <c r="H3" s="3"/>
      <c r="I3" s="3"/>
      <c r="J3" s="3">
        <v>1</v>
      </c>
      <c r="K3" s="3">
        <v>1</v>
      </c>
      <c r="L3" s="3">
        <v>1</v>
      </c>
      <c r="M3" s="3">
        <v>1</v>
      </c>
      <c r="N3" s="3">
        <v>1</v>
      </c>
      <c r="O3" s="3">
        <v>1</v>
      </c>
      <c r="P3" s="3">
        <v>1</v>
      </c>
      <c r="Q3" s="3">
        <v>1</v>
      </c>
      <c r="R3" s="3">
        <v>1</v>
      </c>
      <c r="S3" s="3">
        <v>1</v>
      </c>
      <c r="T3" s="5">
        <v>1</v>
      </c>
      <c r="U3" s="706" t="s">
        <v>594</v>
      </c>
      <c r="V3" s="707"/>
      <c r="W3" s="708"/>
      <c r="X3" s="875"/>
      <c r="Y3" s="876"/>
      <c r="Z3" s="876"/>
      <c r="AA3" s="877"/>
      <c r="AB3" s="3">
        <v>1</v>
      </c>
      <c r="AC3" s="3">
        <v>1</v>
      </c>
      <c r="AD3" s="5">
        <v>1</v>
      </c>
      <c r="AE3" s="21"/>
      <c r="AF3" s="726"/>
      <c r="AG3" s="726"/>
      <c r="AH3" s="726"/>
      <c r="AI3" s="726"/>
      <c r="AJ3" s="726"/>
      <c r="AK3" s="726"/>
      <c r="AL3" s="726"/>
      <c r="AM3" s="726"/>
      <c r="AN3" s="726"/>
      <c r="AO3" s="726"/>
      <c r="AP3" s="726"/>
      <c r="AQ3" s="726"/>
      <c r="AR3" s="730" t="s">
        <v>295</v>
      </c>
      <c r="AS3" s="731"/>
      <c r="AT3" s="5">
        <v>1</v>
      </c>
      <c r="AU3" s="15"/>
      <c r="AV3" s="15"/>
      <c r="AW3" s="15"/>
      <c r="AX3" s="15"/>
      <c r="AY3" s="15"/>
      <c r="AZ3" s="15"/>
      <c r="BA3" s="25"/>
      <c r="BB3" s="25"/>
      <c r="BC3" s="25"/>
      <c r="BD3" s="25"/>
      <c r="BE3" s="25"/>
      <c r="BF3" s="25"/>
      <c r="BG3" s="25"/>
      <c r="BH3" s="25"/>
      <c r="BI3" s="25"/>
      <c r="BJ3" s="25"/>
      <c r="BK3" s="25"/>
      <c r="BL3" s="25"/>
      <c r="BM3" s="26"/>
      <c r="BN3" s="26"/>
      <c r="BO3" s="26"/>
      <c r="BP3" s="26"/>
      <c r="BQ3" s="26"/>
      <c r="BR3" s="26"/>
      <c r="BS3" s="26"/>
      <c r="BT3" s="732">
        <v>15</v>
      </c>
      <c r="BU3" s="733"/>
      <c r="BV3" s="5">
        <v>1</v>
      </c>
      <c r="BW3" s="7">
        <v>10</v>
      </c>
      <c r="BX3" s="7">
        <v>16</v>
      </c>
      <c r="BY3" s="494">
        <v>1</v>
      </c>
      <c r="BZ3" s="7">
        <v>10</v>
      </c>
      <c r="CA3" s="7">
        <v>16</v>
      </c>
      <c r="CB3" s="494">
        <v>1</v>
      </c>
      <c r="CC3" s="7">
        <v>10</v>
      </c>
      <c r="CD3" s="7">
        <v>16</v>
      </c>
      <c r="CE3" s="494">
        <v>1</v>
      </c>
      <c r="CF3" s="7">
        <v>10</v>
      </c>
      <c r="CG3" s="7">
        <v>16</v>
      </c>
      <c r="CH3" s="493">
        <v>1</v>
      </c>
      <c r="CI3" s="5">
        <v>1</v>
      </c>
      <c r="CJ3" s="5">
        <v>1</v>
      </c>
      <c r="CK3" s="244">
        <v>1</v>
      </c>
    </row>
    <row r="4" spans="1:89" ht="23.25" customHeight="1" thickBot="1">
      <c r="A4" s="495">
        <v>1</v>
      </c>
      <c r="B4" s="27" t="s">
        <v>8</v>
      </c>
      <c r="C4" s="19"/>
      <c r="D4" s="28"/>
      <c r="E4" s="20"/>
      <c r="F4" s="20"/>
      <c r="G4" s="20"/>
      <c r="H4" s="29"/>
      <c r="I4" s="3"/>
      <c r="J4" s="30"/>
      <c r="K4" s="30"/>
      <c r="L4" s="30"/>
      <c r="M4" s="30"/>
      <c r="N4" s="30"/>
      <c r="O4" s="31" t="s">
        <v>9</v>
      </c>
      <c r="P4" s="30"/>
      <c r="Q4" s="3">
        <v>1</v>
      </c>
      <c r="R4" s="3">
        <v>1</v>
      </c>
      <c r="S4" s="3">
        <v>1</v>
      </c>
      <c r="T4" s="5">
        <v>1</v>
      </c>
      <c r="U4" s="706"/>
      <c r="V4" s="707"/>
      <c r="W4" s="708"/>
      <c r="X4" s="625"/>
      <c r="Y4" s="495"/>
      <c r="Z4" s="495"/>
      <c r="AA4" s="617"/>
      <c r="AB4" s="3">
        <v>1</v>
      </c>
      <c r="AC4" s="3">
        <v>1</v>
      </c>
      <c r="AD4" s="5">
        <v>1</v>
      </c>
      <c r="AE4" s="21"/>
      <c r="AF4" s="726"/>
      <c r="AG4" s="726"/>
      <c r="AH4" s="726"/>
      <c r="AI4" s="726"/>
      <c r="AJ4" s="726"/>
      <c r="AK4" s="726"/>
      <c r="AL4" s="726"/>
      <c r="AM4" s="726"/>
      <c r="AN4" s="726"/>
      <c r="AO4" s="726"/>
      <c r="AP4" s="726"/>
      <c r="AQ4" s="726"/>
      <c r="AR4" s="730"/>
      <c r="AS4" s="731"/>
      <c r="AT4" s="5">
        <v>1</v>
      </c>
      <c r="AU4" s="15"/>
      <c r="AV4" s="15"/>
      <c r="AW4" s="15"/>
      <c r="AX4" s="15"/>
      <c r="AY4" s="15"/>
      <c r="AZ4" s="15"/>
      <c r="BA4" s="25"/>
      <c r="BB4" s="25"/>
      <c r="BC4" s="25"/>
      <c r="BD4" s="25"/>
      <c r="BE4" s="25"/>
      <c r="BF4" s="25"/>
      <c r="BG4" s="25"/>
      <c r="BH4" s="25"/>
      <c r="BI4" s="25"/>
      <c r="BJ4" s="25"/>
      <c r="BK4" s="25"/>
      <c r="BL4" s="25"/>
      <c r="BM4" s="26"/>
      <c r="BN4" s="26"/>
      <c r="BO4" s="26"/>
      <c r="BP4" s="26"/>
      <c r="BQ4" s="26"/>
      <c r="BR4" s="26"/>
      <c r="BS4" s="26"/>
      <c r="BT4" s="732"/>
      <c r="BU4" s="733"/>
      <c r="BV4" s="5">
        <v>1</v>
      </c>
      <c r="BW4" s="495">
        <v>1</v>
      </c>
      <c r="BX4" s="495">
        <v>1</v>
      </c>
      <c r="BY4" s="5">
        <v>1</v>
      </c>
      <c r="BZ4" s="5">
        <v>1</v>
      </c>
      <c r="CA4" s="5">
        <v>1</v>
      </c>
      <c r="CB4" s="5">
        <v>1</v>
      </c>
      <c r="CC4" s="5">
        <v>1</v>
      </c>
      <c r="CD4" s="5">
        <v>1</v>
      </c>
      <c r="CE4" s="5">
        <v>1</v>
      </c>
      <c r="CF4" s="5">
        <v>1</v>
      </c>
      <c r="CG4" s="5">
        <v>1</v>
      </c>
      <c r="CH4" s="493">
        <v>1</v>
      </c>
      <c r="CI4" s="5">
        <v>1</v>
      </c>
      <c r="CJ4" s="5">
        <v>1</v>
      </c>
      <c r="CK4" s="244">
        <v>1</v>
      </c>
    </row>
    <row r="5" spans="1:89" ht="23.25" customHeight="1">
      <c r="A5" s="495">
        <v>1</v>
      </c>
      <c r="B5" s="27" t="s">
        <v>14</v>
      </c>
      <c r="C5" s="19"/>
      <c r="D5" s="33"/>
      <c r="E5" s="20"/>
      <c r="F5" s="20"/>
      <c r="G5" s="20"/>
      <c r="H5" s="29"/>
      <c r="I5" s="3"/>
      <c r="J5" s="30"/>
      <c r="K5" s="30"/>
      <c r="L5" s="30"/>
      <c r="M5" s="30"/>
      <c r="N5" s="30"/>
      <c r="O5" s="31" t="s">
        <v>712</v>
      </c>
      <c r="P5" s="30" t="str">
        <f>ADDRESS(ROW(S12),COLUMN(S12),4)</f>
        <v>S12</v>
      </c>
      <c r="Q5" s="3">
        <v>1</v>
      </c>
      <c r="R5" s="3">
        <v>1</v>
      </c>
      <c r="S5" s="3">
        <v>1</v>
      </c>
      <c r="T5" s="5">
        <v>1</v>
      </c>
      <c r="U5" s="706"/>
      <c r="V5" s="707"/>
      <c r="W5" s="708"/>
      <c r="X5" s="878" t="s">
        <v>509</v>
      </c>
      <c r="Y5" s="879"/>
      <c r="Z5" s="879"/>
      <c r="AA5" s="880"/>
      <c r="AB5" s="3">
        <v>1</v>
      </c>
      <c r="AC5" s="3">
        <v>1</v>
      </c>
      <c r="AD5" s="5">
        <v>1</v>
      </c>
      <c r="AE5" s="34"/>
      <c r="AF5" s="35"/>
      <c r="AG5" s="36"/>
      <c r="AH5" s="37"/>
      <c r="AI5" s="35"/>
      <c r="AJ5" s="38" t="s">
        <v>15</v>
      </c>
      <c r="AK5" s="39"/>
      <c r="AL5" s="40"/>
      <c r="AM5" s="35"/>
      <c r="AN5" s="35"/>
      <c r="AO5" s="35"/>
      <c r="AP5" s="35"/>
      <c r="AQ5" s="35"/>
      <c r="AR5" s="734" t="str">
        <f>COLUMNS(AE1:AS1)&amp;" COLONNES"</f>
        <v>15 COLONNES</v>
      </c>
      <c r="AS5" s="735"/>
      <c r="AT5" s="5">
        <v>1</v>
      </c>
      <c r="AU5" s="15"/>
      <c r="AV5" s="15"/>
      <c r="AW5" s="15"/>
      <c r="AX5" s="15"/>
      <c r="AY5" s="15"/>
      <c r="AZ5" s="15"/>
      <c r="BA5" s="35"/>
      <c r="BB5" s="35"/>
      <c r="BC5" s="35"/>
      <c r="BD5" s="35"/>
      <c r="BE5" s="35"/>
      <c r="BF5" s="35"/>
      <c r="BG5" s="35"/>
      <c r="BH5" s="42" t="s">
        <v>20</v>
      </c>
      <c r="BI5" s="736">
        <f ca="1">NOW()</f>
        <v>46257.616851736107</v>
      </c>
      <c r="BJ5" s="736"/>
      <c r="BK5" s="736"/>
      <c r="BL5" s="736"/>
      <c r="BM5" s="736"/>
      <c r="BN5" s="736"/>
      <c r="BO5" s="43"/>
      <c r="BP5" s="35"/>
      <c r="BQ5" s="35"/>
      <c r="BR5" s="35"/>
      <c r="BS5" s="35"/>
      <c r="BT5" s="732"/>
      <c r="BU5" s="733"/>
      <c r="BV5" s="5">
        <v>1</v>
      </c>
      <c r="BW5" s="737" t="s">
        <v>35</v>
      </c>
      <c r="BX5" s="737"/>
      <c r="BY5" s="495">
        <v>1</v>
      </c>
      <c r="BZ5" s="495">
        <v>1</v>
      </c>
      <c r="CA5" s="495">
        <v>1</v>
      </c>
      <c r="CB5" s="495">
        <v>1</v>
      </c>
      <c r="CC5" s="495">
        <v>1</v>
      </c>
      <c r="CD5" s="495">
        <v>1</v>
      </c>
      <c r="CE5" s="495">
        <v>1</v>
      </c>
      <c r="CF5" s="495">
        <v>1</v>
      </c>
      <c r="CG5" s="495">
        <v>1</v>
      </c>
      <c r="CH5" s="493">
        <v>1</v>
      </c>
      <c r="CI5" s="5">
        <v>1</v>
      </c>
      <c r="CJ5" s="5">
        <v>1</v>
      </c>
      <c r="CK5" s="244">
        <v>1</v>
      </c>
    </row>
    <row r="6" spans="1:89" s="53" customFormat="1" ht="23.25" customHeight="1" thickBot="1">
      <c r="A6" s="495">
        <v>1</v>
      </c>
      <c r="B6" s="44" t="s">
        <v>21</v>
      </c>
      <c r="C6" s="45" t="s">
        <v>22</v>
      </c>
      <c r="D6" s="33"/>
      <c r="E6" s="15"/>
      <c r="F6" s="15"/>
      <c r="G6" s="15"/>
      <c r="H6" s="15"/>
      <c r="I6" s="15"/>
      <c r="J6" s="15"/>
      <c r="K6" s="15"/>
      <c r="L6" s="15"/>
      <c r="M6" s="15"/>
      <c r="N6" s="15"/>
      <c r="O6" s="46"/>
      <c r="P6" s="47"/>
      <c r="Q6" s="3">
        <v>1</v>
      </c>
      <c r="R6" s="3">
        <v>1</v>
      </c>
      <c r="S6" s="3">
        <v>1</v>
      </c>
      <c r="T6" s="5">
        <v>1</v>
      </c>
      <c r="U6" s="709" t="s">
        <v>56</v>
      </c>
      <c r="V6" s="710"/>
      <c r="W6" s="711"/>
      <c r="X6" s="878"/>
      <c r="Y6" s="879"/>
      <c r="Z6" s="879"/>
      <c r="AA6" s="880"/>
      <c r="AB6" s="3">
        <v>1</v>
      </c>
      <c r="AC6" s="3">
        <v>1</v>
      </c>
      <c r="AD6" s="5">
        <v>1</v>
      </c>
      <c r="AE6" s="48"/>
      <c r="AF6" s="49"/>
      <c r="AG6" s="50" t="s">
        <v>23</v>
      </c>
      <c r="AH6" s="51"/>
      <c r="AI6" s="51"/>
      <c r="AJ6" s="51"/>
      <c r="AK6" s="51"/>
      <c r="AL6" s="51"/>
      <c r="AM6" s="51"/>
      <c r="AN6" s="51"/>
      <c r="AO6" s="51"/>
      <c r="AP6" s="51"/>
      <c r="AQ6" s="51"/>
      <c r="AR6" s="51"/>
      <c r="AS6" s="52"/>
      <c r="AT6" s="5">
        <v>1</v>
      </c>
      <c r="AU6" s="497"/>
      <c r="AV6" s="497"/>
      <c r="AW6" s="497"/>
      <c r="AX6" s="497"/>
      <c r="AY6" s="497"/>
      <c r="AZ6" s="498"/>
      <c r="BA6" s="499"/>
      <c r="BB6" s="499"/>
      <c r="BC6" s="499"/>
      <c r="BD6" s="499"/>
      <c r="BE6" s="499"/>
      <c r="BF6" s="499"/>
      <c r="BG6" s="499"/>
      <c r="BH6" s="499"/>
      <c r="BI6" s="499"/>
      <c r="BJ6" s="499"/>
      <c r="BK6" s="499"/>
      <c r="BL6" s="499"/>
      <c r="BM6" s="499"/>
      <c r="BN6" s="500" t="s">
        <v>24</v>
      </c>
      <c r="BO6" s="501" t="str">
        <f>CK94</f>
        <v>CK94</v>
      </c>
      <c r="BP6" s="499"/>
      <c r="BQ6" s="499"/>
      <c r="BR6" s="499"/>
      <c r="BS6" s="499"/>
      <c r="BT6" s="739" t="s">
        <v>25</v>
      </c>
      <c r="BU6" s="740"/>
      <c r="BV6" s="5">
        <v>1</v>
      </c>
      <c r="BW6" s="738"/>
      <c r="BX6" s="738"/>
      <c r="BY6" s="495">
        <v>1</v>
      </c>
      <c r="BZ6" s="495">
        <v>1</v>
      </c>
      <c r="CA6" s="495">
        <v>1</v>
      </c>
      <c r="CB6" s="495">
        <v>1</v>
      </c>
      <c r="CC6" s="495">
        <v>1</v>
      </c>
      <c r="CD6" s="495">
        <v>1</v>
      </c>
      <c r="CE6" s="495">
        <v>1</v>
      </c>
      <c r="CF6" s="495">
        <v>1</v>
      </c>
      <c r="CG6" s="495">
        <v>1</v>
      </c>
      <c r="CH6" s="493">
        <v>1</v>
      </c>
      <c r="CI6" s="5">
        <v>1</v>
      </c>
      <c r="CJ6" s="5">
        <v>1</v>
      </c>
      <c r="CK6" s="244">
        <v>1</v>
      </c>
    </row>
    <row r="7" spans="1:89" ht="15.75" customHeight="1" thickBot="1">
      <c r="A7" s="495">
        <v>1</v>
      </c>
      <c r="B7" s="54" t="s">
        <v>21</v>
      </c>
      <c r="C7" s="55" t="s">
        <v>26</v>
      </c>
      <c r="D7" s="666"/>
      <c r="E7" s="666"/>
      <c r="F7" s="666"/>
      <c r="G7" s="666"/>
      <c r="H7" s="666"/>
      <c r="I7" s="666"/>
      <c r="J7" s="666"/>
      <c r="K7" s="666"/>
      <c r="L7" s="666"/>
      <c r="M7" s="666"/>
      <c r="N7" s="666"/>
      <c r="O7" s="666"/>
      <c r="P7" s="667"/>
      <c r="Q7" s="3">
        <v>1</v>
      </c>
      <c r="R7" s="668">
        <f>ROWS(B7:B62)</f>
        <v>56</v>
      </c>
      <c r="S7" s="669"/>
      <c r="T7" s="5">
        <v>1</v>
      </c>
      <c r="U7" s="709"/>
      <c r="V7" s="710"/>
      <c r="W7" s="711"/>
      <c r="X7" s="878"/>
      <c r="Y7" s="879"/>
      <c r="Z7" s="879"/>
      <c r="AA7" s="880"/>
      <c r="AB7" s="3">
        <v>1</v>
      </c>
      <c r="AC7" s="3"/>
      <c r="AD7" s="5">
        <v>1</v>
      </c>
      <c r="AE7" s="5">
        <v>1</v>
      </c>
      <c r="AF7" s="5">
        <v>1</v>
      </c>
      <c r="AG7" s="5">
        <v>1</v>
      </c>
      <c r="AH7" s="5">
        <v>1</v>
      </c>
      <c r="AI7" s="5">
        <v>1</v>
      </c>
      <c r="AJ7" s="5">
        <v>1</v>
      </c>
      <c r="AK7" s="5">
        <v>1</v>
      </c>
      <c r="AL7" s="5"/>
      <c r="AM7" s="5">
        <v>1</v>
      </c>
      <c r="AN7" s="5">
        <v>1</v>
      </c>
      <c r="AO7" s="5"/>
      <c r="AP7" s="5"/>
      <c r="AQ7" s="5">
        <v>1</v>
      </c>
      <c r="AR7" s="5">
        <v>1</v>
      </c>
      <c r="AS7" s="5">
        <v>1</v>
      </c>
      <c r="AT7" s="5">
        <v>1</v>
      </c>
      <c r="AU7" s="670" t="s">
        <v>27</v>
      </c>
      <c r="AV7" s="670"/>
      <c r="AW7" s="670"/>
      <c r="AX7" s="670"/>
      <c r="AY7" s="670"/>
      <c r="AZ7" s="670"/>
      <c r="BA7" s="5">
        <v>1</v>
      </c>
      <c r="BB7" s="5">
        <v>1</v>
      </c>
      <c r="BC7" s="5">
        <v>1</v>
      </c>
      <c r="BD7" s="5">
        <v>1</v>
      </c>
      <c r="BE7" s="5">
        <v>1</v>
      </c>
      <c r="BF7" s="5">
        <v>1</v>
      </c>
      <c r="BG7" s="5">
        <v>1</v>
      </c>
      <c r="BH7" s="5">
        <v>1</v>
      </c>
      <c r="BI7" s="5">
        <v>1</v>
      </c>
      <c r="BJ7" s="5">
        <v>1</v>
      </c>
      <c r="BK7" s="5">
        <v>1</v>
      </c>
      <c r="BL7" s="5">
        <v>1</v>
      </c>
      <c r="BM7" s="5">
        <v>1</v>
      </c>
      <c r="BN7" s="5">
        <v>1</v>
      </c>
      <c r="BO7" s="5">
        <v>1</v>
      </c>
      <c r="BP7" s="5">
        <v>1</v>
      </c>
      <c r="BQ7" s="5">
        <v>1</v>
      </c>
      <c r="BR7" s="5">
        <v>1</v>
      </c>
      <c r="BS7" s="5">
        <v>1</v>
      </c>
      <c r="BT7" s="5">
        <v>1</v>
      </c>
      <c r="BU7" s="5">
        <v>1</v>
      </c>
      <c r="BV7" s="5">
        <v>1</v>
      </c>
      <c r="BW7" s="495">
        <v>1</v>
      </c>
      <c r="BX7" s="495">
        <v>1</v>
      </c>
      <c r="BY7" s="495">
        <v>1</v>
      </c>
      <c r="BZ7" s="495">
        <v>1</v>
      </c>
      <c r="CA7" s="495">
        <v>1</v>
      </c>
      <c r="CB7" s="495">
        <v>1</v>
      </c>
      <c r="CC7" s="495">
        <v>1</v>
      </c>
      <c r="CD7" s="495">
        <v>1</v>
      </c>
      <c r="CE7" s="495">
        <v>1</v>
      </c>
      <c r="CF7" s="495">
        <v>1</v>
      </c>
      <c r="CG7" s="495">
        <v>1</v>
      </c>
      <c r="CH7" s="493">
        <v>1</v>
      </c>
      <c r="CI7" s="5">
        <v>1</v>
      </c>
      <c r="CJ7" s="5">
        <v>1</v>
      </c>
      <c r="CK7" s="244">
        <v>1</v>
      </c>
    </row>
    <row r="8" spans="1:89" ht="30.75" customHeight="1" thickBot="1">
      <c r="A8" s="495">
        <v>1</v>
      </c>
      <c r="B8" s="56" t="s">
        <v>21</v>
      </c>
      <c r="C8" s="671"/>
      <c r="D8" s="673" t="s">
        <v>28</v>
      </c>
      <c r="E8" s="673"/>
      <c r="F8" s="673"/>
      <c r="G8" s="673"/>
      <c r="H8" s="673"/>
      <c r="I8" s="674" t="str">
        <f>AH11</f>
        <v xml:space="preserve">Sand </v>
      </c>
      <c r="J8" s="674"/>
      <c r="K8" s="674"/>
      <c r="L8" s="674"/>
      <c r="M8" s="674"/>
      <c r="N8" s="674"/>
      <c r="O8" s="674"/>
      <c r="P8" s="783" t="str">
        <f>LEFT(I11,1)</f>
        <v>P</v>
      </c>
      <c r="Q8" s="3">
        <v>1</v>
      </c>
      <c r="R8" s="668"/>
      <c r="S8" s="669"/>
      <c r="T8" s="5">
        <v>1</v>
      </c>
      <c r="U8" s="709"/>
      <c r="V8" s="710"/>
      <c r="W8" s="711"/>
      <c r="X8" s="881" t="s">
        <v>687</v>
      </c>
      <c r="Y8" s="882"/>
      <c r="Z8" s="882"/>
      <c r="AA8" s="883"/>
      <c r="AB8" s="3">
        <v>1</v>
      </c>
      <c r="AC8" s="57" t="s">
        <v>362</v>
      </c>
      <c r="AF8" s="5"/>
      <c r="AG8" s="5"/>
      <c r="AH8" s="5"/>
      <c r="AI8" s="5"/>
      <c r="AJ8" s="5">
        <v>1</v>
      </c>
      <c r="AK8" s="5">
        <v>1</v>
      </c>
      <c r="AL8" s="5"/>
      <c r="AM8" s="5">
        <v>1</v>
      </c>
      <c r="AN8" s="5">
        <v>1</v>
      </c>
      <c r="AO8" s="5"/>
      <c r="AP8" s="5"/>
      <c r="AQ8" s="5"/>
      <c r="AR8" s="5"/>
      <c r="AS8" s="59" t="s">
        <v>293</v>
      </c>
      <c r="AT8" s="5">
        <v>1</v>
      </c>
      <c r="AU8" s="670"/>
      <c r="AV8" s="670"/>
      <c r="AW8" s="670"/>
      <c r="AX8" s="670"/>
      <c r="AY8" s="670"/>
      <c r="AZ8" s="670"/>
      <c r="BA8" s="5">
        <v>1</v>
      </c>
      <c r="BB8" s="5">
        <v>1</v>
      </c>
      <c r="BC8" s="5">
        <v>1</v>
      </c>
      <c r="BD8" s="5">
        <v>1</v>
      </c>
      <c r="BE8" s="5">
        <v>1</v>
      </c>
      <c r="BF8" s="5">
        <v>1</v>
      </c>
      <c r="BG8" s="5">
        <v>1</v>
      </c>
      <c r="BH8" s="5">
        <v>1</v>
      </c>
      <c r="BI8" s="5">
        <v>1</v>
      </c>
      <c r="BJ8" s="5">
        <v>1</v>
      </c>
      <c r="BK8" s="5">
        <v>1</v>
      </c>
      <c r="BL8" s="5">
        <v>1</v>
      </c>
      <c r="BM8" s="5">
        <v>1</v>
      </c>
      <c r="BN8" s="5">
        <v>1</v>
      </c>
      <c r="BO8" s="5">
        <v>1</v>
      </c>
      <c r="BP8" s="5">
        <v>1</v>
      </c>
      <c r="BQ8" s="5">
        <v>1</v>
      </c>
      <c r="BR8" s="5">
        <v>1</v>
      </c>
      <c r="BS8" s="5">
        <v>1</v>
      </c>
      <c r="BT8" s="5">
        <v>1</v>
      </c>
      <c r="BU8" s="5">
        <v>1</v>
      </c>
      <c r="BV8" s="5">
        <v>1</v>
      </c>
      <c r="BW8" s="784" t="s">
        <v>296</v>
      </c>
      <c r="BX8" s="784"/>
      <c r="BY8" s="496">
        <v>1</v>
      </c>
      <c r="BZ8" s="721" t="s">
        <v>297</v>
      </c>
      <c r="CA8" s="721"/>
      <c r="CB8" s="496">
        <v>1</v>
      </c>
      <c r="CC8" s="723" t="s">
        <v>298</v>
      </c>
      <c r="CD8" s="723"/>
      <c r="CE8" s="496">
        <v>1</v>
      </c>
      <c r="CF8" s="699" t="s">
        <v>299</v>
      </c>
      <c r="CG8" s="699"/>
      <c r="CH8" s="493">
        <v>1</v>
      </c>
      <c r="CI8" s="5">
        <v>1</v>
      </c>
      <c r="CJ8" s="5">
        <v>1</v>
      </c>
      <c r="CK8" s="244">
        <v>1</v>
      </c>
    </row>
    <row r="9" spans="1:89" ht="23.25" customHeight="1">
      <c r="A9" s="495">
        <v>1</v>
      </c>
      <c r="B9" s="60" t="s">
        <v>21</v>
      </c>
      <c r="C9" s="671"/>
      <c r="D9" s="673"/>
      <c r="E9" s="673"/>
      <c r="F9" s="673"/>
      <c r="G9" s="673"/>
      <c r="H9" s="673"/>
      <c r="I9" s="674"/>
      <c r="J9" s="674"/>
      <c r="K9" s="674"/>
      <c r="L9" s="674"/>
      <c r="M9" s="674"/>
      <c r="N9" s="674"/>
      <c r="O9" s="674"/>
      <c r="P9" s="783"/>
      <c r="Q9" s="3">
        <v>1</v>
      </c>
      <c r="R9" s="763">
        <f>SUBTOTAL(103,B7:B62)</f>
        <v>56</v>
      </c>
      <c r="S9" s="764"/>
      <c r="T9" s="5">
        <v>1</v>
      </c>
      <c r="U9" s="596"/>
      <c r="V9" s="597" t="s">
        <v>673</v>
      </c>
      <c r="W9" s="598"/>
      <c r="X9" s="881"/>
      <c r="Y9" s="882"/>
      <c r="Z9" s="882"/>
      <c r="AA9" s="883"/>
      <c r="AB9" s="3">
        <v>1</v>
      </c>
      <c r="AC9" s="61" t="s">
        <v>17</v>
      </c>
      <c r="AD9" s="5">
        <v>1</v>
      </c>
      <c r="AE9" s="54" t="s">
        <v>21</v>
      </c>
      <c r="AF9" s="765" t="s">
        <v>29</v>
      </c>
      <c r="AG9" s="767" t="s">
        <v>591</v>
      </c>
      <c r="AH9" s="767"/>
      <c r="AI9" s="767"/>
      <c r="AJ9" s="767"/>
      <c r="AK9" s="767"/>
      <c r="AL9" s="767"/>
      <c r="AM9" s="767"/>
      <c r="AN9" s="767"/>
      <c r="AO9" s="767"/>
      <c r="AP9" s="767"/>
      <c r="AQ9" s="769" t="s">
        <v>158</v>
      </c>
      <c r="AR9" s="769"/>
      <c r="AS9" s="771" t="str">
        <f>LEFT(AG9,1)</f>
        <v>P</v>
      </c>
      <c r="AT9" s="5">
        <v>1</v>
      </c>
      <c r="AU9" s="773" t="s">
        <v>31</v>
      </c>
      <c r="AV9" s="773"/>
      <c r="AW9" s="773"/>
      <c r="AX9" s="773"/>
      <c r="AY9" s="773"/>
      <c r="AZ9" s="773"/>
      <c r="BA9" s="5">
        <v>1</v>
      </c>
      <c r="BB9" s="774" t="s">
        <v>32</v>
      </c>
      <c r="BC9" s="775"/>
      <c r="BD9" s="5">
        <v>1</v>
      </c>
      <c r="BE9" s="774" t="s">
        <v>33</v>
      </c>
      <c r="BF9" s="786"/>
      <c r="BG9" s="786"/>
      <c r="BH9" s="786"/>
      <c r="BI9" s="786"/>
      <c r="BJ9" s="786"/>
      <c r="BK9" s="786"/>
      <c r="BL9" s="775"/>
      <c r="BM9" s="5">
        <v>1</v>
      </c>
      <c r="BN9" s="788" t="s">
        <v>34</v>
      </c>
      <c r="BO9" s="789"/>
      <c r="BP9" s="789"/>
      <c r="BQ9" s="789"/>
      <c r="BR9" s="789"/>
      <c r="BS9" s="789"/>
      <c r="BT9" s="789"/>
      <c r="BU9" s="790"/>
      <c r="BV9" s="5">
        <v>1</v>
      </c>
      <c r="BW9" s="785"/>
      <c r="BX9" s="785"/>
      <c r="BY9" s="496">
        <v>1</v>
      </c>
      <c r="BZ9" s="722"/>
      <c r="CA9" s="722"/>
      <c r="CB9" s="496">
        <v>1</v>
      </c>
      <c r="CC9" s="724"/>
      <c r="CD9" s="724"/>
      <c r="CE9" s="496">
        <v>1</v>
      </c>
      <c r="CF9" s="700"/>
      <c r="CG9" s="700"/>
      <c r="CH9" s="493">
        <v>1</v>
      </c>
      <c r="CI9" s="746" t="s">
        <v>36</v>
      </c>
      <c r="CJ9" s="746"/>
      <c r="CK9" s="244">
        <v>1</v>
      </c>
    </row>
    <row r="10" spans="1:89" ht="23.25" customHeight="1" thickBot="1">
      <c r="A10" s="495">
        <v>1</v>
      </c>
      <c r="B10" s="60" t="s">
        <v>21</v>
      </c>
      <c r="C10" s="671"/>
      <c r="D10" s="673"/>
      <c r="E10" s="673"/>
      <c r="F10" s="673"/>
      <c r="G10" s="673"/>
      <c r="H10" s="673"/>
      <c r="I10" s="674"/>
      <c r="J10" s="674"/>
      <c r="K10" s="674"/>
      <c r="L10" s="674"/>
      <c r="M10" s="674"/>
      <c r="N10" s="674"/>
      <c r="O10" s="674"/>
      <c r="P10" s="747" t="str">
        <f>I11</f>
        <v>PAELLA VÉGÉTARIENNE de Sand SATA</v>
      </c>
      <c r="Q10" s="3">
        <v>1</v>
      </c>
      <c r="R10" s="763"/>
      <c r="S10" s="764"/>
      <c r="T10" s="5">
        <v>1</v>
      </c>
      <c r="U10" s="596"/>
      <c r="V10" s="597"/>
      <c r="W10" s="598"/>
      <c r="X10" s="878" t="s">
        <v>683</v>
      </c>
      <c r="Y10" s="879"/>
      <c r="Z10" s="879"/>
      <c r="AA10" s="880"/>
      <c r="AB10" s="3">
        <v>1</v>
      </c>
      <c r="AC10" s="32" t="s">
        <v>37</v>
      </c>
      <c r="AD10" s="5">
        <v>1</v>
      </c>
      <c r="AE10" s="56" t="s">
        <v>21</v>
      </c>
      <c r="AF10" s="766"/>
      <c r="AG10" s="768"/>
      <c r="AH10" s="768"/>
      <c r="AI10" s="768"/>
      <c r="AJ10" s="768"/>
      <c r="AK10" s="768"/>
      <c r="AL10" s="768"/>
      <c r="AM10" s="768"/>
      <c r="AN10" s="768"/>
      <c r="AO10" s="768"/>
      <c r="AP10" s="768"/>
      <c r="AQ10" s="770"/>
      <c r="AR10" s="770"/>
      <c r="AS10" s="772"/>
      <c r="AT10" s="5">
        <v>1</v>
      </c>
      <c r="AU10" s="773"/>
      <c r="AV10" s="773"/>
      <c r="AW10" s="773"/>
      <c r="AX10" s="773"/>
      <c r="AY10" s="773"/>
      <c r="AZ10" s="773"/>
      <c r="BA10" s="5">
        <v>1</v>
      </c>
      <c r="BB10" s="776"/>
      <c r="BC10" s="777"/>
      <c r="BD10" s="5">
        <v>1</v>
      </c>
      <c r="BE10" s="776"/>
      <c r="BF10" s="787"/>
      <c r="BG10" s="787"/>
      <c r="BH10" s="787"/>
      <c r="BI10" s="787"/>
      <c r="BJ10" s="787"/>
      <c r="BK10" s="787"/>
      <c r="BL10" s="777"/>
      <c r="BM10" s="5">
        <v>1</v>
      </c>
      <c r="BN10" s="791"/>
      <c r="BO10" s="792"/>
      <c r="BP10" s="792"/>
      <c r="BQ10" s="792"/>
      <c r="BR10" s="792"/>
      <c r="BS10" s="792"/>
      <c r="BT10" s="792"/>
      <c r="BU10" s="793"/>
      <c r="BV10" s="5">
        <v>1</v>
      </c>
      <c r="BW10" s="495">
        <v>1</v>
      </c>
      <c r="BX10" s="495">
        <v>1</v>
      </c>
      <c r="BY10" s="5">
        <v>1</v>
      </c>
      <c r="BZ10" s="495">
        <v>1</v>
      </c>
      <c r="CA10" s="495">
        <v>1</v>
      </c>
      <c r="CB10" s="5">
        <v>1</v>
      </c>
      <c r="CC10" s="495">
        <v>1</v>
      </c>
      <c r="CD10" s="495">
        <v>1</v>
      </c>
      <c r="CE10" s="5">
        <v>1</v>
      </c>
      <c r="CF10" s="495">
        <v>1</v>
      </c>
      <c r="CG10" s="495">
        <v>1</v>
      </c>
      <c r="CH10" s="493">
        <v>1</v>
      </c>
      <c r="CI10" s="746"/>
      <c r="CJ10" s="746"/>
      <c r="CK10" s="244">
        <v>1</v>
      </c>
    </row>
    <row r="11" spans="1:89" ht="23.25" customHeight="1" thickBot="1">
      <c r="A11" s="495">
        <v>1</v>
      </c>
      <c r="B11" s="60" t="s">
        <v>21</v>
      </c>
      <c r="C11" s="671"/>
      <c r="D11" s="673" t="s">
        <v>38</v>
      </c>
      <c r="E11" s="673"/>
      <c r="F11" s="673"/>
      <c r="G11" s="673"/>
      <c r="H11" s="673"/>
      <c r="I11" s="760" t="str">
        <f>AG9</f>
        <v>PAELLA VÉGÉTARIENNE de Sand SATA</v>
      </c>
      <c r="J11" s="760"/>
      <c r="K11" s="760"/>
      <c r="L11" s="760"/>
      <c r="M11" s="760"/>
      <c r="N11" s="760"/>
      <c r="O11" s="760"/>
      <c r="P11" s="747"/>
      <c r="Q11" s="3">
        <v>1</v>
      </c>
      <c r="R11" s="761" t="s">
        <v>39</v>
      </c>
      <c r="S11" s="762"/>
      <c r="T11" s="5">
        <v>1</v>
      </c>
      <c r="U11" s="596"/>
      <c r="V11" s="597"/>
      <c r="W11" s="598"/>
      <c r="X11" s="884"/>
      <c r="Y11" s="885"/>
      <c r="Z11" s="885"/>
      <c r="AA11" s="886"/>
      <c r="AB11" s="3">
        <v>1</v>
      </c>
      <c r="AC11" s="22" t="s">
        <v>4</v>
      </c>
      <c r="AD11" s="5">
        <v>1</v>
      </c>
      <c r="AE11" s="62" t="s">
        <v>21</v>
      </c>
      <c r="AF11" s="63"/>
      <c r="AG11" s="63" t="s">
        <v>40</v>
      </c>
      <c r="AH11" s="64" t="s">
        <v>708</v>
      </c>
      <c r="AI11" s="64"/>
      <c r="AJ11" s="64"/>
      <c r="AK11" s="64"/>
      <c r="AL11" s="64"/>
      <c r="AM11" s="64"/>
      <c r="AN11" s="64"/>
      <c r="AO11" s="64"/>
      <c r="AP11" s="64"/>
      <c r="AQ11" s="64"/>
      <c r="AR11" s="64"/>
      <c r="AS11" s="65"/>
      <c r="AT11" s="5">
        <v>1</v>
      </c>
      <c r="AU11" s="773"/>
      <c r="AV11" s="773"/>
      <c r="AW11" s="773"/>
      <c r="AX11" s="773"/>
      <c r="AY11" s="773"/>
      <c r="AZ11" s="773"/>
      <c r="BA11" s="5">
        <v>1</v>
      </c>
      <c r="BB11" s="66" t="s">
        <v>41</v>
      </c>
      <c r="BC11" s="67"/>
      <c r="BD11" s="5">
        <v>1</v>
      </c>
      <c r="BE11" s="68"/>
      <c r="BF11" s="36"/>
      <c r="BG11" s="36"/>
      <c r="BH11" s="36"/>
      <c r="BI11" s="36"/>
      <c r="BJ11" s="36"/>
      <c r="BK11" s="36"/>
      <c r="BL11" s="69"/>
      <c r="BM11" s="5">
        <v>1</v>
      </c>
      <c r="BN11" s="68"/>
      <c r="BO11" s="36"/>
      <c r="BP11" s="36"/>
      <c r="BQ11" s="36"/>
      <c r="BR11" s="36"/>
      <c r="BS11" s="36"/>
      <c r="BT11" s="36"/>
      <c r="BU11" s="69"/>
      <c r="BV11" s="5">
        <v>1</v>
      </c>
      <c r="BW11" s="741" t="s">
        <v>300</v>
      </c>
      <c r="BX11" s="741"/>
      <c r="BY11" s="496">
        <v>1</v>
      </c>
      <c r="BZ11" s="721" t="s">
        <v>301</v>
      </c>
      <c r="CA11" s="721"/>
      <c r="CB11" s="496">
        <v>1</v>
      </c>
      <c r="CC11" s="723" t="s">
        <v>302</v>
      </c>
      <c r="CD11" s="723"/>
      <c r="CE11" s="496">
        <v>1</v>
      </c>
      <c r="CF11" s="699" t="s">
        <v>303</v>
      </c>
      <c r="CG11" s="699"/>
      <c r="CH11" s="493">
        <v>1</v>
      </c>
      <c r="CI11" s="70" t="s">
        <v>42</v>
      </c>
      <c r="CJ11" s="70">
        <v>1</v>
      </c>
      <c r="CK11" s="244">
        <v>1</v>
      </c>
    </row>
    <row r="12" spans="1:89" ht="23.25" customHeight="1">
      <c r="A12" s="5">
        <v>1</v>
      </c>
      <c r="B12" s="60" t="s">
        <v>21</v>
      </c>
      <c r="C12" s="671"/>
      <c r="D12" s="673"/>
      <c r="E12" s="673"/>
      <c r="F12" s="673"/>
      <c r="G12" s="673"/>
      <c r="H12" s="673"/>
      <c r="I12" s="760"/>
      <c r="J12" s="760"/>
      <c r="K12" s="760"/>
      <c r="L12" s="760"/>
      <c r="M12" s="760"/>
      <c r="N12" s="760"/>
      <c r="O12" s="760"/>
      <c r="P12" s="747"/>
      <c r="Q12" s="3">
        <v>1</v>
      </c>
      <c r="R12" s="778" t="str">
        <f>IF(R7=R9,"Aucunes",R7-R9)</f>
        <v>Aucunes</v>
      </c>
      <c r="S12" s="779"/>
      <c r="T12" s="5">
        <v>1</v>
      </c>
      <c r="U12" s="712" t="s">
        <v>46</v>
      </c>
      <c r="V12" s="713"/>
      <c r="W12" s="714"/>
      <c r="X12" s="648"/>
      <c r="Y12" s="659" t="s">
        <v>718</v>
      </c>
      <c r="Z12" s="658" t="str">
        <f>Y24</f>
        <v>colonne.Y</v>
      </c>
      <c r="AA12" s="649"/>
      <c r="AB12" s="3">
        <v>1</v>
      </c>
      <c r="AC12" s="22" t="s">
        <v>16</v>
      </c>
      <c r="AD12" s="5">
        <v>1</v>
      </c>
      <c r="AE12" s="62" t="s">
        <v>21</v>
      </c>
      <c r="AF12" s="71">
        <v>100</v>
      </c>
      <c r="AG12" s="72" t="s">
        <v>43</v>
      </c>
      <c r="AH12" s="73" t="s">
        <v>44</v>
      </c>
      <c r="AI12" s="74"/>
      <c r="AJ12" s="74"/>
      <c r="AK12" s="75"/>
      <c r="AL12" s="76"/>
      <c r="AM12" s="75"/>
      <c r="AN12" s="75"/>
      <c r="AO12" s="75"/>
      <c r="AP12" s="75"/>
      <c r="AQ12" s="77" t="s">
        <v>45</v>
      </c>
      <c r="AR12" s="78"/>
      <c r="AS12" s="79"/>
      <c r="AT12" s="5">
        <v>1</v>
      </c>
      <c r="AU12" s="780" t="s">
        <v>46</v>
      </c>
      <c r="AV12" s="781"/>
      <c r="AW12" s="781"/>
      <c r="AX12" s="781"/>
      <c r="AY12" s="781"/>
      <c r="AZ12" s="782"/>
      <c r="BA12" s="5">
        <v>1</v>
      </c>
      <c r="BB12" s="66" t="s">
        <v>47</v>
      </c>
      <c r="BC12" s="67"/>
      <c r="BD12" s="5">
        <v>1</v>
      </c>
      <c r="BE12" s="80" t="s">
        <v>48</v>
      </c>
      <c r="BF12" s="81"/>
      <c r="BG12" s="82"/>
      <c r="BH12" s="82"/>
      <c r="BI12" s="82"/>
      <c r="BJ12" s="82"/>
      <c r="BK12" s="82"/>
      <c r="BL12" s="83"/>
      <c r="BM12" s="5">
        <v>1</v>
      </c>
      <c r="BN12" s="68"/>
      <c r="BO12" s="36"/>
      <c r="BP12" s="36"/>
      <c r="BQ12" s="36"/>
      <c r="BR12" s="84"/>
      <c r="BS12" s="84"/>
      <c r="BT12" s="84"/>
      <c r="BU12" s="85"/>
      <c r="BV12" s="5">
        <v>1</v>
      </c>
      <c r="BW12" s="742"/>
      <c r="BX12" s="742"/>
      <c r="BY12" s="496">
        <v>1</v>
      </c>
      <c r="BZ12" s="722"/>
      <c r="CA12" s="722"/>
      <c r="CB12" s="496">
        <v>1</v>
      </c>
      <c r="CC12" s="724"/>
      <c r="CD12" s="724"/>
      <c r="CE12" s="496">
        <v>1</v>
      </c>
      <c r="CF12" s="700"/>
      <c r="CG12" s="700"/>
      <c r="CH12" s="3">
        <v>1</v>
      </c>
      <c r="CI12" s="86" t="s">
        <v>50</v>
      </c>
      <c r="CJ12" s="86">
        <v>1</v>
      </c>
      <c r="CK12" s="244">
        <v>1</v>
      </c>
    </row>
    <row r="13" spans="1:89" ht="23.25" customHeight="1" thickBot="1">
      <c r="A13" s="5">
        <v>1</v>
      </c>
      <c r="B13" s="60" t="s">
        <v>21</v>
      </c>
      <c r="C13" s="671"/>
      <c r="D13" s="87"/>
      <c r="E13" s="87"/>
      <c r="F13" s="87"/>
      <c r="G13" s="87"/>
      <c r="H13" s="87"/>
      <c r="I13" s="87"/>
      <c r="J13" s="15"/>
      <c r="K13" s="88"/>
      <c r="L13" s="15"/>
      <c r="M13" s="15"/>
      <c r="N13" s="15"/>
      <c r="O13" s="88"/>
      <c r="P13" s="747"/>
      <c r="Q13" s="3">
        <v>1</v>
      </c>
      <c r="R13" s="749" t="s">
        <v>51</v>
      </c>
      <c r="S13" s="750"/>
      <c r="T13" s="5">
        <v>1</v>
      </c>
      <c r="U13" s="715" t="s">
        <v>54</v>
      </c>
      <c r="V13" s="677"/>
      <c r="W13" s="716"/>
      <c r="X13" s="645"/>
      <c r="Y13" s="660" t="s">
        <v>719</v>
      </c>
      <c r="Z13" s="646" t="str">
        <f>V24</f>
        <v>colonne.V</v>
      </c>
      <c r="AA13" s="647"/>
      <c r="AB13" s="3">
        <v>1</v>
      </c>
      <c r="AC13" s="22" t="s">
        <v>5</v>
      </c>
      <c r="AD13" s="5">
        <v>1</v>
      </c>
      <c r="AE13" s="62" t="s">
        <v>21</v>
      </c>
      <c r="AF13" s="89">
        <v>100</v>
      </c>
      <c r="AG13" s="90" t="s">
        <v>52</v>
      </c>
      <c r="AH13" s="91" t="s">
        <v>53</v>
      </c>
      <c r="AI13" s="92"/>
      <c r="AK13" s="76"/>
      <c r="AL13" s="76"/>
      <c r="AM13" s="76"/>
      <c r="AN13" s="76"/>
      <c r="AO13" s="76"/>
      <c r="AP13" s="76"/>
      <c r="AQ13" s="753">
        <v>260</v>
      </c>
      <c r="AR13" s="754" t="str">
        <f>AG12</f>
        <v>couverts</v>
      </c>
      <c r="AS13" s="755"/>
      <c r="AT13" s="5">
        <v>1</v>
      </c>
      <c r="AU13" s="676" t="s">
        <v>54</v>
      </c>
      <c r="AV13" s="677"/>
      <c r="AW13" s="677"/>
      <c r="AX13" s="677"/>
      <c r="AY13" s="677"/>
      <c r="AZ13" s="678"/>
      <c r="BA13" s="5">
        <v>1</v>
      </c>
      <c r="BB13" s="93" t="s">
        <v>55</v>
      </c>
      <c r="BC13" s="67"/>
      <c r="BD13" s="5">
        <v>1</v>
      </c>
      <c r="BE13" s="679" t="s">
        <v>56</v>
      </c>
      <c r="BF13" s="680"/>
      <c r="BG13" s="680"/>
      <c r="BH13" s="680"/>
      <c r="BI13" s="680"/>
      <c r="BJ13" s="680"/>
      <c r="BK13" s="680"/>
      <c r="BL13" s="681"/>
      <c r="BM13" s="5">
        <v>1</v>
      </c>
      <c r="BN13" s="68"/>
      <c r="BO13" s="36"/>
      <c r="BP13" s="36"/>
      <c r="BQ13" s="36"/>
      <c r="BR13" s="84"/>
      <c r="BS13" s="84"/>
      <c r="BT13" s="84"/>
      <c r="BU13" s="85"/>
      <c r="BV13" s="5">
        <v>1</v>
      </c>
      <c r="BW13" s="495">
        <v>1</v>
      </c>
      <c r="BX13" s="495">
        <v>1</v>
      </c>
      <c r="BY13" s="5">
        <v>1</v>
      </c>
      <c r="BZ13" s="495">
        <v>1</v>
      </c>
      <c r="CA13" s="495">
        <v>1</v>
      </c>
      <c r="CB13" s="5">
        <v>1</v>
      </c>
      <c r="CC13" s="495">
        <v>1</v>
      </c>
      <c r="CD13" s="495">
        <v>1</v>
      </c>
      <c r="CE13" s="5">
        <v>1</v>
      </c>
      <c r="CF13" s="495">
        <v>1</v>
      </c>
      <c r="CG13" s="495">
        <v>1</v>
      </c>
      <c r="CH13" s="493">
        <v>1</v>
      </c>
      <c r="CI13" s="94" t="s">
        <v>57</v>
      </c>
      <c r="CJ13" s="94">
        <v>1</v>
      </c>
      <c r="CK13" s="244">
        <v>1</v>
      </c>
    </row>
    <row r="14" spans="1:89" ht="23.25" customHeight="1" thickBot="1">
      <c r="A14" s="5">
        <v>1</v>
      </c>
      <c r="B14" s="60" t="s">
        <v>21</v>
      </c>
      <c r="C14" s="671"/>
      <c r="D14" s="87"/>
      <c r="E14" s="87"/>
      <c r="F14" s="95">
        <f>AG14</f>
        <v>0</v>
      </c>
      <c r="G14" s="87">
        <f>AH14</f>
        <v>0</v>
      </c>
      <c r="H14" s="87"/>
      <c r="I14" s="87"/>
      <c r="J14" s="15"/>
      <c r="K14" s="87"/>
      <c r="L14" s="96" t="s">
        <v>58</v>
      </c>
      <c r="M14" s="97">
        <f>AQ13</f>
        <v>260</v>
      </c>
      <c r="N14" s="97" t="str">
        <f>AR13</f>
        <v>couverts</v>
      </c>
      <c r="O14" s="87"/>
      <c r="P14" s="747"/>
      <c r="Q14" s="3">
        <v>1</v>
      </c>
      <c r="R14" s="751"/>
      <c r="S14" s="752"/>
      <c r="T14" s="5">
        <v>1</v>
      </c>
      <c r="U14" s="599"/>
      <c r="V14" s="1"/>
      <c r="W14" s="600"/>
      <c r="X14" s="887" t="s">
        <v>704</v>
      </c>
      <c r="Y14" s="888"/>
      <c r="Z14" s="888"/>
      <c r="AA14" s="889"/>
      <c r="AB14" s="3">
        <v>1</v>
      </c>
      <c r="AC14" s="22" t="s">
        <v>10</v>
      </c>
      <c r="AD14" s="5">
        <v>1</v>
      </c>
      <c r="AE14" s="62" t="s">
        <v>21</v>
      </c>
      <c r="AF14" s="98" t="s">
        <v>59</v>
      </c>
      <c r="AJ14" s="92"/>
      <c r="AK14" s="36"/>
      <c r="AL14" s="36"/>
      <c r="AM14" s="76"/>
      <c r="AN14" s="76"/>
      <c r="AO14" s="76"/>
      <c r="AP14" s="99" t="str">
        <f>AH11</f>
        <v xml:space="preserve">Sand </v>
      </c>
      <c r="AQ14" s="753"/>
      <c r="AR14" s="754"/>
      <c r="AS14" s="755"/>
      <c r="AT14" s="5">
        <v>1</v>
      </c>
      <c r="AU14" s="100"/>
      <c r="AV14" s="1"/>
      <c r="AW14" s="1"/>
      <c r="AX14" s="1"/>
      <c r="AY14" s="1"/>
      <c r="AZ14" s="101"/>
      <c r="BA14" s="5">
        <v>1</v>
      </c>
      <c r="BB14" s="102" t="s">
        <v>60</v>
      </c>
      <c r="BC14" s="67"/>
      <c r="BD14" s="5">
        <v>1</v>
      </c>
      <c r="BE14" s="679"/>
      <c r="BF14" s="680"/>
      <c r="BG14" s="680"/>
      <c r="BH14" s="680"/>
      <c r="BI14" s="680"/>
      <c r="BJ14" s="680"/>
      <c r="BK14" s="680"/>
      <c r="BL14" s="681"/>
      <c r="BM14" s="5">
        <v>1</v>
      </c>
      <c r="BN14" s="103">
        <v>0</v>
      </c>
      <c r="BO14" s="104" t="s">
        <v>61</v>
      </c>
      <c r="BP14" s="105"/>
      <c r="BQ14" s="106"/>
      <c r="BR14" s="106"/>
      <c r="BS14" s="106"/>
      <c r="BT14" s="106"/>
      <c r="BU14" s="107"/>
      <c r="BV14" s="5">
        <v>1</v>
      </c>
      <c r="BW14" s="741" t="s">
        <v>125</v>
      </c>
      <c r="BX14" s="741"/>
      <c r="BY14" s="496">
        <v>1</v>
      </c>
      <c r="BZ14" s="721" t="s">
        <v>304</v>
      </c>
      <c r="CA14" s="721"/>
      <c r="CB14" s="496">
        <v>1</v>
      </c>
      <c r="CC14" s="723" t="s">
        <v>305</v>
      </c>
      <c r="CD14" s="723"/>
      <c r="CE14" s="496">
        <v>1</v>
      </c>
      <c r="CF14" s="699" t="s">
        <v>306</v>
      </c>
      <c r="CG14" s="699"/>
      <c r="CH14" s="493">
        <v>1</v>
      </c>
      <c r="CI14" s="108" t="s">
        <v>62</v>
      </c>
      <c r="CJ14" s="108">
        <v>1</v>
      </c>
      <c r="CK14" s="244">
        <v>1</v>
      </c>
    </row>
    <row r="15" spans="1:89" ht="23.25" customHeight="1" thickTop="1" thickBot="1">
      <c r="A15" s="5">
        <v>1</v>
      </c>
      <c r="B15" s="60" t="s">
        <v>21</v>
      </c>
      <c r="C15" s="671"/>
      <c r="D15" s="109"/>
      <c r="E15" s="109"/>
      <c r="F15" s="109"/>
      <c r="G15" s="109"/>
      <c r="H15" s="109"/>
      <c r="I15" s="109"/>
      <c r="J15" s="109"/>
      <c r="K15" s="109"/>
      <c r="L15" s="109"/>
      <c r="M15" s="109"/>
      <c r="N15" s="109"/>
      <c r="O15" s="109"/>
      <c r="P15" s="747"/>
      <c r="Q15" s="3"/>
      <c r="R15" s="110"/>
      <c r="S15" s="111"/>
      <c r="T15" s="5">
        <v>1</v>
      </c>
      <c r="U15" s="599"/>
      <c r="V15" s="1"/>
      <c r="W15" s="600"/>
      <c r="X15" s="887"/>
      <c r="Y15" s="888"/>
      <c r="Z15" s="888"/>
      <c r="AA15" s="889"/>
      <c r="AB15" s="3">
        <v>1</v>
      </c>
      <c r="AC15" s="23" t="s">
        <v>6</v>
      </c>
      <c r="AD15" s="5">
        <v>1</v>
      </c>
      <c r="AE15" s="62" t="s">
        <v>21</v>
      </c>
      <c r="AF15" s="112" t="s">
        <v>63</v>
      </c>
      <c r="AG15" s="113" t="s">
        <v>64</v>
      </c>
      <c r="AH15" s="112" t="s">
        <v>65</v>
      </c>
      <c r="AI15" s="113" t="s">
        <v>66</v>
      </c>
      <c r="AJ15" s="112" t="s">
        <v>67</v>
      </c>
      <c r="AK15" s="113" t="s">
        <v>68</v>
      </c>
      <c r="AL15" s="112" t="s">
        <v>69</v>
      </c>
      <c r="AM15" s="113" t="s">
        <v>70</v>
      </c>
      <c r="AN15" s="112" t="s">
        <v>71</v>
      </c>
      <c r="AO15" s="113" t="s">
        <v>72</v>
      </c>
      <c r="AP15" s="112" t="s">
        <v>73</v>
      </c>
      <c r="AQ15" s="113" t="s">
        <v>74</v>
      </c>
      <c r="AR15" s="112" t="s">
        <v>75</v>
      </c>
      <c r="AS15" s="114" t="s">
        <v>76</v>
      </c>
      <c r="AT15" s="5">
        <v>1</v>
      </c>
      <c r="AU15" s="100"/>
      <c r="AV15" s="1"/>
      <c r="AW15" s="1"/>
      <c r="AX15" s="1"/>
      <c r="AY15" s="1"/>
      <c r="AZ15" s="101"/>
      <c r="BA15" s="5">
        <v>1</v>
      </c>
      <c r="BB15" s="102" t="s">
        <v>77</v>
      </c>
      <c r="BC15" s="67"/>
      <c r="BD15" s="5">
        <v>1</v>
      </c>
      <c r="BE15" s="679"/>
      <c r="BF15" s="680"/>
      <c r="BG15" s="680"/>
      <c r="BH15" s="680"/>
      <c r="BI15" s="680"/>
      <c r="BJ15" s="680"/>
      <c r="BK15" s="680"/>
      <c r="BL15" s="681"/>
      <c r="BM15" s="5">
        <v>1</v>
      </c>
      <c r="BN15" s="103">
        <f>IF(ISBLANK(BO15),"",LARGE(BN14:BN14,1)+1)</f>
        <v>1</v>
      </c>
      <c r="BO15" s="115" t="s">
        <v>78</v>
      </c>
      <c r="BP15" s="105"/>
      <c r="BQ15" s="106"/>
      <c r="BR15" s="106"/>
      <c r="BS15" s="106"/>
      <c r="BT15" s="106"/>
      <c r="BU15" s="107"/>
      <c r="BV15" s="5">
        <v>1</v>
      </c>
      <c r="BW15" s="742"/>
      <c r="BX15" s="742"/>
      <c r="BY15" s="496">
        <v>1</v>
      </c>
      <c r="BZ15" s="722"/>
      <c r="CA15" s="722"/>
      <c r="CB15" s="496">
        <v>1</v>
      </c>
      <c r="CC15" s="724"/>
      <c r="CD15" s="724"/>
      <c r="CE15" s="496">
        <v>1</v>
      </c>
      <c r="CF15" s="700"/>
      <c r="CG15" s="700"/>
      <c r="CH15" s="493">
        <v>1</v>
      </c>
      <c r="CI15" s="116" t="s">
        <v>80</v>
      </c>
      <c r="CJ15" s="116">
        <v>1</v>
      </c>
      <c r="CK15" s="244">
        <v>1</v>
      </c>
    </row>
    <row r="16" spans="1:89" ht="23.25" customHeight="1" thickTop="1" thickBot="1">
      <c r="A16" s="5">
        <v>1</v>
      </c>
      <c r="B16" s="60" t="s">
        <v>21</v>
      </c>
      <c r="C16" s="671"/>
      <c r="D16" s="15"/>
      <c r="E16" s="117" t="s">
        <v>81</v>
      </c>
      <c r="F16" s="118"/>
      <c r="G16" s="118"/>
      <c r="H16" s="119" t="s">
        <v>82</v>
      </c>
      <c r="I16" s="120" t="s">
        <v>83</v>
      </c>
      <c r="J16" s="120" t="s">
        <v>84</v>
      </c>
      <c r="K16" s="121" t="s">
        <v>85</v>
      </c>
      <c r="L16" s="122" t="s">
        <v>86</v>
      </c>
      <c r="M16" s="745" t="s">
        <v>87</v>
      </c>
      <c r="N16" s="745"/>
      <c r="O16" s="123"/>
      <c r="P16" s="747"/>
      <c r="Q16" s="3">
        <v>1</v>
      </c>
      <c r="R16" s="124"/>
      <c r="S16" s="111"/>
      <c r="T16" s="5">
        <v>1</v>
      </c>
      <c r="U16" s="599"/>
      <c r="V16" s="1"/>
      <c r="W16" s="600"/>
      <c r="X16" s="643"/>
      <c r="Y16" s="661"/>
      <c r="Z16" s="661" t="s">
        <v>720</v>
      </c>
      <c r="AA16" s="644" t="str">
        <f>Y24</f>
        <v>colonne.Y</v>
      </c>
      <c r="AB16" s="3">
        <v>1</v>
      </c>
      <c r="AC16" s="23" t="s">
        <v>12</v>
      </c>
      <c r="AD16" s="5">
        <v>1</v>
      </c>
      <c r="AE16" s="62" t="s">
        <v>21</v>
      </c>
      <c r="AF16" s="125" t="s">
        <v>88</v>
      </c>
      <c r="AG16" s="126" t="s">
        <v>89</v>
      </c>
      <c r="AH16" s="127"/>
      <c r="AI16" s="685" t="s">
        <v>90</v>
      </c>
      <c r="AJ16" s="687" t="s">
        <v>91</v>
      </c>
      <c r="AK16" s="128" t="s">
        <v>92</v>
      </c>
      <c r="AL16" s="689" t="s">
        <v>93</v>
      </c>
      <c r="AM16" s="691" t="s">
        <v>94</v>
      </c>
      <c r="AN16" s="693" t="s">
        <v>95</v>
      </c>
      <c r="AO16" s="129" t="s">
        <v>87</v>
      </c>
      <c r="AP16" s="130" t="s">
        <v>82</v>
      </c>
      <c r="AQ16" s="131" t="s">
        <v>96</v>
      </c>
      <c r="AR16" s="132">
        <f>AQ13</f>
        <v>260</v>
      </c>
      <c r="AS16" s="133" t="str">
        <f>AR13</f>
        <v>couverts</v>
      </c>
      <c r="AT16" s="5">
        <v>1</v>
      </c>
      <c r="AU16" s="100"/>
      <c r="AV16" s="1"/>
      <c r="AW16" s="1"/>
      <c r="AX16" s="1"/>
      <c r="AY16" s="1"/>
      <c r="AZ16" s="101"/>
      <c r="BA16" s="5">
        <v>1</v>
      </c>
      <c r="BB16" s="134" t="s">
        <v>97</v>
      </c>
      <c r="BC16" s="67"/>
      <c r="BD16" s="5">
        <v>1</v>
      </c>
      <c r="BE16" s="135" t="s">
        <v>98</v>
      </c>
      <c r="BF16" s="136"/>
      <c r="BG16" s="136"/>
      <c r="BH16" s="136"/>
      <c r="BI16" s="136"/>
      <c r="BJ16" s="136"/>
      <c r="BK16" s="136"/>
      <c r="BL16" s="137"/>
      <c r="BM16" s="5">
        <v>1</v>
      </c>
      <c r="BN16" s="103">
        <f>IF(ISBLANK(BO16),"",LARGE(BN14:BN15,1)+1)</f>
        <v>2</v>
      </c>
      <c r="BO16" s="115" t="s">
        <v>99</v>
      </c>
      <c r="BP16" s="138"/>
      <c r="BQ16" s="106"/>
      <c r="BR16" s="106"/>
      <c r="BS16" s="106"/>
      <c r="BT16" s="106"/>
      <c r="BU16" s="107"/>
      <c r="BV16" s="5">
        <v>1</v>
      </c>
      <c r="BW16" s="495">
        <v>1</v>
      </c>
      <c r="BX16" s="495">
        <v>1</v>
      </c>
      <c r="BY16" s="5">
        <v>1</v>
      </c>
      <c r="BZ16" s="495">
        <v>1</v>
      </c>
      <c r="CA16" s="495">
        <v>1</v>
      </c>
      <c r="CB16" s="5">
        <v>1</v>
      </c>
      <c r="CC16" s="495">
        <v>1</v>
      </c>
      <c r="CD16" s="495">
        <v>1</v>
      </c>
      <c r="CE16" s="5">
        <v>1</v>
      </c>
      <c r="CF16" s="495">
        <v>1</v>
      </c>
      <c r="CG16" s="495">
        <v>1</v>
      </c>
      <c r="CH16" s="493">
        <v>1</v>
      </c>
      <c r="CI16" s="139" t="s">
        <v>100</v>
      </c>
      <c r="CJ16" s="139">
        <v>1</v>
      </c>
      <c r="CK16" s="244">
        <v>1</v>
      </c>
    </row>
    <row r="17" spans="1:89" s="160" customFormat="1" ht="23.25" customHeight="1">
      <c r="A17" s="5">
        <v>1</v>
      </c>
      <c r="B17" s="60" t="s">
        <v>21</v>
      </c>
      <c r="C17" s="671"/>
      <c r="D17" s="15"/>
      <c r="E17" s="140" t="str">
        <f t="shared" ref="E17:E36" si="1">AK18</f>
        <v>Huile d'olive</v>
      </c>
      <c r="F17" s="15"/>
      <c r="G17" s="87"/>
      <c r="H17" s="141">
        <f t="shared" ref="H17:I36" si="2">AQ18</f>
        <v>0</v>
      </c>
      <c r="I17" s="142">
        <f t="shared" si="2"/>
        <v>0</v>
      </c>
      <c r="J17" s="109" t="str">
        <f t="shared" ref="J17:J36" si="3">AH18</f>
        <v/>
      </c>
      <c r="K17" s="143" t="str">
        <f t="shared" ref="K17:K36" si="4">IF(J17="de",AI18,"")</f>
        <v/>
      </c>
      <c r="L17" s="143" t="str">
        <f t="shared" ref="L17:L36" si="5">IF(J17="de",AJ18,"")</f>
        <v/>
      </c>
      <c r="M17" s="682" t="str">
        <f t="shared" ref="M17:M36" si="6">AS18</f>
        <v>1.04 Kg</v>
      </c>
      <c r="N17" s="682"/>
      <c r="O17" s="162" t="str">
        <f t="shared" ref="O17:O36" si="7">IF(M17&gt;0,E17,"")</f>
        <v>Huile d'olive</v>
      </c>
      <c r="P17" s="747"/>
      <c r="Q17" s="3">
        <v>1</v>
      </c>
      <c r="R17" s="695" t="s">
        <v>101</v>
      </c>
      <c r="S17" s="696"/>
      <c r="T17" s="5">
        <v>1</v>
      </c>
      <c r="U17" s="599"/>
      <c r="V17" s="1"/>
      <c r="W17" s="600"/>
      <c r="X17" s="662" t="s">
        <v>722</v>
      </c>
      <c r="Y17" s="650" t="str">
        <f>X24</f>
        <v>colonne.X</v>
      </c>
      <c r="Z17" s="650"/>
      <c r="AA17" s="651"/>
      <c r="AB17" s="3">
        <v>1</v>
      </c>
      <c r="AC17" s="41" t="s">
        <v>18</v>
      </c>
      <c r="AD17" s="5">
        <v>1</v>
      </c>
      <c r="AE17" s="60" t="s">
        <v>21</v>
      </c>
      <c r="AF17" s="144" t="s">
        <v>82</v>
      </c>
      <c r="AG17" s="145" t="s">
        <v>83</v>
      </c>
      <c r="AH17" s="146" t="s">
        <v>84</v>
      </c>
      <c r="AI17" s="686"/>
      <c r="AJ17" s="688"/>
      <c r="AK17" s="147" t="s">
        <v>81</v>
      </c>
      <c r="AL17" s="690"/>
      <c r="AM17" s="692"/>
      <c r="AN17" s="694"/>
      <c r="AO17" s="148" t="s">
        <v>102</v>
      </c>
      <c r="AP17" s="149">
        <v>1</v>
      </c>
      <c r="AQ17" s="150" t="s">
        <v>82</v>
      </c>
      <c r="AR17" s="151" t="s">
        <v>83</v>
      </c>
      <c r="AS17" s="152" t="s">
        <v>87</v>
      </c>
      <c r="AT17" s="5">
        <v>1</v>
      </c>
      <c r="AU17" s="100"/>
      <c r="AV17" s="1"/>
      <c r="AW17" s="1"/>
      <c r="AX17" s="1"/>
      <c r="AY17" s="1"/>
      <c r="AZ17" s="101"/>
      <c r="BA17" s="5">
        <v>1</v>
      </c>
      <c r="BB17" s="134" t="s">
        <v>91</v>
      </c>
      <c r="BC17" s="67"/>
      <c r="BD17" s="5">
        <v>1</v>
      </c>
      <c r="BE17" s="153"/>
      <c r="BF17" s="154"/>
      <c r="BG17" s="155" t="s">
        <v>103</v>
      </c>
      <c r="BH17" s="156"/>
      <c r="BI17" s="136"/>
      <c r="BJ17" s="157">
        <v>4</v>
      </c>
      <c r="BK17" s="756" t="s">
        <v>104</v>
      </c>
      <c r="BL17" s="757"/>
      <c r="BM17" s="5">
        <v>1</v>
      </c>
      <c r="BN17" s="103">
        <f>IF(ISBLANK(BO17),"",LARGE(BN14:BN16,1)+1)</f>
        <v>3</v>
      </c>
      <c r="BO17" s="115" t="s">
        <v>105</v>
      </c>
      <c r="BP17" s="158"/>
      <c r="BQ17" s="106"/>
      <c r="BR17" s="106"/>
      <c r="BS17" s="106"/>
      <c r="BT17" s="106"/>
      <c r="BU17" s="107"/>
      <c r="BV17" s="5">
        <v>1</v>
      </c>
      <c r="BW17" s="758" t="s">
        <v>79</v>
      </c>
      <c r="BX17" s="758"/>
      <c r="BY17" s="496">
        <v>1</v>
      </c>
      <c r="BZ17" s="721" t="s">
        <v>307</v>
      </c>
      <c r="CA17" s="721"/>
      <c r="CB17" s="496">
        <v>1</v>
      </c>
      <c r="CC17" s="723" t="s">
        <v>308</v>
      </c>
      <c r="CD17" s="723"/>
      <c r="CE17" s="496">
        <v>1</v>
      </c>
      <c r="CF17" s="699" t="s">
        <v>309</v>
      </c>
      <c r="CG17" s="699"/>
      <c r="CH17" s="493">
        <v>1</v>
      </c>
      <c r="CI17" s="159" t="s">
        <v>106</v>
      </c>
      <c r="CJ17" s="159">
        <v>1</v>
      </c>
      <c r="CK17" s="244">
        <v>1</v>
      </c>
    </row>
    <row r="18" spans="1:89" s="160" customFormat="1" ht="23.25" customHeight="1">
      <c r="A18" s="5">
        <v>1</v>
      </c>
      <c r="B18" s="161" t="str">
        <f t="shared" ref="B18:B35" si="8">AE19</f>
        <v>A</v>
      </c>
      <c r="C18" s="671"/>
      <c r="D18" s="15"/>
      <c r="E18" s="140" t="str">
        <f t="shared" si="1"/>
        <v>oignons</v>
      </c>
      <c r="F18" s="15"/>
      <c r="G18" s="87"/>
      <c r="H18" s="141">
        <f t="shared" si="2"/>
        <v>0</v>
      </c>
      <c r="I18" s="142">
        <f t="shared" si="2"/>
        <v>0</v>
      </c>
      <c r="J18" s="109" t="str">
        <f t="shared" si="3"/>
        <v/>
      </c>
      <c r="K18" s="143" t="str">
        <f t="shared" si="4"/>
        <v/>
      </c>
      <c r="L18" s="143" t="str">
        <f t="shared" si="5"/>
        <v/>
      </c>
      <c r="M18" s="682" t="str">
        <f t="shared" si="6"/>
        <v>2.002 Kg</v>
      </c>
      <c r="N18" s="682"/>
      <c r="O18" s="162" t="str">
        <f t="shared" si="7"/>
        <v>oignons</v>
      </c>
      <c r="P18" s="747"/>
      <c r="Q18" s="3">
        <v>1</v>
      </c>
      <c r="R18" s="695"/>
      <c r="S18" s="696"/>
      <c r="T18" s="5">
        <v>1</v>
      </c>
      <c r="U18" s="599"/>
      <c r="V18" s="1"/>
      <c r="W18" s="600"/>
      <c r="X18" s="662" t="s">
        <v>721</v>
      </c>
      <c r="Y18" s="650" t="str">
        <f>Y24</f>
        <v>colonne.Y</v>
      </c>
      <c r="Z18" s="650"/>
      <c r="AA18" s="651"/>
      <c r="AB18" s="3">
        <v>1</v>
      </c>
      <c r="AC18" s="24" t="s">
        <v>7</v>
      </c>
      <c r="AD18" s="5">
        <v>1</v>
      </c>
      <c r="AE18" s="62" t="s">
        <v>21</v>
      </c>
      <c r="AF18" s="163"/>
      <c r="AG18" s="164"/>
      <c r="AH18" s="165" t="str">
        <f t="shared" ref="AH18:AH32" si="9">IF(AND(AF18&gt;0,AI18&gt;0),"de","")</f>
        <v/>
      </c>
      <c r="AI18" s="485">
        <v>0.4</v>
      </c>
      <c r="AJ18" s="22" t="s">
        <v>4</v>
      </c>
      <c r="AK18" s="168" t="s">
        <v>363</v>
      </c>
      <c r="AL18" s="491">
        <v>1</v>
      </c>
      <c r="AM18" s="169">
        <f>IFERROR(SUMIF(AF65:AK65, AJ18, AF66:AK66)*AI18*IF(ISBLANK(AF18),1,AF18)+SUMIF(AF67:AK67, AJ18, AF68:AK68)*AI18*IF(ISBLANK(AF18),1,AF18), 0)</f>
        <v>0.4</v>
      </c>
      <c r="AN18" s="170">
        <f>IF(ISBLANK(AF12),0,(AM18*AL18)/AF12*AQ13)</f>
        <v>1.04</v>
      </c>
      <c r="AO18" s="171">
        <f>IF(AN38=0,0,(AN18/AN38)*AP17*1000)</f>
        <v>24.286581663630844</v>
      </c>
      <c r="AP18" s="172">
        <f>IF(AM38=0, 0, (AF18*AL18)/(AM38*AP17))</f>
        <v>0</v>
      </c>
      <c r="AQ18" s="173">
        <f>IF(OR(ISBLANK(AF12), ISBLANK(AF18), ISTEXT(AF18)), 0, AF18*AL18/AF12*AQ13)</f>
        <v>0</v>
      </c>
      <c r="AR18" s="174">
        <f t="shared" ref="AR18:AR37" si="10">AG18</f>
        <v>0</v>
      </c>
      <c r="AS18" s="175" t="str">
        <f t="shared" ref="AS18:AS37" si="11">IF(AN18=0,0,IF(AN18&gt;=1,ROUND(AN18,3)&amp;" Kg",INT(AN18*1000)&amp;" g"))</f>
        <v>1.04 Kg</v>
      </c>
      <c r="AT18" s="5">
        <v>1</v>
      </c>
      <c r="AU18" s="100"/>
      <c r="AV18" s="1"/>
      <c r="AW18" s="1"/>
      <c r="AX18" s="1"/>
      <c r="AY18" s="1"/>
      <c r="AZ18" s="101"/>
      <c r="BA18" s="5">
        <v>1</v>
      </c>
      <c r="BB18" s="176" t="s">
        <v>93</v>
      </c>
      <c r="BC18" s="177" t="s">
        <v>107</v>
      </c>
      <c r="BD18" s="5">
        <v>1</v>
      </c>
      <c r="BE18" s="178"/>
      <c r="BF18" s="136"/>
      <c r="BG18" s="136"/>
      <c r="BH18" s="136"/>
      <c r="BI18" s="136"/>
      <c r="BJ18" s="136"/>
      <c r="BK18" s="756"/>
      <c r="BL18" s="757"/>
      <c r="BM18" s="5">
        <v>1</v>
      </c>
      <c r="BN18" s="103" t="str">
        <f>IF(ISBLANK(BO18),"",LARGE(BN14:BN17,1)+1)</f>
        <v/>
      </c>
      <c r="BO18" s="115"/>
      <c r="BP18" s="158" t="s">
        <v>108</v>
      </c>
      <c r="BQ18" s="106"/>
      <c r="BR18" s="106"/>
      <c r="BS18" s="106"/>
      <c r="BT18" s="106"/>
      <c r="BU18" s="107"/>
      <c r="BV18" s="5">
        <v>1</v>
      </c>
      <c r="BW18" s="759"/>
      <c r="BX18" s="759"/>
      <c r="BY18" s="496">
        <v>1</v>
      </c>
      <c r="BZ18" s="722"/>
      <c r="CA18" s="722"/>
      <c r="CB18" s="496">
        <v>1</v>
      </c>
      <c r="CC18" s="724"/>
      <c r="CD18" s="724"/>
      <c r="CE18" s="496">
        <v>1</v>
      </c>
      <c r="CF18" s="700"/>
      <c r="CG18" s="700"/>
      <c r="CH18" s="493">
        <v>1</v>
      </c>
      <c r="CI18" s="179" t="s">
        <v>110</v>
      </c>
      <c r="CJ18" s="179">
        <v>1</v>
      </c>
      <c r="CK18" s="244">
        <v>1</v>
      </c>
    </row>
    <row r="19" spans="1:89" s="160" customFormat="1" ht="23.25" customHeight="1" thickBot="1">
      <c r="A19" s="5">
        <v>1</v>
      </c>
      <c r="B19" s="161" t="str">
        <f t="shared" si="8"/>
        <v>A</v>
      </c>
      <c r="C19" s="671"/>
      <c r="D19" s="15"/>
      <c r="E19" s="140" t="str">
        <f t="shared" si="1"/>
        <v>ail</v>
      </c>
      <c r="F19" s="15"/>
      <c r="G19" s="87"/>
      <c r="H19" s="141">
        <f t="shared" si="2"/>
        <v>0</v>
      </c>
      <c r="I19" s="142">
        <f t="shared" si="2"/>
        <v>0</v>
      </c>
      <c r="J19" s="109" t="str">
        <f t="shared" si="3"/>
        <v/>
      </c>
      <c r="K19" s="143" t="str">
        <f t="shared" si="4"/>
        <v/>
      </c>
      <c r="L19" s="143" t="str">
        <f t="shared" si="5"/>
        <v/>
      </c>
      <c r="M19" s="682" t="str">
        <f t="shared" si="6"/>
        <v>390 g</v>
      </c>
      <c r="N19" s="682"/>
      <c r="O19" s="162" t="str">
        <f t="shared" si="7"/>
        <v>ail</v>
      </c>
      <c r="P19" s="747"/>
      <c r="Q19" s="3">
        <v>1</v>
      </c>
      <c r="R19" s="695"/>
      <c r="S19" s="696"/>
      <c r="T19" s="5">
        <v>1</v>
      </c>
      <c r="U19" s="599"/>
      <c r="V19" s="1"/>
      <c r="W19" s="664"/>
      <c r="X19" s="662" t="s">
        <v>723</v>
      </c>
      <c r="Y19" s="665" t="str">
        <f>Y24</f>
        <v>colonne.Y</v>
      </c>
      <c r="Z19" s="663" t="s">
        <v>725</v>
      </c>
      <c r="AA19" s="610" t="str">
        <f>AA24</f>
        <v>colonne AA</v>
      </c>
      <c r="AB19" s="3">
        <v>1</v>
      </c>
      <c r="AC19" s="24" t="s">
        <v>13</v>
      </c>
      <c r="AD19" s="5">
        <v>1</v>
      </c>
      <c r="AE19" s="180" t="str">
        <f t="shared" ref="AE19:AE36" si="12">IF(AK19&lt;&gt;"","A","►")</f>
        <v>A</v>
      </c>
      <c r="AF19" s="164"/>
      <c r="AG19" s="164"/>
      <c r="AH19" s="181" t="str">
        <f t="shared" si="9"/>
        <v/>
      </c>
      <c r="AI19" s="166">
        <v>770</v>
      </c>
      <c r="AJ19" s="61" t="s">
        <v>17</v>
      </c>
      <c r="AK19" s="182" t="s">
        <v>267</v>
      </c>
      <c r="AL19" s="491">
        <v>1</v>
      </c>
      <c r="AM19" s="169">
        <f>IFERROR(SUMIF(AF65:AK65, AJ19, AF66:AK66)*AI19*IF(ISBLANK(AF19),1,AF19)+SUMIF(AF67:AK67, AJ19, AF68:AK68)*AI19*IF(ISBLANK(AF19),1,AF19), 0)</f>
        <v>0.77</v>
      </c>
      <c r="AN19" s="170">
        <f>IF(ISBLANK(AF12),0,(AM19*AL19)/AF12*AQ13)</f>
        <v>2.0020000000000002</v>
      </c>
      <c r="AO19" s="183">
        <f>IF(AN38=0,0,(AN19/AN38)*AP17*1000)</f>
        <v>46.751669702489373</v>
      </c>
      <c r="AP19" s="184">
        <f>IF(AM38=0, 0, (AF19*AL19)/(AM38*AP17))</f>
        <v>0</v>
      </c>
      <c r="AQ19" s="185">
        <f>IF(OR(ISBLANK(AF12), ISBLANK(AF19), ISTEXT(AF19)), 0, AF19*AL19/AF12*AQ13)</f>
        <v>0</v>
      </c>
      <c r="AR19" s="186">
        <f t="shared" si="10"/>
        <v>0</v>
      </c>
      <c r="AS19" s="187" t="str">
        <f t="shared" si="11"/>
        <v>2.002 Kg</v>
      </c>
      <c r="AT19" s="5">
        <v>1</v>
      </c>
      <c r="AU19" s="100"/>
      <c r="AV19" s="1"/>
      <c r="AW19" s="1"/>
      <c r="AX19" s="1"/>
      <c r="AY19" s="1"/>
      <c r="AZ19" s="101"/>
      <c r="BA19" s="5">
        <v>1</v>
      </c>
      <c r="BB19" s="188" t="s">
        <v>111</v>
      </c>
      <c r="BC19" s="177"/>
      <c r="BD19" s="5">
        <v>1</v>
      </c>
      <c r="BE19" s="189" t="s">
        <v>112</v>
      </c>
      <c r="BF19" s="36"/>
      <c r="BG19" s="36"/>
      <c r="BH19" s="36"/>
      <c r="BI19" s="36"/>
      <c r="BJ19" s="36"/>
      <c r="BK19" s="756"/>
      <c r="BL19" s="757"/>
      <c r="BM19" s="5">
        <v>1</v>
      </c>
      <c r="BN19" s="103" t="str">
        <f>IF(ISBLANK(BO19),"",LARGE(BN14:BN18,1)+1)</f>
        <v/>
      </c>
      <c r="BO19" s="115"/>
      <c r="BP19" s="158" t="s">
        <v>113</v>
      </c>
      <c r="BQ19" s="106"/>
      <c r="BR19" s="106"/>
      <c r="BS19" s="106"/>
      <c r="BT19" s="106"/>
      <c r="BU19" s="107"/>
      <c r="BV19" s="5">
        <v>1</v>
      </c>
      <c r="BW19" s="495">
        <v>1</v>
      </c>
      <c r="BX19" s="495">
        <v>1</v>
      </c>
      <c r="BY19" s="5">
        <v>1</v>
      </c>
      <c r="BZ19" s="495">
        <v>1</v>
      </c>
      <c r="CA19" s="495">
        <v>1</v>
      </c>
      <c r="CB19" s="5">
        <v>1</v>
      </c>
      <c r="CC19" s="495">
        <v>1</v>
      </c>
      <c r="CD19" s="495">
        <v>1</v>
      </c>
      <c r="CE19" s="5">
        <v>1</v>
      </c>
      <c r="CF19" s="495">
        <v>1</v>
      </c>
      <c r="CG19" s="495">
        <v>1</v>
      </c>
      <c r="CH19" s="493">
        <v>1</v>
      </c>
      <c r="CI19" s="190" t="s">
        <v>114</v>
      </c>
      <c r="CJ19" s="190">
        <v>1</v>
      </c>
      <c r="CK19" s="244">
        <v>1</v>
      </c>
    </row>
    <row r="20" spans="1:89" s="160" customFormat="1" ht="23.25" customHeight="1" thickTop="1" thickBot="1">
      <c r="A20" s="5">
        <v>1</v>
      </c>
      <c r="B20" s="161" t="str">
        <f t="shared" si="8"/>
        <v>A</v>
      </c>
      <c r="C20" s="671"/>
      <c r="D20" s="15"/>
      <c r="E20" s="140" t="str">
        <f t="shared" si="1"/>
        <v>carottes</v>
      </c>
      <c r="F20" s="15"/>
      <c r="G20" s="87"/>
      <c r="H20" s="141">
        <f t="shared" si="2"/>
        <v>0</v>
      </c>
      <c r="I20" s="142">
        <f t="shared" si="2"/>
        <v>0</v>
      </c>
      <c r="J20" s="109" t="str">
        <f t="shared" si="3"/>
        <v/>
      </c>
      <c r="K20" s="143" t="str">
        <f t="shared" si="4"/>
        <v/>
      </c>
      <c r="L20" s="143" t="str">
        <f t="shared" si="5"/>
        <v/>
      </c>
      <c r="M20" s="682" t="str">
        <f t="shared" si="6"/>
        <v>3.9 Kg</v>
      </c>
      <c r="N20" s="682"/>
      <c r="O20" s="162" t="str">
        <f t="shared" si="7"/>
        <v>carottes</v>
      </c>
      <c r="P20" s="747"/>
      <c r="Q20" s="3">
        <v>1</v>
      </c>
      <c r="R20" s="683" t="s">
        <v>715</v>
      </c>
      <c r="S20" s="684"/>
      <c r="T20" s="5">
        <v>1</v>
      </c>
      <c r="U20" s="599"/>
      <c r="V20" s="1"/>
      <c r="W20" s="600"/>
      <c r="X20" s="807" t="s">
        <v>678</v>
      </c>
      <c r="Y20" s="675" t="s">
        <v>724</v>
      </c>
      <c r="Z20" s="634" t="s">
        <v>517</v>
      </c>
      <c r="AA20" s="809" t="s">
        <v>716</v>
      </c>
      <c r="AB20" s="3">
        <v>1</v>
      </c>
      <c r="AC20" s="24" t="s">
        <v>19</v>
      </c>
      <c r="AD20" s="5">
        <v>1</v>
      </c>
      <c r="AE20" s="180" t="str">
        <f t="shared" si="12"/>
        <v>A</v>
      </c>
      <c r="AF20" s="192"/>
      <c r="AG20" s="192"/>
      <c r="AH20" s="165" t="str">
        <f t="shared" si="9"/>
        <v/>
      </c>
      <c r="AI20" s="166">
        <v>150</v>
      </c>
      <c r="AJ20" s="61" t="s">
        <v>17</v>
      </c>
      <c r="AK20" s="182" t="s">
        <v>268</v>
      </c>
      <c r="AL20" s="491">
        <v>1</v>
      </c>
      <c r="AM20" s="169">
        <f>IFERROR(SUMIF(AF65:AK65, AJ20, AF66:AK66)*AI20*IF(ISBLANK(AF20),1,AF20)+SUMIF(AF67:AK67, AJ20, AF68:AK68)*AI20*IF(ISBLANK(AF20),1,AF20), 0)</f>
        <v>0.15</v>
      </c>
      <c r="AN20" s="170">
        <f>IF(ISBLANK(AF12),0,(AM20*AL20)/AF12*AQ13)</f>
        <v>0.39</v>
      </c>
      <c r="AO20" s="171">
        <f>IF(AN38=0,0,(AN20/AN38)*AP17*1000)</f>
        <v>9.1074681238615653</v>
      </c>
      <c r="AP20" s="193">
        <f>IF(AM38=0, 0, (AF20*AL20)/(AM38*AP17))</f>
        <v>0</v>
      </c>
      <c r="AQ20" s="173">
        <f>IF(OR(ISBLANK(AF12), ISBLANK(AF20), ISTEXT(AF20)), 0, AF20*AL20/AF12*AQ13)</f>
        <v>0</v>
      </c>
      <c r="AR20" s="174">
        <f t="shared" si="10"/>
        <v>0</v>
      </c>
      <c r="AS20" s="175" t="str">
        <f t="shared" si="11"/>
        <v>390 g</v>
      </c>
      <c r="AT20" s="5">
        <v>1</v>
      </c>
      <c r="AU20" s="100"/>
      <c r="AV20" s="1"/>
      <c r="AW20" s="1"/>
      <c r="AX20" s="1"/>
      <c r="AY20" s="1"/>
      <c r="AZ20" s="101"/>
      <c r="BA20" s="5">
        <v>1</v>
      </c>
      <c r="BB20" s="194" t="s">
        <v>115</v>
      </c>
      <c r="BC20" s="195"/>
      <c r="BD20" s="5">
        <v>1</v>
      </c>
      <c r="BE20" s="196" t="s">
        <v>63</v>
      </c>
      <c r="BF20" s="113" t="s">
        <v>64</v>
      </c>
      <c r="BG20" s="112" t="s">
        <v>65</v>
      </c>
      <c r="BH20" s="113" t="s">
        <v>66</v>
      </c>
      <c r="BI20" s="112" t="s">
        <v>67</v>
      </c>
      <c r="BJ20" s="113" t="s">
        <v>68</v>
      </c>
      <c r="BK20" s="36"/>
      <c r="BL20" s="69"/>
      <c r="BM20" s="5">
        <v>1</v>
      </c>
      <c r="BN20" s="197"/>
      <c r="BO20" s="106"/>
      <c r="BP20" s="198" t="s">
        <v>116</v>
      </c>
      <c r="BQ20" s="199"/>
      <c r="BR20" s="199"/>
      <c r="BS20" s="106"/>
      <c r="BT20" s="106"/>
      <c r="BU20" s="107"/>
      <c r="BV20" s="5">
        <v>1</v>
      </c>
      <c r="BW20" s="743" t="s">
        <v>109</v>
      </c>
      <c r="BX20" s="743"/>
      <c r="BY20" s="496">
        <v>1</v>
      </c>
      <c r="BZ20" s="721" t="s">
        <v>310</v>
      </c>
      <c r="CA20" s="721"/>
      <c r="CB20" s="496">
        <v>1</v>
      </c>
      <c r="CC20" s="723" t="s">
        <v>311</v>
      </c>
      <c r="CD20" s="723"/>
      <c r="CE20" s="496">
        <v>1</v>
      </c>
      <c r="CF20" s="699" t="s">
        <v>312</v>
      </c>
      <c r="CG20" s="699"/>
      <c r="CH20" s="493"/>
      <c r="CI20" s="200" t="s">
        <v>117</v>
      </c>
      <c r="CJ20" s="200">
        <v>1</v>
      </c>
      <c r="CK20" s="244">
        <v>1</v>
      </c>
    </row>
    <row r="21" spans="1:89" s="160" customFormat="1" ht="23.25" customHeight="1" thickTop="1">
      <c r="A21" s="5">
        <v>1</v>
      </c>
      <c r="B21" s="161" t="str">
        <f t="shared" si="8"/>
        <v>A</v>
      </c>
      <c r="C21" s="671"/>
      <c r="D21" s="15"/>
      <c r="E21" s="140" t="str">
        <f t="shared" si="1"/>
        <v>poivrons</v>
      </c>
      <c r="F21" s="15"/>
      <c r="G21" s="87"/>
      <c r="H21" s="141">
        <f t="shared" si="2"/>
        <v>5.2</v>
      </c>
      <c r="I21" s="142" t="str">
        <f t="shared" si="2"/>
        <v>poivrons</v>
      </c>
      <c r="J21" s="109" t="str">
        <f t="shared" si="3"/>
        <v/>
      </c>
      <c r="K21" s="143" t="str">
        <f t="shared" si="4"/>
        <v/>
      </c>
      <c r="L21" s="143" t="str">
        <f t="shared" si="5"/>
        <v/>
      </c>
      <c r="M21" s="682">
        <f t="shared" si="6"/>
        <v>0</v>
      </c>
      <c r="N21" s="682"/>
      <c r="O21" s="162" t="str">
        <f t="shared" si="7"/>
        <v/>
      </c>
      <c r="P21" s="747"/>
      <c r="Q21" s="3">
        <v>1</v>
      </c>
      <c r="R21" s="794" t="s">
        <v>118</v>
      </c>
      <c r="S21" s="795"/>
      <c r="T21" s="5">
        <v>1</v>
      </c>
      <c r="U21" s="599"/>
      <c r="V21" s="1"/>
      <c r="W21" s="600"/>
      <c r="X21" s="807"/>
      <c r="Y21" s="675"/>
      <c r="Z21" s="810" t="s">
        <v>519</v>
      </c>
      <c r="AA21" s="809"/>
      <c r="AB21" s="3">
        <v>1</v>
      </c>
      <c r="AC21" s="5">
        <v>1</v>
      </c>
      <c r="AD21" s="5">
        <v>1</v>
      </c>
      <c r="AE21" s="180" t="str">
        <f t="shared" si="12"/>
        <v>A</v>
      </c>
      <c r="AF21" s="192"/>
      <c r="AG21" s="192"/>
      <c r="AH21" s="181" t="str">
        <f t="shared" si="9"/>
        <v/>
      </c>
      <c r="AI21" s="486">
        <v>1.5</v>
      </c>
      <c r="AJ21" s="32" t="s">
        <v>37</v>
      </c>
      <c r="AK21" s="182" t="s">
        <v>269</v>
      </c>
      <c r="AL21" s="491">
        <v>1</v>
      </c>
      <c r="AM21" s="169">
        <f>IFERROR(SUMIF(AF65:AK65, AJ21, AF66:AK66)*AI21*IF(ISBLANK(AF21),1,AF21)+SUMIF(AF67:AK67, AJ21, AF68:AK68)*AI21*IF(ISBLANK(AF21),1,AF21), 0)</f>
        <v>1.5</v>
      </c>
      <c r="AN21" s="170">
        <f>IF(ISBLANK(AF12),0,(AM21*AL21)/AF12*AQ13)</f>
        <v>3.9</v>
      </c>
      <c r="AO21" s="183">
        <f>IF(AN38=0,0,(AN21/AN38)*AP17*1000)</f>
        <v>91.074681238615653</v>
      </c>
      <c r="AP21" s="184">
        <f>IF(AM38=0, 0, (AF21*AL21)/(AM38*AP17))</f>
        <v>0</v>
      </c>
      <c r="AQ21" s="185">
        <f>IF(OR(ISBLANK(AF12), ISBLANK(AF21), ISTEXT(AF21)), 0, AF21*AL21/AF12*AQ13)</f>
        <v>0</v>
      </c>
      <c r="AR21" s="186">
        <f t="shared" si="10"/>
        <v>0</v>
      </c>
      <c r="AS21" s="187" t="str">
        <f t="shared" si="11"/>
        <v>3.9 Kg</v>
      </c>
      <c r="AT21" s="5">
        <v>1</v>
      </c>
      <c r="AU21" s="796" t="s">
        <v>119</v>
      </c>
      <c r="AV21" s="201" t="s">
        <v>120</v>
      </c>
      <c r="AW21" s="1"/>
      <c r="AX21" s="1"/>
      <c r="AY21" s="1"/>
      <c r="AZ21" s="101"/>
      <c r="BA21" s="5">
        <v>1</v>
      </c>
      <c r="BB21" s="202" t="s">
        <v>121</v>
      </c>
      <c r="BC21" s="203"/>
      <c r="BD21" s="5">
        <v>1</v>
      </c>
      <c r="BE21" s="204" t="s">
        <v>122</v>
      </c>
      <c r="BF21" s="205" t="s">
        <v>123</v>
      </c>
      <c r="BG21" s="206" t="s">
        <v>84</v>
      </c>
      <c r="BH21" s="205" t="s">
        <v>90</v>
      </c>
      <c r="BI21" s="207" t="s">
        <v>124</v>
      </c>
      <c r="BJ21" s="147" t="s">
        <v>81</v>
      </c>
      <c r="BK21" s="105"/>
      <c r="BL21" s="208"/>
      <c r="BM21" s="5">
        <v>1</v>
      </c>
      <c r="BN21" s="197"/>
      <c r="BO21" s="106"/>
      <c r="BP21" s="106"/>
      <c r="BQ21" s="106"/>
      <c r="BR21" s="106"/>
      <c r="BS21" s="106"/>
      <c r="BT21" s="106"/>
      <c r="BU21" s="107"/>
      <c r="BV21" s="5">
        <v>1</v>
      </c>
      <c r="BW21" s="744"/>
      <c r="BX21" s="744"/>
      <c r="BY21" s="496">
        <v>1</v>
      </c>
      <c r="BZ21" s="722"/>
      <c r="CA21" s="722"/>
      <c r="CB21" s="496">
        <v>1</v>
      </c>
      <c r="CC21" s="724"/>
      <c r="CD21" s="724"/>
      <c r="CE21" s="496">
        <v>1</v>
      </c>
      <c r="CF21" s="700"/>
      <c r="CG21" s="700"/>
      <c r="CH21" s="493">
        <v>1</v>
      </c>
      <c r="CI21" s="209" t="s">
        <v>126</v>
      </c>
      <c r="CJ21" s="209">
        <v>1</v>
      </c>
      <c r="CK21" s="244">
        <v>1</v>
      </c>
    </row>
    <row r="22" spans="1:89" s="160" customFormat="1" ht="23.25" customHeight="1" thickBot="1">
      <c r="A22" s="5">
        <v>1</v>
      </c>
      <c r="B22" s="161" t="str">
        <f t="shared" si="8"/>
        <v>A</v>
      </c>
      <c r="C22" s="671"/>
      <c r="D22" s="15"/>
      <c r="E22" s="140" t="str">
        <f t="shared" si="1"/>
        <v>rizdor</v>
      </c>
      <c r="F22" s="15"/>
      <c r="G22" s="87"/>
      <c r="H22" s="141">
        <f t="shared" si="2"/>
        <v>0</v>
      </c>
      <c r="I22" s="142" t="str">
        <f t="shared" si="2"/>
        <v>PM</v>
      </c>
      <c r="J22" s="109" t="str">
        <f t="shared" si="3"/>
        <v/>
      </c>
      <c r="K22" s="143" t="str">
        <f t="shared" si="4"/>
        <v/>
      </c>
      <c r="L22" s="143" t="str">
        <f t="shared" si="5"/>
        <v/>
      </c>
      <c r="M22" s="682">
        <f t="shared" si="6"/>
        <v>0</v>
      </c>
      <c r="N22" s="682"/>
      <c r="O22" s="162" t="str">
        <f t="shared" si="7"/>
        <v/>
      </c>
      <c r="P22" s="747"/>
      <c r="Q22" s="3">
        <v>1</v>
      </c>
      <c r="R22" s="799" t="s">
        <v>127</v>
      </c>
      <c r="S22" s="800"/>
      <c r="T22" s="5">
        <v>1</v>
      </c>
      <c r="U22" s="717" t="s">
        <v>119</v>
      </c>
      <c r="V22" s="201" t="s">
        <v>590</v>
      </c>
      <c r="W22" s="600"/>
      <c r="X22" s="807"/>
      <c r="Y22" s="675"/>
      <c r="Z22" s="810"/>
      <c r="AA22" s="809"/>
      <c r="AB22" s="3">
        <v>1</v>
      </c>
      <c r="AC22" s="5">
        <v>1</v>
      </c>
      <c r="AD22" s="5">
        <v>1</v>
      </c>
      <c r="AE22" s="180" t="str">
        <f t="shared" si="12"/>
        <v>A</v>
      </c>
      <c r="AF22" s="192">
        <v>2</v>
      </c>
      <c r="AG22" s="192" t="s">
        <v>270</v>
      </c>
      <c r="AH22" s="165" t="str">
        <f t="shared" si="9"/>
        <v/>
      </c>
      <c r="AI22" s="166"/>
      <c r="AJ22" s="167"/>
      <c r="AK22" s="182" t="s">
        <v>270</v>
      </c>
      <c r="AL22" s="491">
        <v>1</v>
      </c>
      <c r="AM22" s="169">
        <f>IFERROR(SUMIF(AF65:AK65, AJ22, AF66:AK66)*AI22*IF(ISBLANK(AF22),1,AF22)+SUMIF(AF67:AK67, AJ22, AF68:AK68)*AI22*IF(ISBLANK(AF22),1,AF22), 0)</f>
        <v>0</v>
      </c>
      <c r="AN22" s="170">
        <f>IF(ISBLANK(AF12),0,(AM22*AL22)/AF12*AQ13)</f>
        <v>0</v>
      </c>
      <c r="AO22" s="171">
        <f>IF(AN38=0,0,(AN22/AN38)*AP17*1000)</f>
        <v>0</v>
      </c>
      <c r="AP22" s="193">
        <f>IF(AM38=0, 0, (AF22*AL22)/(AM38*AP17))</f>
        <v>0.12143290831815423</v>
      </c>
      <c r="AQ22" s="173">
        <f>IF(OR(ISBLANK(AF12), ISBLANK(AF22), ISTEXT(AF22)), 0, AF22*AL22/AF12*AQ13)</f>
        <v>5.2</v>
      </c>
      <c r="AR22" s="174" t="str">
        <f t="shared" si="10"/>
        <v>poivrons</v>
      </c>
      <c r="AS22" s="175">
        <f t="shared" si="11"/>
        <v>0</v>
      </c>
      <c r="AT22" s="5">
        <v>1</v>
      </c>
      <c r="AU22" s="797"/>
      <c r="AV22" s="210" t="s">
        <v>128</v>
      </c>
      <c r="AW22" s="211"/>
      <c r="AX22" s="211"/>
      <c r="AY22" s="211"/>
      <c r="AZ22" s="212"/>
      <c r="BA22" s="5">
        <v>1</v>
      </c>
      <c r="BB22" s="202" t="s">
        <v>129</v>
      </c>
      <c r="BC22" s="203"/>
      <c r="BD22" s="5">
        <v>1</v>
      </c>
      <c r="BE22" s="68"/>
      <c r="BF22" s="36"/>
      <c r="BG22" s="36"/>
      <c r="BH22" s="36"/>
      <c r="BI22" s="36"/>
      <c r="BJ22" s="36"/>
      <c r="BK22" s="36"/>
      <c r="BL22" s="69"/>
      <c r="BM22" s="5">
        <v>1</v>
      </c>
      <c r="BN22" s="197"/>
      <c r="BO22" s="106"/>
      <c r="BP22" s="106"/>
      <c r="BQ22" s="106"/>
      <c r="BR22" s="106"/>
      <c r="BS22" s="213"/>
      <c r="BT22" s="214" t="s">
        <v>130</v>
      </c>
      <c r="BU22" s="801" t="s">
        <v>131</v>
      </c>
      <c r="BV22" s="5">
        <v>1</v>
      </c>
      <c r="BW22" s="495">
        <v>1</v>
      </c>
      <c r="BX22" s="495">
        <v>1</v>
      </c>
      <c r="BY22" s="5">
        <v>1</v>
      </c>
      <c r="BZ22" s="495">
        <v>1</v>
      </c>
      <c r="CA22" s="495">
        <v>1</v>
      </c>
      <c r="CB22" s="5">
        <v>1</v>
      </c>
      <c r="CC22" s="495">
        <v>1</v>
      </c>
      <c r="CD22" s="495">
        <v>1</v>
      </c>
      <c r="CE22" s="5">
        <v>1</v>
      </c>
      <c r="CF22" s="495">
        <v>1</v>
      </c>
      <c r="CG22" s="495">
        <v>1</v>
      </c>
      <c r="CH22" s="493">
        <v>1</v>
      </c>
      <c r="CI22" s="215" t="s">
        <v>132</v>
      </c>
      <c r="CJ22" s="215">
        <v>1</v>
      </c>
      <c r="CK22" s="244">
        <v>1</v>
      </c>
    </row>
    <row r="23" spans="1:89" s="160" customFormat="1" ht="23.25" customHeight="1">
      <c r="A23" s="5">
        <v>1</v>
      </c>
      <c r="B23" s="161" t="str">
        <f t="shared" si="8"/>
        <v>A</v>
      </c>
      <c r="C23" s="671"/>
      <c r="D23" s="15"/>
      <c r="E23" s="140" t="str">
        <f t="shared" si="1"/>
        <v>lentilles blondes</v>
      </c>
      <c r="F23" s="15"/>
      <c r="G23" s="87"/>
      <c r="H23" s="141">
        <f t="shared" si="2"/>
        <v>0</v>
      </c>
      <c r="I23" s="142">
        <f t="shared" si="2"/>
        <v>0</v>
      </c>
      <c r="J23" s="109" t="str">
        <f t="shared" si="3"/>
        <v/>
      </c>
      <c r="K23" s="143" t="str">
        <f t="shared" si="4"/>
        <v/>
      </c>
      <c r="L23" s="143" t="str">
        <f t="shared" si="5"/>
        <v/>
      </c>
      <c r="M23" s="682" t="str">
        <f t="shared" si="6"/>
        <v>2.99 Kg</v>
      </c>
      <c r="N23" s="682"/>
      <c r="O23" s="162" t="str">
        <f t="shared" si="7"/>
        <v>lentilles blondes</v>
      </c>
      <c r="P23" s="747"/>
      <c r="Q23" s="3">
        <v>1</v>
      </c>
      <c r="R23" s="799"/>
      <c r="S23" s="800"/>
      <c r="T23" s="5">
        <v>1</v>
      </c>
      <c r="U23" s="718"/>
      <c r="V23" s="210"/>
      <c r="W23" s="601"/>
      <c r="X23" s="808"/>
      <c r="Y23" s="629" t="str">
        <f>X24</f>
        <v>colonne.X</v>
      </c>
      <c r="Z23" s="811"/>
      <c r="AA23" s="809"/>
      <c r="AB23" s="3">
        <v>1</v>
      </c>
      <c r="AC23" s="5">
        <v>1</v>
      </c>
      <c r="AD23" s="5">
        <v>1</v>
      </c>
      <c r="AE23" s="180" t="str">
        <f t="shared" si="12"/>
        <v>A</v>
      </c>
      <c r="AF23" s="163"/>
      <c r="AG23" s="164" t="s">
        <v>277</v>
      </c>
      <c r="AH23" s="181" t="str">
        <f t="shared" si="9"/>
        <v/>
      </c>
      <c r="AI23" s="166"/>
      <c r="AJ23" s="167"/>
      <c r="AK23" s="182" t="s">
        <v>271</v>
      </c>
      <c r="AL23" s="491">
        <v>1</v>
      </c>
      <c r="AM23" s="169">
        <f>IFERROR(SUMIF(AF65:AK65, AJ23, AF66:AK66)*AI23*IF(ISBLANK(AF23),1,AF23)+SUMIF(AF67:AK67, AJ23, AF68:AK68)*AI23*IF(ISBLANK(AF23),1,AF23), 0)</f>
        <v>0</v>
      </c>
      <c r="AN23" s="170">
        <f>IF(ISBLANK(AF12),0,(AM23*AL23)/AF12*AQ13)</f>
        <v>0</v>
      </c>
      <c r="AO23" s="183">
        <f>IF(AN38=0,0,(AN23/AN38)*AP17*1000)</f>
        <v>0</v>
      </c>
      <c r="AP23" s="184">
        <f>IF(AM38=0, 0, (AF23*AL23)/(AM38*AP17))</f>
        <v>0</v>
      </c>
      <c r="AQ23" s="185">
        <f>IF(OR(ISBLANK(AF12), ISBLANK(AF23), ISTEXT(AF23)), 0, AF23*AL23/AF12*AQ13)</f>
        <v>0</v>
      </c>
      <c r="AR23" s="186" t="str">
        <f t="shared" si="10"/>
        <v>PM</v>
      </c>
      <c r="AS23" s="187">
        <f t="shared" si="11"/>
        <v>0</v>
      </c>
      <c r="AT23" s="5">
        <v>1</v>
      </c>
      <c r="AU23" s="216"/>
      <c r="AV23" s="216"/>
      <c r="AW23" s="216"/>
      <c r="AX23" s="216"/>
      <c r="AY23" s="216"/>
      <c r="AZ23" s="216"/>
      <c r="BA23" s="5">
        <v>1</v>
      </c>
      <c r="BB23" s="217" t="s">
        <v>135</v>
      </c>
      <c r="BC23" s="203"/>
      <c r="BD23" s="5">
        <v>1</v>
      </c>
      <c r="BE23" s="802" t="s">
        <v>136</v>
      </c>
      <c r="BF23" s="803"/>
      <c r="BG23" s="803"/>
      <c r="BH23" s="803"/>
      <c r="BI23" s="803"/>
      <c r="BJ23" s="738" t="s">
        <v>30</v>
      </c>
      <c r="BK23" s="738"/>
      <c r="BL23" s="804" t="str">
        <f>LEFT(BE23,1)</f>
        <v>①</v>
      </c>
      <c r="BM23" s="5">
        <v>1</v>
      </c>
      <c r="BN23" s="197"/>
      <c r="BO23" s="213"/>
      <c r="BP23" s="213"/>
      <c r="BQ23" s="213"/>
      <c r="BR23" s="213"/>
      <c r="BS23" s="213"/>
      <c r="BT23" s="218" t="s">
        <v>137</v>
      </c>
      <c r="BU23" s="801"/>
      <c r="BV23" s="5">
        <v>1</v>
      </c>
      <c r="BW23" s="805" t="s">
        <v>313</v>
      </c>
      <c r="BX23" s="805"/>
      <c r="BY23" s="496">
        <v>1</v>
      </c>
      <c r="BZ23" s="721" t="s">
        <v>314</v>
      </c>
      <c r="CA23" s="721"/>
      <c r="CB23" s="496">
        <v>1</v>
      </c>
      <c r="CC23" s="723" t="s">
        <v>315</v>
      </c>
      <c r="CD23" s="723"/>
      <c r="CE23" s="496">
        <v>1</v>
      </c>
      <c r="CF23" s="699" t="s">
        <v>316</v>
      </c>
      <c r="CG23" s="699"/>
      <c r="CH23" s="493">
        <v>1</v>
      </c>
      <c r="CI23" s="139" t="s">
        <v>100</v>
      </c>
      <c r="CJ23" s="139">
        <v>1</v>
      </c>
      <c r="CK23" s="244">
        <v>1</v>
      </c>
    </row>
    <row r="24" spans="1:89" s="160" customFormat="1" ht="23.25" customHeight="1">
      <c r="A24" s="5">
        <v>1</v>
      </c>
      <c r="B24" s="161" t="str">
        <f t="shared" si="8"/>
        <v>A</v>
      </c>
      <c r="C24" s="671"/>
      <c r="D24" s="15"/>
      <c r="E24" s="140" t="str">
        <f t="shared" si="1"/>
        <v>riz</v>
      </c>
      <c r="F24" s="15"/>
      <c r="G24" s="87"/>
      <c r="H24" s="141">
        <f t="shared" si="2"/>
        <v>0</v>
      </c>
      <c r="I24" s="142">
        <f t="shared" si="2"/>
        <v>0</v>
      </c>
      <c r="J24" s="109" t="str">
        <f t="shared" si="3"/>
        <v/>
      </c>
      <c r="K24" s="143" t="str">
        <f t="shared" si="4"/>
        <v/>
      </c>
      <c r="L24" s="143" t="str">
        <f t="shared" si="5"/>
        <v/>
      </c>
      <c r="M24" s="682" t="str">
        <f t="shared" si="6"/>
        <v>13 Kg</v>
      </c>
      <c r="N24" s="682"/>
      <c r="O24" s="162" t="str">
        <f t="shared" si="7"/>
        <v>riz</v>
      </c>
      <c r="P24" s="747"/>
      <c r="Q24" s="3">
        <v>1</v>
      </c>
      <c r="R24" s="799"/>
      <c r="S24" s="800"/>
      <c r="T24" s="5">
        <v>1</v>
      </c>
      <c r="U24" s="614"/>
      <c r="V24" s="613" t="str">
        <f>"colonne."&amp;LEFT(ADDRESS(1,COLUMN(),4),1)</f>
        <v>colonne.V</v>
      </c>
      <c r="W24" s="615"/>
      <c r="X24" s="635" t="str">
        <f>"colonne."&amp;LEFT(ADDRESS(1,COLUMN(),4),1)</f>
        <v>colonne.X</v>
      </c>
      <c r="Y24" s="613" t="str">
        <f>"colonne."&amp;LEFT(ADDRESS(1,COLUMN(),4),1)</f>
        <v>colonne.Y</v>
      </c>
      <c r="Z24" s="637" t="s">
        <v>684</v>
      </c>
      <c r="AA24" s="638" t="s">
        <v>717</v>
      </c>
      <c r="AB24" s="3">
        <v>1</v>
      </c>
      <c r="AC24" s="5">
        <v>1</v>
      </c>
      <c r="AD24" s="5">
        <v>1</v>
      </c>
      <c r="AE24" s="180" t="str">
        <f t="shared" si="12"/>
        <v>A</v>
      </c>
      <c r="AF24" s="164"/>
      <c r="AG24" s="164"/>
      <c r="AH24" s="165" t="str">
        <f t="shared" si="9"/>
        <v/>
      </c>
      <c r="AI24" s="486">
        <v>1.1499999999999999</v>
      </c>
      <c r="AJ24" s="32" t="s">
        <v>37</v>
      </c>
      <c r="AK24" s="182" t="s">
        <v>272</v>
      </c>
      <c r="AL24" s="491">
        <v>1</v>
      </c>
      <c r="AM24" s="169">
        <f>IFERROR(SUMIF(AF65:AK65, AJ24, AF66:AK66)*AI24*IF(ISBLANK(AF24),1,AF24)+SUMIF(AF67:AK67, AJ24, AF68:AK68)*AI24*IF(ISBLANK(AF24),1,AF24), 0)</f>
        <v>1.1499999999999999</v>
      </c>
      <c r="AN24" s="170">
        <f>IF(ISBLANK(AF12),0,(AM24*AL24)/AF12*AQ13)</f>
        <v>2.9899999999999998</v>
      </c>
      <c r="AO24" s="171">
        <f>IF(AN38=0,0,(AN24/AN38)*AP17*1000)</f>
        <v>69.823922282938668</v>
      </c>
      <c r="AP24" s="193">
        <f>IF(AM38=0, 0, (AF24*AL24)/(AM38*AP17))</f>
        <v>0</v>
      </c>
      <c r="AQ24" s="173">
        <f>IF(OR(ISBLANK(AF12), ISBLANK(AF24), ISTEXT(AF24)), 0, AF24*AL24/AF12*AQ13)</f>
        <v>0</v>
      </c>
      <c r="AR24" s="174">
        <f t="shared" si="10"/>
        <v>0</v>
      </c>
      <c r="AS24" s="175" t="str">
        <f t="shared" si="11"/>
        <v>2.99 Kg</v>
      </c>
      <c r="AT24" s="5">
        <v>1</v>
      </c>
      <c r="AU24" s="798" t="s">
        <v>138</v>
      </c>
      <c r="AV24" s="798"/>
      <c r="AW24" s="219"/>
      <c r="AX24" s="219"/>
      <c r="AY24" s="219"/>
      <c r="AZ24" s="219"/>
      <c r="BA24" s="5">
        <v>1</v>
      </c>
      <c r="BB24" s="217" t="s">
        <v>139</v>
      </c>
      <c r="BC24" s="220"/>
      <c r="BD24" s="5">
        <v>1</v>
      </c>
      <c r="BE24" s="802"/>
      <c r="BF24" s="803"/>
      <c r="BG24" s="803"/>
      <c r="BH24" s="803"/>
      <c r="BI24" s="803"/>
      <c r="BJ24" s="738"/>
      <c r="BK24" s="738"/>
      <c r="BL24" s="804"/>
      <c r="BM24" s="5">
        <v>1</v>
      </c>
      <c r="BN24" s="221"/>
      <c r="BO24" s="213"/>
      <c r="BP24" s="213"/>
      <c r="BQ24" s="213"/>
      <c r="BR24" s="213"/>
      <c r="BS24" s="213"/>
      <c r="BT24" s="213"/>
      <c r="BU24" s="222"/>
      <c r="BV24" s="5">
        <v>1</v>
      </c>
      <c r="BW24" s="806"/>
      <c r="BX24" s="806"/>
      <c r="BY24" s="496">
        <v>1</v>
      </c>
      <c r="BZ24" s="722"/>
      <c r="CA24" s="722"/>
      <c r="CB24" s="496">
        <v>1</v>
      </c>
      <c r="CC24" s="724"/>
      <c r="CD24" s="724"/>
      <c r="CE24" s="496">
        <v>1</v>
      </c>
      <c r="CF24" s="700"/>
      <c r="CG24" s="700"/>
      <c r="CH24" s="493">
        <v>1</v>
      </c>
      <c r="CI24" s="223" t="s">
        <v>141</v>
      </c>
      <c r="CJ24" s="223">
        <v>1</v>
      </c>
      <c r="CK24" s="244">
        <v>1</v>
      </c>
    </row>
    <row r="25" spans="1:89" s="160" customFormat="1" ht="23.25" customHeight="1" thickBot="1">
      <c r="A25" s="5">
        <v>1</v>
      </c>
      <c r="B25" s="161" t="str">
        <f t="shared" si="8"/>
        <v>A</v>
      </c>
      <c r="C25" s="671"/>
      <c r="D25" s="15"/>
      <c r="E25" s="140" t="str">
        <f t="shared" si="1"/>
        <v>lentilles corail</v>
      </c>
      <c r="F25" s="15"/>
      <c r="G25" s="87"/>
      <c r="H25" s="141">
        <f t="shared" si="2"/>
        <v>0</v>
      </c>
      <c r="I25" s="142">
        <f t="shared" si="2"/>
        <v>0</v>
      </c>
      <c r="J25" s="109" t="str">
        <f t="shared" si="3"/>
        <v/>
      </c>
      <c r="K25" s="143" t="str">
        <f t="shared" si="4"/>
        <v/>
      </c>
      <c r="L25" s="143" t="str">
        <f t="shared" si="5"/>
        <v/>
      </c>
      <c r="M25" s="682" t="str">
        <f t="shared" si="6"/>
        <v>2.6 Kg</v>
      </c>
      <c r="N25" s="682"/>
      <c r="O25" s="162" t="str">
        <f t="shared" si="7"/>
        <v>lentilles corail</v>
      </c>
      <c r="P25" s="747"/>
      <c r="Q25" s="3">
        <v>1</v>
      </c>
      <c r="R25" s="697" t="s">
        <v>142</v>
      </c>
      <c r="S25" s="698"/>
      <c r="T25" s="5">
        <v>1</v>
      </c>
      <c r="U25" s="596"/>
      <c r="V25"/>
      <c r="W25" s="598"/>
      <c r="X25" s="636" t="str">
        <f t="shared" ref="X25:X74" si="13">SUBSTITUTE(SUBSTITUTE(SUBSTITUTE(SUBSTITUTE(SUBSTITUTE(SUBSTITUTE(SUBSTITUTE(SUBSTITUTE(SUBSTITUTE(SUBSTITUTE(V25,"0",""),"1",""),"2",""),"3",""),"4",""),"5",""),"6",""),"7",""),"8",""),"9","")</f>
        <v/>
      </c>
      <c r="Y25" s="641"/>
      <c r="Z25" s="182" t="str">
        <f t="shared" ref="Z25:Z31" si="14">IF(ISBLANK(Y25),X25,Y25)</f>
        <v/>
      </c>
      <c r="AA25" s="639" t="str">
        <f>IF(OR(ISBLANK(Y25), ISTEXT(Y25)), "", "0  "&amp;Y24)</f>
        <v/>
      </c>
      <c r="AB25" s="3">
        <v>1</v>
      </c>
      <c r="AC25" s="5">
        <v>1</v>
      </c>
      <c r="AD25" s="5">
        <v>1</v>
      </c>
      <c r="AE25" s="180" t="str">
        <f t="shared" si="12"/>
        <v>A</v>
      </c>
      <c r="AF25" s="192"/>
      <c r="AG25" s="192"/>
      <c r="AH25" s="181" t="str">
        <f t="shared" si="9"/>
        <v/>
      </c>
      <c r="AI25" s="486">
        <v>5</v>
      </c>
      <c r="AJ25" s="32" t="s">
        <v>37</v>
      </c>
      <c r="AK25" s="182" t="s">
        <v>389</v>
      </c>
      <c r="AL25" s="491">
        <v>1</v>
      </c>
      <c r="AM25" s="169">
        <f>IFERROR(SUMIF(AF65:AK65, AJ25, AF66:AK66)*AI25*IF(ISBLANK(AF25),1,AF25)+SUMIF(AF67:AK67, AJ25, AF68:AK68)*AI25*IF(ISBLANK(AF25),1,AF25), 0)</f>
        <v>5</v>
      </c>
      <c r="AN25" s="170">
        <f>IF(ISBLANK(AF12),0,(AM25*AL25)/AF12*AQ13)</f>
        <v>13</v>
      </c>
      <c r="AO25" s="183">
        <f>IF(AN38=0,0,(AN25/AN38)*AP17*1000)</f>
        <v>303.58227079538551</v>
      </c>
      <c r="AP25" s="184">
        <f>IF(AM38=0, 0, (AF25*AL25)/(AM38*AP17))</f>
        <v>0</v>
      </c>
      <c r="AQ25" s="185">
        <f>IF(OR(ISBLANK(AF12), ISBLANK(AF25), ISTEXT(AF25)), 0, AF25*AL25/AF12*AQ13)</f>
        <v>0</v>
      </c>
      <c r="AR25" s="186">
        <f t="shared" si="10"/>
        <v>0</v>
      </c>
      <c r="AS25" s="187" t="str">
        <f t="shared" si="11"/>
        <v>13 Kg</v>
      </c>
      <c r="AT25" s="5">
        <v>1</v>
      </c>
      <c r="AU25" s="897" t="s">
        <v>143</v>
      </c>
      <c r="AV25" s="897"/>
      <c r="AW25" s="224"/>
      <c r="AX25" s="224"/>
      <c r="AY25" s="224"/>
      <c r="AZ25" s="224"/>
      <c r="BA25" s="5">
        <v>1</v>
      </c>
      <c r="BB25" s="225" t="s">
        <v>144</v>
      </c>
      <c r="BC25" s="226"/>
      <c r="BD25" s="5">
        <v>1</v>
      </c>
      <c r="BE25" s="227"/>
      <c r="BF25" s="228"/>
      <c r="BG25" s="228"/>
      <c r="BH25" s="228"/>
      <c r="BI25" s="228"/>
      <c r="BJ25" s="228"/>
      <c r="BK25" s="228"/>
      <c r="BL25" s="85"/>
      <c r="BM25" s="5">
        <v>1</v>
      </c>
      <c r="BN25" s="221"/>
      <c r="BO25" s="213"/>
      <c r="BP25" s="106"/>
      <c r="BQ25" s="106"/>
      <c r="BR25" s="213"/>
      <c r="BS25" s="213"/>
      <c r="BT25" s="214" t="s">
        <v>145</v>
      </c>
      <c r="BU25" s="801" t="s">
        <v>131</v>
      </c>
      <c r="BV25" s="5">
        <v>1</v>
      </c>
      <c r="BW25" s="495">
        <v>1</v>
      </c>
      <c r="BX25" s="495">
        <v>1</v>
      </c>
      <c r="BY25" s="5">
        <v>1</v>
      </c>
      <c r="BZ25" s="495">
        <v>1</v>
      </c>
      <c r="CA25" s="495">
        <v>1</v>
      </c>
      <c r="CB25" s="5">
        <v>1</v>
      </c>
      <c r="CC25" s="495">
        <v>1</v>
      </c>
      <c r="CD25" s="495">
        <v>1</v>
      </c>
      <c r="CE25" s="5">
        <v>1</v>
      </c>
      <c r="CF25" s="495">
        <v>1</v>
      </c>
      <c r="CG25" s="495">
        <v>1</v>
      </c>
      <c r="CH25" s="493">
        <v>1</v>
      </c>
      <c r="CI25" s="229" t="s">
        <v>146</v>
      </c>
      <c r="CJ25" s="229">
        <v>1</v>
      </c>
      <c r="CK25" s="244">
        <v>1</v>
      </c>
    </row>
    <row r="26" spans="1:89" s="160" customFormat="1" ht="23.25" customHeight="1" thickTop="1" thickBot="1">
      <c r="A26" s="5">
        <v>1</v>
      </c>
      <c r="B26" s="161" t="str">
        <f t="shared" si="8"/>
        <v>A</v>
      </c>
      <c r="C26" s="671"/>
      <c r="D26" s="15"/>
      <c r="E26" s="140" t="str">
        <f t="shared" si="1"/>
        <v>tomates concassées</v>
      </c>
      <c r="F26" s="15"/>
      <c r="G26" s="87"/>
      <c r="H26" s="141">
        <f t="shared" si="2"/>
        <v>0</v>
      </c>
      <c r="I26" s="142">
        <f t="shared" si="2"/>
        <v>0</v>
      </c>
      <c r="J26" s="109" t="str">
        <f t="shared" si="3"/>
        <v/>
      </c>
      <c r="K26" s="143" t="str">
        <f t="shared" si="4"/>
        <v/>
      </c>
      <c r="L26" s="143" t="str">
        <f t="shared" si="5"/>
        <v/>
      </c>
      <c r="M26" s="820" t="str">
        <f t="shared" si="6"/>
        <v>3.9 Kg</v>
      </c>
      <c r="N26" s="820"/>
      <c r="O26" s="162" t="str">
        <f t="shared" si="7"/>
        <v>tomates concassées</v>
      </c>
      <c r="P26" s="747"/>
      <c r="Q26" s="3">
        <v>1</v>
      </c>
      <c r="R26" s="697"/>
      <c r="S26" s="698"/>
      <c r="T26" s="5">
        <v>1</v>
      </c>
      <c r="U26" s="596"/>
      <c r="V26" s="606"/>
      <c r="W26" s="598"/>
      <c r="X26" s="636" t="str">
        <f t="shared" si="13"/>
        <v/>
      </c>
      <c r="Y26" s="640"/>
      <c r="Z26" s="182" t="str">
        <f t="shared" si="14"/>
        <v/>
      </c>
      <c r="AA26" s="639" t="str">
        <f>IF(OR(ISBLANK(Y26), ISTEXT(Y26)), "", "0  "&amp;Y24)</f>
        <v/>
      </c>
      <c r="AB26" s="3">
        <v>1</v>
      </c>
      <c r="AC26" s="5">
        <v>1</v>
      </c>
      <c r="AD26" s="5">
        <v>1</v>
      </c>
      <c r="AE26" s="180" t="str">
        <f t="shared" si="12"/>
        <v>A</v>
      </c>
      <c r="AF26" s="163"/>
      <c r="AG26" s="164"/>
      <c r="AH26" s="165" t="str">
        <f t="shared" si="9"/>
        <v/>
      </c>
      <c r="AI26" s="166">
        <v>1</v>
      </c>
      <c r="AJ26" s="32" t="s">
        <v>37</v>
      </c>
      <c r="AK26" s="182" t="s">
        <v>273</v>
      </c>
      <c r="AL26" s="491">
        <v>1</v>
      </c>
      <c r="AM26" s="169">
        <f>IFERROR(SUMIF(AF65:AK65, AJ26, AF66:AK66)*AI26*IF(ISBLANK(AF26),1,AF26)+SUMIF(AF67:AK67, AJ26, AF68:AK68)*AI26*IF(ISBLANK(AF26),1,AF26), 0)</f>
        <v>1</v>
      </c>
      <c r="AN26" s="170">
        <f>IF(ISBLANK(AF12),0,(AM26*AL26)/AF12*AQ13)</f>
        <v>2.6</v>
      </c>
      <c r="AO26" s="171">
        <f>IF(AN38=0,0,(AN26/AN38)*AP17*1000)</f>
        <v>60.716454159077109</v>
      </c>
      <c r="AP26" s="193">
        <f>IF(AM38=0, 0, (AF26*AL26)/(AM38*AP17))</f>
        <v>0</v>
      </c>
      <c r="AQ26" s="173">
        <f>IF(OR(ISBLANK(AF12), ISBLANK(AF26), ISTEXT(AF26)), 0, AF26*AL26/AF12*AQ13)</f>
        <v>0</v>
      </c>
      <c r="AR26" s="174">
        <f t="shared" si="10"/>
        <v>0</v>
      </c>
      <c r="AS26" s="175" t="str">
        <f t="shared" si="11"/>
        <v>2.6 Kg</v>
      </c>
      <c r="AT26" s="5">
        <v>1</v>
      </c>
      <c r="AU26" s="113" t="s">
        <v>63</v>
      </c>
      <c r="AV26" s="113" t="s">
        <v>64</v>
      </c>
      <c r="AW26" s="113" t="s">
        <v>65</v>
      </c>
      <c r="AX26" s="113" t="s">
        <v>66</v>
      </c>
      <c r="AY26" s="113" t="s">
        <v>67</v>
      </c>
      <c r="AZ26" s="113" t="s">
        <v>68</v>
      </c>
      <c r="BA26" s="5">
        <v>1</v>
      </c>
      <c r="BB26" s="217" t="s">
        <v>147</v>
      </c>
      <c r="BC26" s="226"/>
      <c r="BD26" s="5">
        <v>1</v>
      </c>
      <c r="BE26" s="230"/>
      <c r="BF26" s="231" t="s">
        <v>47</v>
      </c>
      <c r="BG26" s="232" t="s">
        <v>148</v>
      </c>
      <c r="BH26" s="232"/>
      <c r="BI26" s="233"/>
      <c r="BJ26" s="233"/>
      <c r="BK26" s="233"/>
      <c r="BL26" s="234"/>
      <c r="BM26" s="5">
        <v>1</v>
      </c>
      <c r="BN26" s="221"/>
      <c r="BO26" s="213"/>
      <c r="BP26" s="106"/>
      <c r="BQ26" s="106"/>
      <c r="BR26" s="106"/>
      <c r="BS26" s="213"/>
      <c r="BT26" s="218" t="s">
        <v>149</v>
      </c>
      <c r="BU26" s="801"/>
      <c r="BV26" s="5">
        <v>1</v>
      </c>
      <c r="BW26" s="821" t="s">
        <v>317</v>
      </c>
      <c r="BX26" s="821"/>
      <c r="BY26" s="496">
        <v>1</v>
      </c>
      <c r="BZ26" s="721" t="s">
        <v>318</v>
      </c>
      <c r="CA26" s="721"/>
      <c r="CB26" s="496">
        <v>1</v>
      </c>
      <c r="CC26" s="723" t="s">
        <v>319</v>
      </c>
      <c r="CD26" s="723"/>
      <c r="CE26" s="496">
        <v>1</v>
      </c>
      <c r="CF26" s="699" t="s">
        <v>320</v>
      </c>
      <c r="CG26" s="699"/>
      <c r="CH26" s="493">
        <v>1</v>
      </c>
      <c r="CI26" s="235" t="s">
        <v>150</v>
      </c>
      <c r="CJ26" s="235">
        <v>1</v>
      </c>
      <c r="CK26" s="244">
        <v>1</v>
      </c>
    </row>
    <row r="27" spans="1:89" s="160" customFormat="1" ht="23.25" customHeight="1" thickTop="1">
      <c r="A27" s="5">
        <v>1</v>
      </c>
      <c r="B27" s="161" t="str">
        <f t="shared" si="8"/>
        <v>A</v>
      </c>
      <c r="C27" s="671"/>
      <c r="D27" s="15"/>
      <c r="E27" s="140" t="str">
        <f t="shared" si="1"/>
        <v>petits pois</v>
      </c>
      <c r="F27" s="15"/>
      <c r="G27" s="87"/>
      <c r="H27" s="141">
        <f t="shared" si="2"/>
        <v>0</v>
      </c>
      <c r="I27" s="142">
        <f t="shared" si="2"/>
        <v>0</v>
      </c>
      <c r="J27" s="109" t="str">
        <f t="shared" si="3"/>
        <v/>
      </c>
      <c r="K27" s="143" t="str">
        <f t="shared" si="4"/>
        <v/>
      </c>
      <c r="L27" s="143" t="str">
        <f t="shared" si="5"/>
        <v/>
      </c>
      <c r="M27" s="682" t="str">
        <f t="shared" si="6"/>
        <v>5.2 Kg</v>
      </c>
      <c r="N27" s="682"/>
      <c r="O27" s="162" t="str">
        <f t="shared" si="7"/>
        <v>petits pois</v>
      </c>
      <c r="P27" s="747"/>
      <c r="Q27" s="3">
        <v>1</v>
      </c>
      <c r="R27" s="697"/>
      <c r="S27" s="698"/>
      <c r="T27" s="5">
        <v>1</v>
      </c>
      <c r="U27" s="596"/>
      <c r="V27" s="606"/>
      <c r="W27" s="598"/>
      <c r="X27" s="636" t="str">
        <f t="shared" si="13"/>
        <v/>
      </c>
      <c r="Y27" s="640"/>
      <c r="Z27" s="182" t="str">
        <f t="shared" si="14"/>
        <v/>
      </c>
      <c r="AA27" s="639" t="str">
        <f>IF(OR(ISBLANK(Y27), ISTEXT(Y27)), "", "0  "&amp;Y24)</f>
        <v/>
      </c>
      <c r="AB27" s="3">
        <v>1</v>
      </c>
      <c r="AC27" s="5">
        <v>1</v>
      </c>
      <c r="AD27" s="5">
        <v>1</v>
      </c>
      <c r="AE27" s="180" t="str">
        <f t="shared" si="12"/>
        <v>A</v>
      </c>
      <c r="AF27" s="163"/>
      <c r="AG27" s="164"/>
      <c r="AH27" s="181" t="str">
        <f t="shared" si="9"/>
        <v/>
      </c>
      <c r="AI27" s="485">
        <v>1.5</v>
      </c>
      <c r="AJ27" s="32" t="s">
        <v>37</v>
      </c>
      <c r="AK27" s="182" t="s">
        <v>274</v>
      </c>
      <c r="AL27" s="491">
        <v>1</v>
      </c>
      <c r="AM27" s="169">
        <f>IFERROR(SUMIF(AF65:AK65, AJ27, AF66:AK66)*AI27*IF(ISBLANK(AF27),1,AF27)+SUMIF(AF67:AK67, AJ27, AF68:AK68)*AI27*IF(ISBLANK(AF27),1,AF27), 0)</f>
        <v>1.5</v>
      </c>
      <c r="AN27" s="170">
        <f>IF(ISBLANK(AF12),0,(AM27*AL27)/AF12*AQ13)</f>
        <v>3.9</v>
      </c>
      <c r="AO27" s="183">
        <f>IF(AN38=0,0,(AN27/AN38)*AP17*1000)</f>
        <v>91.074681238615653</v>
      </c>
      <c r="AP27" s="184">
        <f>IF(AM38=0, 0, (AF27*AL27)/(AM38*AP17))</f>
        <v>0</v>
      </c>
      <c r="AQ27" s="185">
        <f>IF(OR(ISBLANK(AF12), ISBLANK(AF27), ISTEXT(AF27)), 0, AF27*AL27/AF12*AQ13)</f>
        <v>0</v>
      </c>
      <c r="AR27" s="186">
        <f t="shared" si="10"/>
        <v>0</v>
      </c>
      <c r="AS27" s="187" t="str">
        <f t="shared" si="11"/>
        <v>3.9 Kg</v>
      </c>
      <c r="AT27" s="5">
        <v>1</v>
      </c>
      <c r="AU27" s="812" t="s">
        <v>122</v>
      </c>
      <c r="AV27" s="814" t="s">
        <v>123</v>
      </c>
      <c r="AW27" s="816" t="s">
        <v>84</v>
      </c>
      <c r="AX27" s="814" t="s">
        <v>90</v>
      </c>
      <c r="AY27" s="818" t="s">
        <v>124</v>
      </c>
      <c r="AZ27" s="128" t="s">
        <v>92</v>
      </c>
      <c r="BA27" s="5">
        <v>1</v>
      </c>
      <c r="BB27" s="236" t="s">
        <v>53</v>
      </c>
      <c r="BC27" s="67"/>
      <c r="BD27" s="5">
        <v>1</v>
      </c>
      <c r="BE27" s="230"/>
      <c r="BF27" s="84"/>
      <c r="BG27" s="84"/>
      <c r="BH27" s="84"/>
      <c r="BI27" s="84"/>
      <c r="BJ27" s="237" t="s">
        <v>151</v>
      </c>
      <c r="BK27" s="238"/>
      <c r="BL27" s="239"/>
      <c r="BM27" s="5">
        <v>1</v>
      </c>
      <c r="BN27" s="197"/>
      <c r="BO27" s="106"/>
      <c r="BP27" s="106"/>
      <c r="BQ27" s="106"/>
      <c r="BR27" s="106"/>
      <c r="BS27" s="106"/>
      <c r="BT27" s="106"/>
      <c r="BU27" s="222"/>
      <c r="BV27" s="5">
        <v>1</v>
      </c>
      <c r="BW27" s="822"/>
      <c r="BX27" s="822"/>
      <c r="BY27" s="496">
        <v>1</v>
      </c>
      <c r="BZ27" s="722"/>
      <c r="CA27" s="722"/>
      <c r="CB27" s="496">
        <v>1</v>
      </c>
      <c r="CC27" s="724"/>
      <c r="CD27" s="724"/>
      <c r="CE27" s="496">
        <v>1</v>
      </c>
      <c r="CF27" s="700"/>
      <c r="CG27" s="700"/>
      <c r="CH27" s="493">
        <v>1</v>
      </c>
      <c r="CI27" s="240" t="s">
        <v>153</v>
      </c>
      <c r="CJ27" s="240">
        <v>1</v>
      </c>
      <c r="CK27" s="244">
        <v>1</v>
      </c>
    </row>
    <row r="28" spans="1:89" s="160" customFormat="1" ht="23.25" customHeight="1" thickBot="1">
      <c r="A28" s="5">
        <v>1</v>
      </c>
      <c r="B28" s="161" t="str">
        <f t="shared" si="8"/>
        <v>A</v>
      </c>
      <c r="C28" s="671"/>
      <c r="D28" s="15"/>
      <c r="E28" s="140" t="str">
        <f t="shared" si="1"/>
        <v>haricots plats d'Espagne</v>
      </c>
      <c r="F28" s="15"/>
      <c r="G28" s="87"/>
      <c r="H28" s="141">
        <f t="shared" si="2"/>
        <v>0</v>
      </c>
      <c r="I28" s="142">
        <f t="shared" si="2"/>
        <v>0</v>
      </c>
      <c r="J28" s="109" t="str">
        <f t="shared" si="3"/>
        <v/>
      </c>
      <c r="K28" s="143" t="str">
        <f t="shared" si="4"/>
        <v/>
      </c>
      <c r="L28" s="143" t="str">
        <f t="shared" si="5"/>
        <v/>
      </c>
      <c r="M28" s="682" t="str">
        <f t="shared" si="6"/>
        <v>7.8 Kg</v>
      </c>
      <c r="N28" s="682"/>
      <c r="O28" s="162" t="str">
        <f t="shared" si="7"/>
        <v>haricots plats d'Espagne</v>
      </c>
      <c r="P28" s="747"/>
      <c r="Q28" s="3">
        <v>1</v>
      </c>
      <c r="R28" s="697"/>
      <c r="S28" s="698"/>
      <c r="T28" s="5">
        <v>1</v>
      </c>
      <c r="U28" s="596"/>
      <c r="V28" s="606"/>
      <c r="W28" s="598"/>
      <c r="X28" s="636" t="str">
        <f t="shared" si="13"/>
        <v/>
      </c>
      <c r="Y28" s="640"/>
      <c r="Z28" s="182" t="str">
        <f t="shared" si="14"/>
        <v/>
      </c>
      <c r="AA28" s="639" t="str">
        <f>IF(OR(ISBLANK(Y28), ISTEXT(Y28)), "", "0  "&amp;Y24)</f>
        <v/>
      </c>
      <c r="AB28" s="3">
        <v>1</v>
      </c>
      <c r="AC28" s="5">
        <v>1</v>
      </c>
      <c r="AD28" s="5">
        <v>1</v>
      </c>
      <c r="AE28" s="180" t="str">
        <f t="shared" si="12"/>
        <v>A</v>
      </c>
      <c r="AF28" s="163"/>
      <c r="AG28" s="164"/>
      <c r="AH28" s="165" t="str">
        <f t="shared" si="9"/>
        <v/>
      </c>
      <c r="AI28" s="166">
        <v>2</v>
      </c>
      <c r="AJ28" s="32" t="s">
        <v>37</v>
      </c>
      <c r="AK28" s="182" t="s">
        <v>275</v>
      </c>
      <c r="AL28" s="491">
        <v>1</v>
      </c>
      <c r="AM28" s="169">
        <f>IFERROR(SUMIF(AF65:AK65, AJ28, AF66:AK66)*AI28*IF(ISBLANK(AF28),1,AF28)+SUMIF(AF67:AK67, AJ28, AF68:AK68)*AI28*IF(ISBLANK(AF28),1,AF28), 0)</f>
        <v>2</v>
      </c>
      <c r="AN28" s="170">
        <f>IF(ISBLANK(AF12),0,(AM28*AL28)/AF12*AQ13)</f>
        <v>5.2</v>
      </c>
      <c r="AO28" s="171">
        <f>IF(AN38=0,0,(AN28/AN38)*AP17*1000)</f>
        <v>121.43290831815422</v>
      </c>
      <c r="AP28" s="193">
        <f>IF(AM38=0, 0, (AF28*AL28)/(AM38*AP17))</f>
        <v>0</v>
      </c>
      <c r="AQ28" s="173">
        <f>IF(OR(ISBLANK(AF12), ISBLANK(AF28), ISTEXT(AF28)), 0, AF28*AL28/AF12*AQ13)</f>
        <v>0</v>
      </c>
      <c r="AR28" s="174">
        <f t="shared" si="10"/>
        <v>0</v>
      </c>
      <c r="AS28" s="175" t="str">
        <f t="shared" si="11"/>
        <v>5.2 Kg</v>
      </c>
      <c r="AT28" s="3">
        <v>1</v>
      </c>
      <c r="AU28" s="813"/>
      <c r="AV28" s="815"/>
      <c r="AW28" s="817"/>
      <c r="AX28" s="815"/>
      <c r="AY28" s="819"/>
      <c r="AZ28" s="147" t="s">
        <v>81</v>
      </c>
      <c r="BA28" s="3">
        <v>1</v>
      </c>
      <c r="BB28" s="241" t="s">
        <v>44</v>
      </c>
      <c r="BC28" s="67"/>
      <c r="BD28" s="3">
        <v>1</v>
      </c>
      <c r="BE28" s="230"/>
      <c r="BF28" s="84"/>
      <c r="BG28" s="84"/>
      <c r="BH28" s="84"/>
      <c r="BI28" s="84"/>
      <c r="BJ28" s="242" t="s">
        <v>154</v>
      </c>
      <c r="BK28" s="84"/>
      <c r="BL28" s="85"/>
      <c r="BM28" s="5">
        <v>1</v>
      </c>
      <c r="BN28" s="197"/>
      <c r="BO28" s="106"/>
      <c r="BP28" s="106"/>
      <c r="BQ28" s="106"/>
      <c r="BR28" s="106"/>
      <c r="BS28" s="106"/>
      <c r="BT28" s="243" t="s">
        <v>155</v>
      </c>
      <c r="BU28" s="107"/>
      <c r="BV28" s="5">
        <v>1</v>
      </c>
      <c r="BW28" s="495">
        <v>1</v>
      </c>
      <c r="BX28" s="495">
        <v>1</v>
      </c>
      <c r="BY28" s="5">
        <v>1</v>
      </c>
      <c r="BZ28" s="495">
        <v>1</v>
      </c>
      <c r="CA28" s="495">
        <v>1</v>
      </c>
      <c r="CB28" s="5">
        <v>1</v>
      </c>
      <c r="CC28" s="495">
        <v>1</v>
      </c>
      <c r="CD28" s="495">
        <v>1</v>
      </c>
      <c r="CE28" s="5">
        <v>1</v>
      </c>
      <c r="CF28" s="495">
        <v>1</v>
      </c>
      <c r="CG28" s="495">
        <v>1</v>
      </c>
      <c r="CH28" s="493">
        <v>1</v>
      </c>
      <c r="CI28" s="5">
        <v>1</v>
      </c>
      <c r="CJ28" s="5">
        <v>1</v>
      </c>
      <c r="CK28" s="244">
        <v>1</v>
      </c>
    </row>
    <row r="29" spans="1:89" s="160" customFormat="1" ht="23.25" customHeight="1">
      <c r="A29" s="5">
        <v>1</v>
      </c>
      <c r="B29" s="161" t="str">
        <f t="shared" si="8"/>
        <v>A</v>
      </c>
      <c r="C29" s="671"/>
      <c r="D29" s="15"/>
      <c r="E29" s="140" t="str">
        <f t="shared" si="1"/>
        <v>eau</v>
      </c>
      <c r="F29" s="15"/>
      <c r="G29" s="87"/>
      <c r="H29" s="141">
        <f t="shared" si="2"/>
        <v>0</v>
      </c>
      <c r="I29" s="142" t="str">
        <f t="shared" si="2"/>
        <v>PM</v>
      </c>
      <c r="J29" s="109" t="str">
        <f t="shared" si="3"/>
        <v/>
      </c>
      <c r="K29" s="143" t="str">
        <f t="shared" si="4"/>
        <v/>
      </c>
      <c r="L29" s="143" t="str">
        <f t="shared" si="5"/>
        <v/>
      </c>
      <c r="M29" s="682">
        <f t="shared" si="6"/>
        <v>0</v>
      </c>
      <c r="N29" s="682"/>
      <c r="O29" s="162" t="str">
        <f t="shared" si="7"/>
        <v/>
      </c>
      <c r="P29" s="747"/>
      <c r="Q29" s="3">
        <v>1</v>
      </c>
      <c r="R29" s="245"/>
      <c r="S29" s="111"/>
      <c r="T29" s="5">
        <v>1</v>
      </c>
      <c r="U29" s="596"/>
      <c r="V29" s="606"/>
      <c r="W29" s="598"/>
      <c r="X29" s="636" t="str">
        <f t="shared" si="13"/>
        <v/>
      </c>
      <c r="Y29" s="640"/>
      <c r="Z29" s="182" t="str">
        <f t="shared" si="14"/>
        <v/>
      </c>
      <c r="AA29" s="639" t="str">
        <f>IF(OR(ISBLANK(Y29), ISTEXT(Y29)), "", "0  "&amp;Y24)</f>
        <v/>
      </c>
      <c r="AB29" s="3">
        <v>1</v>
      </c>
      <c r="AC29" s="5">
        <v>1</v>
      </c>
      <c r="AD29" s="5">
        <v>1</v>
      </c>
      <c r="AE29" s="180" t="str">
        <f t="shared" si="12"/>
        <v>A</v>
      </c>
      <c r="AF29" s="163"/>
      <c r="AG29" s="164"/>
      <c r="AH29" s="181" t="str">
        <f t="shared" si="9"/>
        <v/>
      </c>
      <c r="AI29" s="166">
        <v>3</v>
      </c>
      <c r="AJ29" s="32" t="s">
        <v>37</v>
      </c>
      <c r="AK29" s="182" t="s">
        <v>276</v>
      </c>
      <c r="AL29" s="491">
        <v>1</v>
      </c>
      <c r="AM29" s="169">
        <f>IFERROR(SUMIF(AF65:AK65, AJ29, AF66:AK66)*AI29*IF(ISBLANK(AF29),1,AF29)+SUMIF(AF67:AK67, AJ29, AF68:AK68)*AI29*IF(ISBLANK(AF29),1,AF29), 0)</f>
        <v>3</v>
      </c>
      <c r="AN29" s="170">
        <f>IF(ISBLANK(AF12),0,(AM29*AL29)/AF12*AQ13)</f>
        <v>7.8</v>
      </c>
      <c r="AO29" s="183">
        <f>IF(AN38=0,0,(AN29/AN38)*AP17*1000)</f>
        <v>182.14936247723131</v>
      </c>
      <c r="AP29" s="184">
        <f>IF(AM38=0, 0, (AF29*AL29)/(AM38*AP17))</f>
        <v>0</v>
      </c>
      <c r="AQ29" s="185">
        <f>IF(OR(ISBLANK(AF12), ISBLANK(AF29), ISTEXT(AF29)), 0, AF29*AL29/AF12*AQ13)</f>
        <v>0</v>
      </c>
      <c r="AR29" s="186">
        <f t="shared" si="10"/>
        <v>0</v>
      </c>
      <c r="AS29" s="187" t="str">
        <f t="shared" si="11"/>
        <v>7.8 Kg</v>
      </c>
      <c r="AT29" s="3">
        <v>1</v>
      </c>
      <c r="AU29" s="163"/>
      <c r="AV29" s="164"/>
      <c r="AW29" s="165" t="str">
        <f t="shared" ref="AW29:AW48" si="15">IF(AND(AU29&gt;0,AX29&gt;0),"de","")</f>
        <v/>
      </c>
      <c r="AX29" s="166"/>
      <c r="AY29" s="167"/>
      <c r="AZ29" s="168"/>
      <c r="BA29" s="3">
        <v>1</v>
      </c>
      <c r="BB29" s="246" t="s">
        <v>45</v>
      </c>
      <c r="BC29" s="67"/>
      <c r="BD29" s="3">
        <v>1</v>
      </c>
      <c r="BE29" s="247" t="s">
        <v>88</v>
      </c>
      <c r="BF29" s="126" t="s">
        <v>89</v>
      </c>
      <c r="BG29" s="127"/>
      <c r="BH29" s="685" t="s">
        <v>90</v>
      </c>
      <c r="BI29" s="825" t="s">
        <v>91</v>
      </c>
      <c r="BJ29" s="128" t="s">
        <v>92</v>
      </c>
      <c r="BK29" s="15"/>
      <c r="BL29" s="248"/>
      <c r="BM29" s="5">
        <v>1</v>
      </c>
      <c r="BN29" s="197"/>
      <c r="BO29" s="106"/>
      <c r="BP29" s="106"/>
      <c r="BQ29" s="106"/>
      <c r="BR29" s="106"/>
      <c r="BS29" s="106"/>
      <c r="BT29" s="249" t="s">
        <v>156</v>
      </c>
      <c r="BU29" s="107"/>
      <c r="BV29" s="5">
        <v>1</v>
      </c>
      <c r="BW29" s="826" t="s">
        <v>49</v>
      </c>
      <c r="BX29" s="826"/>
      <c r="BY29" s="496">
        <v>1</v>
      </c>
      <c r="BZ29" s="721" t="s">
        <v>321</v>
      </c>
      <c r="CA29" s="721"/>
      <c r="CB29" s="496">
        <v>1</v>
      </c>
      <c r="CC29" s="723" t="s">
        <v>322</v>
      </c>
      <c r="CD29" s="723"/>
      <c r="CE29" s="496">
        <v>1</v>
      </c>
      <c r="CF29" s="699" t="s">
        <v>323</v>
      </c>
      <c r="CG29" s="699"/>
      <c r="CH29" s="493">
        <v>1</v>
      </c>
      <c r="CI29" s="5">
        <v>1</v>
      </c>
      <c r="CJ29" s="5">
        <v>1</v>
      </c>
      <c r="CK29" s="244">
        <v>1</v>
      </c>
    </row>
    <row r="30" spans="1:89" s="160" customFormat="1" ht="23.25" customHeight="1">
      <c r="A30" s="5">
        <v>1</v>
      </c>
      <c r="B30" s="161" t="str">
        <f t="shared" si="8"/>
        <v>A</v>
      </c>
      <c r="C30" s="671"/>
      <c r="D30" s="15"/>
      <c r="E30" s="140" t="str">
        <f t="shared" si="1"/>
        <v>sel</v>
      </c>
      <c r="F30" s="15"/>
      <c r="G30" s="87"/>
      <c r="H30" s="141">
        <f t="shared" si="2"/>
        <v>0</v>
      </c>
      <c r="I30" s="142" t="str">
        <f t="shared" si="2"/>
        <v>PM</v>
      </c>
      <c r="J30" s="109" t="str">
        <f t="shared" si="3"/>
        <v/>
      </c>
      <c r="K30" s="143" t="str">
        <f t="shared" si="4"/>
        <v/>
      </c>
      <c r="L30" s="143" t="str">
        <f t="shared" si="5"/>
        <v/>
      </c>
      <c r="M30" s="682">
        <f t="shared" si="6"/>
        <v>0</v>
      </c>
      <c r="N30" s="682"/>
      <c r="O30" s="162" t="str">
        <f t="shared" si="7"/>
        <v/>
      </c>
      <c r="P30" s="747"/>
      <c r="Q30" s="3">
        <v>1</v>
      </c>
      <c r="R30" s="245"/>
      <c r="S30" s="111"/>
      <c r="T30" s="5">
        <v>1</v>
      </c>
      <c r="U30" s="596"/>
      <c r="V30" s="606"/>
      <c r="W30" s="598"/>
      <c r="X30" s="636" t="str">
        <f t="shared" si="13"/>
        <v/>
      </c>
      <c r="Y30" s="640"/>
      <c r="Z30" s="182" t="str">
        <f t="shared" si="14"/>
        <v/>
      </c>
      <c r="AA30" s="639" t="str">
        <f>IF(OR(ISBLANK(Y30), ISTEXT(Y30)), "", "0  "&amp;Y24)</f>
        <v/>
      </c>
      <c r="AB30" s="3">
        <v>1</v>
      </c>
      <c r="AC30" s="5">
        <v>1</v>
      </c>
      <c r="AD30" s="5">
        <v>1</v>
      </c>
      <c r="AE30" s="180" t="str">
        <f t="shared" si="12"/>
        <v>A</v>
      </c>
      <c r="AF30" s="163"/>
      <c r="AG30" s="164" t="s">
        <v>277</v>
      </c>
      <c r="AH30" s="165" t="str">
        <f t="shared" si="9"/>
        <v/>
      </c>
      <c r="AI30" s="166"/>
      <c r="AJ30" s="22" t="s">
        <v>4</v>
      </c>
      <c r="AK30" s="182" t="s">
        <v>288</v>
      </c>
      <c r="AL30" s="491">
        <v>1</v>
      </c>
      <c r="AM30" s="169">
        <f>IFERROR(SUMIF(AF65:AK65, AJ30, AF66:AK66)*AI30*IF(ISBLANK(AF30),1,AF30)+SUMIF(AF67:AK67, AJ30, AF68:AK68)*AI30*IF(ISBLANK(AF30),1,AF30), 0)</f>
        <v>0</v>
      </c>
      <c r="AN30" s="170">
        <f>IF(ISBLANK(AF12),0,(AM30*AL30)/AF12*AQ13)</f>
        <v>0</v>
      </c>
      <c r="AO30" s="171">
        <f>IF(AN38=0,0,(AN30/AN38)*AP17*1000)</f>
        <v>0</v>
      </c>
      <c r="AP30" s="193">
        <f>IF(AM38=0, 0, (AF30*AL30)/(AM38*AP17))</f>
        <v>0</v>
      </c>
      <c r="AQ30" s="173">
        <f>IF(OR(ISBLANK(AF12), ISBLANK(AF30), ISTEXT(AF30)), 0, AF30*AL30/AF12*AQ13)</f>
        <v>0</v>
      </c>
      <c r="AR30" s="174" t="str">
        <f t="shared" si="10"/>
        <v>PM</v>
      </c>
      <c r="AS30" s="175">
        <f t="shared" si="11"/>
        <v>0</v>
      </c>
      <c r="AT30" s="3">
        <v>1</v>
      </c>
      <c r="AU30" s="164"/>
      <c r="AV30" s="164"/>
      <c r="AW30" s="181" t="str">
        <f t="shared" si="15"/>
        <v/>
      </c>
      <c r="AX30" s="166"/>
      <c r="AY30" s="167"/>
      <c r="AZ30" s="182"/>
      <c r="BA30" s="3">
        <v>1</v>
      </c>
      <c r="BB30" s="66" t="s">
        <v>157</v>
      </c>
      <c r="BC30" s="67"/>
      <c r="BD30" s="3">
        <v>1</v>
      </c>
      <c r="BE30" s="250" t="s">
        <v>82</v>
      </c>
      <c r="BF30" s="145" t="s">
        <v>83</v>
      </c>
      <c r="BG30" s="146" t="s">
        <v>84</v>
      </c>
      <c r="BH30" s="686"/>
      <c r="BI30" s="819"/>
      <c r="BJ30" s="147" t="s">
        <v>81</v>
      </c>
      <c r="BK30" s="15"/>
      <c r="BL30" s="248"/>
      <c r="BM30" s="5">
        <v>1</v>
      </c>
      <c r="BN30" s="251"/>
      <c r="BO30" s="252"/>
      <c r="BP30" s="252"/>
      <c r="BQ30" s="252"/>
      <c r="BR30" s="252"/>
      <c r="BS30" s="252"/>
      <c r="BT30" s="252"/>
      <c r="BU30" s="253"/>
      <c r="BV30" s="5">
        <v>1</v>
      </c>
      <c r="BW30" s="827"/>
      <c r="BX30" s="827"/>
      <c r="BY30" s="496">
        <v>1</v>
      </c>
      <c r="BZ30" s="722"/>
      <c r="CA30" s="722"/>
      <c r="CB30" s="496">
        <v>1</v>
      </c>
      <c r="CC30" s="724"/>
      <c r="CD30" s="724"/>
      <c r="CE30" s="496">
        <v>1</v>
      </c>
      <c r="CF30" s="700"/>
      <c r="CG30" s="700"/>
      <c r="CH30" s="493">
        <v>1</v>
      </c>
      <c r="CI30" s="5">
        <v>1</v>
      </c>
      <c r="CJ30" s="5">
        <v>1</v>
      </c>
      <c r="CK30" s="244">
        <v>1</v>
      </c>
    </row>
    <row r="31" spans="1:89" s="160" customFormat="1" ht="23.25" customHeight="1" thickBot="1">
      <c r="A31" s="5">
        <v>1</v>
      </c>
      <c r="B31" s="161" t="str">
        <f t="shared" si="8"/>
        <v>A</v>
      </c>
      <c r="C31" s="671"/>
      <c r="D31" s="15"/>
      <c r="E31" s="140" t="str">
        <f t="shared" si="1"/>
        <v>poivre</v>
      </c>
      <c r="F31" s="15"/>
      <c r="G31" s="87"/>
      <c r="H31" s="141">
        <f t="shared" si="2"/>
        <v>0</v>
      </c>
      <c r="I31" s="142" t="str">
        <f t="shared" si="2"/>
        <v>PM</v>
      </c>
      <c r="J31" s="109" t="str">
        <f t="shared" si="3"/>
        <v/>
      </c>
      <c r="K31" s="143" t="str">
        <f t="shared" si="4"/>
        <v/>
      </c>
      <c r="L31" s="143" t="str">
        <f t="shared" si="5"/>
        <v/>
      </c>
      <c r="M31" s="682">
        <f t="shared" si="6"/>
        <v>0</v>
      </c>
      <c r="N31" s="682"/>
      <c r="O31" s="162" t="str">
        <f t="shared" si="7"/>
        <v/>
      </c>
      <c r="P31" s="747"/>
      <c r="Q31" s="3">
        <v>1</v>
      </c>
      <c r="R31" s="245"/>
      <c r="S31" s="111"/>
      <c r="T31" s="5">
        <v>1</v>
      </c>
      <c r="U31" s="596"/>
      <c r="V31" s="606"/>
      <c r="W31" s="598"/>
      <c r="X31" s="636" t="str">
        <f t="shared" si="13"/>
        <v/>
      </c>
      <c r="Y31" s="640"/>
      <c r="Z31" s="182" t="str">
        <f t="shared" si="14"/>
        <v/>
      </c>
      <c r="AA31" s="639" t="str">
        <f>IF(OR(ISBLANK(Y31), ISTEXT(Y31)), "", "0  "&amp;Y24)</f>
        <v/>
      </c>
      <c r="AB31" s="3">
        <v>1</v>
      </c>
      <c r="AC31" s="5">
        <v>1</v>
      </c>
      <c r="AD31" s="5">
        <v>1</v>
      </c>
      <c r="AE31" s="180" t="str">
        <f t="shared" si="12"/>
        <v>A</v>
      </c>
      <c r="AF31" s="163"/>
      <c r="AG31" s="164" t="s">
        <v>277</v>
      </c>
      <c r="AH31" s="181" t="str">
        <f t="shared" si="9"/>
        <v/>
      </c>
      <c r="AI31" s="166"/>
      <c r="AJ31" s="61" t="s">
        <v>17</v>
      </c>
      <c r="AK31" s="182" t="s">
        <v>289</v>
      </c>
      <c r="AL31" s="491">
        <v>1</v>
      </c>
      <c r="AM31" s="169">
        <f>IFERROR(SUMIF(AF65:AK65, AJ31, AF66:AK66)*AI31*IF(ISBLANK(AF31),1,AF31)+SUMIF(AF67:AK67, AJ31, AF68:AK68)*AI31*IF(ISBLANK(AF31),1,AF31), 0)</f>
        <v>0</v>
      </c>
      <c r="AN31" s="170">
        <f>IF(ISBLANK(AF12),0,(AM31*AL31)/AF12*AQ13)</f>
        <v>0</v>
      </c>
      <c r="AO31" s="183">
        <f>IF(AN38=0,0,(AN31/AN38)*AP17*1000)</f>
        <v>0</v>
      </c>
      <c r="AP31" s="184">
        <f>IF(AM38=0, 0, (AF31*AL31)/(AM38*AP17))</f>
        <v>0</v>
      </c>
      <c r="AQ31" s="185">
        <f>IF(OR(ISBLANK(AF12), ISBLANK(AF31), ISTEXT(AF31)), 0, AF31*AL31/AF12*AQ13)</f>
        <v>0</v>
      </c>
      <c r="AR31" s="186" t="str">
        <f t="shared" si="10"/>
        <v>PM</v>
      </c>
      <c r="AS31" s="187">
        <f t="shared" si="11"/>
        <v>0</v>
      </c>
      <c r="AT31" s="3">
        <v>1</v>
      </c>
      <c r="AU31" s="192"/>
      <c r="AV31" s="192"/>
      <c r="AW31" s="165" t="str">
        <f t="shared" si="15"/>
        <v/>
      </c>
      <c r="AX31" s="166"/>
      <c r="AY31" s="167"/>
      <c r="AZ31" s="182"/>
      <c r="BA31" s="3">
        <v>1</v>
      </c>
      <c r="BB31" s="66" t="s">
        <v>159</v>
      </c>
      <c r="BC31" s="67"/>
      <c r="BD31" s="3">
        <v>1</v>
      </c>
      <c r="BE31" s="254">
        <v>5</v>
      </c>
      <c r="BF31" s="164" t="s">
        <v>160</v>
      </c>
      <c r="BG31" s="165" t="str">
        <f t="shared" ref="BG31:BG37" si="16">IF(AND(BE31&gt;0,BH31&gt;0),"de","")</f>
        <v>de</v>
      </c>
      <c r="BH31" s="166">
        <v>1.4</v>
      </c>
      <c r="BI31" s="32" t="s">
        <v>11</v>
      </c>
      <c r="BJ31" s="168" t="s">
        <v>161</v>
      </c>
      <c r="BK31" s="15"/>
      <c r="BL31" s="248"/>
      <c r="BM31" s="5">
        <v>1</v>
      </c>
      <c r="BN31" s="255" t="s">
        <v>22</v>
      </c>
      <c r="BO31" s="256" t="s">
        <v>162</v>
      </c>
      <c r="BP31" s="84"/>
      <c r="BQ31" s="84"/>
      <c r="BR31" s="84"/>
      <c r="BS31" s="84"/>
      <c r="BT31" s="84"/>
      <c r="BU31" s="257"/>
      <c r="BV31" s="5">
        <v>1</v>
      </c>
      <c r="BW31" s="495">
        <v>1</v>
      </c>
      <c r="BX31" s="495">
        <v>1</v>
      </c>
      <c r="BY31" s="5">
        <v>1</v>
      </c>
      <c r="BZ31" s="495">
        <v>1</v>
      </c>
      <c r="CA31" s="495">
        <v>1</v>
      </c>
      <c r="CB31" s="5">
        <v>1</v>
      </c>
      <c r="CC31" s="495">
        <v>1</v>
      </c>
      <c r="CD31" s="495">
        <v>1</v>
      </c>
      <c r="CE31" s="5">
        <v>1</v>
      </c>
      <c r="CF31" s="495">
        <v>1</v>
      </c>
      <c r="CG31" s="495">
        <v>1</v>
      </c>
      <c r="CH31" s="493">
        <v>1</v>
      </c>
      <c r="CI31" s="5">
        <v>1</v>
      </c>
      <c r="CJ31" s="5">
        <v>1</v>
      </c>
      <c r="CK31" s="244">
        <v>1</v>
      </c>
    </row>
    <row r="32" spans="1:89" s="160" customFormat="1" ht="23.25" customHeight="1">
      <c r="A32" s="5">
        <v>1</v>
      </c>
      <c r="B32" s="161" t="str">
        <f t="shared" si="8"/>
        <v>►</v>
      </c>
      <c r="C32" s="671"/>
      <c r="D32" s="15"/>
      <c r="E32" s="140">
        <f t="shared" si="1"/>
        <v>0</v>
      </c>
      <c r="F32" s="15"/>
      <c r="G32" s="87"/>
      <c r="H32" s="141">
        <f t="shared" si="2"/>
        <v>0</v>
      </c>
      <c r="I32" s="142">
        <f t="shared" si="2"/>
        <v>0</v>
      </c>
      <c r="J32" s="109" t="str">
        <f t="shared" si="3"/>
        <v/>
      </c>
      <c r="K32" s="143" t="str">
        <f t="shared" si="4"/>
        <v/>
      </c>
      <c r="L32" s="143" t="str">
        <f t="shared" si="5"/>
        <v/>
      </c>
      <c r="M32" s="682">
        <f t="shared" si="6"/>
        <v>0</v>
      </c>
      <c r="N32" s="682"/>
      <c r="O32" s="162" t="str">
        <f t="shared" si="7"/>
        <v/>
      </c>
      <c r="P32" s="747"/>
      <c r="Q32" s="3">
        <v>1</v>
      </c>
      <c r="R32" s="258"/>
      <c r="S32" s="111"/>
      <c r="T32" s="5">
        <v>1</v>
      </c>
      <c r="U32" s="596"/>
      <c r="V32" s="606"/>
      <c r="W32" s="598"/>
      <c r="X32" s="636" t="str">
        <f t="shared" si="13"/>
        <v/>
      </c>
      <c r="Y32" s="640"/>
      <c r="Z32" s="182" t="str">
        <f>IF(ISBLANK(Y32),X32,Y32)</f>
        <v/>
      </c>
      <c r="AA32" s="639" t="str">
        <f>IF(OR(ISBLANK(Y32), ISTEXT(Y32)), "", "0  "&amp;Y24)</f>
        <v/>
      </c>
      <c r="AB32" s="3">
        <v>1</v>
      </c>
      <c r="AC32" s="5">
        <v>1</v>
      </c>
      <c r="AD32" s="5">
        <v>1</v>
      </c>
      <c r="AE32" s="180" t="str">
        <f t="shared" si="12"/>
        <v>A</v>
      </c>
      <c r="AF32" s="163"/>
      <c r="AG32" s="164" t="s">
        <v>277</v>
      </c>
      <c r="AH32" s="165" t="str">
        <f t="shared" si="9"/>
        <v/>
      </c>
      <c r="AI32" s="166"/>
      <c r="AJ32" s="61" t="s">
        <v>17</v>
      </c>
      <c r="AK32" s="182" t="s">
        <v>290</v>
      </c>
      <c r="AL32" s="491">
        <v>1</v>
      </c>
      <c r="AM32" s="169">
        <f>IFERROR(SUMIF(AF65:AK65, AJ32, AF66:AK66)*AI32*IF(ISBLANK(AF32),1,AF32)+SUMIF(AF67:AK67, AJ32, AF68:AK68)*AI32*IF(ISBLANK(AF32),1,AF32), 0)</f>
        <v>0</v>
      </c>
      <c r="AN32" s="170">
        <f>IF(ISBLANK(AF12),0,(AM32*AL32)/AF12*AQ13)</f>
        <v>0</v>
      </c>
      <c r="AO32" s="171">
        <f>IF(AN38=0,0,(AN32/AN38)*AP17*1000)</f>
        <v>0</v>
      </c>
      <c r="AP32" s="193">
        <f>IF(AM38=0, 0, (AF32*AL32)/(AM38*AP17))</f>
        <v>0</v>
      </c>
      <c r="AQ32" s="173">
        <f>IF(OR(ISBLANK(AF12), ISBLANK(AF32), ISTEXT(AF32)), 0, AF32*AL32/AF12*AQ13)</f>
        <v>0</v>
      </c>
      <c r="AR32" s="174" t="str">
        <f t="shared" si="10"/>
        <v>PM</v>
      </c>
      <c r="AS32" s="175">
        <f t="shared" si="11"/>
        <v>0</v>
      </c>
      <c r="AT32" s="3">
        <v>1</v>
      </c>
      <c r="AU32" s="192"/>
      <c r="AV32" s="192"/>
      <c r="AW32" s="181" t="str">
        <f t="shared" si="15"/>
        <v/>
      </c>
      <c r="AX32" s="166"/>
      <c r="AY32" s="167"/>
      <c r="AZ32" s="182"/>
      <c r="BA32" s="3">
        <v>1</v>
      </c>
      <c r="BB32" s="66" t="s">
        <v>163</v>
      </c>
      <c r="BC32" s="67"/>
      <c r="BD32" s="3">
        <v>1</v>
      </c>
      <c r="BE32" s="259"/>
      <c r="BF32" s="164"/>
      <c r="BG32" s="181" t="str">
        <f t="shared" si="16"/>
        <v/>
      </c>
      <c r="BH32" s="166">
        <v>200</v>
      </c>
      <c r="BI32" s="32" t="s">
        <v>17</v>
      </c>
      <c r="BJ32" s="182" t="s">
        <v>164</v>
      </c>
      <c r="BK32" s="15"/>
      <c r="BL32" s="248"/>
      <c r="BM32" s="5">
        <v>1</v>
      </c>
      <c r="BN32" s="260" t="s">
        <v>21</v>
      </c>
      <c r="BO32" s="256" t="s">
        <v>165</v>
      </c>
      <c r="BP32" s="84"/>
      <c r="BQ32" s="84"/>
      <c r="BR32" s="84"/>
      <c r="BS32" s="84"/>
      <c r="BT32" s="84"/>
      <c r="BU32" s="257"/>
      <c r="BV32" s="5">
        <v>1</v>
      </c>
      <c r="BW32" s="805" t="s">
        <v>318</v>
      </c>
      <c r="BX32" s="805"/>
      <c r="BY32" s="496">
        <v>1</v>
      </c>
      <c r="BZ32" s="721" t="s">
        <v>324</v>
      </c>
      <c r="CA32" s="721"/>
      <c r="CB32" s="496">
        <v>1</v>
      </c>
      <c r="CC32" s="723" t="s">
        <v>325</v>
      </c>
      <c r="CD32" s="723"/>
      <c r="CE32" s="496">
        <v>1</v>
      </c>
      <c r="CF32" s="699" t="s">
        <v>326</v>
      </c>
      <c r="CG32" s="699"/>
      <c r="CH32" s="493">
        <v>1</v>
      </c>
      <c r="CI32" s="5">
        <v>1</v>
      </c>
      <c r="CJ32" s="5">
        <v>1</v>
      </c>
      <c r="CK32" s="244">
        <v>1</v>
      </c>
    </row>
    <row r="33" spans="1:89" s="160" customFormat="1" ht="23.25" customHeight="1">
      <c r="A33" s="5">
        <v>1</v>
      </c>
      <c r="B33" s="161" t="str">
        <f t="shared" si="8"/>
        <v>►</v>
      </c>
      <c r="C33" s="671"/>
      <c r="D33" s="15"/>
      <c r="E33" s="140">
        <f t="shared" si="1"/>
        <v>0</v>
      </c>
      <c r="F33" s="15"/>
      <c r="G33" s="87"/>
      <c r="H33" s="141">
        <f t="shared" si="2"/>
        <v>0</v>
      </c>
      <c r="I33" s="142">
        <f t="shared" si="2"/>
        <v>0</v>
      </c>
      <c r="J33" s="109" t="str">
        <f t="shared" si="3"/>
        <v/>
      </c>
      <c r="K33" s="143" t="str">
        <f t="shared" si="4"/>
        <v/>
      </c>
      <c r="L33" s="143" t="str">
        <f t="shared" si="5"/>
        <v/>
      </c>
      <c r="M33" s="682">
        <f t="shared" si="6"/>
        <v>0</v>
      </c>
      <c r="N33" s="682"/>
      <c r="O33" s="162" t="str">
        <f t="shared" si="7"/>
        <v/>
      </c>
      <c r="P33" s="747"/>
      <c r="Q33" s="3">
        <v>1</v>
      </c>
      <c r="R33" s="823" t="s">
        <v>166</v>
      </c>
      <c r="S33" s="824"/>
      <c r="T33" s="5">
        <v>1</v>
      </c>
      <c r="U33" s="596"/>
      <c r="V33" s="606"/>
      <c r="W33" s="598"/>
      <c r="X33" s="636" t="str">
        <f t="shared" si="13"/>
        <v/>
      </c>
      <c r="Y33" s="640"/>
      <c r="Z33" s="182" t="str">
        <f t="shared" ref="Z33:Z74" si="17">IF(ISBLANK(Y33),X33,Y33)</f>
        <v/>
      </c>
      <c r="AA33" s="639" t="str">
        <f>IF(OR(ISBLANK(Y33), ISTEXT(Y33)), "", "0  "&amp;Y24)</f>
        <v/>
      </c>
      <c r="AB33" s="3">
        <v>1</v>
      </c>
      <c r="AC33" s="5">
        <v>1</v>
      </c>
      <c r="AD33" s="5">
        <v>1</v>
      </c>
      <c r="AE33" s="180" t="str">
        <f t="shared" si="12"/>
        <v>►</v>
      </c>
      <c r="AF33" s="163"/>
      <c r="AG33" s="164"/>
      <c r="AH33" s="181" t="str">
        <f>IF(AND(AF33&gt;0,AI33&gt;0),"de","")</f>
        <v/>
      </c>
      <c r="AI33" s="166"/>
      <c r="AJ33" s="167"/>
      <c r="AK33" s="182"/>
      <c r="AL33" s="491">
        <v>1</v>
      </c>
      <c r="AM33" s="169">
        <f>IFERROR(SUMIF(AF65:AK65, AJ33, AF66:AK66)*AI33*IF(ISBLANK(AF33),1,AF33)+SUMIF(AF67:AK67, AJ33, AF68:AK68)*AI33*IF(ISBLANK(AF33),1,AF33), 0)</f>
        <v>0</v>
      </c>
      <c r="AN33" s="170">
        <f>IF(ISBLANK(AF12),0,(AM33*AL33)/AF12*AQ13)</f>
        <v>0</v>
      </c>
      <c r="AO33" s="183">
        <f>IF(AN38=0,0,(AN33/AN38)*AP17*1000)</f>
        <v>0</v>
      </c>
      <c r="AP33" s="184">
        <f>IF(AM38=0, 0, (AF33*AL33)/(AM38*AP17))</f>
        <v>0</v>
      </c>
      <c r="AQ33" s="185">
        <f>IF(OR(ISBLANK(AF12), ISBLANK(AF33), ISTEXT(AF33)), 0, AF33*AL33/AF12*AQ13)</f>
        <v>0</v>
      </c>
      <c r="AR33" s="186">
        <f t="shared" si="10"/>
        <v>0</v>
      </c>
      <c r="AS33" s="187">
        <f t="shared" si="11"/>
        <v>0</v>
      </c>
      <c r="AT33" s="3">
        <v>1</v>
      </c>
      <c r="AU33" s="192"/>
      <c r="AV33" s="192"/>
      <c r="AW33" s="165" t="str">
        <f t="shared" si="15"/>
        <v/>
      </c>
      <c r="AX33" s="166"/>
      <c r="AY33" s="167"/>
      <c r="AZ33" s="182"/>
      <c r="BA33" s="3">
        <v>1</v>
      </c>
      <c r="BB33" s="261" t="s">
        <v>167</v>
      </c>
      <c r="BC33" s="67"/>
      <c r="BD33" s="3">
        <v>1</v>
      </c>
      <c r="BE33" s="262"/>
      <c r="BF33" s="192"/>
      <c r="BG33" s="165" t="str">
        <f t="shared" si="16"/>
        <v/>
      </c>
      <c r="BH33" s="166">
        <v>2</v>
      </c>
      <c r="BI33" s="22" t="s">
        <v>10</v>
      </c>
      <c r="BJ33" s="182" t="s">
        <v>168</v>
      </c>
      <c r="BK33" s="15"/>
      <c r="BL33" s="248"/>
      <c r="BM33" s="5">
        <v>1</v>
      </c>
      <c r="BN33" s="263"/>
      <c r="BO33" s="36"/>
      <c r="BP33" s="36"/>
      <c r="BQ33" s="36"/>
      <c r="BR33" s="36"/>
      <c r="BS33" s="36"/>
      <c r="BT33" s="36"/>
      <c r="BU33" s="69"/>
      <c r="BV33" s="5">
        <v>1</v>
      </c>
      <c r="BW33" s="806"/>
      <c r="BX33" s="806"/>
      <c r="BY33" s="496">
        <v>1</v>
      </c>
      <c r="BZ33" s="722"/>
      <c r="CA33" s="722"/>
      <c r="CB33" s="496">
        <v>1</v>
      </c>
      <c r="CC33" s="724"/>
      <c r="CD33" s="724"/>
      <c r="CE33" s="496">
        <v>1</v>
      </c>
      <c r="CF33" s="700"/>
      <c r="CG33" s="700"/>
      <c r="CH33" s="493">
        <v>1</v>
      </c>
      <c r="CI33" s="5">
        <v>1</v>
      </c>
      <c r="CJ33" s="5">
        <v>1</v>
      </c>
      <c r="CK33" s="244">
        <v>1</v>
      </c>
    </row>
    <row r="34" spans="1:89" s="160" customFormat="1" ht="23.25" customHeight="1">
      <c r="A34" s="5">
        <v>1</v>
      </c>
      <c r="B34" s="161" t="str">
        <f t="shared" si="8"/>
        <v>►</v>
      </c>
      <c r="C34" s="671"/>
      <c r="D34" s="15"/>
      <c r="E34" s="140">
        <f t="shared" si="1"/>
        <v>0</v>
      </c>
      <c r="F34" s="15"/>
      <c r="G34" s="87"/>
      <c r="H34" s="141">
        <f t="shared" si="2"/>
        <v>0</v>
      </c>
      <c r="I34" s="142">
        <f t="shared" si="2"/>
        <v>0</v>
      </c>
      <c r="J34" s="109" t="str">
        <f t="shared" si="3"/>
        <v/>
      </c>
      <c r="K34" s="143" t="str">
        <f t="shared" si="4"/>
        <v/>
      </c>
      <c r="L34" s="143" t="str">
        <f t="shared" si="5"/>
        <v/>
      </c>
      <c r="M34" s="682">
        <f t="shared" si="6"/>
        <v>0</v>
      </c>
      <c r="N34" s="682"/>
      <c r="O34" s="162" t="str">
        <f t="shared" si="7"/>
        <v/>
      </c>
      <c r="P34" s="747"/>
      <c r="Q34" s="3"/>
      <c r="R34" s="823"/>
      <c r="S34" s="824"/>
      <c r="T34" s="5">
        <v>1</v>
      </c>
      <c r="U34" s="596"/>
      <c r="V34" s="606"/>
      <c r="W34" s="598"/>
      <c r="X34" s="636" t="str">
        <f t="shared" si="13"/>
        <v/>
      </c>
      <c r="Y34" s="640"/>
      <c r="Z34" s="182" t="str">
        <f t="shared" si="17"/>
        <v/>
      </c>
      <c r="AA34" s="639" t="str">
        <f>IF(OR(ISBLANK(Y34), ISTEXT(Y34)), "", "0  "&amp;Y24)</f>
        <v/>
      </c>
      <c r="AB34" s="3"/>
      <c r="AC34" s="5">
        <v>1</v>
      </c>
      <c r="AD34" s="5">
        <v>1</v>
      </c>
      <c r="AE34" s="180" t="str">
        <f t="shared" si="12"/>
        <v>►</v>
      </c>
      <c r="AF34" s="163"/>
      <c r="AG34" s="164"/>
      <c r="AH34" s="165" t="str">
        <f>IF(AND(AF34&gt;0,AI34&gt;0),"de","")</f>
        <v/>
      </c>
      <c r="AI34" s="166"/>
      <c r="AJ34" s="167"/>
      <c r="AK34" s="182"/>
      <c r="AL34" s="491">
        <v>1</v>
      </c>
      <c r="AM34" s="169">
        <f>IFERROR(SUMIF(AF65:AK65, AJ34, AF66:AK66)*AI34*IF(ISBLANK(AF34),1,AF34)+SUMIF(AF67:AK67, AJ34, AF68:AK68)*AI34*IF(ISBLANK(AF34),1,AF34), 0)</f>
        <v>0</v>
      </c>
      <c r="AN34" s="170">
        <f>IF(ISBLANK(AF12),0,(AM34*AL34)/AF12*AQ13)</f>
        <v>0</v>
      </c>
      <c r="AO34" s="171">
        <f>IF(AN38=0,0,(AN34/AN38)*AP17*1000)</f>
        <v>0</v>
      </c>
      <c r="AP34" s="193">
        <f>IF(AM38=0, 0, (AF34*AL34)/(AM38*AP17))</f>
        <v>0</v>
      </c>
      <c r="AQ34" s="173">
        <f>IF(OR(ISBLANK(AF12), ISBLANK(AF34), ISTEXT(AF34)), 0, AF34*AL34/AF12*AQ13)</f>
        <v>0</v>
      </c>
      <c r="AR34" s="174">
        <f t="shared" si="10"/>
        <v>0</v>
      </c>
      <c r="AS34" s="175">
        <f t="shared" si="11"/>
        <v>0</v>
      </c>
      <c r="AT34" s="3">
        <v>1</v>
      </c>
      <c r="AU34" s="163"/>
      <c r="AV34" s="164"/>
      <c r="AW34" s="181" t="str">
        <f t="shared" si="15"/>
        <v/>
      </c>
      <c r="AX34" s="166"/>
      <c r="AY34" s="167"/>
      <c r="AZ34" s="182"/>
      <c r="BA34" s="3">
        <v>1</v>
      </c>
      <c r="BB34" s="264" t="s">
        <v>170</v>
      </c>
      <c r="BC34" s="67"/>
      <c r="BD34" s="3">
        <v>1</v>
      </c>
      <c r="BE34" s="262">
        <v>3</v>
      </c>
      <c r="BF34" s="192" t="s">
        <v>171</v>
      </c>
      <c r="BG34" s="181" t="str">
        <f t="shared" si="16"/>
        <v/>
      </c>
      <c r="BH34" s="166"/>
      <c r="BI34" s="265"/>
      <c r="BJ34" s="182" t="s">
        <v>172</v>
      </c>
      <c r="BK34" s="15"/>
      <c r="BL34" s="248"/>
      <c r="BM34" s="5">
        <v>1</v>
      </c>
      <c r="BN34" s="266" t="s">
        <v>173</v>
      </c>
      <c r="BO34" s="267"/>
      <c r="BP34" s="267"/>
      <c r="BQ34" s="267"/>
      <c r="BR34" s="267"/>
      <c r="BS34" s="267"/>
      <c r="BT34" s="268"/>
      <c r="BU34" s="269"/>
      <c r="BV34" s="5">
        <v>1</v>
      </c>
      <c r="BW34" s="495">
        <v>1</v>
      </c>
      <c r="BX34" s="495">
        <v>1</v>
      </c>
      <c r="BY34" s="5">
        <v>1</v>
      </c>
      <c r="BZ34" s="495">
        <v>1</v>
      </c>
      <c r="CA34" s="495">
        <v>1</v>
      </c>
      <c r="CB34" s="5">
        <v>1</v>
      </c>
      <c r="CC34" s="495">
        <v>1</v>
      </c>
      <c r="CD34" s="495">
        <v>1</v>
      </c>
      <c r="CE34" s="5">
        <v>1</v>
      </c>
      <c r="CF34" s="495">
        <v>1</v>
      </c>
      <c r="CG34" s="495">
        <v>1</v>
      </c>
      <c r="CH34" s="493">
        <v>1</v>
      </c>
      <c r="CI34" s="5">
        <v>1</v>
      </c>
      <c r="CJ34" s="5">
        <v>1</v>
      </c>
      <c r="CK34" s="244">
        <v>1</v>
      </c>
    </row>
    <row r="35" spans="1:89" s="160" customFormat="1" ht="23.25" customHeight="1" thickBot="1">
      <c r="A35" s="5">
        <v>1</v>
      </c>
      <c r="B35" s="161" t="str">
        <f t="shared" si="8"/>
        <v>►</v>
      </c>
      <c r="C35" s="671"/>
      <c r="D35" s="15"/>
      <c r="E35" s="140">
        <f t="shared" si="1"/>
        <v>0</v>
      </c>
      <c r="F35" s="15"/>
      <c r="G35" s="87"/>
      <c r="H35" s="141">
        <f t="shared" si="2"/>
        <v>0</v>
      </c>
      <c r="I35" s="142">
        <f t="shared" si="2"/>
        <v>0</v>
      </c>
      <c r="J35" s="109" t="str">
        <f t="shared" si="3"/>
        <v/>
      </c>
      <c r="K35" s="143" t="str">
        <f t="shared" si="4"/>
        <v/>
      </c>
      <c r="L35" s="143" t="str">
        <f t="shared" si="5"/>
        <v/>
      </c>
      <c r="M35" s="682">
        <f t="shared" si="6"/>
        <v>0</v>
      </c>
      <c r="N35" s="682"/>
      <c r="O35" s="162" t="str">
        <f t="shared" si="7"/>
        <v/>
      </c>
      <c r="P35" s="747"/>
      <c r="Q35" s="3">
        <v>1</v>
      </c>
      <c r="R35" s="823"/>
      <c r="S35" s="824"/>
      <c r="T35" s="5">
        <v>1</v>
      </c>
      <c r="U35" s="596"/>
      <c r="V35" s="606"/>
      <c r="W35" s="598"/>
      <c r="X35" s="636" t="str">
        <f t="shared" si="13"/>
        <v/>
      </c>
      <c r="Y35" s="640"/>
      <c r="Z35" s="182" t="str">
        <f t="shared" si="17"/>
        <v/>
      </c>
      <c r="AA35" s="639" t="str">
        <f>IF(OR(ISBLANK(Y35), ISTEXT(Y35)), "", "0  "&amp;Y24)</f>
        <v/>
      </c>
      <c r="AB35" s="3">
        <v>1</v>
      </c>
      <c r="AC35" s="5">
        <v>1</v>
      </c>
      <c r="AD35" s="5">
        <v>1</v>
      </c>
      <c r="AE35" s="180" t="str">
        <f t="shared" si="12"/>
        <v>►</v>
      </c>
      <c r="AF35" s="163"/>
      <c r="AG35" s="164"/>
      <c r="AH35" s="181" t="str">
        <f>IF(AND(AF35&gt;0,AI35&gt;0),"de","")</f>
        <v/>
      </c>
      <c r="AI35" s="166"/>
      <c r="AJ35" s="167"/>
      <c r="AK35" s="182"/>
      <c r="AL35" s="491">
        <v>1</v>
      </c>
      <c r="AM35" s="169">
        <f>IFERROR(SUMIF(AF65:AK65, AJ35, AF66:AK66)*AI35*IF(ISBLANK(AF35),1,AF35)+SUMIF(AF67:AK67, AJ35, AF68:AK68)*AI35*IF(ISBLANK(AF35),1,AF35), 0)</f>
        <v>0</v>
      </c>
      <c r="AN35" s="170">
        <f>IF(ISBLANK(AF12),0,(AM35*AL35)/AF12*AQ13)</f>
        <v>0</v>
      </c>
      <c r="AO35" s="183">
        <f>IF(AN38=0,0,(AN35/AN38)*AP17*1000)</f>
        <v>0</v>
      </c>
      <c r="AP35" s="184">
        <f>IF(AM38=0, 0, (AF35*AL35)/(AM38*AP17))</f>
        <v>0</v>
      </c>
      <c r="AQ35" s="185">
        <f>IF(OR(ISBLANK(AF12), ISBLANK(AF35), ISTEXT(AF35)), 0, AF35*AL35/AF12*AQ13)</f>
        <v>0</v>
      </c>
      <c r="AR35" s="186">
        <f t="shared" si="10"/>
        <v>0</v>
      </c>
      <c r="AS35" s="187">
        <f t="shared" si="11"/>
        <v>0</v>
      </c>
      <c r="AT35" s="3">
        <v>1</v>
      </c>
      <c r="AU35" s="164"/>
      <c r="AV35" s="164"/>
      <c r="AW35" s="165" t="str">
        <f t="shared" si="15"/>
        <v/>
      </c>
      <c r="AX35" s="166"/>
      <c r="AY35" s="167"/>
      <c r="AZ35" s="182"/>
      <c r="BA35" s="3">
        <v>1</v>
      </c>
      <c r="BB35" s="270" t="s">
        <v>174</v>
      </c>
      <c r="BC35" s="67"/>
      <c r="BD35" s="3">
        <v>1</v>
      </c>
      <c r="BE35" s="262">
        <v>2</v>
      </c>
      <c r="BF35" s="192" t="s">
        <v>175</v>
      </c>
      <c r="BG35" s="165" t="str">
        <f t="shared" si="16"/>
        <v/>
      </c>
      <c r="BH35" s="166"/>
      <c r="BI35" s="265"/>
      <c r="BJ35" s="182" t="s">
        <v>175</v>
      </c>
      <c r="BK35" s="15"/>
      <c r="BL35" s="248"/>
      <c r="BM35" s="5">
        <v>1</v>
      </c>
      <c r="BN35" s="271"/>
      <c r="BO35" s="272" t="s">
        <v>176</v>
      </c>
      <c r="BP35" s="272"/>
      <c r="BQ35" s="272"/>
      <c r="BR35" s="272" t="s">
        <v>177</v>
      </c>
      <c r="BS35" s="272"/>
      <c r="BT35" s="272"/>
      <c r="BU35" s="273"/>
      <c r="BV35" s="5">
        <v>1</v>
      </c>
      <c r="BW35" s="493">
        <v>1</v>
      </c>
      <c r="BX35" s="493">
        <v>1</v>
      </c>
      <c r="BY35" s="493">
        <v>1</v>
      </c>
      <c r="BZ35" s="493">
        <v>1</v>
      </c>
      <c r="CA35" s="493">
        <v>1</v>
      </c>
      <c r="CB35" s="493">
        <v>1</v>
      </c>
      <c r="CC35" s="493">
        <v>1</v>
      </c>
      <c r="CD35" s="493">
        <v>1</v>
      </c>
      <c r="CE35" s="493">
        <v>1</v>
      </c>
      <c r="CF35" s="493">
        <v>1</v>
      </c>
      <c r="CG35" s="493">
        <v>1</v>
      </c>
      <c r="CH35" s="493">
        <v>1</v>
      </c>
      <c r="CI35" s="5">
        <v>1</v>
      </c>
      <c r="CJ35" s="5">
        <v>1</v>
      </c>
      <c r="CK35" s="244">
        <v>1</v>
      </c>
    </row>
    <row r="36" spans="1:89" s="160" customFormat="1" ht="23.25" customHeight="1" thickTop="1" thickBot="1">
      <c r="A36" s="5">
        <v>1</v>
      </c>
      <c r="B36" s="60" t="s">
        <v>21</v>
      </c>
      <c r="C36" s="671"/>
      <c r="D36" s="274">
        <f>COUNTIF(B18:B35,"A")</f>
        <v>14</v>
      </c>
      <c r="E36" s="140">
        <f t="shared" si="1"/>
        <v>0</v>
      </c>
      <c r="F36" s="15"/>
      <c r="G36" s="87"/>
      <c r="H36" s="141">
        <f t="shared" si="2"/>
        <v>0</v>
      </c>
      <c r="I36" s="142">
        <f t="shared" si="2"/>
        <v>0</v>
      </c>
      <c r="J36" s="109" t="str">
        <f t="shared" si="3"/>
        <v/>
      </c>
      <c r="K36" s="143" t="str">
        <f t="shared" si="4"/>
        <v/>
      </c>
      <c r="L36" s="143" t="str">
        <f t="shared" si="5"/>
        <v/>
      </c>
      <c r="M36" s="682">
        <f t="shared" si="6"/>
        <v>0</v>
      </c>
      <c r="N36" s="682"/>
      <c r="O36" s="162" t="str">
        <f t="shared" si="7"/>
        <v/>
      </c>
      <c r="P36" s="748"/>
      <c r="Q36" s="3">
        <v>1</v>
      </c>
      <c r="R36" s="245"/>
      <c r="S36" s="111"/>
      <c r="T36" s="5">
        <v>1</v>
      </c>
      <c r="U36" s="596"/>
      <c r="V36" s="606"/>
      <c r="W36" s="598"/>
      <c r="X36" s="636" t="str">
        <f t="shared" si="13"/>
        <v/>
      </c>
      <c r="Y36" s="640"/>
      <c r="Z36" s="182" t="str">
        <f t="shared" si="17"/>
        <v/>
      </c>
      <c r="AA36" s="639" t="str">
        <f>IF(OR(ISBLANK(Y36), ISTEXT(Y36)), "", "0  "&amp;Y24)</f>
        <v/>
      </c>
      <c r="AB36" s="3">
        <v>1</v>
      </c>
      <c r="AC36" s="5">
        <v>1</v>
      </c>
      <c r="AD36" s="5">
        <v>1</v>
      </c>
      <c r="AE36" s="180" t="str">
        <f t="shared" si="12"/>
        <v>►</v>
      </c>
      <c r="AF36" s="163"/>
      <c r="AG36" s="164"/>
      <c r="AH36" s="165" t="str">
        <f>IF(AND(AF36&gt;0,AI36&gt;0),"de","")</f>
        <v/>
      </c>
      <c r="AI36" s="166"/>
      <c r="AJ36" s="167"/>
      <c r="AK36" s="182"/>
      <c r="AL36" s="491">
        <v>1</v>
      </c>
      <c r="AM36" s="169">
        <f>IFERROR(SUMIF(AF65:AK65, AJ36, AF66:AK66)*AI36*IF(ISBLANK(AF36),1,AF36)+SUMIF(AF67:AK67, AJ36, AF68:AK68)*AI36*IF(ISBLANK(AF36),1,AF36), 0)</f>
        <v>0</v>
      </c>
      <c r="AN36" s="170">
        <f>IF(ISBLANK(AF12),0,(AM36*AL36)/AF12*AQ13)</f>
        <v>0</v>
      </c>
      <c r="AO36" s="171">
        <f>IF(AN38=0,0,(AN36/AN38)*AP17*1000)</f>
        <v>0</v>
      </c>
      <c r="AP36" s="193">
        <f>IF(AM38=0, 0, (AF36*AL36)/(AM38*AP17))</f>
        <v>0</v>
      </c>
      <c r="AQ36" s="173">
        <f>IF(OR(ISBLANK(AF12), ISBLANK(AF36), ISTEXT(AF36)), 0, AF36*AL36/AF12*AQ13)</f>
        <v>0</v>
      </c>
      <c r="AR36" s="174">
        <f t="shared" si="10"/>
        <v>0</v>
      </c>
      <c r="AS36" s="175">
        <f t="shared" si="11"/>
        <v>0</v>
      </c>
      <c r="AT36" s="3">
        <v>1</v>
      </c>
      <c r="AU36" s="192"/>
      <c r="AV36" s="192"/>
      <c r="AW36" s="181" t="str">
        <f t="shared" si="15"/>
        <v/>
      </c>
      <c r="AX36" s="166"/>
      <c r="AY36" s="167"/>
      <c r="AZ36" s="182"/>
      <c r="BA36" s="3">
        <v>1</v>
      </c>
      <c r="BB36" s="275"/>
      <c r="BC36" s="276"/>
      <c r="BD36" s="3">
        <v>1</v>
      </c>
      <c r="BE36" s="254">
        <v>3</v>
      </c>
      <c r="BF36" s="164" t="s">
        <v>133</v>
      </c>
      <c r="BG36" s="181" t="str">
        <f t="shared" si="16"/>
        <v>de</v>
      </c>
      <c r="BH36" s="166">
        <v>20</v>
      </c>
      <c r="BI36" s="32" t="s">
        <v>17</v>
      </c>
      <c r="BJ36" s="182" t="s">
        <v>134</v>
      </c>
      <c r="BK36" s="15"/>
      <c r="BL36" s="248"/>
      <c r="BM36" s="5">
        <v>1</v>
      </c>
      <c r="BN36" s="196" t="s">
        <v>70</v>
      </c>
      <c r="BO36" s="277" t="str">
        <f ca="1">_xlfn.FORMULATEXT(AM18)</f>
        <v>=SIERREUR(SOMME.SI(AF65:AK65; AJ18; AF66:AK66)*AI18*SI(ESTVIDE(AF18);1;AF18)+SOMME.SI(AF67:AK67; AJ18; AF68:AK68)*AI18*SI(ESTVIDE(AF18);1;AF18); 0)</v>
      </c>
      <c r="BP36" s="15"/>
      <c r="BQ36" s="278"/>
      <c r="BR36" s="278"/>
      <c r="BS36" s="278"/>
      <c r="BT36" s="278"/>
      <c r="BU36" s="279"/>
      <c r="BV36" s="5"/>
      <c r="BW36" s="15"/>
      <c r="BX36" s="15"/>
      <c r="BY36" s="15"/>
      <c r="BZ36" s="493">
        <v>1</v>
      </c>
      <c r="CA36" s="493">
        <v>1</v>
      </c>
      <c r="CB36" s="493">
        <v>1</v>
      </c>
      <c r="CC36" s="493">
        <v>1</v>
      </c>
      <c r="CD36" s="493">
        <v>1</v>
      </c>
      <c r="CE36" s="493">
        <v>1</v>
      </c>
      <c r="CF36" s="493">
        <v>1</v>
      </c>
      <c r="CG36" s="493">
        <v>1</v>
      </c>
      <c r="CH36" s="493">
        <v>1</v>
      </c>
      <c r="CI36" s="5">
        <v>1</v>
      </c>
      <c r="CJ36" s="5">
        <v>1</v>
      </c>
      <c r="CK36" s="244">
        <v>1</v>
      </c>
    </row>
    <row r="37" spans="1:89" s="160" customFormat="1" ht="23.25" customHeight="1" thickTop="1" thickBot="1">
      <c r="A37" s="5">
        <v>1</v>
      </c>
      <c r="B37" s="280" t="s">
        <v>21</v>
      </c>
      <c r="C37" s="671"/>
      <c r="D37" s="281">
        <v>0</v>
      </c>
      <c r="E37" s="282" t="s">
        <v>178</v>
      </c>
      <c r="F37" s="283"/>
      <c r="G37" s="283"/>
      <c r="H37" s="283"/>
      <c r="I37" s="283"/>
      <c r="J37" s="283"/>
      <c r="K37" s="283"/>
      <c r="L37" s="284"/>
      <c r="M37" s="285"/>
      <c r="N37" s="283"/>
      <c r="O37" s="828"/>
      <c r="P37" s="829"/>
      <c r="Q37" s="3">
        <v>1</v>
      </c>
      <c r="R37" s="245"/>
      <c r="S37" s="111"/>
      <c r="T37" s="5">
        <v>1</v>
      </c>
      <c r="U37" s="596"/>
      <c r="V37" s="606"/>
      <c r="W37" s="598"/>
      <c r="X37" s="636" t="str">
        <f t="shared" si="13"/>
        <v/>
      </c>
      <c r="Y37" s="640"/>
      <c r="Z37" s="182" t="str">
        <f t="shared" si="17"/>
        <v/>
      </c>
      <c r="AA37" s="639" t="str">
        <f>IF(OR(ISBLANK(Y37), ISTEXT(Y37)), "", "0  "&amp;Y24)</f>
        <v/>
      </c>
      <c r="AB37" s="3">
        <v>1</v>
      </c>
      <c r="AC37" s="5">
        <v>1</v>
      </c>
      <c r="AD37" s="5">
        <v>1</v>
      </c>
      <c r="AE37" s="62" t="s">
        <v>21</v>
      </c>
      <c r="AF37" s="163"/>
      <c r="AG37" s="164"/>
      <c r="AH37" s="181" t="str">
        <f>IF(AND(AF37&gt;0,AI37&gt;0),"de","")</f>
        <v/>
      </c>
      <c r="AI37" s="166"/>
      <c r="AJ37" s="167"/>
      <c r="AK37" s="286"/>
      <c r="AL37" s="491">
        <v>1</v>
      </c>
      <c r="AM37" s="169">
        <f>IFERROR(SUMIF(AF65:AK65, AJ37, AF66:AK66)*AI37*IF(ISBLANK(AF37),1,AF37)+SUMIF(AF67:AK67, AJ37, AF68:AK68)*AI37*IF(ISBLANK(AF37),1,AF37), 0)</f>
        <v>0</v>
      </c>
      <c r="AN37" s="170">
        <f>IF(ISBLANK(AF12),0,(AM37*AL37)/AF12*AQ13)</f>
        <v>0</v>
      </c>
      <c r="AO37" s="183">
        <f>IF(AN38=0,0,(AN37/AN38)*AP17*1000)</f>
        <v>0</v>
      </c>
      <c r="AP37" s="184">
        <f>IF(AM38=0, 0, (AF37*AL37)/(AM38*AP17))</f>
        <v>0</v>
      </c>
      <c r="AQ37" s="185">
        <f>IF(OR(ISBLANK(AF12), ISBLANK(AF37), ISTEXT(AF37)), 0, AF37*AL37/AF12*AQ13)</f>
        <v>0</v>
      </c>
      <c r="AR37" s="186">
        <f t="shared" si="10"/>
        <v>0</v>
      </c>
      <c r="AS37" s="187">
        <f t="shared" si="11"/>
        <v>0</v>
      </c>
      <c r="AT37" s="3">
        <v>1</v>
      </c>
      <c r="AU37" s="163"/>
      <c r="AV37" s="164"/>
      <c r="AW37" s="165" t="str">
        <f t="shared" si="15"/>
        <v/>
      </c>
      <c r="AX37" s="166"/>
      <c r="AY37" s="167"/>
      <c r="AZ37" s="182"/>
      <c r="BA37" s="3">
        <v>1</v>
      </c>
      <c r="BB37" s="287">
        <v>17</v>
      </c>
      <c r="BC37" s="287">
        <v>47</v>
      </c>
      <c r="BD37" s="3">
        <v>1</v>
      </c>
      <c r="BE37" s="259"/>
      <c r="BF37" s="164"/>
      <c r="BG37" s="165" t="str">
        <f t="shared" si="16"/>
        <v/>
      </c>
      <c r="BH37" s="166">
        <v>1.5</v>
      </c>
      <c r="BI37" s="32" t="s">
        <v>11</v>
      </c>
      <c r="BJ37" s="182" t="s">
        <v>179</v>
      </c>
      <c r="BK37" s="15"/>
      <c r="BL37" s="248"/>
      <c r="BM37" s="5">
        <v>1</v>
      </c>
      <c r="BN37" s="196" t="s">
        <v>71</v>
      </c>
      <c r="BO37" s="277" t="str">
        <f ca="1">_xlfn.FORMULATEXT(AN18)</f>
        <v>=SI(ESTVIDE(AF12);0;(AM18*AL18)/AF12*AQ13)</v>
      </c>
      <c r="BP37" s="278"/>
      <c r="BQ37" s="278"/>
      <c r="BR37" s="278"/>
      <c r="BS37" s="288"/>
      <c r="BT37" s="278"/>
      <c r="BU37" s="279"/>
      <c r="BV37" s="5">
        <v>1</v>
      </c>
      <c r="BW37" s="870" t="s">
        <v>140</v>
      </c>
      <c r="BX37" s="870"/>
      <c r="BY37" s="496">
        <v>1</v>
      </c>
      <c r="BZ37" s="721" t="s">
        <v>327</v>
      </c>
      <c r="CA37" s="721"/>
      <c r="CB37" s="496">
        <v>1</v>
      </c>
      <c r="CC37" s="723" t="s">
        <v>328</v>
      </c>
      <c r="CD37" s="723"/>
      <c r="CE37" s="496">
        <v>1</v>
      </c>
      <c r="CF37" s="699" t="s">
        <v>329</v>
      </c>
      <c r="CG37" s="699"/>
      <c r="CH37" s="493">
        <v>1</v>
      </c>
      <c r="CI37" s="5">
        <v>1</v>
      </c>
      <c r="CJ37" s="5">
        <v>1</v>
      </c>
      <c r="CK37" s="244">
        <v>1</v>
      </c>
    </row>
    <row r="38" spans="1:89" s="160" customFormat="1" ht="23.25" customHeight="1" thickTop="1">
      <c r="A38" s="5">
        <v>1</v>
      </c>
      <c r="B38" s="62" t="s">
        <v>21</v>
      </c>
      <c r="C38" s="671"/>
      <c r="D38" s="289" t="str">
        <f>IF(ISBLANK(E38),"",LARGE(D37:D37,1)+1)</f>
        <v/>
      </c>
      <c r="E38" s="290"/>
      <c r="F38" s="290" t="s">
        <v>181</v>
      </c>
      <c r="G38" s="290"/>
      <c r="H38" s="290"/>
      <c r="I38" s="290"/>
      <c r="J38" s="290"/>
      <c r="K38" s="290"/>
      <c r="L38" s="290"/>
      <c r="M38" s="290"/>
      <c r="N38" s="290"/>
      <c r="O38" s="290"/>
      <c r="P38" s="830" t="str">
        <f>I8</f>
        <v xml:space="preserve">Sand </v>
      </c>
      <c r="Q38" s="3">
        <v>1</v>
      </c>
      <c r="R38" s="258"/>
      <c r="S38" s="111"/>
      <c r="T38" s="5">
        <v>1</v>
      </c>
      <c r="U38" s="596"/>
      <c r="V38" s="606"/>
      <c r="W38" s="598"/>
      <c r="X38" s="636" t="str">
        <f t="shared" si="13"/>
        <v/>
      </c>
      <c r="Y38" s="640"/>
      <c r="Z38" s="182" t="str">
        <f t="shared" si="17"/>
        <v/>
      </c>
      <c r="AA38" s="639" t="str">
        <f>IF(OR(ISBLANK(Y38), ISTEXT(Y38)), "", "0  "&amp;Y24)</f>
        <v/>
      </c>
      <c r="AB38" s="3">
        <v>1</v>
      </c>
      <c r="AC38" s="5">
        <v>1</v>
      </c>
      <c r="AD38" s="5">
        <v>1</v>
      </c>
      <c r="AE38" s="280" t="s">
        <v>21</v>
      </c>
      <c r="AF38" s="291"/>
      <c r="AG38" s="292"/>
      <c r="AH38" s="292"/>
      <c r="AI38" s="292"/>
      <c r="AJ38" s="292"/>
      <c r="AK38" s="292"/>
      <c r="AL38" s="292"/>
      <c r="AM38" s="293">
        <f>SUM(AM18:AM37)</f>
        <v>16.47</v>
      </c>
      <c r="AN38" s="170">
        <f>SUM(AN18:AN37)</f>
        <v>42.822000000000003</v>
      </c>
      <c r="AO38" s="294">
        <f>SUM(AO18:AO37)/1000</f>
        <v>0.99999999999999989</v>
      </c>
      <c r="AP38" s="295"/>
      <c r="AQ38" s="295"/>
      <c r="AR38" s="295"/>
      <c r="AS38" s="296"/>
      <c r="AT38" s="3">
        <v>1</v>
      </c>
      <c r="AU38" s="163"/>
      <c r="AV38" s="164"/>
      <c r="AW38" s="181" t="str">
        <f t="shared" si="15"/>
        <v/>
      </c>
      <c r="AX38" s="166"/>
      <c r="AY38" s="167"/>
      <c r="AZ38" s="182"/>
      <c r="BA38" s="3">
        <v>1</v>
      </c>
      <c r="BB38" s="297">
        <f ca="1">CELL("largeur",BB38)</f>
        <v>17</v>
      </c>
      <c r="BC38" s="297">
        <f ca="1">CELL("largeur",BC38)</f>
        <v>47</v>
      </c>
      <c r="BD38" s="3">
        <v>1</v>
      </c>
      <c r="BE38" s="230"/>
      <c r="BF38" s="84"/>
      <c r="BG38" s="298"/>
      <c r="BH38" s="299"/>
      <c r="BI38" s="299"/>
      <c r="BJ38" s="299"/>
      <c r="BK38" s="299"/>
      <c r="BL38" s="300"/>
      <c r="BM38" s="5">
        <v>1</v>
      </c>
      <c r="BN38" s="301"/>
      <c r="BO38" s="278"/>
      <c r="BP38" s="278"/>
      <c r="BQ38" s="278"/>
      <c r="BR38" s="278"/>
      <c r="BS38" s="278"/>
      <c r="BT38" s="278"/>
      <c r="BU38" s="279"/>
      <c r="BV38" s="5">
        <v>1</v>
      </c>
      <c r="BW38" s="871"/>
      <c r="BX38" s="871"/>
      <c r="BY38" s="496">
        <v>1</v>
      </c>
      <c r="BZ38" s="722"/>
      <c r="CA38" s="722"/>
      <c r="CB38" s="496">
        <v>1</v>
      </c>
      <c r="CC38" s="724"/>
      <c r="CD38" s="724"/>
      <c r="CE38" s="496">
        <v>1</v>
      </c>
      <c r="CF38" s="700"/>
      <c r="CG38" s="700"/>
      <c r="CH38" s="493">
        <v>1</v>
      </c>
      <c r="CI38" s="5">
        <v>1</v>
      </c>
      <c r="CJ38" s="5">
        <v>1</v>
      </c>
      <c r="CK38" s="244">
        <v>1</v>
      </c>
    </row>
    <row r="39" spans="1:89" s="160" customFormat="1" ht="23.25" customHeight="1" thickBot="1">
      <c r="A39" s="5">
        <v>1</v>
      </c>
      <c r="B39" s="161" t="str">
        <f t="shared" ref="B39:B61" si="18">AE40</f>
        <v>A</v>
      </c>
      <c r="C39" s="671"/>
      <c r="D39" s="289">
        <f t="shared" ref="D39:E61" si="19">AF40</f>
        <v>1</v>
      </c>
      <c r="E39" s="141"/>
      <c r="F39" s="290"/>
      <c r="G39" s="141"/>
      <c r="H39" s="290"/>
      <c r="I39" s="290"/>
      <c r="J39" s="290"/>
      <c r="K39" s="290"/>
      <c r="L39" s="290"/>
      <c r="M39" s="290"/>
      <c r="N39" s="290"/>
      <c r="O39" s="290"/>
      <c r="P39" s="830"/>
      <c r="Q39" s="3">
        <v>1</v>
      </c>
      <c r="R39" s="697" t="s">
        <v>182</v>
      </c>
      <c r="S39" s="698"/>
      <c r="T39" s="5">
        <v>1</v>
      </c>
      <c r="U39" s="596"/>
      <c r="V39" s="606"/>
      <c r="W39" s="598"/>
      <c r="X39" s="636" t="str">
        <f t="shared" si="13"/>
        <v/>
      </c>
      <c r="Y39" s="640"/>
      <c r="Z39" s="182" t="str">
        <f t="shared" si="17"/>
        <v/>
      </c>
      <c r="AA39" s="639" t="str">
        <f>IF(OR(ISBLANK(Y39), ISTEXT(Y39)), "", "0  "&amp;Y24)</f>
        <v/>
      </c>
      <c r="AB39" s="3">
        <v>1</v>
      </c>
      <c r="AC39" s="5">
        <v>1</v>
      </c>
      <c r="AD39" s="5">
        <v>1</v>
      </c>
      <c r="AE39" s="62" t="s">
        <v>21</v>
      </c>
      <c r="AF39" s="302">
        <v>0</v>
      </c>
      <c r="AG39" s="303" t="s">
        <v>181</v>
      </c>
      <c r="AH39" s="303"/>
      <c r="AI39" s="303"/>
      <c r="AJ39" s="303"/>
      <c r="AK39" s="303"/>
      <c r="AL39" s="303"/>
      <c r="AM39" s="304" t="s">
        <v>183</v>
      </c>
      <c r="AN39" s="303"/>
      <c r="AO39" s="303"/>
      <c r="AP39" s="303"/>
      <c r="AQ39" s="303"/>
      <c r="AR39" s="303"/>
      <c r="AS39" s="305"/>
      <c r="AT39" s="3">
        <v>1</v>
      </c>
      <c r="AU39" s="163"/>
      <c r="AV39" s="164"/>
      <c r="AW39" s="165" t="str">
        <f t="shared" si="15"/>
        <v/>
      </c>
      <c r="AX39" s="166"/>
      <c r="AY39" s="167"/>
      <c r="AZ39" s="182"/>
      <c r="BA39" s="3">
        <v>1</v>
      </c>
      <c r="BB39" s="3">
        <v>1</v>
      </c>
      <c r="BC39" s="3">
        <v>1</v>
      </c>
      <c r="BD39" s="3">
        <v>1</v>
      </c>
      <c r="BE39" s="306" t="s">
        <v>184</v>
      </c>
      <c r="BF39" s="307"/>
      <c r="BG39" s="308" t="s">
        <v>185</v>
      </c>
      <c r="BH39" s="309"/>
      <c r="BI39" s="309"/>
      <c r="BJ39" s="309"/>
      <c r="BK39" s="309"/>
      <c r="BL39" s="310"/>
      <c r="BM39" s="5">
        <v>1</v>
      </c>
      <c r="BN39" s="311" t="s">
        <v>186</v>
      </c>
      <c r="BO39" s="312"/>
      <c r="BP39" s="312"/>
      <c r="BQ39" s="312"/>
      <c r="BR39" s="312"/>
      <c r="BS39" s="312"/>
      <c r="BT39" s="312"/>
      <c r="BU39" s="313"/>
      <c r="BV39" s="5">
        <v>1</v>
      </c>
      <c r="BW39" s="495">
        <v>1</v>
      </c>
      <c r="BX39" s="495">
        <v>1</v>
      </c>
      <c r="BY39" s="5">
        <v>1</v>
      </c>
      <c r="BZ39" s="495">
        <v>1</v>
      </c>
      <c r="CA39" s="495">
        <v>1</v>
      </c>
      <c r="CB39" s="5">
        <v>1</v>
      </c>
      <c r="CC39" s="495">
        <v>1</v>
      </c>
      <c r="CD39" s="495">
        <v>1</v>
      </c>
      <c r="CE39" s="5">
        <v>1</v>
      </c>
      <c r="CF39" s="495">
        <v>1</v>
      </c>
      <c r="CG39" s="495">
        <v>1</v>
      </c>
      <c r="CH39" s="493">
        <v>1</v>
      </c>
      <c r="CI39" s="5">
        <v>1</v>
      </c>
      <c r="CJ39" s="5">
        <v>1</v>
      </c>
      <c r="CK39" s="244">
        <v>1</v>
      </c>
    </row>
    <row r="40" spans="1:89" s="160" customFormat="1" ht="23.25" customHeight="1">
      <c r="A40" s="5">
        <v>1</v>
      </c>
      <c r="B40" s="161" t="str">
        <f t="shared" si="18"/>
        <v>A</v>
      </c>
      <c r="C40" s="671"/>
      <c r="D40" s="289">
        <f t="shared" si="19"/>
        <v>2</v>
      </c>
      <c r="E40" s="141" t="str">
        <f t="shared" si="19"/>
        <v>ajouter les poivrons le rizdor et assaisonner</v>
      </c>
      <c r="F40" s="141"/>
      <c r="G40" s="141"/>
      <c r="H40" s="141"/>
      <c r="I40" s="141"/>
      <c r="J40" s="141"/>
      <c r="K40" s="141"/>
      <c r="L40" s="141"/>
      <c r="M40" s="141"/>
      <c r="N40" s="141"/>
      <c r="O40" s="141"/>
      <c r="P40" s="830"/>
      <c r="Q40" s="3">
        <v>1</v>
      </c>
      <c r="R40" s="697"/>
      <c r="S40" s="698"/>
      <c r="T40" s="5">
        <v>1</v>
      </c>
      <c r="U40" s="596"/>
      <c r="V40" s="606"/>
      <c r="W40" s="598"/>
      <c r="X40" s="636" t="str">
        <f t="shared" si="13"/>
        <v/>
      </c>
      <c r="Y40" s="640"/>
      <c r="Z40" s="182" t="str">
        <f t="shared" si="17"/>
        <v/>
      </c>
      <c r="AA40" s="639" t="str">
        <f>IF(OR(ISBLANK(Y40), ISTEXT(Y40)), "", "0  "&amp;Y24)</f>
        <v/>
      </c>
      <c r="AB40" s="3">
        <v>1</v>
      </c>
      <c r="AC40" s="5">
        <v>1</v>
      </c>
      <c r="AD40" s="5">
        <v>1</v>
      </c>
      <c r="AE40" s="314" t="str">
        <f t="shared" ref="AE40:AE62" si="20">IF(AG40&lt;&gt;"","A",IF(AH40&lt;&gt;"","A",IF(AI40&lt;&gt;"","A",IF(AJ40&lt;&gt;"","A",IF(AK40&lt;&gt;"","A","►")))))</f>
        <v>A</v>
      </c>
      <c r="AF40" s="315">
        <f>IF(ISBLANK(AG40),"",LARGE(AF39:AF39,1)+1)</f>
        <v>1</v>
      </c>
      <c r="AG40" s="316" t="s">
        <v>278</v>
      </c>
      <c r="AH40" s="317"/>
      <c r="AI40" s="317"/>
      <c r="AJ40" s="317"/>
      <c r="AK40" s="317"/>
      <c r="AL40" s="317"/>
      <c r="AM40" s="317"/>
      <c r="AN40" s="317"/>
      <c r="AO40" s="317"/>
      <c r="AP40" s="317"/>
      <c r="AQ40" s="317"/>
      <c r="AR40" s="317"/>
      <c r="AS40" s="318"/>
      <c r="AT40" s="3">
        <v>1</v>
      </c>
      <c r="AU40" s="163"/>
      <c r="AV40" s="164"/>
      <c r="AW40" s="181" t="str">
        <f t="shared" si="15"/>
        <v/>
      </c>
      <c r="AX40" s="166"/>
      <c r="AY40" s="167"/>
      <c r="AZ40" s="182"/>
      <c r="BA40" s="3">
        <v>1</v>
      </c>
      <c r="BB40" s="3">
        <v>1</v>
      </c>
      <c r="BC40" s="3">
        <v>1</v>
      </c>
      <c r="BD40" s="3">
        <v>1</v>
      </c>
      <c r="BE40" s="319" t="s">
        <v>187</v>
      </c>
      <c r="BF40" s="309"/>
      <c r="BG40" s="309"/>
      <c r="BH40" s="309"/>
      <c r="BI40" s="309"/>
      <c r="BJ40" s="309"/>
      <c r="BK40" s="309"/>
      <c r="BL40" s="310"/>
      <c r="BM40" s="5">
        <v>1</v>
      </c>
      <c r="BN40" s="320" t="s">
        <v>4</v>
      </c>
      <c r="BO40" s="321" t="s">
        <v>10</v>
      </c>
      <c r="BP40" s="321" t="s">
        <v>16</v>
      </c>
      <c r="BQ40" s="321" t="s">
        <v>5</v>
      </c>
      <c r="BR40" s="321" t="s">
        <v>17</v>
      </c>
      <c r="BS40" s="322" t="s">
        <v>37</v>
      </c>
      <c r="BT40" s="312"/>
      <c r="BU40" s="313"/>
      <c r="BV40" s="5">
        <v>1</v>
      </c>
      <c r="BW40" s="853" t="s">
        <v>330</v>
      </c>
      <c r="BX40" s="853"/>
      <c r="BY40" s="496">
        <v>1</v>
      </c>
      <c r="BZ40" s="721" t="s">
        <v>331</v>
      </c>
      <c r="CA40" s="721"/>
      <c r="CB40" s="496">
        <v>1</v>
      </c>
      <c r="CC40" s="723" t="s">
        <v>332</v>
      </c>
      <c r="CD40" s="723"/>
      <c r="CE40" s="496">
        <v>1</v>
      </c>
      <c r="CF40" s="699" t="s">
        <v>333</v>
      </c>
      <c r="CG40" s="699"/>
      <c r="CH40" s="493">
        <v>1</v>
      </c>
      <c r="CI40" s="5">
        <v>1</v>
      </c>
      <c r="CJ40" s="5">
        <v>1</v>
      </c>
      <c r="CK40" s="244">
        <v>1</v>
      </c>
    </row>
    <row r="41" spans="1:89" s="160" customFormat="1" ht="23.25" customHeight="1">
      <c r="A41" s="5">
        <v>1</v>
      </c>
      <c r="B41" s="161" t="str">
        <f t="shared" si="18"/>
        <v>A</v>
      </c>
      <c r="C41" s="671"/>
      <c r="D41" s="289">
        <f t="shared" si="19"/>
        <v>3</v>
      </c>
      <c r="E41" s="141" t="str">
        <f t="shared" si="19"/>
        <v>cuire les petits pois et les haricots plats d'Espagne à part en four vapeur</v>
      </c>
      <c r="F41" s="141"/>
      <c r="G41" s="141"/>
      <c r="H41" s="141"/>
      <c r="I41" s="141"/>
      <c r="J41" s="141"/>
      <c r="K41" s="141"/>
      <c r="L41" s="141"/>
      <c r="M41" s="141"/>
      <c r="N41" s="141"/>
      <c r="O41" s="141"/>
      <c r="P41" s="830"/>
      <c r="Q41" s="3">
        <v>1</v>
      </c>
      <c r="R41" s="697"/>
      <c r="S41" s="698"/>
      <c r="T41" s="5">
        <v>1</v>
      </c>
      <c r="U41" s="596"/>
      <c r="V41" s="606"/>
      <c r="W41" s="598"/>
      <c r="X41" s="636" t="str">
        <f t="shared" si="13"/>
        <v/>
      </c>
      <c r="Y41" s="640"/>
      <c r="Z41" s="182" t="str">
        <f t="shared" si="17"/>
        <v/>
      </c>
      <c r="AA41" s="639" t="str">
        <f>IF(OR(ISBLANK(Y41), ISTEXT(Y41)), "", "0  "&amp;Y24)</f>
        <v/>
      </c>
      <c r="AB41" s="3">
        <v>1</v>
      </c>
      <c r="AC41" s="5">
        <v>1</v>
      </c>
      <c r="AD41" s="5">
        <v>1</v>
      </c>
      <c r="AE41" s="314" t="str">
        <f t="shared" si="20"/>
        <v>A</v>
      </c>
      <c r="AF41" s="315">
        <f>IF(ISBLANK(AG41),"",LARGE(AF39:AF40,1)+1)</f>
        <v>2</v>
      </c>
      <c r="AG41" s="316" t="s">
        <v>279</v>
      </c>
      <c r="AH41" s="317"/>
      <c r="AI41" s="317"/>
      <c r="AJ41" s="502"/>
      <c r="AK41" s="502"/>
      <c r="AL41" s="502"/>
      <c r="AM41" s="502"/>
      <c r="AN41" s="502"/>
      <c r="AO41" s="502"/>
      <c r="AP41" s="502"/>
      <c r="AQ41" s="502"/>
      <c r="AR41" s="502"/>
      <c r="AS41" s="324"/>
      <c r="AT41" s="3">
        <v>1</v>
      </c>
      <c r="AU41" s="163"/>
      <c r="AV41" s="164"/>
      <c r="AW41" s="165" t="str">
        <f t="shared" si="15"/>
        <v/>
      </c>
      <c r="AX41" s="166"/>
      <c r="AY41" s="167"/>
      <c r="AZ41" s="182"/>
      <c r="BA41" s="3">
        <v>1</v>
      </c>
      <c r="BB41" s="3">
        <v>1</v>
      </c>
      <c r="BC41" s="3">
        <v>1</v>
      </c>
      <c r="BD41" s="3">
        <v>1</v>
      </c>
      <c r="BE41" s="319" t="s">
        <v>189</v>
      </c>
      <c r="BF41" s="309"/>
      <c r="BG41" s="309"/>
      <c r="BH41" s="309"/>
      <c r="BI41" s="309"/>
      <c r="BJ41" s="309"/>
      <c r="BK41" s="309"/>
      <c r="BL41" s="310"/>
      <c r="BM41" s="5">
        <v>1</v>
      </c>
      <c r="BN41" s="325">
        <v>1</v>
      </c>
      <c r="BO41" s="326">
        <v>0.1</v>
      </c>
      <c r="BP41" s="326">
        <v>0.01</v>
      </c>
      <c r="BQ41" s="326">
        <v>1E-3</v>
      </c>
      <c r="BR41" s="326">
        <v>1E-3</v>
      </c>
      <c r="BS41" s="327">
        <v>1</v>
      </c>
      <c r="BT41" s="328"/>
      <c r="BU41" s="329"/>
      <c r="BV41" s="5">
        <v>1</v>
      </c>
      <c r="BW41" s="854"/>
      <c r="BX41" s="854"/>
      <c r="BY41" s="496">
        <v>1</v>
      </c>
      <c r="BZ41" s="722"/>
      <c r="CA41" s="722"/>
      <c r="CB41" s="496">
        <v>1</v>
      </c>
      <c r="CC41" s="724"/>
      <c r="CD41" s="724"/>
      <c r="CE41" s="496">
        <v>1</v>
      </c>
      <c r="CF41" s="700"/>
      <c r="CG41" s="700"/>
      <c r="CH41" s="493">
        <v>1</v>
      </c>
      <c r="CI41" s="5">
        <v>1</v>
      </c>
      <c r="CJ41" s="5">
        <v>1</v>
      </c>
      <c r="CK41" s="244">
        <v>1</v>
      </c>
    </row>
    <row r="42" spans="1:89" s="160" customFormat="1" ht="23.25" customHeight="1" thickBot="1">
      <c r="A42" s="5">
        <v>1</v>
      </c>
      <c r="B42" s="161" t="str">
        <f t="shared" si="18"/>
        <v>A</v>
      </c>
      <c r="C42" s="671"/>
      <c r="D42" s="289">
        <f t="shared" si="19"/>
        <v>4</v>
      </c>
      <c r="E42" s="141" t="str">
        <f t="shared" si="19"/>
        <v>ajouter le riz les lentilles blondes et de l'huile à nouveau</v>
      </c>
      <c r="F42" s="141"/>
      <c r="G42" s="141"/>
      <c r="H42" s="141"/>
      <c r="I42" s="141"/>
      <c r="J42" s="141"/>
      <c r="K42" s="141"/>
      <c r="L42" s="141"/>
      <c r="M42" s="141"/>
      <c r="N42" s="141"/>
      <c r="O42" s="141"/>
      <c r="P42" s="830"/>
      <c r="Q42" s="3">
        <v>1</v>
      </c>
      <c r="R42" s="191"/>
      <c r="S42" s="111"/>
      <c r="T42" s="5">
        <v>1</v>
      </c>
      <c r="U42" s="596"/>
      <c r="V42" s="606"/>
      <c r="W42" s="598"/>
      <c r="X42" s="636" t="str">
        <f t="shared" si="13"/>
        <v/>
      </c>
      <c r="Y42" s="640"/>
      <c r="Z42" s="182" t="str">
        <f t="shared" si="17"/>
        <v/>
      </c>
      <c r="AA42" s="639" t="str">
        <f>IF(OR(ISBLANK(Y42), ISTEXT(Y42)), "", "0  "&amp;Y24)</f>
        <v/>
      </c>
      <c r="AB42" s="3">
        <v>1</v>
      </c>
      <c r="AC42" s="5">
        <v>1</v>
      </c>
      <c r="AD42" s="5">
        <v>1</v>
      </c>
      <c r="AE42" s="314" t="str">
        <f t="shared" si="20"/>
        <v>A</v>
      </c>
      <c r="AF42" s="315">
        <f>IF(ISBLANK(AG42),"",LARGE(AF39:AF41,1)+1)</f>
        <v>3</v>
      </c>
      <c r="AG42" s="316" t="s">
        <v>280</v>
      </c>
      <c r="AH42" s="317"/>
      <c r="AI42" s="317"/>
      <c r="AJ42" s="317"/>
      <c r="AK42" s="317"/>
      <c r="AL42" s="317"/>
      <c r="AM42" s="317"/>
      <c r="AN42" s="317"/>
      <c r="AO42" s="317"/>
      <c r="AP42" s="317"/>
      <c r="AQ42" s="317"/>
      <c r="AR42" s="317"/>
      <c r="AS42" s="318"/>
      <c r="AT42" s="3">
        <v>1</v>
      </c>
      <c r="AU42" s="163"/>
      <c r="AV42" s="164"/>
      <c r="AW42" s="181" t="str">
        <f t="shared" si="15"/>
        <v/>
      </c>
      <c r="AX42" s="166"/>
      <c r="AY42" s="167"/>
      <c r="AZ42" s="182"/>
      <c r="BA42" s="3">
        <v>1</v>
      </c>
      <c r="BB42" s="3">
        <v>1</v>
      </c>
      <c r="BC42" s="3">
        <v>1</v>
      </c>
      <c r="BD42" s="3">
        <v>1</v>
      </c>
      <c r="BE42" s="319"/>
      <c r="BF42" s="309"/>
      <c r="BG42" s="309"/>
      <c r="BH42" s="309"/>
      <c r="BI42" s="309"/>
      <c r="BJ42" s="309"/>
      <c r="BK42" s="309"/>
      <c r="BL42" s="310"/>
      <c r="BM42" s="5">
        <v>1</v>
      </c>
      <c r="BN42" s="330" t="s">
        <v>6</v>
      </c>
      <c r="BO42" s="331" t="s">
        <v>12</v>
      </c>
      <c r="BP42" s="331" t="s">
        <v>18</v>
      </c>
      <c r="BQ42" s="332" t="s">
        <v>7</v>
      </c>
      <c r="BR42" s="331" t="s">
        <v>13</v>
      </c>
      <c r="BS42" s="333" t="s">
        <v>19</v>
      </c>
      <c r="BT42" s="328"/>
      <c r="BU42" s="329"/>
      <c r="BV42" s="5">
        <v>1</v>
      </c>
      <c r="BW42" s="495"/>
      <c r="BX42" s="495"/>
      <c r="BY42" s="5"/>
      <c r="BZ42" s="495">
        <v>1</v>
      </c>
      <c r="CA42" s="495">
        <v>1</v>
      </c>
      <c r="CB42" s="5">
        <v>1</v>
      </c>
      <c r="CC42" s="495">
        <v>1</v>
      </c>
      <c r="CD42" s="495">
        <v>1</v>
      </c>
      <c r="CE42" s="5">
        <v>1</v>
      </c>
      <c r="CF42" s="495">
        <v>1</v>
      </c>
      <c r="CG42" s="495">
        <v>1</v>
      </c>
      <c r="CH42" s="493">
        <v>1</v>
      </c>
      <c r="CI42" s="5">
        <v>1</v>
      </c>
      <c r="CJ42" s="5">
        <v>1</v>
      </c>
      <c r="CK42" s="244">
        <v>1</v>
      </c>
    </row>
    <row r="43" spans="1:89" s="160" customFormat="1" ht="23.25" customHeight="1">
      <c r="A43" s="5">
        <v>1</v>
      </c>
      <c r="B43" s="161" t="str">
        <f t="shared" si="18"/>
        <v>A</v>
      </c>
      <c r="C43" s="671"/>
      <c r="D43" s="289">
        <f t="shared" si="19"/>
        <v>5</v>
      </c>
      <c r="E43" s="141" t="str">
        <f t="shared" si="19"/>
        <v>assaisonnement + rizdor mélanger</v>
      </c>
      <c r="F43" s="141"/>
      <c r="G43" s="141"/>
      <c r="H43" s="141"/>
      <c r="I43" s="141"/>
      <c r="J43" s="141"/>
      <c r="K43" s="141"/>
      <c r="L43" s="141"/>
      <c r="M43" s="141"/>
      <c r="N43" s="141"/>
      <c r="O43" s="141"/>
      <c r="P43" s="830"/>
      <c r="Q43" s="3">
        <v>1</v>
      </c>
      <c r="R43" s="191"/>
      <c r="S43" s="111"/>
      <c r="T43" s="5">
        <v>1</v>
      </c>
      <c r="U43" s="596"/>
      <c r="V43" s="606"/>
      <c r="W43" s="598"/>
      <c r="X43" s="636" t="str">
        <f t="shared" si="13"/>
        <v/>
      </c>
      <c r="Y43" s="640"/>
      <c r="Z43" s="182" t="str">
        <f t="shared" si="17"/>
        <v/>
      </c>
      <c r="AA43" s="639" t="str">
        <f>IF(OR(ISBLANK(Y43), ISTEXT(Y43)), "", "0  "&amp;Y24)</f>
        <v/>
      </c>
      <c r="AB43" s="3">
        <v>1</v>
      </c>
      <c r="AC43" s="5">
        <v>1</v>
      </c>
      <c r="AD43" s="5">
        <v>1</v>
      </c>
      <c r="AE43" s="314" t="str">
        <f t="shared" si="20"/>
        <v>A</v>
      </c>
      <c r="AF43" s="315">
        <f>IF(ISBLANK(AG43),"",LARGE(AF39:AF42,1)+1)</f>
        <v>4</v>
      </c>
      <c r="AG43" s="316" t="s">
        <v>281</v>
      </c>
      <c r="AH43" s="317"/>
      <c r="AI43" s="317"/>
      <c r="AJ43" s="317"/>
      <c r="AK43" s="317"/>
      <c r="AL43" s="317"/>
      <c r="AM43" s="317"/>
      <c r="AN43" s="317"/>
      <c r="AO43" s="317"/>
      <c r="AP43" s="317"/>
      <c r="AQ43" s="317"/>
      <c r="AR43" s="317"/>
      <c r="AS43" s="318"/>
      <c r="AT43" s="3">
        <v>1</v>
      </c>
      <c r="AU43" s="163"/>
      <c r="AV43" s="164"/>
      <c r="AW43" s="165" t="str">
        <f t="shared" si="15"/>
        <v/>
      </c>
      <c r="AX43" s="166"/>
      <c r="AY43" s="167"/>
      <c r="AZ43" s="182"/>
      <c r="BA43" s="3">
        <v>1</v>
      </c>
      <c r="BB43" s="3">
        <v>1</v>
      </c>
      <c r="BC43" s="3">
        <v>1</v>
      </c>
      <c r="BD43" s="3">
        <v>1</v>
      </c>
      <c r="BE43" s="334" t="s">
        <v>190</v>
      </c>
      <c r="BF43" s="335"/>
      <c r="BG43" s="335"/>
      <c r="BH43" s="335"/>
      <c r="BI43" s="335"/>
      <c r="BJ43" s="335"/>
      <c r="BK43" s="335"/>
      <c r="BL43" s="336"/>
      <c r="BM43" s="5">
        <v>1</v>
      </c>
      <c r="BN43" s="337">
        <v>0.5</v>
      </c>
      <c r="BO43" s="338">
        <v>0.25</v>
      </c>
      <c r="BP43" s="338">
        <v>0.1</v>
      </c>
      <c r="BQ43" s="338">
        <v>0.01</v>
      </c>
      <c r="BR43" s="338">
        <v>0.22500000000000001</v>
      </c>
      <c r="BS43" s="339">
        <v>0.35</v>
      </c>
      <c r="BT43" s="340"/>
      <c r="BU43" s="341"/>
      <c r="BV43" s="5">
        <v>1</v>
      </c>
      <c r="BW43" s="860" t="s">
        <v>334</v>
      </c>
      <c r="BX43" s="860"/>
      <c r="BY43" s="496">
        <v>1</v>
      </c>
      <c r="BZ43" s="721" t="s">
        <v>335</v>
      </c>
      <c r="CA43" s="721"/>
      <c r="CB43" s="496">
        <v>1</v>
      </c>
      <c r="CC43" s="723" t="s">
        <v>336</v>
      </c>
      <c r="CD43" s="723"/>
      <c r="CE43" s="496">
        <v>1</v>
      </c>
      <c r="CF43" s="699" t="s">
        <v>337</v>
      </c>
      <c r="CG43" s="699"/>
      <c r="CH43" s="493">
        <v>1</v>
      </c>
      <c r="CI43" s="5">
        <v>1</v>
      </c>
      <c r="CJ43" s="5">
        <v>1</v>
      </c>
      <c r="CK43" s="244">
        <v>1</v>
      </c>
    </row>
    <row r="44" spans="1:89" s="160" customFormat="1" ht="23.25" customHeight="1">
      <c r="A44" s="5">
        <v>1</v>
      </c>
      <c r="B44" s="161" t="str">
        <f t="shared" si="18"/>
        <v>A</v>
      </c>
      <c r="C44" s="671"/>
      <c r="D44" s="289">
        <f t="shared" si="19"/>
        <v>6</v>
      </c>
      <c r="E44" s="141" t="str">
        <f t="shared" si="19"/>
        <v>mouiller la garniture façon créole</v>
      </c>
      <c r="F44" s="141"/>
      <c r="G44" s="141"/>
      <c r="H44" s="141"/>
      <c r="I44" s="141"/>
      <c r="J44" s="141"/>
      <c r="K44" s="141"/>
      <c r="L44" s="141"/>
      <c r="M44" s="141"/>
      <c r="N44" s="141"/>
      <c r="O44" s="141"/>
      <c r="P44" s="830"/>
      <c r="Q44" s="3">
        <v>1</v>
      </c>
      <c r="R44" s="191"/>
      <c r="S44" s="111"/>
      <c r="T44" s="5">
        <v>1</v>
      </c>
      <c r="U44" s="596"/>
      <c r="V44" s="606"/>
      <c r="W44" s="598"/>
      <c r="X44" s="636" t="str">
        <f t="shared" si="13"/>
        <v/>
      </c>
      <c r="Y44" s="640"/>
      <c r="Z44" s="182" t="str">
        <f t="shared" si="17"/>
        <v/>
      </c>
      <c r="AA44" s="639" t="str">
        <f>IF(OR(ISBLANK(Y44), ISTEXT(Y44)), "", "0  "&amp;Y24)</f>
        <v/>
      </c>
      <c r="AB44" s="3">
        <v>1</v>
      </c>
      <c r="AC44" s="5">
        <v>1</v>
      </c>
      <c r="AD44" s="5">
        <v>1</v>
      </c>
      <c r="AE44" s="314" t="str">
        <f t="shared" si="20"/>
        <v>A</v>
      </c>
      <c r="AF44" s="315">
        <f>IF(ISBLANK(AG44),"",LARGE(AF39:AF43,1)+1)</f>
        <v>5</v>
      </c>
      <c r="AG44" s="316" t="s">
        <v>282</v>
      </c>
      <c r="AH44" s="317"/>
      <c r="AI44" s="317"/>
      <c r="AJ44" s="317"/>
      <c r="AK44" s="317"/>
      <c r="AL44" s="317"/>
      <c r="AM44" s="317"/>
      <c r="AN44" s="317"/>
      <c r="AO44" s="317"/>
      <c r="AP44" s="317"/>
      <c r="AQ44" s="317"/>
      <c r="AR44" s="317"/>
      <c r="AS44" s="318"/>
      <c r="AT44" s="3">
        <v>1</v>
      </c>
      <c r="AU44" s="163"/>
      <c r="AV44" s="164"/>
      <c r="AW44" s="181" t="str">
        <f t="shared" si="15"/>
        <v/>
      </c>
      <c r="AX44" s="166"/>
      <c r="AY44" s="167"/>
      <c r="AZ44" s="182"/>
      <c r="BA44" s="3">
        <v>1</v>
      </c>
      <c r="BB44" s="3">
        <v>1</v>
      </c>
      <c r="BC44" s="3">
        <v>1</v>
      </c>
      <c r="BD44" s="3">
        <v>1</v>
      </c>
      <c r="BE44" s="334" t="s">
        <v>191</v>
      </c>
      <c r="BF44" s="309"/>
      <c r="BG44" s="309"/>
      <c r="BH44" s="309"/>
      <c r="BI44" s="309"/>
      <c r="BJ44" s="309"/>
      <c r="BK44" s="309"/>
      <c r="BL44" s="310"/>
      <c r="BM44" s="5">
        <v>1</v>
      </c>
      <c r="BN44" s="838" t="s">
        <v>192</v>
      </c>
      <c r="BO44" s="839"/>
      <c r="BP44" s="840"/>
      <c r="BQ44" s="844" t="s">
        <v>193</v>
      </c>
      <c r="BR44" s="846" t="s">
        <v>194</v>
      </c>
      <c r="BS44" s="848" t="s">
        <v>195</v>
      </c>
      <c r="BT44" s="342" t="s">
        <v>196</v>
      </c>
      <c r="BU44" s="850" t="s">
        <v>197</v>
      </c>
      <c r="BV44" s="5">
        <v>1</v>
      </c>
      <c r="BW44" s="861"/>
      <c r="BX44" s="861"/>
      <c r="BY44" s="496">
        <v>1</v>
      </c>
      <c r="BZ44" s="722"/>
      <c r="CA44" s="722"/>
      <c r="CB44" s="496">
        <v>1</v>
      </c>
      <c r="CC44" s="724"/>
      <c r="CD44" s="724"/>
      <c r="CE44" s="496">
        <v>1</v>
      </c>
      <c r="CF44" s="700"/>
      <c r="CG44" s="700"/>
      <c r="CH44" s="493">
        <v>1</v>
      </c>
      <c r="CI44" s="5">
        <v>1</v>
      </c>
      <c r="CJ44" s="5">
        <v>1</v>
      </c>
      <c r="CK44" s="244">
        <v>1</v>
      </c>
    </row>
    <row r="45" spans="1:89" s="160" customFormat="1" ht="23.25" customHeight="1" thickBot="1">
      <c r="A45" s="5">
        <v>1</v>
      </c>
      <c r="B45" s="161" t="str">
        <f t="shared" si="18"/>
        <v>A</v>
      </c>
      <c r="C45" s="671"/>
      <c r="D45" s="289">
        <f t="shared" si="19"/>
        <v>7</v>
      </c>
      <c r="E45" s="141" t="str">
        <f t="shared" si="19"/>
        <v>ajouter les lentilles corail 25 à 30 minutes avant la fin de cuisson et les tomates concassées</v>
      </c>
      <c r="F45" s="141"/>
      <c r="G45" s="141" t="s">
        <v>198</v>
      </c>
      <c r="H45" s="141"/>
      <c r="I45" s="141"/>
      <c r="J45" s="141"/>
      <c r="K45" s="141"/>
      <c r="L45" s="141"/>
      <c r="M45" s="141"/>
      <c r="N45" s="141"/>
      <c r="O45" s="141"/>
      <c r="P45" s="830"/>
      <c r="Q45" s="3">
        <v>1</v>
      </c>
      <c r="R45" s="191"/>
      <c r="S45" s="111"/>
      <c r="T45" s="5">
        <v>1</v>
      </c>
      <c r="U45" s="596"/>
      <c r="V45" s="606"/>
      <c r="W45" s="598"/>
      <c r="X45" s="636" t="str">
        <f t="shared" si="13"/>
        <v/>
      </c>
      <c r="Y45" s="640"/>
      <c r="Z45" s="182" t="str">
        <f t="shared" si="17"/>
        <v/>
      </c>
      <c r="AA45" s="639" t="str">
        <f>IF(OR(ISBLANK(Y45), ISTEXT(Y45)), "", "0  "&amp;Y24)</f>
        <v/>
      </c>
      <c r="AB45" s="3">
        <v>1</v>
      </c>
      <c r="AC45" s="5">
        <v>1</v>
      </c>
      <c r="AD45" s="5">
        <v>1</v>
      </c>
      <c r="AE45" s="314" t="str">
        <f t="shared" si="20"/>
        <v>A</v>
      </c>
      <c r="AF45" s="315">
        <f>IF(ISBLANK(AG45),"",LARGE(AF39:AF44,1)+1)</f>
        <v>6</v>
      </c>
      <c r="AG45" s="316" t="s">
        <v>283</v>
      </c>
      <c r="AH45" s="317"/>
      <c r="AI45" s="317"/>
      <c r="AJ45" s="317"/>
      <c r="AK45" s="317"/>
      <c r="AL45" s="317"/>
      <c r="AM45" s="317"/>
      <c r="AN45" s="317"/>
      <c r="AO45" s="317"/>
      <c r="AP45" s="317"/>
      <c r="AQ45" s="317"/>
      <c r="AR45" s="317"/>
      <c r="AS45" s="318"/>
      <c r="AT45" s="3">
        <v>1</v>
      </c>
      <c r="AU45" s="163"/>
      <c r="AV45" s="164"/>
      <c r="AW45" s="165" t="str">
        <f t="shared" si="15"/>
        <v/>
      </c>
      <c r="AX45" s="166"/>
      <c r="AY45" s="167"/>
      <c r="AZ45" s="182"/>
      <c r="BA45" s="3">
        <v>1</v>
      </c>
      <c r="BB45" s="3">
        <v>1</v>
      </c>
      <c r="BC45" s="3">
        <v>1</v>
      </c>
      <c r="BD45" s="3">
        <v>1</v>
      </c>
      <c r="BE45" s="343" t="s">
        <v>199</v>
      </c>
      <c r="BF45" s="344"/>
      <c r="BG45" s="344"/>
      <c r="BH45" s="344"/>
      <c r="BI45" s="344"/>
      <c r="BJ45" s="344"/>
      <c r="BK45" s="344"/>
      <c r="BL45" s="345"/>
      <c r="BM45" s="5">
        <v>1</v>
      </c>
      <c r="BN45" s="841"/>
      <c r="BO45" s="842"/>
      <c r="BP45" s="843"/>
      <c r="BQ45" s="845"/>
      <c r="BR45" s="847"/>
      <c r="BS45" s="849"/>
      <c r="BT45" s="346" t="s">
        <v>200</v>
      </c>
      <c r="BU45" s="851"/>
      <c r="BV45" s="5">
        <v>1</v>
      </c>
      <c r="BW45" s="495">
        <v>1</v>
      </c>
      <c r="BX45" s="495">
        <v>1</v>
      </c>
      <c r="BY45" s="5">
        <v>1</v>
      </c>
      <c r="BZ45" s="495">
        <v>1</v>
      </c>
      <c r="CA45" s="495">
        <v>1</v>
      </c>
      <c r="CB45" s="5">
        <v>1</v>
      </c>
      <c r="CC45" s="495">
        <v>1</v>
      </c>
      <c r="CD45" s="495">
        <v>1</v>
      </c>
      <c r="CE45" s="5">
        <v>1</v>
      </c>
      <c r="CF45" s="495">
        <v>1</v>
      </c>
      <c r="CG45" s="495">
        <v>1</v>
      </c>
      <c r="CH45" s="493">
        <v>1</v>
      </c>
      <c r="CI45" s="5">
        <v>1</v>
      </c>
      <c r="CJ45" s="5">
        <v>1</v>
      </c>
      <c r="CK45" s="244">
        <v>1</v>
      </c>
    </row>
    <row r="46" spans="1:89" s="160" customFormat="1" ht="23.25" customHeight="1">
      <c r="A46" s="5">
        <v>1</v>
      </c>
      <c r="B46" s="161" t="str">
        <f t="shared" si="18"/>
        <v>A</v>
      </c>
      <c r="C46" s="671"/>
      <c r="D46" s="289" t="str">
        <f t="shared" si="19"/>
        <v/>
      </c>
      <c r="E46" s="141">
        <f t="shared" si="19"/>
        <v>0</v>
      </c>
      <c r="F46" s="141"/>
      <c r="G46" s="141"/>
      <c r="H46" s="141"/>
      <c r="I46" s="141"/>
      <c r="J46" s="141"/>
      <c r="K46" s="141"/>
      <c r="L46" s="141"/>
      <c r="M46" s="141"/>
      <c r="N46" s="141"/>
      <c r="O46" s="141"/>
      <c r="P46" s="830"/>
      <c r="Q46" s="3">
        <v>1</v>
      </c>
      <c r="R46" s="191"/>
      <c r="S46" s="111"/>
      <c r="T46" s="5">
        <v>1</v>
      </c>
      <c r="U46" s="596"/>
      <c r="V46" s="606"/>
      <c r="W46" s="598"/>
      <c r="X46" s="636" t="str">
        <f t="shared" si="13"/>
        <v/>
      </c>
      <c r="Y46" s="640"/>
      <c r="Z46" s="182" t="str">
        <f t="shared" si="17"/>
        <v/>
      </c>
      <c r="AA46" s="639" t="str">
        <f>IF(OR(ISBLANK(Y46), ISTEXT(Y46)), "", "0  "&amp;Y24)</f>
        <v/>
      </c>
      <c r="AB46" s="3">
        <v>1</v>
      </c>
      <c r="AC46" s="5">
        <v>1</v>
      </c>
      <c r="AD46" s="5">
        <v>1</v>
      </c>
      <c r="AE46" s="314" t="str">
        <f t="shared" si="20"/>
        <v>A</v>
      </c>
      <c r="AF46" s="315">
        <f>IF(ISBLANK(AG46),"",LARGE(AF39:AF45,1)+1)</f>
        <v>7</v>
      </c>
      <c r="AG46" s="316" t="s">
        <v>284</v>
      </c>
      <c r="AH46" s="317"/>
      <c r="AI46" s="317"/>
      <c r="AJ46" s="317"/>
      <c r="AK46" s="317"/>
      <c r="AL46" s="317"/>
      <c r="AM46" s="317"/>
      <c r="AN46" s="317"/>
      <c r="AO46" s="317"/>
      <c r="AP46" s="317"/>
      <c r="AQ46" s="317"/>
      <c r="AR46" s="317"/>
      <c r="AS46" s="318"/>
      <c r="AT46" s="3">
        <v>1</v>
      </c>
      <c r="AU46" s="163"/>
      <c r="AV46" s="164"/>
      <c r="AW46" s="181" t="str">
        <f t="shared" si="15"/>
        <v/>
      </c>
      <c r="AX46" s="166"/>
      <c r="AY46" s="167"/>
      <c r="AZ46" s="182"/>
      <c r="BA46" s="3">
        <v>1</v>
      </c>
      <c r="BB46" s="3">
        <v>1</v>
      </c>
      <c r="BC46" s="3">
        <v>1</v>
      </c>
      <c r="BD46" s="3">
        <v>1</v>
      </c>
      <c r="BE46" s="347"/>
      <c r="BF46" s="348"/>
      <c r="BG46" s="348"/>
      <c r="BH46" s="348"/>
      <c r="BI46" s="348"/>
      <c r="BJ46" s="348"/>
      <c r="BK46" s="348"/>
      <c r="BL46" s="349"/>
      <c r="BM46" s="5">
        <v>1</v>
      </c>
      <c r="BN46" s="350"/>
      <c r="BO46" s="351"/>
      <c r="BP46" s="352"/>
      <c r="BQ46" s="352"/>
      <c r="BR46" s="353" t="s">
        <v>201</v>
      </c>
      <c r="BS46" s="354" t="s">
        <v>202</v>
      </c>
      <c r="BT46" s="351"/>
      <c r="BU46" s="355"/>
      <c r="BV46" s="5">
        <v>1</v>
      </c>
      <c r="BW46" s="862" t="s">
        <v>338</v>
      </c>
      <c r="BX46" s="862"/>
      <c r="BY46" s="496">
        <v>1</v>
      </c>
      <c r="BZ46" s="721" t="s">
        <v>339</v>
      </c>
      <c r="CA46" s="721"/>
      <c r="CB46" s="496">
        <v>1</v>
      </c>
      <c r="CC46" s="723" t="s">
        <v>340</v>
      </c>
      <c r="CD46" s="723"/>
      <c r="CE46" s="496">
        <v>1</v>
      </c>
      <c r="CF46" s="699" t="s">
        <v>341</v>
      </c>
      <c r="CG46" s="699"/>
      <c r="CH46" s="493">
        <v>1</v>
      </c>
      <c r="CI46" s="5">
        <v>1</v>
      </c>
      <c r="CJ46" s="5">
        <v>1</v>
      </c>
      <c r="CK46" s="244">
        <v>1</v>
      </c>
    </row>
    <row r="47" spans="1:89" s="160" customFormat="1" ht="23.25" customHeight="1">
      <c r="A47" s="5">
        <v>1</v>
      </c>
      <c r="B47" s="161" t="str">
        <f t="shared" si="18"/>
        <v>A</v>
      </c>
      <c r="C47" s="671"/>
      <c r="D47" s="289">
        <f t="shared" si="19"/>
        <v>8</v>
      </c>
      <c r="E47" s="141" t="str">
        <f t="shared" si="19"/>
        <v>puis mélanger délicatement les petits pois et haricots à la garniture de riz en fin de cuisson</v>
      </c>
      <c r="F47" s="141"/>
      <c r="G47" s="141"/>
      <c r="H47" s="141"/>
      <c r="I47" s="141"/>
      <c r="J47" s="141"/>
      <c r="K47" s="141"/>
      <c r="L47" s="141"/>
      <c r="M47" s="141"/>
      <c r="N47" s="141"/>
      <c r="O47" s="141"/>
      <c r="P47" s="830"/>
      <c r="Q47" s="3">
        <v>1</v>
      </c>
      <c r="R47" s="191"/>
      <c r="S47" s="111"/>
      <c r="T47" s="5">
        <v>1</v>
      </c>
      <c r="U47" s="596"/>
      <c r="V47" s="606"/>
      <c r="W47" s="598"/>
      <c r="X47" s="636" t="str">
        <f t="shared" si="13"/>
        <v/>
      </c>
      <c r="Y47" s="640"/>
      <c r="Z47" s="182" t="str">
        <f t="shared" si="17"/>
        <v/>
      </c>
      <c r="AA47" s="639" t="str">
        <f>IF(OR(ISBLANK(Y47), ISTEXT(Y47)), "", "0  "&amp;Y24)</f>
        <v/>
      </c>
      <c r="AB47" s="3">
        <v>1</v>
      </c>
      <c r="AC47" s="5">
        <v>1</v>
      </c>
      <c r="AD47" s="5">
        <v>1</v>
      </c>
      <c r="AE47" s="314" t="str">
        <f t="shared" si="20"/>
        <v>A</v>
      </c>
      <c r="AF47" s="315" t="str">
        <f>IF(ISBLANK(AG47),"",LARGE(AF39:AF46,1)+1)</f>
        <v/>
      </c>
      <c r="AG47" s="316"/>
      <c r="AH47" s="317" t="s">
        <v>285</v>
      </c>
      <c r="AI47" s="317"/>
      <c r="AJ47" s="317"/>
      <c r="AK47" s="317"/>
      <c r="AL47" s="317"/>
      <c r="AM47" s="317"/>
      <c r="AN47" s="317"/>
      <c r="AO47" s="317"/>
      <c r="AP47" s="317"/>
      <c r="AQ47" s="317"/>
      <c r="AR47" s="317"/>
      <c r="AS47" s="318"/>
      <c r="AT47" s="3">
        <v>1</v>
      </c>
      <c r="AU47" s="163"/>
      <c r="AV47" s="164"/>
      <c r="AW47" s="165" t="str">
        <f t="shared" si="15"/>
        <v/>
      </c>
      <c r="AX47" s="166"/>
      <c r="AY47" s="167"/>
      <c r="AZ47" s="182"/>
      <c r="BA47" s="3">
        <v>1</v>
      </c>
      <c r="BB47" s="3">
        <v>1</v>
      </c>
      <c r="BC47" s="3">
        <v>1</v>
      </c>
      <c r="BD47" s="3">
        <v>1</v>
      </c>
      <c r="BE47" s="356" t="s">
        <v>203</v>
      </c>
      <c r="BF47" s="357"/>
      <c r="BG47" s="256" t="s">
        <v>204</v>
      </c>
      <c r="BH47" s="256"/>
      <c r="BI47" s="256"/>
      <c r="BJ47" s="256"/>
      <c r="BK47" s="299"/>
      <c r="BL47" s="300"/>
      <c r="BM47" s="5">
        <v>1</v>
      </c>
      <c r="BN47" s="350"/>
      <c r="BO47" s="351"/>
      <c r="BP47" s="352"/>
      <c r="BQ47" s="352"/>
      <c r="BR47" s="352"/>
      <c r="BS47" s="352"/>
      <c r="BT47" s="351"/>
      <c r="BU47" s="355"/>
      <c r="BV47" s="5">
        <v>1</v>
      </c>
      <c r="BW47" s="863"/>
      <c r="BX47" s="863"/>
      <c r="BY47" s="496">
        <v>1</v>
      </c>
      <c r="BZ47" s="722"/>
      <c r="CA47" s="722"/>
      <c r="CB47" s="496">
        <v>1</v>
      </c>
      <c r="CC47" s="724"/>
      <c r="CD47" s="724"/>
      <c r="CE47" s="496">
        <v>1</v>
      </c>
      <c r="CF47" s="700"/>
      <c r="CG47" s="700"/>
      <c r="CH47" s="493">
        <v>1</v>
      </c>
      <c r="CI47" s="5">
        <v>1</v>
      </c>
      <c r="CJ47" s="5">
        <v>1</v>
      </c>
      <c r="CK47" s="244">
        <v>1</v>
      </c>
    </row>
    <row r="48" spans="1:89" s="160" customFormat="1" ht="23.25" customHeight="1" thickBot="1">
      <c r="A48" s="5">
        <v>1</v>
      </c>
      <c r="B48" s="161" t="str">
        <f t="shared" si="18"/>
        <v>A</v>
      </c>
      <c r="C48" s="671"/>
      <c r="D48" s="289">
        <f t="shared" si="19"/>
        <v>9</v>
      </c>
      <c r="E48" s="141" t="str">
        <f t="shared" si="19"/>
        <v>vérifier si le plat est cuit et c'est prêt</v>
      </c>
      <c r="F48" s="141"/>
      <c r="G48" s="141"/>
      <c r="H48" s="141"/>
      <c r="I48" s="141"/>
      <c r="J48" s="141"/>
      <c r="K48" s="141"/>
      <c r="L48" s="141"/>
      <c r="M48" s="141"/>
      <c r="N48" s="141"/>
      <c r="O48" s="141"/>
      <c r="P48" s="830"/>
      <c r="Q48" s="3">
        <v>1</v>
      </c>
      <c r="R48" s="191"/>
      <c r="S48" s="111"/>
      <c r="T48" s="5">
        <v>1</v>
      </c>
      <c r="U48" s="596"/>
      <c r="V48" s="606"/>
      <c r="W48" s="598"/>
      <c r="X48" s="636" t="str">
        <f t="shared" si="13"/>
        <v/>
      </c>
      <c r="Y48" s="640"/>
      <c r="Z48" s="182" t="str">
        <f t="shared" si="17"/>
        <v/>
      </c>
      <c r="AA48" s="639" t="str">
        <f>IF(OR(ISBLANK(Y48), ISTEXT(Y48)), "", "0  "&amp;Y24)</f>
        <v/>
      </c>
      <c r="AB48" s="3">
        <v>1</v>
      </c>
      <c r="AC48" s="5">
        <v>1</v>
      </c>
      <c r="AD48" s="5">
        <v>1</v>
      </c>
      <c r="AE48" s="314" t="str">
        <f t="shared" si="20"/>
        <v>A</v>
      </c>
      <c r="AF48" s="315">
        <f>IF(ISBLANK(AG48),"",LARGE(AF39:AF47,1)+1)</f>
        <v>8</v>
      </c>
      <c r="AG48" s="316" t="s">
        <v>286</v>
      </c>
      <c r="AH48" s="317"/>
      <c r="AI48" s="317"/>
      <c r="AJ48" s="317"/>
      <c r="AK48" s="317"/>
      <c r="AL48" s="317"/>
      <c r="AM48" s="317"/>
      <c r="AN48" s="317"/>
      <c r="AO48" s="317"/>
      <c r="AP48" s="317"/>
      <c r="AQ48" s="317"/>
      <c r="AR48" s="317"/>
      <c r="AS48" s="318"/>
      <c r="AT48" s="3">
        <v>1</v>
      </c>
      <c r="AU48" s="163"/>
      <c r="AV48" s="164"/>
      <c r="AW48" s="181" t="str">
        <f t="shared" si="15"/>
        <v/>
      </c>
      <c r="AX48" s="166"/>
      <c r="AY48" s="167"/>
      <c r="AZ48" s="286"/>
      <c r="BA48" s="3">
        <v>1</v>
      </c>
      <c r="BB48" s="3">
        <v>1</v>
      </c>
      <c r="BC48" s="3">
        <v>1</v>
      </c>
      <c r="BD48" s="3">
        <v>1</v>
      </c>
      <c r="BE48" s="356"/>
      <c r="BF48" s="357"/>
      <c r="BG48" s="256" t="s">
        <v>205</v>
      </c>
      <c r="BH48" s="256"/>
      <c r="BI48" s="256"/>
      <c r="BJ48" s="256"/>
      <c r="BK48" s="299"/>
      <c r="BL48" s="300"/>
      <c r="BM48" s="5">
        <v>1</v>
      </c>
      <c r="BN48" s="832" t="s">
        <v>206</v>
      </c>
      <c r="BO48" s="833"/>
      <c r="BP48" s="833"/>
      <c r="BQ48" s="833"/>
      <c r="BR48" s="833"/>
      <c r="BS48" s="833"/>
      <c r="BT48" s="833"/>
      <c r="BU48" s="834"/>
      <c r="BV48" s="5">
        <v>1</v>
      </c>
      <c r="BW48" s="495">
        <v>1</v>
      </c>
      <c r="BX48" s="495">
        <v>1</v>
      </c>
      <c r="BY48" s="5">
        <v>1</v>
      </c>
      <c r="BZ48" s="495">
        <v>1</v>
      </c>
      <c r="CA48" s="495">
        <v>1</v>
      </c>
      <c r="CB48" s="5">
        <v>1</v>
      </c>
      <c r="CC48" s="495">
        <v>1</v>
      </c>
      <c r="CD48" s="495">
        <v>1</v>
      </c>
      <c r="CE48" s="5">
        <v>1</v>
      </c>
      <c r="CF48" s="495">
        <v>1</v>
      </c>
      <c r="CG48" s="495">
        <v>1</v>
      </c>
      <c r="CH48" s="493">
        <v>1</v>
      </c>
      <c r="CI48" s="5">
        <v>1</v>
      </c>
      <c r="CJ48" s="5">
        <v>1</v>
      </c>
      <c r="CK48" s="244">
        <v>1</v>
      </c>
    </row>
    <row r="49" spans="1:89" s="160" customFormat="1" ht="23.25" customHeight="1">
      <c r="A49" s="5">
        <v>1</v>
      </c>
      <c r="B49" s="161" t="str">
        <f t="shared" si="18"/>
        <v>►</v>
      </c>
      <c r="C49" s="671"/>
      <c r="D49" s="289" t="str">
        <f t="shared" si="19"/>
        <v/>
      </c>
      <c r="E49" s="141">
        <f t="shared" si="19"/>
        <v>0</v>
      </c>
      <c r="F49" s="141"/>
      <c r="G49" s="141"/>
      <c r="H49" s="141"/>
      <c r="I49" s="141"/>
      <c r="J49" s="141"/>
      <c r="K49" s="141"/>
      <c r="L49" s="141"/>
      <c r="M49" s="141"/>
      <c r="N49" s="141"/>
      <c r="O49" s="141"/>
      <c r="P49" s="830"/>
      <c r="Q49" s="3">
        <v>1</v>
      </c>
      <c r="R49" s="191"/>
      <c r="S49" s="111"/>
      <c r="T49" s="5">
        <v>1</v>
      </c>
      <c r="U49" s="596"/>
      <c r="V49" s="606"/>
      <c r="W49" s="598"/>
      <c r="X49" s="636" t="str">
        <f t="shared" si="13"/>
        <v/>
      </c>
      <c r="Y49" s="640"/>
      <c r="Z49" s="182" t="str">
        <f t="shared" si="17"/>
        <v/>
      </c>
      <c r="AA49" s="639" t="str">
        <f>IF(OR(ISBLANK(Y49), ISTEXT(Y49)), "", "0  "&amp;Y24)</f>
        <v/>
      </c>
      <c r="AB49" s="3">
        <v>1</v>
      </c>
      <c r="AC49" s="5">
        <v>1</v>
      </c>
      <c r="AD49" s="5">
        <v>1</v>
      </c>
      <c r="AE49" s="314" t="str">
        <f t="shared" si="20"/>
        <v>A</v>
      </c>
      <c r="AF49" s="315">
        <f>IF(ISBLANK(AG49),"",LARGE(AF39:AF48,1)+1)</f>
        <v>9</v>
      </c>
      <c r="AG49" s="316" t="s">
        <v>287</v>
      </c>
      <c r="AH49" s="317"/>
      <c r="AI49" s="317"/>
      <c r="AJ49" s="317"/>
      <c r="AK49" s="317"/>
      <c r="AL49" s="317"/>
      <c r="AM49" s="317"/>
      <c r="AN49" s="317"/>
      <c r="AO49" s="317"/>
      <c r="AP49" s="317"/>
      <c r="AQ49" s="317"/>
      <c r="AR49" s="317"/>
      <c r="AS49" s="318"/>
      <c r="AT49" s="3">
        <v>1</v>
      </c>
      <c r="AU49" s="835" t="s">
        <v>207</v>
      </c>
      <c r="AV49" s="836"/>
      <c r="AW49" s="836"/>
      <c r="AX49" s="836"/>
      <c r="AY49" s="836"/>
      <c r="AZ49" s="837"/>
      <c r="BA49" s="3">
        <v>1</v>
      </c>
      <c r="BB49" s="3">
        <v>1</v>
      </c>
      <c r="BC49" s="3">
        <v>1</v>
      </c>
      <c r="BD49" s="3">
        <v>1</v>
      </c>
      <c r="BE49" s="334"/>
      <c r="BF49" s="256"/>
      <c r="BG49" s="256"/>
      <c r="BH49" s="256"/>
      <c r="BI49" s="256"/>
      <c r="BJ49" s="256"/>
      <c r="BK49" s="299"/>
      <c r="BL49" s="300"/>
      <c r="BM49" s="5">
        <v>1</v>
      </c>
      <c r="BN49" s="832"/>
      <c r="BO49" s="833"/>
      <c r="BP49" s="833"/>
      <c r="BQ49" s="833"/>
      <c r="BR49" s="833"/>
      <c r="BS49" s="833"/>
      <c r="BT49" s="833"/>
      <c r="BU49" s="834"/>
      <c r="BV49" s="5">
        <v>1</v>
      </c>
      <c r="BW49" s="719" t="s">
        <v>342</v>
      </c>
      <c r="BX49" s="719"/>
      <c r="BY49" s="496">
        <v>1</v>
      </c>
      <c r="BZ49" s="721" t="s">
        <v>343</v>
      </c>
      <c r="CA49" s="721"/>
      <c r="CB49" s="496">
        <v>1</v>
      </c>
      <c r="CC49" s="723" t="s">
        <v>344</v>
      </c>
      <c r="CD49" s="723"/>
      <c r="CE49" s="496">
        <v>1</v>
      </c>
      <c r="CF49" s="699" t="s">
        <v>345</v>
      </c>
      <c r="CG49" s="699"/>
      <c r="CH49" s="493">
        <v>1</v>
      </c>
      <c r="CI49" s="5">
        <v>1</v>
      </c>
      <c r="CJ49" s="5">
        <v>1</v>
      </c>
      <c r="CK49" s="244">
        <v>1</v>
      </c>
    </row>
    <row r="50" spans="1:89" s="160" customFormat="1" ht="23.25" customHeight="1">
      <c r="A50" s="5">
        <v>1</v>
      </c>
      <c r="B50" s="161" t="str">
        <f t="shared" si="18"/>
        <v>►</v>
      </c>
      <c r="C50" s="671"/>
      <c r="D50" s="289" t="str">
        <f t="shared" si="19"/>
        <v/>
      </c>
      <c r="E50" s="141">
        <f t="shared" si="19"/>
        <v>0</v>
      </c>
      <c r="F50" s="141"/>
      <c r="G50" s="141"/>
      <c r="H50" s="141"/>
      <c r="I50" s="141"/>
      <c r="J50" s="141"/>
      <c r="K50" s="141"/>
      <c r="L50" s="141"/>
      <c r="M50" s="141"/>
      <c r="N50" s="141"/>
      <c r="O50" s="141"/>
      <c r="P50" s="830"/>
      <c r="Q50" s="3">
        <v>1</v>
      </c>
      <c r="R50" s="191"/>
      <c r="S50" s="111"/>
      <c r="T50" s="5">
        <v>1</v>
      </c>
      <c r="U50" s="596"/>
      <c r="V50" s="606"/>
      <c r="W50" s="598"/>
      <c r="X50" s="636" t="str">
        <f t="shared" si="13"/>
        <v/>
      </c>
      <c r="Y50" s="640"/>
      <c r="Z50" s="182" t="str">
        <f t="shared" si="17"/>
        <v/>
      </c>
      <c r="AA50" s="639" t="str">
        <f>IF(OR(ISBLANK(Y50), ISTEXT(Y50)), "", "0  "&amp;Y24)</f>
        <v/>
      </c>
      <c r="AB50" s="3">
        <v>1</v>
      </c>
      <c r="AC50" s="5">
        <v>1</v>
      </c>
      <c r="AD50" s="5">
        <v>1</v>
      </c>
      <c r="AE50" s="314" t="str">
        <f t="shared" si="20"/>
        <v>►</v>
      </c>
      <c r="AF50" s="315" t="str">
        <f>IF(ISBLANK(AG50),"",LARGE(AF39:AF49,1)+1)</f>
        <v/>
      </c>
      <c r="AG50" s="316"/>
      <c r="AH50" s="317"/>
      <c r="AI50" s="317"/>
      <c r="AJ50" s="317"/>
      <c r="AK50" s="317"/>
      <c r="AL50" s="317"/>
      <c r="AM50" s="317"/>
      <c r="AN50" s="317"/>
      <c r="AO50" s="317"/>
      <c r="AP50" s="317"/>
      <c r="AQ50" s="317"/>
      <c r="AR50" s="317"/>
      <c r="AS50" s="318"/>
      <c r="AT50" s="3">
        <v>1</v>
      </c>
      <c r="AU50" s="302">
        <v>0</v>
      </c>
      <c r="AV50" s="303" t="s">
        <v>181</v>
      </c>
      <c r="AW50" s="303"/>
      <c r="AX50" s="303"/>
      <c r="AY50" s="303"/>
      <c r="AZ50" s="303"/>
      <c r="BA50" s="3">
        <v>1</v>
      </c>
      <c r="BB50" s="3">
        <v>1</v>
      </c>
      <c r="BC50" s="3">
        <v>1</v>
      </c>
      <c r="BD50" s="3">
        <v>1</v>
      </c>
      <c r="BE50" s="358" t="s">
        <v>91</v>
      </c>
      <c r="BF50" s="359"/>
      <c r="BG50" s="256" t="s">
        <v>208</v>
      </c>
      <c r="BH50" s="256"/>
      <c r="BI50" s="256"/>
      <c r="BJ50" s="256"/>
      <c r="BK50" s="299"/>
      <c r="BL50" s="300"/>
      <c r="BM50" s="5">
        <v>1</v>
      </c>
      <c r="BN50" s="360" t="s">
        <v>209</v>
      </c>
      <c r="BO50" s="267"/>
      <c r="BP50" s="267"/>
      <c r="BQ50" s="267"/>
      <c r="BR50" s="267"/>
      <c r="BS50" s="267"/>
      <c r="BT50" s="267"/>
      <c r="BU50" s="361"/>
      <c r="BV50" s="5">
        <v>1</v>
      </c>
      <c r="BW50" s="720"/>
      <c r="BX50" s="720"/>
      <c r="BY50" s="496">
        <v>1</v>
      </c>
      <c r="BZ50" s="722"/>
      <c r="CA50" s="722"/>
      <c r="CB50" s="496">
        <v>1</v>
      </c>
      <c r="CC50" s="724"/>
      <c r="CD50" s="724"/>
      <c r="CE50" s="496">
        <v>1</v>
      </c>
      <c r="CF50" s="700"/>
      <c r="CG50" s="700"/>
      <c r="CH50" s="493">
        <v>1</v>
      </c>
      <c r="CI50" s="5">
        <v>1</v>
      </c>
      <c r="CJ50" s="5">
        <v>1</v>
      </c>
      <c r="CK50" s="244">
        <v>1</v>
      </c>
    </row>
    <row r="51" spans="1:89" s="160" customFormat="1" ht="23.25" customHeight="1" thickBot="1">
      <c r="A51" s="5">
        <v>1</v>
      </c>
      <c r="B51" s="161" t="str">
        <f t="shared" si="18"/>
        <v>►</v>
      </c>
      <c r="C51" s="671"/>
      <c r="D51" s="289" t="str">
        <f t="shared" si="19"/>
        <v/>
      </c>
      <c r="E51" s="141">
        <f t="shared" si="19"/>
        <v>0</v>
      </c>
      <c r="F51" s="141"/>
      <c r="G51" s="141"/>
      <c r="H51" s="141"/>
      <c r="I51" s="141"/>
      <c r="J51" s="141"/>
      <c r="K51" s="141"/>
      <c r="L51" s="141"/>
      <c r="M51" s="141"/>
      <c r="N51" s="141"/>
      <c r="O51" s="141"/>
      <c r="P51" s="830"/>
      <c r="Q51" s="3">
        <v>1</v>
      </c>
      <c r="R51" s="191"/>
      <c r="S51" s="111"/>
      <c r="T51" s="5">
        <v>1</v>
      </c>
      <c r="U51" s="596"/>
      <c r="V51" s="606"/>
      <c r="W51" s="598"/>
      <c r="X51" s="636" t="str">
        <f t="shared" si="13"/>
        <v/>
      </c>
      <c r="Y51" s="640"/>
      <c r="Z51" s="182" t="str">
        <f t="shared" si="17"/>
        <v/>
      </c>
      <c r="AA51" s="639" t="str">
        <f>IF(OR(ISBLANK(Y51), ISTEXT(Y51)), "", "0  "&amp;Y24)</f>
        <v/>
      </c>
      <c r="AB51" s="3">
        <v>1</v>
      </c>
      <c r="AC51" s="5">
        <v>1</v>
      </c>
      <c r="AD51" s="5">
        <v>1</v>
      </c>
      <c r="AE51" s="314" t="str">
        <f t="shared" si="20"/>
        <v>►</v>
      </c>
      <c r="AF51" s="315" t="str">
        <f>IF(ISBLANK(AG51),"",LARGE(AF39:AF50,1)+1)</f>
        <v/>
      </c>
      <c r="AG51" s="316"/>
      <c r="AH51" s="317"/>
      <c r="AI51" s="317"/>
      <c r="AJ51" s="317"/>
      <c r="AK51" s="317"/>
      <c r="AL51" s="317"/>
      <c r="AM51" s="317"/>
      <c r="AN51" s="317"/>
      <c r="AO51" s="317"/>
      <c r="AP51" s="317"/>
      <c r="AQ51" s="317"/>
      <c r="AR51" s="317"/>
      <c r="AS51" s="318"/>
      <c r="AT51" s="3">
        <v>1</v>
      </c>
      <c r="AU51" s="315" t="str">
        <f>IF(ISBLANK(AV51),"",LARGE(AU50:AU50,1)+1)</f>
        <v/>
      </c>
      <c r="AV51" s="316"/>
      <c r="AW51" s="317"/>
      <c r="AX51" s="317"/>
      <c r="AY51" s="317"/>
      <c r="AZ51" s="317"/>
      <c r="BA51" s="3">
        <v>1</v>
      </c>
      <c r="BB51" s="3">
        <v>1</v>
      </c>
      <c r="BC51" s="3">
        <v>1</v>
      </c>
      <c r="BD51" s="3">
        <v>1</v>
      </c>
      <c r="BE51" s="334"/>
      <c r="BF51" s="256"/>
      <c r="BG51" s="256" t="s">
        <v>210</v>
      </c>
      <c r="BH51" s="256"/>
      <c r="BI51" s="256"/>
      <c r="BJ51" s="256"/>
      <c r="BK51" s="299"/>
      <c r="BL51" s="300"/>
      <c r="BM51" s="5">
        <v>1</v>
      </c>
      <c r="BN51" s="362"/>
      <c r="BO51" s="267"/>
      <c r="BP51" s="267"/>
      <c r="BQ51" s="267"/>
      <c r="BR51" s="267"/>
      <c r="BS51" s="267"/>
      <c r="BT51" s="267"/>
      <c r="BU51" s="361"/>
      <c r="BV51" s="5">
        <v>1</v>
      </c>
      <c r="BW51" s="495">
        <v>1</v>
      </c>
      <c r="BX51" s="495">
        <v>1</v>
      </c>
      <c r="BY51" s="5">
        <v>1</v>
      </c>
      <c r="BZ51" s="495">
        <v>1</v>
      </c>
      <c r="CA51" s="495">
        <v>1</v>
      </c>
      <c r="CB51" s="5">
        <v>1</v>
      </c>
      <c r="CC51" s="495">
        <v>1</v>
      </c>
      <c r="CD51" s="495">
        <v>1</v>
      </c>
      <c r="CE51" s="5">
        <v>1</v>
      </c>
      <c r="CF51" s="495">
        <v>1</v>
      </c>
      <c r="CG51" s="495">
        <v>1</v>
      </c>
      <c r="CH51" s="5">
        <v>1</v>
      </c>
      <c r="CI51" s="5">
        <v>1</v>
      </c>
      <c r="CJ51" s="5">
        <v>1</v>
      </c>
      <c r="CK51" s="244">
        <v>1</v>
      </c>
    </row>
    <row r="52" spans="1:89" s="160" customFormat="1" ht="23.25" customHeight="1" thickBot="1">
      <c r="A52" s="5">
        <v>1</v>
      </c>
      <c r="B52" s="161" t="str">
        <f t="shared" si="18"/>
        <v>►</v>
      </c>
      <c r="C52" s="671"/>
      <c r="D52" s="289" t="str">
        <f t="shared" si="19"/>
        <v/>
      </c>
      <c r="E52" s="141">
        <f t="shared" si="19"/>
        <v>0</v>
      </c>
      <c r="F52" s="141"/>
      <c r="G52" s="141"/>
      <c r="H52" s="141"/>
      <c r="I52" s="141"/>
      <c r="J52" s="141"/>
      <c r="K52" s="141"/>
      <c r="L52" s="141"/>
      <c r="M52" s="141"/>
      <c r="N52" s="141"/>
      <c r="O52" s="141"/>
      <c r="P52" s="830"/>
      <c r="Q52" s="3">
        <v>1</v>
      </c>
      <c r="R52" s="191"/>
      <c r="S52" s="111"/>
      <c r="T52" s="5">
        <v>1</v>
      </c>
      <c r="U52" s="596"/>
      <c r="V52" s="606"/>
      <c r="W52" s="598"/>
      <c r="X52" s="636" t="str">
        <f t="shared" si="13"/>
        <v/>
      </c>
      <c r="Y52" s="640"/>
      <c r="Z52" s="182" t="str">
        <f t="shared" si="17"/>
        <v/>
      </c>
      <c r="AA52" s="639" t="str">
        <f>IF(OR(ISBLANK(Y52), ISTEXT(Y52)), "", "0  "&amp;Y24)</f>
        <v/>
      </c>
      <c r="AB52" s="3">
        <v>1</v>
      </c>
      <c r="AC52" s="5">
        <v>1</v>
      </c>
      <c r="AD52" s="5">
        <v>1</v>
      </c>
      <c r="AE52" s="314" t="str">
        <f t="shared" si="20"/>
        <v>►</v>
      </c>
      <c r="AF52" s="315" t="str">
        <f>IF(ISBLANK(AG52),"",LARGE(AF39:AF51,1)+1)</f>
        <v/>
      </c>
      <c r="AG52" s="316"/>
      <c r="AH52" s="317"/>
      <c r="AI52" s="317"/>
      <c r="AJ52" s="317"/>
      <c r="AK52" s="317"/>
      <c r="AL52" s="317"/>
      <c r="AM52" s="317"/>
      <c r="AN52" s="317"/>
      <c r="AO52" s="317"/>
      <c r="AP52" s="317"/>
      <c r="AQ52" s="317"/>
      <c r="AR52" s="317"/>
      <c r="AS52" s="318"/>
      <c r="AT52" s="3">
        <v>1</v>
      </c>
      <c r="AU52" s="315" t="str">
        <f>IF(ISBLANK(AV52),"",LARGE(AU50:AU51,1)+1)</f>
        <v/>
      </c>
      <c r="AV52" s="316"/>
      <c r="AW52" s="317"/>
      <c r="AX52" s="317"/>
      <c r="AY52" s="317"/>
      <c r="AZ52" s="323"/>
      <c r="BA52" s="3">
        <v>1</v>
      </c>
      <c r="BB52" s="3">
        <v>1</v>
      </c>
      <c r="BC52" s="3">
        <v>1</v>
      </c>
      <c r="BD52" s="3">
        <v>1</v>
      </c>
      <c r="BE52" s="230"/>
      <c r="BF52" s="84"/>
      <c r="BG52" s="84"/>
      <c r="BH52" s="84"/>
      <c r="BI52" s="84"/>
      <c r="BJ52" s="84"/>
      <c r="BK52" s="84"/>
      <c r="BL52" s="85"/>
      <c r="BM52" s="5">
        <v>1</v>
      </c>
      <c r="BN52" s="363">
        <v>13</v>
      </c>
      <c r="BO52" s="364">
        <v>13</v>
      </c>
      <c r="BP52" s="364">
        <v>13</v>
      </c>
      <c r="BQ52" s="364">
        <v>13</v>
      </c>
      <c r="BR52" s="364">
        <v>13</v>
      </c>
      <c r="BS52" s="365">
        <v>20</v>
      </c>
      <c r="BT52" s="364">
        <v>13</v>
      </c>
      <c r="BU52" s="366">
        <v>13</v>
      </c>
      <c r="BV52" s="5">
        <v>1</v>
      </c>
      <c r="BW52" s="769" t="s">
        <v>158</v>
      </c>
      <c r="BX52" s="769"/>
      <c r="BY52" s="496">
        <v>1</v>
      </c>
      <c r="BZ52" s="721" t="s">
        <v>346</v>
      </c>
      <c r="CA52" s="721"/>
      <c r="CB52" s="496">
        <v>1</v>
      </c>
      <c r="CC52" s="723" t="s">
        <v>347</v>
      </c>
      <c r="CD52" s="723"/>
      <c r="CE52" s="496">
        <v>1</v>
      </c>
      <c r="CF52" s="699" t="s">
        <v>348</v>
      </c>
      <c r="CG52" s="699"/>
      <c r="CH52" s="5">
        <v>1</v>
      </c>
      <c r="CI52" s="5">
        <v>1</v>
      </c>
      <c r="CJ52" s="5">
        <v>1</v>
      </c>
      <c r="CK52" s="244">
        <v>1</v>
      </c>
    </row>
    <row r="53" spans="1:89" s="160" customFormat="1" ht="23.25" customHeight="1" thickBot="1">
      <c r="A53" s="5">
        <v>1</v>
      </c>
      <c r="B53" s="161" t="str">
        <f t="shared" si="18"/>
        <v>►</v>
      </c>
      <c r="C53" s="671"/>
      <c r="D53" s="289" t="str">
        <f t="shared" si="19"/>
        <v/>
      </c>
      <c r="E53" s="141">
        <f t="shared" si="19"/>
        <v>0</v>
      </c>
      <c r="F53" s="141"/>
      <c r="G53" s="141"/>
      <c r="H53" s="141"/>
      <c r="I53" s="141"/>
      <c r="J53" s="141"/>
      <c r="K53" s="141"/>
      <c r="L53" s="141"/>
      <c r="M53" s="141"/>
      <c r="N53" s="141"/>
      <c r="O53" s="141"/>
      <c r="P53" s="830"/>
      <c r="Q53" s="3">
        <v>1</v>
      </c>
      <c r="R53" s="191"/>
      <c r="S53" s="111"/>
      <c r="T53" s="5">
        <v>1</v>
      </c>
      <c r="U53" s="596"/>
      <c r="V53" s="606"/>
      <c r="W53" s="598"/>
      <c r="X53" s="636" t="str">
        <f t="shared" si="13"/>
        <v/>
      </c>
      <c r="Y53" s="640"/>
      <c r="Z53" s="182" t="str">
        <f t="shared" si="17"/>
        <v/>
      </c>
      <c r="AA53" s="639" t="str">
        <f>IF(OR(ISBLANK(Y53), ISTEXT(Y53)), "", "0  "&amp;Y24)</f>
        <v/>
      </c>
      <c r="AB53" s="3">
        <v>1</v>
      </c>
      <c r="AC53" s="5">
        <v>1</v>
      </c>
      <c r="AD53" s="5">
        <v>1</v>
      </c>
      <c r="AE53" s="314" t="str">
        <f t="shared" si="20"/>
        <v>►</v>
      </c>
      <c r="AF53" s="315" t="str">
        <f>IF(ISBLANK(AG53),"",LARGE(AF39:AF52,1)+1)</f>
        <v/>
      </c>
      <c r="AG53" s="316"/>
      <c r="AH53" s="317"/>
      <c r="AI53" s="317"/>
      <c r="AJ53" s="317"/>
      <c r="AK53" s="317"/>
      <c r="AL53" s="317"/>
      <c r="AM53" s="317"/>
      <c r="AN53" s="317"/>
      <c r="AO53" s="317"/>
      <c r="AP53" s="317"/>
      <c r="AQ53" s="317"/>
      <c r="AR53" s="317"/>
      <c r="AS53" s="318"/>
      <c r="AT53" s="3">
        <v>1</v>
      </c>
      <c r="AU53" s="315" t="str">
        <f>IF(ISBLANK(AV53),"",LARGE(AU50:AU52,1)+1)</f>
        <v/>
      </c>
      <c r="AV53" s="316"/>
      <c r="AW53" s="317"/>
      <c r="AX53" s="317"/>
      <c r="AY53" s="317"/>
      <c r="AZ53" s="317"/>
      <c r="BA53" s="3">
        <v>1</v>
      </c>
      <c r="BB53" s="3">
        <v>1</v>
      </c>
      <c r="BC53" s="3">
        <v>1</v>
      </c>
      <c r="BD53" s="3">
        <v>1</v>
      </c>
      <c r="BE53" s="176" t="s">
        <v>211</v>
      </c>
      <c r="BF53" s="367" t="s">
        <v>107</v>
      </c>
      <c r="BG53" s="368"/>
      <c r="BH53" s="368"/>
      <c r="BI53" s="368"/>
      <c r="BJ53" s="368"/>
      <c r="BK53" s="368"/>
      <c r="BL53" s="369"/>
      <c r="BM53" s="5">
        <v>1</v>
      </c>
      <c r="BN53" s="5">
        <v>1</v>
      </c>
      <c r="BO53" s="5">
        <v>1</v>
      </c>
      <c r="BP53" s="5">
        <v>1</v>
      </c>
      <c r="BQ53" s="5">
        <v>1</v>
      </c>
      <c r="BR53" s="5">
        <v>1</v>
      </c>
      <c r="BS53" s="5">
        <v>1</v>
      </c>
      <c r="BT53" s="5">
        <v>1</v>
      </c>
      <c r="BU53" s="5">
        <v>1</v>
      </c>
      <c r="BV53" s="5">
        <v>1</v>
      </c>
      <c r="BW53" s="770"/>
      <c r="BX53" s="770"/>
      <c r="BY53" s="496">
        <v>1</v>
      </c>
      <c r="BZ53" s="722"/>
      <c r="CA53" s="722"/>
      <c r="CB53" s="496">
        <v>1</v>
      </c>
      <c r="CC53" s="724"/>
      <c r="CD53" s="724"/>
      <c r="CE53" s="496">
        <v>1</v>
      </c>
      <c r="CF53" s="700"/>
      <c r="CG53" s="700"/>
      <c r="CH53" s="5">
        <v>1</v>
      </c>
      <c r="CI53" s="5">
        <v>1</v>
      </c>
      <c r="CJ53" s="5">
        <v>1</v>
      </c>
      <c r="CK53" s="244">
        <v>1</v>
      </c>
    </row>
    <row r="54" spans="1:89" s="160" customFormat="1" ht="23.25" customHeight="1" thickBot="1">
      <c r="A54" s="5">
        <v>1</v>
      </c>
      <c r="B54" s="161" t="str">
        <f t="shared" si="18"/>
        <v>►</v>
      </c>
      <c r="C54" s="671"/>
      <c r="D54" s="289" t="str">
        <f t="shared" si="19"/>
        <v/>
      </c>
      <c r="E54" s="141">
        <f t="shared" si="19"/>
        <v>0</v>
      </c>
      <c r="F54" s="141"/>
      <c r="G54" s="141"/>
      <c r="H54" s="141"/>
      <c r="I54" s="141"/>
      <c r="J54" s="141"/>
      <c r="K54" s="141"/>
      <c r="L54" s="141"/>
      <c r="M54" s="141"/>
      <c r="N54" s="141"/>
      <c r="O54" s="141"/>
      <c r="P54" s="830"/>
      <c r="Q54" s="3">
        <v>1</v>
      </c>
      <c r="R54" s="191"/>
      <c r="S54" s="111"/>
      <c r="T54" s="5">
        <v>1</v>
      </c>
      <c r="U54" s="596"/>
      <c r="V54" s="606"/>
      <c r="W54" s="598"/>
      <c r="X54" s="636" t="str">
        <f t="shared" si="13"/>
        <v/>
      </c>
      <c r="Y54" s="640"/>
      <c r="Z54" s="182" t="str">
        <f t="shared" si="17"/>
        <v/>
      </c>
      <c r="AA54" s="639" t="str">
        <f>IF(OR(ISBLANK(Y54), ISTEXT(Y54)), "", "0  "&amp;Y24)</f>
        <v/>
      </c>
      <c r="AB54" s="3">
        <v>1</v>
      </c>
      <c r="AC54" s="5">
        <v>1</v>
      </c>
      <c r="AD54" s="5">
        <v>1</v>
      </c>
      <c r="AE54" s="314" t="str">
        <f t="shared" si="20"/>
        <v>►</v>
      </c>
      <c r="AF54" s="315" t="str">
        <f>IF(ISBLANK(AG54),"",LARGE(AF39:AF53,1)+1)</f>
        <v/>
      </c>
      <c r="AG54" s="316"/>
      <c r="AH54" s="317"/>
      <c r="AI54" s="317"/>
      <c r="AJ54" s="317"/>
      <c r="AK54" s="317"/>
      <c r="AL54" s="317"/>
      <c r="AM54" s="317"/>
      <c r="AN54" s="317"/>
      <c r="AO54" s="317"/>
      <c r="AP54" s="317"/>
      <c r="AQ54" s="317"/>
      <c r="AR54" s="317"/>
      <c r="AS54" s="318"/>
      <c r="AT54" s="3">
        <v>1</v>
      </c>
      <c r="AU54" s="315" t="str">
        <f>IF(ISBLANK(AV54),"",LARGE(AU50:AU53,1)+1)</f>
        <v/>
      </c>
      <c r="AV54" s="316"/>
      <c r="AW54" s="317"/>
      <c r="AX54" s="317"/>
      <c r="AY54" s="317"/>
      <c r="AZ54" s="317"/>
      <c r="BA54" s="3">
        <v>1</v>
      </c>
      <c r="BB54" s="3">
        <v>1</v>
      </c>
      <c r="BC54" s="3">
        <v>1</v>
      </c>
      <c r="BD54" s="3">
        <v>1</v>
      </c>
      <c r="BE54" s="188" t="s">
        <v>111</v>
      </c>
      <c r="BF54" s="367"/>
      <c r="BG54" s="368"/>
      <c r="BH54" s="368"/>
      <c r="BI54" s="368"/>
      <c r="BJ54" s="368"/>
      <c r="BK54" s="368"/>
      <c r="BL54" s="369"/>
      <c r="BM54" s="5">
        <v>1</v>
      </c>
      <c r="BN54" s="370" t="s">
        <v>26</v>
      </c>
      <c r="BO54" s="855" t="s">
        <v>212</v>
      </c>
      <c r="BP54" s="855"/>
      <c r="BQ54" s="855"/>
      <c r="BR54" s="855"/>
      <c r="BS54" s="371" t="s">
        <v>213</v>
      </c>
      <c r="BT54" s="5">
        <v>1</v>
      </c>
      <c r="BU54" s="5">
        <v>1</v>
      </c>
      <c r="BV54" s="5">
        <v>1</v>
      </c>
      <c r="BW54" s="495">
        <v>1</v>
      </c>
      <c r="BX54" s="495">
        <v>1</v>
      </c>
      <c r="BY54" s="5">
        <v>1</v>
      </c>
      <c r="BZ54" s="495">
        <v>1</v>
      </c>
      <c r="CA54" s="495">
        <v>1</v>
      </c>
      <c r="CB54" s="5">
        <v>1</v>
      </c>
      <c r="CC54" s="495">
        <v>1</v>
      </c>
      <c r="CD54" s="495">
        <v>1</v>
      </c>
      <c r="CE54" s="5">
        <v>1</v>
      </c>
      <c r="CF54" s="495">
        <v>1</v>
      </c>
      <c r="CG54" s="495">
        <v>1</v>
      </c>
      <c r="CH54" s="5">
        <v>1</v>
      </c>
      <c r="CI54" s="5">
        <v>1</v>
      </c>
      <c r="CJ54" s="5">
        <v>1</v>
      </c>
      <c r="CK54" s="244">
        <v>1</v>
      </c>
    </row>
    <row r="55" spans="1:89" s="160" customFormat="1" ht="23.25" customHeight="1">
      <c r="A55" s="5">
        <v>1</v>
      </c>
      <c r="B55" s="161" t="str">
        <f t="shared" si="18"/>
        <v>►</v>
      </c>
      <c r="C55" s="671"/>
      <c r="D55" s="289" t="str">
        <f t="shared" si="19"/>
        <v/>
      </c>
      <c r="E55" s="141">
        <f t="shared" si="19"/>
        <v>0</v>
      </c>
      <c r="F55" s="141"/>
      <c r="G55" s="141"/>
      <c r="H55" s="141"/>
      <c r="I55" s="141"/>
      <c r="J55" s="141"/>
      <c r="K55" s="141"/>
      <c r="L55" s="141"/>
      <c r="M55" s="141"/>
      <c r="N55" s="141"/>
      <c r="O55" s="141"/>
      <c r="P55" s="830"/>
      <c r="Q55" s="3">
        <v>1</v>
      </c>
      <c r="R55" s="191"/>
      <c r="S55" s="111"/>
      <c r="T55" s="5">
        <v>1</v>
      </c>
      <c r="U55" s="596"/>
      <c r="V55" s="606"/>
      <c r="W55" s="598"/>
      <c r="X55" s="636" t="str">
        <f t="shared" si="13"/>
        <v/>
      </c>
      <c r="Y55" s="640"/>
      <c r="Z55" s="182" t="str">
        <f t="shared" si="17"/>
        <v/>
      </c>
      <c r="AA55" s="639" t="str">
        <f>IF(OR(ISBLANK(Y55), ISTEXT(Y55)), "", "0  "&amp;Y24)</f>
        <v/>
      </c>
      <c r="AB55" s="3">
        <v>1</v>
      </c>
      <c r="AC55" s="5">
        <v>1</v>
      </c>
      <c r="AD55" s="5">
        <v>1</v>
      </c>
      <c r="AE55" s="314" t="str">
        <f t="shared" si="20"/>
        <v>►</v>
      </c>
      <c r="AF55" s="315" t="str">
        <f>IF(ISBLANK(AG55),"",LARGE(AF39:AF54,1)+1)</f>
        <v/>
      </c>
      <c r="AG55" s="316"/>
      <c r="AH55" s="317"/>
      <c r="AI55" s="317"/>
      <c r="AJ55" s="317"/>
      <c r="AK55" s="317"/>
      <c r="AL55" s="317"/>
      <c r="AM55" s="317"/>
      <c r="AN55" s="317"/>
      <c r="AO55" s="317"/>
      <c r="AP55" s="317"/>
      <c r="AQ55" s="317"/>
      <c r="AR55" s="317"/>
      <c r="AS55" s="318"/>
      <c r="AT55" s="3">
        <v>1</v>
      </c>
      <c r="AU55" s="315" t="str">
        <f>IF(ISBLANK(AV55),"",LARGE(AU50:AU54,1)+1)</f>
        <v/>
      </c>
      <c r="AV55" s="316"/>
      <c r="AW55" s="317"/>
      <c r="AX55" s="317"/>
      <c r="AY55" s="317"/>
      <c r="AZ55" s="317"/>
      <c r="BA55" s="3">
        <v>1</v>
      </c>
      <c r="BB55" s="3">
        <v>1</v>
      </c>
      <c r="BC55" s="3">
        <v>1</v>
      </c>
      <c r="BD55" s="3">
        <v>1</v>
      </c>
      <c r="BE55" s="372" t="s">
        <v>215</v>
      </c>
      <c r="BF55" s="373"/>
      <c r="BG55" s="368"/>
      <c r="BH55" s="368"/>
      <c r="BI55" s="368"/>
      <c r="BJ55" s="368"/>
      <c r="BK55" s="368"/>
      <c r="BL55" s="369"/>
      <c r="BM55" s="5">
        <v>1</v>
      </c>
      <c r="BN55" s="856" t="str">
        <f>BO54</f>
        <v>Nombre de contenants</v>
      </c>
      <c r="BO55" s="374"/>
      <c r="BP55" s="375" t="s">
        <v>216</v>
      </c>
      <c r="BQ55" s="376">
        <v>125</v>
      </c>
      <c r="BR55" s="377" t="s">
        <v>217</v>
      </c>
      <c r="BS55" s="378" t="s">
        <v>218</v>
      </c>
      <c r="BT55" s="5">
        <v>1</v>
      </c>
      <c r="BU55" s="5">
        <v>1</v>
      </c>
      <c r="BV55" s="5">
        <v>1</v>
      </c>
      <c r="BW55" s="864" t="s">
        <v>169</v>
      </c>
      <c r="BX55" s="864"/>
      <c r="BY55" s="496">
        <v>1</v>
      </c>
      <c r="BZ55" s="721" t="s">
        <v>356</v>
      </c>
      <c r="CA55" s="721"/>
      <c r="CB55" s="496">
        <v>1</v>
      </c>
      <c r="CC55" s="723" t="s">
        <v>357</v>
      </c>
      <c r="CD55" s="723"/>
      <c r="CE55" s="496">
        <v>1</v>
      </c>
      <c r="CF55" s="699" t="s">
        <v>358</v>
      </c>
      <c r="CG55" s="699"/>
      <c r="CH55" s="5">
        <v>1</v>
      </c>
      <c r="CI55" s="5">
        <v>1</v>
      </c>
      <c r="CJ55" s="5">
        <v>1</v>
      </c>
      <c r="CK55" s="244">
        <v>1</v>
      </c>
    </row>
    <row r="56" spans="1:89" s="160" customFormat="1" ht="23.25" customHeight="1">
      <c r="A56" s="5">
        <v>1</v>
      </c>
      <c r="B56" s="161" t="str">
        <f t="shared" si="18"/>
        <v>►</v>
      </c>
      <c r="C56" s="671"/>
      <c r="D56" s="289" t="str">
        <f t="shared" si="19"/>
        <v/>
      </c>
      <c r="E56" s="141">
        <f t="shared" si="19"/>
        <v>0</v>
      </c>
      <c r="F56" s="141"/>
      <c r="G56" s="141"/>
      <c r="H56" s="141"/>
      <c r="I56" s="141"/>
      <c r="J56" s="141"/>
      <c r="K56" s="141"/>
      <c r="L56" s="141"/>
      <c r="M56" s="141"/>
      <c r="N56" s="141"/>
      <c r="O56" s="141"/>
      <c r="P56" s="830"/>
      <c r="Q56" s="3">
        <v>1</v>
      </c>
      <c r="R56" s="191"/>
      <c r="S56" s="111"/>
      <c r="T56" s="5">
        <v>1</v>
      </c>
      <c r="U56" s="596"/>
      <c r="V56" s="606"/>
      <c r="W56" s="598"/>
      <c r="X56" s="636" t="str">
        <f t="shared" si="13"/>
        <v/>
      </c>
      <c r="Y56" s="640"/>
      <c r="Z56" s="182" t="str">
        <f t="shared" si="17"/>
        <v/>
      </c>
      <c r="AA56" s="639" t="str">
        <f>IF(OR(ISBLANK(Y56), ISTEXT(Y56)), "", "0  "&amp;Y24)</f>
        <v/>
      </c>
      <c r="AB56" s="3">
        <v>1</v>
      </c>
      <c r="AC56" s="5">
        <v>1</v>
      </c>
      <c r="AD56" s="5">
        <v>1</v>
      </c>
      <c r="AE56" s="314" t="str">
        <f t="shared" si="20"/>
        <v>►</v>
      </c>
      <c r="AF56" s="315" t="str">
        <f>IF(ISBLANK(AG56),"",LARGE(AF39:AF55,1)+1)</f>
        <v/>
      </c>
      <c r="AG56" s="316"/>
      <c r="AH56" s="317"/>
      <c r="AI56" s="317"/>
      <c r="AJ56" s="317"/>
      <c r="AK56" s="317"/>
      <c r="AL56" s="317"/>
      <c r="AM56" s="317"/>
      <c r="AN56" s="317"/>
      <c r="AO56" s="317"/>
      <c r="AP56" s="317"/>
      <c r="AQ56" s="317"/>
      <c r="AR56" s="317"/>
      <c r="AS56" s="318"/>
      <c r="AT56" s="3">
        <v>1</v>
      </c>
      <c r="AU56" s="315" t="str">
        <f>IF(ISBLANK(AV56),"",LARGE(AU50:AU55,1)+1)</f>
        <v/>
      </c>
      <c r="AV56" s="316"/>
      <c r="AW56" s="317"/>
      <c r="AX56" s="317"/>
      <c r="AY56" s="317"/>
      <c r="AZ56" s="317"/>
      <c r="BA56" s="3">
        <v>1</v>
      </c>
      <c r="BB56" s="3">
        <v>1</v>
      </c>
      <c r="BC56" s="3">
        <v>1</v>
      </c>
      <c r="BD56" s="3">
        <v>1</v>
      </c>
      <c r="BE56" s="379" t="s">
        <v>220</v>
      </c>
      <c r="BF56" s="373"/>
      <c r="BG56" s="368"/>
      <c r="BH56" s="368"/>
      <c r="BI56" s="368"/>
      <c r="BJ56" s="368"/>
      <c r="BK56" s="368"/>
      <c r="BL56" s="369"/>
      <c r="BM56" s="5">
        <v>1</v>
      </c>
      <c r="BN56" s="856"/>
      <c r="BO56" s="380"/>
      <c r="BP56" s="381" t="s">
        <v>221</v>
      </c>
      <c r="BQ56" s="382">
        <v>2.6</v>
      </c>
      <c r="BR56" s="383" t="str">
        <f>BR55</f>
        <v>cuisses</v>
      </c>
      <c r="BS56" s="384">
        <f>BQ58*BO58</f>
        <v>124.80000000000001</v>
      </c>
      <c r="BT56" s="5">
        <v>1</v>
      </c>
      <c r="BU56" s="5">
        <v>1</v>
      </c>
      <c r="BV56" s="5">
        <v>1</v>
      </c>
      <c r="BW56" s="865"/>
      <c r="BX56" s="865"/>
      <c r="BY56" s="496">
        <v>1</v>
      </c>
      <c r="BZ56" s="722"/>
      <c r="CA56" s="722"/>
      <c r="CB56" s="496">
        <v>1</v>
      </c>
      <c r="CC56" s="724"/>
      <c r="CD56" s="724"/>
      <c r="CE56" s="496">
        <v>1</v>
      </c>
      <c r="CF56" s="700"/>
      <c r="CG56" s="700"/>
      <c r="CH56" s="5">
        <v>1</v>
      </c>
      <c r="CI56" s="5">
        <v>1</v>
      </c>
      <c r="CJ56" s="5">
        <v>1</v>
      </c>
      <c r="CK56" s="244">
        <v>1</v>
      </c>
    </row>
    <row r="57" spans="1:89" s="160" customFormat="1" ht="23.25" customHeight="1" thickBot="1">
      <c r="A57" s="5">
        <v>1</v>
      </c>
      <c r="B57" s="161" t="str">
        <f t="shared" si="18"/>
        <v>►</v>
      </c>
      <c r="C57" s="671"/>
      <c r="D57" s="289" t="str">
        <f t="shared" si="19"/>
        <v/>
      </c>
      <c r="E57" s="141">
        <f t="shared" si="19"/>
        <v>0</v>
      </c>
      <c r="F57" s="141"/>
      <c r="G57" s="141"/>
      <c r="H57" s="141"/>
      <c r="I57" s="141"/>
      <c r="J57" s="141"/>
      <c r="K57" s="141"/>
      <c r="L57" s="141"/>
      <c r="M57" s="141"/>
      <c r="N57" s="141"/>
      <c r="O57" s="141"/>
      <c r="P57" s="830"/>
      <c r="Q57" s="3">
        <v>1</v>
      </c>
      <c r="R57" s="191"/>
      <c r="S57" s="111"/>
      <c r="T57" s="5">
        <v>1</v>
      </c>
      <c r="U57" s="596"/>
      <c r="V57" s="606"/>
      <c r="W57" s="598"/>
      <c r="X57" s="636" t="str">
        <f t="shared" si="13"/>
        <v/>
      </c>
      <c r="Y57" s="640"/>
      <c r="Z57" s="182" t="str">
        <f t="shared" si="17"/>
        <v/>
      </c>
      <c r="AA57" s="639" t="str">
        <f>IF(OR(ISBLANK(Y57), ISTEXT(Y57)), "", "0  "&amp;Y24)</f>
        <v/>
      </c>
      <c r="AB57" s="3">
        <v>1</v>
      </c>
      <c r="AC57" s="5">
        <v>1</v>
      </c>
      <c r="AD57" s="5">
        <v>1</v>
      </c>
      <c r="AE57" s="314" t="str">
        <f t="shared" si="20"/>
        <v>►</v>
      </c>
      <c r="AF57" s="315" t="str">
        <f>IF(ISBLANK(AG57),"",LARGE(AF39:AF56,1)+1)</f>
        <v/>
      </c>
      <c r="AG57" s="316"/>
      <c r="AH57" s="317"/>
      <c r="AI57" s="317"/>
      <c r="AJ57" s="317"/>
      <c r="AK57" s="317"/>
      <c r="AL57" s="317"/>
      <c r="AM57" s="317"/>
      <c r="AN57" s="317"/>
      <c r="AO57" s="317"/>
      <c r="AP57" s="317"/>
      <c r="AQ57" s="317"/>
      <c r="AR57" s="317"/>
      <c r="AS57" s="318"/>
      <c r="AT57" s="3">
        <v>1</v>
      </c>
      <c r="AU57" s="315" t="str">
        <f>IF(ISBLANK(AV57),"",LARGE(AU50:AU56,1)+1)</f>
        <v/>
      </c>
      <c r="AV57" s="316"/>
      <c r="AW57" s="317"/>
      <c r="AX57" s="317"/>
      <c r="AY57" s="317"/>
      <c r="AZ57" s="317"/>
      <c r="BA57" s="3">
        <v>1</v>
      </c>
      <c r="BB57" s="3">
        <v>1</v>
      </c>
      <c r="BC57" s="3">
        <v>1</v>
      </c>
      <c r="BD57" s="3">
        <v>1</v>
      </c>
      <c r="BE57" s="372" t="s">
        <v>222</v>
      </c>
      <c r="BF57" s="373"/>
      <c r="BG57" s="368"/>
      <c r="BH57" s="368"/>
      <c r="BI57" s="368"/>
      <c r="BJ57" s="368"/>
      <c r="BK57" s="368"/>
      <c r="BL57" s="369"/>
      <c r="BM57" s="5">
        <v>1</v>
      </c>
      <c r="BN57" s="856"/>
      <c r="BO57" s="385">
        <f>IF(MOD(BQ55,BQ56)&gt;MOD(BQ55,BQ56)/2,INT(BQ55/BQ56)+1,INT(BQ55/BQ56))</f>
        <v>49</v>
      </c>
      <c r="BP57" s="386" t="s">
        <v>223</v>
      </c>
      <c r="BQ57" s="387"/>
      <c r="BR57" s="388"/>
      <c r="BS57" s="384">
        <f>IF(BS56=BQ55,"",BS56+BQ59)</f>
        <v>125</v>
      </c>
      <c r="BT57" s="5">
        <v>1</v>
      </c>
      <c r="BU57" s="5">
        <v>1</v>
      </c>
      <c r="BV57" s="5">
        <v>1</v>
      </c>
      <c r="BW57" s="495">
        <v>1</v>
      </c>
      <c r="BX57" s="495">
        <v>1</v>
      </c>
      <c r="BY57" s="5">
        <v>1</v>
      </c>
      <c r="BZ57" s="495">
        <v>1</v>
      </c>
      <c r="CA57" s="495">
        <v>1</v>
      </c>
      <c r="CB57" s="5">
        <v>1</v>
      </c>
      <c r="CC57" s="495">
        <v>1</v>
      </c>
      <c r="CD57" s="495">
        <v>1</v>
      </c>
      <c r="CE57" s="5">
        <v>1</v>
      </c>
      <c r="CF57" s="495">
        <v>1</v>
      </c>
      <c r="CG57" s="495">
        <v>1</v>
      </c>
      <c r="CH57" s="5">
        <v>1</v>
      </c>
      <c r="CI57" s="5">
        <v>1</v>
      </c>
      <c r="CJ57" s="5">
        <v>1</v>
      </c>
      <c r="CK57" s="244">
        <v>1</v>
      </c>
    </row>
    <row r="58" spans="1:89" s="160" customFormat="1" ht="23.25" customHeight="1">
      <c r="A58" s="5">
        <v>1</v>
      </c>
      <c r="B58" s="161" t="str">
        <f t="shared" si="18"/>
        <v>►</v>
      </c>
      <c r="C58" s="671"/>
      <c r="D58" s="289" t="str">
        <f t="shared" si="19"/>
        <v/>
      </c>
      <c r="E58" s="141">
        <f t="shared" si="19"/>
        <v>0</v>
      </c>
      <c r="F58" s="141"/>
      <c r="G58" s="141"/>
      <c r="H58" s="141"/>
      <c r="I58" s="141"/>
      <c r="J58" s="141"/>
      <c r="K58" s="141"/>
      <c r="L58" s="141"/>
      <c r="M58" s="141"/>
      <c r="N58" s="141"/>
      <c r="O58" s="141"/>
      <c r="P58" s="830"/>
      <c r="Q58" s="3">
        <v>1</v>
      </c>
      <c r="R58" s="191"/>
      <c r="S58" s="111"/>
      <c r="T58" s="5">
        <v>1</v>
      </c>
      <c r="U58" s="596"/>
      <c r="V58" s="606"/>
      <c r="W58" s="598"/>
      <c r="X58" s="636" t="str">
        <f t="shared" si="13"/>
        <v/>
      </c>
      <c r="Y58" s="640"/>
      <c r="Z58" s="182" t="str">
        <f t="shared" si="17"/>
        <v/>
      </c>
      <c r="AA58" s="639" t="str">
        <f>IF(OR(ISBLANK(Y58), ISTEXT(Y58)), "", "0  "&amp;Y24)</f>
        <v/>
      </c>
      <c r="AB58" s="3">
        <v>1</v>
      </c>
      <c r="AC58" s="5">
        <v>1</v>
      </c>
      <c r="AD58" s="5">
        <v>1</v>
      </c>
      <c r="AE58" s="314" t="str">
        <f t="shared" si="20"/>
        <v>►</v>
      </c>
      <c r="AF58" s="315" t="str">
        <f>IF(ISBLANK(AG58),"",LARGE(AF39:AF57,1)+1)</f>
        <v/>
      </c>
      <c r="AG58" s="316"/>
      <c r="AH58" s="317"/>
      <c r="AI58" s="317"/>
      <c r="AJ58" s="317"/>
      <c r="AK58" s="317"/>
      <c r="AL58" s="317"/>
      <c r="AM58" s="317"/>
      <c r="AN58" s="317"/>
      <c r="AO58" s="317"/>
      <c r="AP58" s="317"/>
      <c r="AQ58" s="317"/>
      <c r="AR58" s="317"/>
      <c r="AS58" s="318"/>
      <c r="AT58" s="3">
        <v>1</v>
      </c>
      <c r="AU58" s="315" t="str">
        <f>IF(ISBLANK(AV58),"",LARGE(AU50:AU57,1)+1)</f>
        <v/>
      </c>
      <c r="AV58" s="316"/>
      <c r="AW58" s="317"/>
      <c r="AX58" s="317"/>
      <c r="AY58" s="317"/>
      <c r="AZ58" s="317"/>
      <c r="BA58" s="3">
        <v>1</v>
      </c>
      <c r="BB58" s="3">
        <v>1</v>
      </c>
      <c r="BC58" s="3">
        <v>1</v>
      </c>
      <c r="BD58" s="3">
        <v>1</v>
      </c>
      <c r="BE58" s="379" t="s">
        <v>147</v>
      </c>
      <c r="BF58" s="373"/>
      <c r="BG58" s="368"/>
      <c r="BH58" s="368"/>
      <c r="BI58" s="368"/>
      <c r="BJ58" s="368"/>
      <c r="BK58" s="368"/>
      <c r="BL58" s="369"/>
      <c r="BM58" s="5">
        <v>1</v>
      </c>
      <c r="BN58" s="856"/>
      <c r="BO58" s="385">
        <f>INT(BQ55/BQ56)</f>
        <v>48</v>
      </c>
      <c r="BP58" s="389" t="s">
        <v>84</v>
      </c>
      <c r="BQ58" s="390">
        <f>BQ56</f>
        <v>2.6</v>
      </c>
      <c r="BR58" s="383" t="str">
        <f>BR56</f>
        <v>cuisses</v>
      </c>
      <c r="BS58" s="391" t="str">
        <f>CONCATENATE(BS56," ",BR55)</f>
        <v>124.8 cuisses</v>
      </c>
      <c r="BT58" s="5">
        <v>1</v>
      </c>
      <c r="BU58" s="5">
        <v>1</v>
      </c>
      <c r="BV58" s="5">
        <v>1</v>
      </c>
      <c r="BW58" s="701" t="s">
        <v>180</v>
      </c>
      <c r="BX58" s="701"/>
      <c r="BY58" s="496">
        <v>1</v>
      </c>
      <c r="BZ58" s="721" t="s">
        <v>349</v>
      </c>
      <c r="CA58" s="721"/>
      <c r="CB58" s="496">
        <v>1</v>
      </c>
      <c r="CC58" s="723" t="s">
        <v>350</v>
      </c>
      <c r="CD58" s="723"/>
      <c r="CE58" s="496">
        <v>1</v>
      </c>
      <c r="CF58" s="699" t="s">
        <v>351</v>
      </c>
      <c r="CG58" s="699"/>
      <c r="CH58" s="5">
        <v>1</v>
      </c>
      <c r="CI58" s="5">
        <v>1</v>
      </c>
      <c r="CJ58" s="5">
        <v>1</v>
      </c>
      <c r="CK58" s="244">
        <v>1</v>
      </c>
    </row>
    <row r="59" spans="1:89" s="160" customFormat="1" ht="23.25" customHeight="1">
      <c r="A59" s="5">
        <v>1</v>
      </c>
      <c r="B59" s="161" t="str">
        <f t="shared" si="18"/>
        <v>►</v>
      </c>
      <c r="C59" s="671"/>
      <c r="D59" s="289" t="str">
        <f t="shared" si="19"/>
        <v/>
      </c>
      <c r="E59" s="141">
        <f t="shared" si="19"/>
        <v>0</v>
      </c>
      <c r="F59" s="141"/>
      <c r="G59" s="141"/>
      <c r="H59" s="141"/>
      <c r="I59" s="141"/>
      <c r="J59" s="141"/>
      <c r="K59" s="141"/>
      <c r="L59" s="141"/>
      <c r="M59" s="141"/>
      <c r="N59" s="141"/>
      <c r="O59" s="141"/>
      <c r="P59" s="830"/>
      <c r="Q59" s="3">
        <v>1</v>
      </c>
      <c r="R59" s="191"/>
      <c r="S59" s="111"/>
      <c r="T59" s="5">
        <v>1</v>
      </c>
      <c r="U59" s="596"/>
      <c r="V59" s="606"/>
      <c r="W59" s="598"/>
      <c r="X59" s="636" t="str">
        <f t="shared" si="13"/>
        <v/>
      </c>
      <c r="Y59" s="640"/>
      <c r="Z59" s="182" t="str">
        <f t="shared" si="17"/>
        <v/>
      </c>
      <c r="AA59" s="639" t="str">
        <f>IF(OR(ISBLANK(Y59), ISTEXT(Y59)), "", "0  "&amp;Y24)</f>
        <v/>
      </c>
      <c r="AB59" s="3">
        <v>1</v>
      </c>
      <c r="AC59" s="5">
        <v>1</v>
      </c>
      <c r="AD59" s="5">
        <v>1</v>
      </c>
      <c r="AE59" s="314" t="str">
        <f t="shared" si="20"/>
        <v>►</v>
      </c>
      <c r="AF59" s="315" t="str">
        <f>IF(ISBLANK(AG59),"",LARGE(AF39:AF58,1)+1)</f>
        <v/>
      </c>
      <c r="AG59" s="316"/>
      <c r="AH59" s="317"/>
      <c r="AI59" s="317"/>
      <c r="AJ59" s="317"/>
      <c r="AK59" s="317"/>
      <c r="AL59" s="317"/>
      <c r="AM59" s="317"/>
      <c r="AN59" s="317"/>
      <c r="AO59" s="317"/>
      <c r="AP59" s="317"/>
      <c r="AQ59" s="317"/>
      <c r="AR59" s="317"/>
      <c r="AS59" s="318"/>
      <c r="AT59" s="5">
        <v>1</v>
      </c>
      <c r="AU59" s="315" t="str">
        <f>IF(ISBLANK(AV59),"",LARGE(AU50:AU58,1)+1)</f>
        <v/>
      </c>
      <c r="AV59" s="316"/>
      <c r="AW59" s="317"/>
      <c r="AX59" s="317"/>
      <c r="AY59" s="317"/>
      <c r="AZ59" s="317"/>
      <c r="BA59" s="5">
        <v>1</v>
      </c>
      <c r="BB59" s="5">
        <v>1</v>
      </c>
      <c r="BC59" s="5">
        <v>1</v>
      </c>
      <c r="BD59" s="5">
        <v>1</v>
      </c>
      <c r="BE59" s="392"/>
      <c r="BF59" s="368"/>
      <c r="BG59" s="368"/>
      <c r="BH59" s="368"/>
      <c r="BI59" s="368"/>
      <c r="BJ59" s="368"/>
      <c r="BK59" s="368"/>
      <c r="BL59" s="369"/>
      <c r="BM59" s="5">
        <v>1</v>
      </c>
      <c r="BN59" s="856"/>
      <c r="BO59" s="393"/>
      <c r="BP59" s="385" t="str">
        <f>IF(BS56=BQ55,"",IF(BQ59&gt;0,"Plus 1 de"))</f>
        <v>Plus 1 de</v>
      </c>
      <c r="BQ59" s="390">
        <f>IF(BS56=BQ55,"",MOD(BQ55,BQ56))</f>
        <v>0.19999999999999574</v>
      </c>
      <c r="BR59" s="383" t="str">
        <f>IF(BS56=BQ55,"",BR58)</f>
        <v>cuisses</v>
      </c>
      <c r="BS59" s="394" t="str">
        <f>CONCATENATE(BS57," ",BR55)</f>
        <v>125 cuisses</v>
      </c>
      <c r="BT59" s="5">
        <v>1</v>
      </c>
      <c r="BU59" s="5">
        <v>1</v>
      </c>
      <c r="BV59" s="5">
        <v>1</v>
      </c>
      <c r="BW59" s="702"/>
      <c r="BX59" s="702"/>
      <c r="BY59" s="496">
        <v>1</v>
      </c>
      <c r="BZ59" s="722"/>
      <c r="CA59" s="722"/>
      <c r="CB59" s="496">
        <v>1</v>
      </c>
      <c r="CC59" s="724"/>
      <c r="CD59" s="724"/>
      <c r="CE59" s="496">
        <v>1</v>
      </c>
      <c r="CF59" s="700"/>
      <c r="CG59" s="700"/>
      <c r="CH59" s="5">
        <v>1</v>
      </c>
      <c r="CI59" s="5">
        <v>1</v>
      </c>
      <c r="CJ59" s="5">
        <v>1</v>
      </c>
      <c r="CK59" s="244">
        <v>1</v>
      </c>
    </row>
    <row r="60" spans="1:89" s="160" customFormat="1" ht="23.25" customHeight="1" thickBot="1">
      <c r="A60" s="5">
        <v>1</v>
      </c>
      <c r="B60" s="161" t="str">
        <f t="shared" si="18"/>
        <v>►</v>
      </c>
      <c r="C60" s="671"/>
      <c r="D60" s="289" t="str">
        <f t="shared" si="19"/>
        <v/>
      </c>
      <c r="E60" s="141">
        <f t="shared" si="19"/>
        <v>0</v>
      </c>
      <c r="F60" s="141"/>
      <c r="G60" s="141"/>
      <c r="H60" s="141"/>
      <c r="I60" s="141"/>
      <c r="J60" s="141"/>
      <c r="K60" s="141"/>
      <c r="L60" s="141"/>
      <c r="M60" s="141"/>
      <c r="N60" s="141"/>
      <c r="O60" s="141"/>
      <c r="P60" s="830"/>
      <c r="Q60" s="3">
        <v>1</v>
      </c>
      <c r="R60" s="191"/>
      <c r="S60" s="111"/>
      <c r="T60" s="5">
        <v>1</v>
      </c>
      <c r="U60" s="596"/>
      <c r="V60" s="606"/>
      <c r="W60" s="598"/>
      <c r="X60" s="636" t="str">
        <f t="shared" si="13"/>
        <v/>
      </c>
      <c r="Y60" s="640"/>
      <c r="Z60" s="182" t="str">
        <f t="shared" si="17"/>
        <v/>
      </c>
      <c r="AA60" s="639" t="str">
        <f>IF(OR(ISBLANK(Y60), ISTEXT(Y60)), "", "0  "&amp;Y24)</f>
        <v/>
      </c>
      <c r="AB60" s="3">
        <v>1</v>
      </c>
      <c r="AC60" s="5">
        <v>1</v>
      </c>
      <c r="AD60" s="5">
        <v>1</v>
      </c>
      <c r="AE60" s="314" t="str">
        <f t="shared" si="20"/>
        <v>►</v>
      </c>
      <c r="AF60" s="315" t="str">
        <f>IF(ISBLANK(AG60),"",LARGE(AF39:AF59,1)+1)</f>
        <v/>
      </c>
      <c r="AG60" s="316"/>
      <c r="AH60" s="317"/>
      <c r="AI60" s="317"/>
      <c r="AJ60" s="317"/>
      <c r="AK60" s="317"/>
      <c r="AL60" s="317"/>
      <c r="AM60" s="317"/>
      <c r="AN60" s="317"/>
      <c r="AO60" s="317"/>
      <c r="AP60" s="317"/>
      <c r="AQ60" s="317"/>
      <c r="AR60" s="317"/>
      <c r="AS60" s="318"/>
      <c r="AT60" s="5">
        <v>1</v>
      </c>
      <c r="AU60" s="315" t="str">
        <f>IF(ISBLANK(AV60),"",LARGE(AU50:AU59,1)+1)</f>
        <v/>
      </c>
      <c r="AV60" s="316"/>
      <c r="AW60" s="317"/>
      <c r="AX60" s="317"/>
      <c r="AY60" s="317"/>
      <c r="AZ60" s="317"/>
      <c r="BA60" s="5">
        <v>1</v>
      </c>
      <c r="BB60" s="5">
        <v>1</v>
      </c>
      <c r="BC60" s="3">
        <v>1</v>
      </c>
      <c r="BD60" s="5">
        <v>1</v>
      </c>
      <c r="BE60" s="395"/>
      <c r="BF60" s="199"/>
      <c r="BG60" s="396" t="s">
        <v>53</v>
      </c>
      <c r="BH60" s="397">
        <v>8</v>
      </c>
      <c r="BI60" s="398" t="s">
        <v>43</v>
      </c>
      <c r="BJ60" s="106"/>
      <c r="BK60" s="106"/>
      <c r="BL60" s="257"/>
      <c r="BM60" s="5">
        <v>1</v>
      </c>
      <c r="BN60" s="856"/>
      <c r="BO60" s="852" t="s">
        <v>224</v>
      </c>
      <c r="BP60" s="852"/>
      <c r="BQ60" s="852"/>
      <c r="BR60" s="852"/>
      <c r="BS60" s="809"/>
      <c r="BT60" s="5">
        <v>1</v>
      </c>
      <c r="BU60" s="5">
        <v>1</v>
      </c>
      <c r="BV60" s="5">
        <v>1</v>
      </c>
      <c r="BW60" s="495">
        <v>1</v>
      </c>
      <c r="BX60" s="495">
        <v>1</v>
      </c>
      <c r="BY60" s="5">
        <v>1</v>
      </c>
      <c r="BZ60" s="495">
        <v>1</v>
      </c>
      <c r="CA60" s="495">
        <v>1</v>
      </c>
      <c r="CB60" s="5">
        <v>1</v>
      </c>
      <c r="CC60" s="495">
        <v>1</v>
      </c>
      <c r="CD60" s="495">
        <v>1</v>
      </c>
      <c r="CE60" s="5">
        <v>1</v>
      </c>
      <c r="CF60" s="495">
        <v>1</v>
      </c>
      <c r="CG60" s="495">
        <v>1</v>
      </c>
      <c r="CH60" s="5">
        <v>1</v>
      </c>
      <c r="CI60" s="5">
        <v>1</v>
      </c>
      <c r="CJ60" s="5">
        <v>1</v>
      </c>
      <c r="CK60" s="244">
        <v>1</v>
      </c>
    </row>
    <row r="61" spans="1:89" s="160" customFormat="1" ht="23.25" customHeight="1" thickBot="1">
      <c r="A61" s="5">
        <v>1</v>
      </c>
      <c r="B61" s="161" t="str">
        <f t="shared" si="18"/>
        <v>►</v>
      </c>
      <c r="C61" s="671"/>
      <c r="D61" s="289" t="str">
        <f t="shared" si="19"/>
        <v/>
      </c>
      <c r="E61" s="141">
        <f t="shared" si="19"/>
        <v>0</v>
      </c>
      <c r="F61" s="141"/>
      <c r="G61" s="141"/>
      <c r="H61" s="141"/>
      <c r="I61" s="141"/>
      <c r="J61" s="141"/>
      <c r="K61" s="141"/>
      <c r="L61" s="141"/>
      <c r="M61" s="141"/>
      <c r="N61" s="141"/>
      <c r="O61" s="141"/>
      <c r="P61" s="830"/>
      <c r="Q61" s="3">
        <v>1</v>
      </c>
      <c r="R61" s="191"/>
      <c r="S61" s="111"/>
      <c r="T61" s="5">
        <v>1</v>
      </c>
      <c r="U61" s="596"/>
      <c r="V61" s="606"/>
      <c r="W61" s="598"/>
      <c r="X61" s="636" t="str">
        <f t="shared" si="13"/>
        <v/>
      </c>
      <c r="Y61" s="640"/>
      <c r="Z61" s="182" t="str">
        <f t="shared" si="17"/>
        <v/>
      </c>
      <c r="AA61" s="639" t="str">
        <f>IF(OR(ISBLANK(Y61), ISTEXT(Y61)), "", "0  "&amp;Y24)</f>
        <v/>
      </c>
      <c r="AB61" s="3">
        <v>1</v>
      </c>
      <c r="AC61" s="5">
        <v>1</v>
      </c>
      <c r="AD61" s="5">
        <v>1</v>
      </c>
      <c r="AE61" s="314" t="str">
        <f t="shared" si="20"/>
        <v>►</v>
      </c>
      <c r="AF61" s="315" t="str">
        <f>IF(ISBLANK(AG61),"",LARGE(AF39:AF60,1)+1)</f>
        <v/>
      </c>
      <c r="AG61" s="316"/>
      <c r="AH61" s="317"/>
      <c r="AI61" s="317"/>
      <c r="AJ61" s="317"/>
      <c r="AK61" s="317"/>
      <c r="AL61" s="317"/>
      <c r="AM61" s="317"/>
      <c r="AN61" s="317"/>
      <c r="AO61" s="317"/>
      <c r="AP61" s="317"/>
      <c r="AQ61" s="317"/>
      <c r="AR61" s="317"/>
      <c r="AS61" s="318"/>
      <c r="AT61" s="5">
        <v>1</v>
      </c>
      <c r="AU61" s="399">
        <v>9</v>
      </c>
      <c r="AV61" s="399">
        <v>12</v>
      </c>
      <c r="AW61" s="399">
        <v>3</v>
      </c>
      <c r="AX61" s="399">
        <v>11</v>
      </c>
      <c r="AY61" s="399">
        <v>9</v>
      </c>
      <c r="AZ61" s="399">
        <v>40</v>
      </c>
      <c r="BA61" s="5">
        <v>1</v>
      </c>
      <c r="BB61" s="5">
        <v>1</v>
      </c>
      <c r="BC61" s="3">
        <v>1</v>
      </c>
      <c r="BD61" s="5">
        <v>1</v>
      </c>
      <c r="BE61" s="197"/>
      <c r="BF61" s="106"/>
      <c r="BG61" s="106"/>
      <c r="BH61" s="397">
        <v>3</v>
      </c>
      <c r="BI61" s="398" t="s">
        <v>225</v>
      </c>
      <c r="BJ61" s="106"/>
      <c r="BK61" s="106"/>
      <c r="BL61" s="85"/>
      <c r="BM61" s="5">
        <v>1</v>
      </c>
      <c r="BN61" s="856"/>
      <c r="BO61" s="852"/>
      <c r="BP61" s="852"/>
      <c r="BQ61" s="852"/>
      <c r="BR61" s="852"/>
      <c r="BS61" s="809"/>
      <c r="BT61" s="5">
        <v>1</v>
      </c>
      <c r="BU61" s="5">
        <v>1</v>
      </c>
      <c r="BV61" s="5">
        <v>1</v>
      </c>
      <c r="BW61" s="858" t="s">
        <v>152</v>
      </c>
      <c r="BX61" s="858"/>
      <c r="BY61" s="496">
        <v>1</v>
      </c>
      <c r="BZ61" s="721" t="s">
        <v>359</v>
      </c>
      <c r="CA61" s="721"/>
      <c r="CB61" s="496">
        <v>1</v>
      </c>
      <c r="CC61" s="723" t="s">
        <v>360</v>
      </c>
      <c r="CD61" s="723"/>
      <c r="CE61" s="496">
        <v>1</v>
      </c>
      <c r="CF61" s="699" t="s">
        <v>361</v>
      </c>
      <c r="CG61" s="699"/>
      <c r="CH61" s="5">
        <v>1</v>
      </c>
      <c r="CI61" s="5">
        <v>1</v>
      </c>
      <c r="CJ61" s="5">
        <v>1</v>
      </c>
      <c r="CK61" s="244">
        <v>1</v>
      </c>
    </row>
    <row r="62" spans="1:89" s="160" customFormat="1" ht="18" customHeight="1" thickBot="1">
      <c r="A62" s="5">
        <v>1</v>
      </c>
      <c r="B62" s="62" t="s">
        <v>21</v>
      </c>
      <c r="C62" s="672"/>
      <c r="D62" s="274">
        <f>COUNTIF(B39:B61,"A")</f>
        <v>10</v>
      </c>
      <c r="E62" s="400">
        <f>AG63</f>
        <v>0</v>
      </c>
      <c r="F62" s="400"/>
      <c r="G62" s="400"/>
      <c r="H62" s="400"/>
      <c r="I62" s="400"/>
      <c r="J62" s="400"/>
      <c r="K62" s="400"/>
      <c r="L62" s="400"/>
      <c r="M62" s="400"/>
      <c r="N62" s="400"/>
      <c r="O62" s="400"/>
      <c r="P62" s="831"/>
      <c r="Q62" s="3">
        <v>1</v>
      </c>
      <c r="R62" s="401">
        <f>ROW()</f>
        <v>62</v>
      </c>
      <c r="S62" s="402"/>
      <c r="T62" s="5">
        <v>1</v>
      </c>
      <c r="U62" s="596"/>
      <c r="V62" s="606"/>
      <c r="W62" s="598"/>
      <c r="X62" s="636" t="str">
        <f t="shared" si="13"/>
        <v/>
      </c>
      <c r="Y62" s="640"/>
      <c r="Z62" s="182" t="str">
        <f t="shared" si="17"/>
        <v/>
      </c>
      <c r="AA62" s="639" t="str">
        <f>IF(OR(ISBLANK(Y62), ISTEXT(Y62)), "", "0  "&amp;Y24)</f>
        <v/>
      </c>
      <c r="AB62" s="3">
        <v>1</v>
      </c>
      <c r="AC62" s="5">
        <v>1</v>
      </c>
      <c r="AD62" s="5">
        <v>1</v>
      </c>
      <c r="AE62" s="314" t="str">
        <f t="shared" si="20"/>
        <v>►</v>
      </c>
      <c r="AF62" s="315" t="str">
        <f>IF(ISBLANK(AG62),"",LARGE(AF39:AF61,1)+1)</f>
        <v/>
      </c>
      <c r="AG62" s="316"/>
      <c r="AH62" s="317"/>
      <c r="AI62" s="317"/>
      <c r="AJ62" s="317"/>
      <c r="AK62" s="317"/>
      <c r="AL62" s="317"/>
      <c r="AM62" s="317"/>
      <c r="AN62" s="317"/>
      <c r="AO62" s="317"/>
      <c r="AP62" s="317"/>
      <c r="AQ62" s="317"/>
      <c r="AR62" s="317"/>
      <c r="AS62" s="318"/>
      <c r="AT62" s="5">
        <v>1</v>
      </c>
      <c r="AU62" s="5">
        <v>1</v>
      </c>
      <c r="AV62" s="5">
        <v>1</v>
      </c>
      <c r="AW62" s="5">
        <v>1</v>
      </c>
      <c r="AX62" s="5">
        <v>1</v>
      </c>
      <c r="AY62" s="5">
        <v>1</v>
      </c>
      <c r="AZ62" s="5">
        <v>1</v>
      </c>
      <c r="BA62" s="5">
        <v>1</v>
      </c>
      <c r="BB62" s="5">
        <v>1</v>
      </c>
      <c r="BC62" s="3">
        <v>1</v>
      </c>
      <c r="BD62" s="5">
        <v>1</v>
      </c>
      <c r="BE62" s="334" t="s">
        <v>226</v>
      </c>
      <c r="BF62" s="256"/>
      <c r="BG62" s="256"/>
      <c r="BH62" s="256"/>
      <c r="BI62" s="256"/>
      <c r="BJ62" s="256"/>
      <c r="BK62" s="256"/>
      <c r="BL62" s="300"/>
      <c r="BM62" s="5">
        <v>1</v>
      </c>
      <c r="BN62" s="857"/>
      <c r="BO62" s="403" t="s">
        <v>227</v>
      </c>
      <c r="BP62" s="403"/>
      <c r="BQ62" s="403"/>
      <c r="BR62" s="403"/>
      <c r="BS62" s="404"/>
      <c r="BT62" s="5">
        <v>1</v>
      </c>
      <c r="BU62" s="5">
        <v>1</v>
      </c>
      <c r="BV62" s="5">
        <v>1</v>
      </c>
      <c r="BW62" s="859"/>
      <c r="BX62" s="859"/>
      <c r="BY62" s="496">
        <v>1</v>
      </c>
      <c r="BZ62" s="722"/>
      <c r="CA62" s="722"/>
      <c r="CB62" s="496">
        <v>1</v>
      </c>
      <c r="CC62" s="724"/>
      <c r="CD62" s="724"/>
      <c r="CE62" s="496">
        <v>1</v>
      </c>
      <c r="CF62" s="700"/>
      <c r="CG62" s="700"/>
      <c r="CH62" s="5">
        <v>1</v>
      </c>
      <c r="CI62" s="5">
        <v>1</v>
      </c>
      <c r="CJ62" s="5">
        <v>1</v>
      </c>
      <c r="CK62" s="244">
        <v>1</v>
      </c>
    </row>
    <row r="63" spans="1:89" s="160" customFormat="1" ht="18" customHeight="1" thickBot="1">
      <c r="A63" s="5">
        <v>1</v>
      </c>
      <c r="B63" s="2">
        <v>7</v>
      </c>
      <c r="C63" s="2">
        <v>3</v>
      </c>
      <c r="D63" s="2">
        <v>9</v>
      </c>
      <c r="E63" s="2">
        <v>14</v>
      </c>
      <c r="F63" s="2">
        <v>14</v>
      </c>
      <c r="G63" s="2">
        <v>14</v>
      </c>
      <c r="H63" s="2">
        <v>14</v>
      </c>
      <c r="I63" s="2">
        <v>14</v>
      </c>
      <c r="J63" s="2">
        <v>10</v>
      </c>
      <c r="K63" s="2">
        <v>10</v>
      </c>
      <c r="L63" s="2">
        <v>10</v>
      </c>
      <c r="M63" s="2">
        <v>12</v>
      </c>
      <c r="N63" s="2">
        <v>12</v>
      </c>
      <c r="O63" s="2">
        <v>12</v>
      </c>
      <c r="P63" s="2">
        <v>10</v>
      </c>
      <c r="Q63" s="3">
        <v>1</v>
      </c>
      <c r="R63" s="405"/>
      <c r="S63" s="3">
        <v>1</v>
      </c>
      <c r="T63" s="5">
        <v>1</v>
      </c>
      <c r="U63" s="596"/>
      <c r="V63" s="606"/>
      <c r="W63" s="598"/>
      <c r="X63" s="636" t="str">
        <f t="shared" si="13"/>
        <v/>
      </c>
      <c r="Y63" s="640"/>
      <c r="Z63" s="182" t="str">
        <f t="shared" si="17"/>
        <v/>
      </c>
      <c r="AA63" s="639" t="str">
        <f>IF(OR(ISBLANK(Y63), ISTEXT(Y63)), "", "0  "&amp;Y24)</f>
        <v/>
      </c>
      <c r="AB63" s="3">
        <v>1</v>
      </c>
      <c r="AC63" s="5">
        <v>1</v>
      </c>
      <c r="AD63" s="5">
        <v>1</v>
      </c>
      <c r="AE63" s="60" t="s">
        <v>21</v>
      </c>
      <c r="AF63" s="315" t="str">
        <f>IF(ISBLANK(AG63),"",LARGE(AF39:AF62,1)+1)</f>
        <v/>
      </c>
      <c r="AG63" s="316"/>
      <c r="AH63" s="317"/>
      <c r="AI63" s="317"/>
      <c r="AJ63" s="317"/>
      <c r="AK63" s="317"/>
      <c r="AL63" s="317"/>
      <c r="AM63" s="317"/>
      <c r="AN63" s="317"/>
      <c r="AO63" s="317"/>
      <c r="AP63" s="317"/>
      <c r="AQ63" s="317"/>
      <c r="AR63" s="317"/>
      <c r="AS63" s="318"/>
      <c r="AT63" s="5">
        <v>1</v>
      </c>
      <c r="AU63" s="5">
        <v>1</v>
      </c>
      <c r="AV63" s="5">
        <v>1</v>
      </c>
      <c r="AW63" s="5">
        <v>1</v>
      </c>
      <c r="AX63" s="5">
        <v>1</v>
      </c>
      <c r="AY63" s="5">
        <v>1</v>
      </c>
      <c r="AZ63" s="5">
        <v>1</v>
      </c>
      <c r="BA63" s="5">
        <v>1</v>
      </c>
      <c r="BB63" s="5">
        <v>1</v>
      </c>
      <c r="BC63" s="3">
        <v>1</v>
      </c>
      <c r="BD63" s="5">
        <v>1</v>
      </c>
      <c r="BE63" s="334"/>
      <c r="BF63" s="256"/>
      <c r="BG63" s="256"/>
      <c r="BH63" s="256"/>
      <c r="BI63" s="256"/>
      <c r="BJ63" s="256"/>
      <c r="BK63" s="256"/>
      <c r="BL63" s="300"/>
      <c r="BM63" s="5">
        <v>1</v>
      </c>
      <c r="BN63" s="5">
        <v>1</v>
      </c>
      <c r="BO63" s="5">
        <v>1</v>
      </c>
      <c r="BP63" s="5">
        <v>1</v>
      </c>
      <c r="BQ63" s="5">
        <v>1</v>
      </c>
      <c r="BR63" s="5">
        <v>1</v>
      </c>
      <c r="BS63" s="5">
        <v>1</v>
      </c>
      <c r="BT63" s="5">
        <v>1</v>
      </c>
      <c r="BU63" s="5">
        <v>1</v>
      </c>
      <c r="BV63" s="5">
        <v>1</v>
      </c>
      <c r="BW63" s="495">
        <v>1</v>
      </c>
      <c r="BX63" s="495">
        <v>1</v>
      </c>
      <c r="BY63" s="5">
        <v>1</v>
      </c>
      <c r="BZ63" s="495">
        <v>1</v>
      </c>
      <c r="CA63" s="495">
        <v>1</v>
      </c>
      <c r="CB63" s="5">
        <v>1</v>
      </c>
      <c r="CC63" s="495">
        <v>1</v>
      </c>
      <c r="CD63" s="495">
        <v>1</v>
      </c>
      <c r="CE63" s="5">
        <v>1</v>
      </c>
      <c r="CF63" s="5">
        <v>1</v>
      </c>
      <c r="CG63" s="5">
        <v>1</v>
      </c>
      <c r="CH63" s="5">
        <v>1</v>
      </c>
      <c r="CI63" s="5">
        <v>1</v>
      </c>
      <c r="CJ63" s="5">
        <v>1</v>
      </c>
      <c r="CK63" s="244">
        <v>1</v>
      </c>
    </row>
    <row r="64" spans="1:89" s="160" customFormat="1" ht="18" customHeight="1">
      <c r="A64" s="5">
        <v>1</v>
      </c>
      <c r="B64" s="297">
        <f t="shared" ref="B64:P64" ca="1" si="21">CELL("largeur",B64)</f>
        <v>5</v>
      </c>
      <c r="C64" s="297">
        <f t="shared" ca="1" si="21"/>
        <v>3</v>
      </c>
      <c r="D64" s="297">
        <f t="shared" ca="1" si="21"/>
        <v>9</v>
      </c>
      <c r="E64" s="297">
        <f t="shared" ca="1" si="21"/>
        <v>14</v>
      </c>
      <c r="F64" s="297">
        <f t="shared" ca="1" si="21"/>
        <v>14</v>
      </c>
      <c r="G64" s="297">
        <f t="shared" ca="1" si="21"/>
        <v>14</v>
      </c>
      <c r="H64" s="297">
        <f t="shared" ca="1" si="21"/>
        <v>14</v>
      </c>
      <c r="I64" s="297">
        <f t="shared" ca="1" si="21"/>
        <v>14</v>
      </c>
      <c r="J64" s="297">
        <f t="shared" ca="1" si="21"/>
        <v>10</v>
      </c>
      <c r="K64" s="297">
        <f t="shared" ca="1" si="21"/>
        <v>10</v>
      </c>
      <c r="L64" s="297">
        <f t="shared" ca="1" si="21"/>
        <v>10</v>
      </c>
      <c r="M64" s="297">
        <f t="shared" ca="1" si="21"/>
        <v>12</v>
      </c>
      <c r="N64" s="297">
        <f t="shared" ca="1" si="21"/>
        <v>12</v>
      </c>
      <c r="O64" s="297">
        <f t="shared" ca="1" si="21"/>
        <v>12</v>
      </c>
      <c r="P64" s="297">
        <f t="shared" ca="1" si="21"/>
        <v>10</v>
      </c>
      <c r="Q64" s="3">
        <v>1</v>
      </c>
      <c r="R64" s="3">
        <v>1</v>
      </c>
      <c r="S64" s="3">
        <v>1</v>
      </c>
      <c r="T64" s="5">
        <v>1</v>
      </c>
      <c r="U64" s="596"/>
      <c r="V64" s="606"/>
      <c r="W64" s="598"/>
      <c r="X64" s="636" t="str">
        <f t="shared" si="13"/>
        <v/>
      </c>
      <c r="Y64" s="640"/>
      <c r="Z64" s="182" t="str">
        <f t="shared" si="17"/>
        <v/>
      </c>
      <c r="AA64" s="639" t="str">
        <f>IF(OR(ISBLANK(Y64), ISTEXT(Y64)), "", "0  "&amp;Y24)</f>
        <v/>
      </c>
      <c r="AB64" s="3">
        <v>1</v>
      </c>
      <c r="AC64" s="58"/>
      <c r="AD64" s="5">
        <v>1</v>
      </c>
      <c r="AE64" s="60" t="s">
        <v>21</v>
      </c>
      <c r="AF64" s="406"/>
      <c r="AG64" s="406"/>
      <c r="AH64" s="406"/>
      <c r="AI64" s="406"/>
      <c r="AJ64" s="406"/>
      <c r="AK64" s="406"/>
      <c r="AL64" s="406"/>
      <c r="AM64" s="406"/>
      <c r="AN64" s="406"/>
      <c r="AO64" s="406"/>
      <c r="AP64" s="406"/>
      <c r="AQ64" s="890">
        <f ca="1">COUNTIF(AE14:AE82,AS64)</f>
        <v>21</v>
      </c>
      <c r="AR64" s="890"/>
      <c r="AS64" s="407" t="s">
        <v>22</v>
      </c>
      <c r="AT64" s="5">
        <v>1</v>
      </c>
      <c r="AU64" s="5">
        <v>1</v>
      </c>
      <c r="AV64" s="5">
        <v>1</v>
      </c>
      <c r="AW64" s="5">
        <v>1</v>
      </c>
      <c r="AX64" s="5">
        <v>1</v>
      </c>
      <c r="AY64" s="5">
        <v>1</v>
      </c>
      <c r="AZ64" s="5">
        <v>1</v>
      </c>
      <c r="BA64" s="5">
        <v>1</v>
      </c>
      <c r="BB64" s="5">
        <v>1</v>
      </c>
      <c r="BC64" s="3">
        <v>1</v>
      </c>
      <c r="BD64" s="5">
        <v>1</v>
      </c>
      <c r="BE64" s="334" t="s">
        <v>228</v>
      </c>
      <c r="BF64" s="256"/>
      <c r="BG64" s="256"/>
      <c r="BH64" s="256"/>
      <c r="BI64" s="256"/>
      <c r="BJ64" s="256"/>
      <c r="BK64" s="256"/>
      <c r="BL64" s="300"/>
      <c r="BM64" s="5">
        <v>1</v>
      </c>
      <c r="BN64" s="370" t="s">
        <v>26</v>
      </c>
      <c r="BO64" s="855" t="s">
        <v>212</v>
      </c>
      <c r="BP64" s="855"/>
      <c r="BQ64" s="855"/>
      <c r="BR64" s="855"/>
      <c r="BS64" s="371" t="s">
        <v>87</v>
      </c>
      <c r="BT64" s="5">
        <v>1</v>
      </c>
      <c r="BU64" s="5">
        <v>1</v>
      </c>
      <c r="BV64" s="5">
        <v>1</v>
      </c>
      <c r="BW64" s="866" t="s">
        <v>352</v>
      </c>
      <c r="BX64" s="866"/>
      <c r="BY64" s="496">
        <v>1</v>
      </c>
      <c r="BZ64" s="721" t="s">
        <v>353</v>
      </c>
      <c r="CA64" s="721"/>
      <c r="CB64" s="496">
        <v>1</v>
      </c>
      <c r="CC64" s="723" t="s">
        <v>354</v>
      </c>
      <c r="CD64" s="723"/>
      <c r="CE64" s="5">
        <v>1</v>
      </c>
      <c r="CF64" s="5">
        <v>1</v>
      </c>
      <c r="CG64" s="5">
        <v>1</v>
      </c>
      <c r="CH64" s="5">
        <v>1</v>
      </c>
      <c r="CI64" s="5">
        <v>1</v>
      </c>
      <c r="CJ64" s="5">
        <v>1</v>
      </c>
      <c r="CK64" s="244">
        <v>1</v>
      </c>
    </row>
    <row r="65" spans="1:89" s="160" customFormat="1" ht="18" customHeight="1">
      <c r="A65" s="5">
        <v>1</v>
      </c>
      <c r="B65" s="3">
        <v>1</v>
      </c>
      <c r="C65" s="3">
        <v>1</v>
      </c>
      <c r="D65" s="3">
        <v>1</v>
      </c>
      <c r="E65" s="3">
        <v>1</v>
      </c>
      <c r="F65" s="3">
        <v>1</v>
      </c>
      <c r="G65" s="3">
        <v>1</v>
      </c>
      <c r="H65" s="3">
        <v>1</v>
      </c>
      <c r="I65" s="3">
        <v>1</v>
      </c>
      <c r="J65" s="3">
        <v>1</v>
      </c>
      <c r="K65" s="3">
        <v>1</v>
      </c>
      <c r="L65" s="3">
        <v>1</v>
      </c>
      <c r="M65" s="3">
        <v>1</v>
      </c>
      <c r="N65" s="3">
        <v>1</v>
      </c>
      <c r="O65" s="3">
        <v>1</v>
      </c>
      <c r="P65" s="3">
        <v>1</v>
      </c>
      <c r="Q65" s="3">
        <v>1</v>
      </c>
      <c r="R65" s="3">
        <v>1</v>
      </c>
      <c r="S65" s="3">
        <v>1</v>
      </c>
      <c r="T65" s="5">
        <v>1</v>
      </c>
      <c r="U65" s="596"/>
      <c r="V65" s="606"/>
      <c r="W65" s="598"/>
      <c r="X65" s="636" t="str">
        <f t="shared" si="13"/>
        <v/>
      </c>
      <c r="Y65" s="640"/>
      <c r="Z65" s="182" t="str">
        <f t="shared" si="17"/>
        <v/>
      </c>
      <c r="AA65" s="639" t="str">
        <f>IF(OR(ISBLANK(Y65), ISTEXT(Y65)), "", "0  "&amp;Y24)</f>
        <v/>
      </c>
      <c r="AB65" s="3">
        <v>1</v>
      </c>
      <c r="AC65" s="58"/>
      <c r="AD65" s="5">
        <v>1</v>
      </c>
      <c r="AE65" s="408" t="s">
        <v>22</v>
      </c>
      <c r="AF65" s="409" t="s">
        <v>4</v>
      </c>
      <c r="AG65" s="332" t="s">
        <v>10</v>
      </c>
      <c r="AH65" s="332" t="s">
        <v>16</v>
      </c>
      <c r="AI65" s="332" t="s">
        <v>5</v>
      </c>
      <c r="AJ65" s="332" t="s">
        <v>17</v>
      </c>
      <c r="AK65" s="410" t="s">
        <v>37</v>
      </c>
      <c r="AL65" s="411" t="s">
        <v>230</v>
      </c>
      <c r="AM65" s="412"/>
      <c r="AN65" s="412"/>
      <c r="AO65" s="412"/>
      <c r="AP65" s="412"/>
      <c r="AQ65" s="412"/>
      <c r="AR65" s="412"/>
      <c r="AS65" s="413"/>
      <c r="AT65" s="5">
        <v>1</v>
      </c>
      <c r="AU65" s="5">
        <v>1</v>
      </c>
      <c r="AV65" s="5">
        <v>1</v>
      </c>
      <c r="AW65" s="5">
        <v>1</v>
      </c>
      <c r="AX65" s="5">
        <v>1</v>
      </c>
      <c r="AY65" s="5">
        <v>1</v>
      </c>
      <c r="AZ65" s="5">
        <v>1</v>
      </c>
      <c r="BA65" s="5">
        <v>1</v>
      </c>
      <c r="BB65" s="5">
        <v>1</v>
      </c>
      <c r="BC65" s="3">
        <v>1</v>
      </c>
      <c r="BD65" s="5">
        <v>1</v>
      </c>
      <c r="BE65" s="334"/>
      <c r="BF65" s="256"/>
      <c r="BG65" s="414" t="s">
        <v>44</v>
      </c>
      <c r="BH65" s="415">
        <v>10</v>
      </c>
      <c r="BI65" s="416" t="s">
        <v>43</v>
      </c>
      <c r="BJ65" s="256"/>
      <c r="BK65" s="256"/>
      <c r="BL65" s="300"/>
      <c r="BM65" s="5">
        <v>1</v>
      </c>
      <c r="BN65" s="856" t="str">
        <f>BO64</f>
        <v>Nombre de contenants</v>
      </c>
      <c r="BO65" s="374"/>
      <c r="BP65" s="375" t="s">
        <v>216</v>
      </c>
      <c r="BQ65" s="376">
        <v>17</v>
      </c>
      <c r="BR65" s="377" t="s">
        <v>11</v>
      </c>
      <c r="BS65" s="378" t="s">
        <v>218</v>
      </c>
      <c r="BT65" s="5">
        <v>1</v>
      </c>
      <c r="BU65" s="5">
        <v>1</v>
      </c>
      <c r="BV65" s="5">
        <v>1</v>
      </c>
      <c r="BW65" s="867"/>
      <c r="BX65" s="867"/>
      <c r="BY65" s="496">
        <v>1</v>
      </c>
      <c r="BZ65" s="722"/>
      <c r="CA65" s="722"/>
      <c r="CB65" s="496">
        <v>1</v>
      </c>
      <c r="CC65" s="724"/>
      <c r="CD65" s="724"/>
      <c r="CE65" s="5">
        <v>1</v>
      </c>
      <c r="CF65" s="5">
        <v>1</v>
      </c>
      <c r="CG65" s="5">
        <v>1</v>
      </c>
      <c r="CH65" s="5">
        <v>1</v>
      </c>
      <c r="CI65" s="5">
        <v>1</v>
      </c>
      <c r="CJ65" s="5">
        <v>1</v>
      </c>
      <c r="CK65" s="244">
        <v>1</v>
      </c>
    </row>
    <row r="66" spans="1:89" s="160" customFormat="1" ht="18" customHeight="1" thickBot="1">
      <c r="A66" s="5">
        <v>1</v>
      </c>
      <c r="B66" s="3">
        <v>1</v>
      </c>
      <c r="C66" s="3">
        <v>1</v>
      </c>
      <c r="D66" s="3">
        <v>1</v>
      </c>
      <c r="E66" s="3">
        <v>1</v>
      </c>
      <c r="F66" s="3">
        <v>1</v>
      </c>
      <c r="G66" s="3">
        <v>1</v>
      </c>
      <c r="H66" s="3">
        <v>1</v>
      </c>
      <c r="I66" s="3">
        <v>1</v>
      </c>
      <c r="J66" s="3">
        <v>1</v>
      </c>
      <c r="K66" s="3">
        <v>1</v>
      </c>
      <c r="L66" s="3">
        <v>1</v>
      </c>
      <c r="M66" s="3">
        <v>1</v>
      </c>
      <c r="N66" s="3">
        <v>1</v>
      </c>
      <c r="O66" s="3">
        <v>1</v>
      </c>
      <c r="P66" s="3">
        <v>1</v>
      </c>
      <c r="Q66" s="3">
        <v>1</v>
      </c>
      <c r="R66" s="3">
        <v>1</v>
      </c>
      <c r="S66" s="3">
        <v>1</v>
      </c>
      <c r="T66" s="5">
        <v>1</v>
      </c>
      <c r="U66" s="596"/>
      <c r="V66" s="606"/>
      <c r="W66" s="598"/>
      <c r="X66" s="636" t="str">
        <f t="shared" si="13"/>
        <v/>
      </c>
      <c r="Y66" s="640"/>
      <c r="Z66" s="182" t="str">
        <f t="shared" si="17"/>
        <v/>
      </c>
      <c r="AA66" s="639" t="str">
        <f>IF(OR(ISBLANK(Y66), ISTEXT(Y66)), "", "0  "&amp;Y24)</f>
        <v/>
      </c>
      <c r="AB66" s="3">
        <v>1</v>
      </c>
      <c r="AC66" s="5">
        <v>1</v>
      </c>
      <c r="AD66" s="5">
        <v>1</v>
      </c>
      <c r="AE66" s="408" t="s">
        <v>22</v>
      </c>
      <c r="AF66" s="417">
        <v>1</v>
      </c>
      <c r="AG66" s="326">
        <v>0.1</v>
      </c>
      <c r="AH66" s="418">
        <v>0.01</v>
      </c>
      <c r="AI66" s="326">
        <v>1E-3</v>
      </c>
      <c r="AJ66" s="326">
        <v>1E-3</v>
      </c>
      <c r="AK66" s="327">
        <v>1</v>
      </c>
      <c r="AL66" s="419" t="s">
        <v>232</v>
      </c>
      <c r="AM66" s="420"/>
      <c r="AN66" s="420"/>
      <c r="AO66" s="420"/>
      <c r="AP66" s="420"/>
      <c r="AQ66" s="420"/>
      <c r="AR66" s="420"/>
      <c r="AS66" s="421"/>
      <c r="AT66" s="5">
        <v>1</v>
      </c>
      <c r="AU66" s="5">
        <v>1</v>
      </c>
      <c r="AV66" s="5">
        <v>1</v>
      </c>
      <c r="AW66" s="5">
        <v>1</v>
      </c>
      <c r="AX66" s="5">
        <v>1</v>
      </c>
      <c r="AY66" s="5">
        <v>1</v>
      </c>
      <c r="AZ66" s="5">
        <v>1</v>
      </c>
      <c r="BA66" s="5">
        <v>1</v>
      </c>
      <c r="BB66" s="5">
        <v>1</v>
      </c>
      <c r="BC66" s="3">
        <v>1</v>
      </c>
      <c r="BD66" s="5">
        <v>1</v>
      </c>
      <c r="BE66" s="334"/>
      <c r="BF66" s="256"/>
      <c r="BG66" s="256"/>
      <c r="BH66" s="256"/>
      <c r="BI66" s="256"/>
      <c r="BJ66" s="256"/>
      <c r="BK66" s="256"/>
      <c r="BL66" s="300"/>
      <c r="BM66" s="5">
        <v>1</v>
      </c>
      <c r="BN66" s="856"/>
      <c r="BO66" s="380"/>
      <c r="BP66" s="381" t="s">
        <v>221</v>
      </c>
      <c r="BQ66" s="382">
        <v>2.6</v>
      </c>
      <c r="BR66" s="383" t="str">
        <f>BR65</f>
        <v>Kg</v>
      </c>
      <c r="BS66" s="384">
        <f>BQ68*BO68</f>
        <v>15.600000000000001</v>
      </c>
      <c r="BT66" s="5">
        <v>1</v>
      </c>
      <c r="BU66" s="5">
        <v>1</v>
      </c>
      <c r="BV66" s="5">
        <v>1</v>
      </c>
      <c r="BW66" s="495">
        <v>1</v>
      </c>
      <c r="BX66" s="495">
        <v>1</v>
      </c>
      <c r="BY66" s="5">
        <v>1</v>
      </c>
      <c r="BZ66" s="495">
        <v>1</v>
      </c>
      <c r="CA66" s="495">
        <v>1</v>
      </c>
      <c r="CB66" s="5">
        <v>1</v>
      </c>
      <c r="CC66" s="5">
        <v>1</v>
      </c>
      <c r="CD66" s="5">
        <v>1</v>
      </c>
      <c r="CE66" s="5">
        <v>1</v>
      </c>
      <c r="CF66" s="5">
        <v>1</v>
      </c>
      <c r="CG66" s="5">
        <v>1</v>
      </c>
      <c r="CH66" s="5">
        <v>1</v>
      </c>
      <c r="CI66" s="5">
        <v>1</v>
      </c>
      <c r="CJ66" s="5">
        <v>1</v>
      </c>
      <c r="CK66" s="244">
        <v>1</v>
      </c>
    </row>
    <row r="67" spans="1:89" s="160" customFormat="1" ht="18" customHeight="1" thickBot="1">
      <c r="A67" s="5">
        <v>1</v>
      </c>
      <c r="B67" s="3">
        <v>1</v>
      </c>
      <c r="C67" s="3">
        <v>1</v>
      </c>
      <c r="D67" s="3">
        <v>1</v>
      </c>
      <c r="E67" s="3">
        <v>1</v>
      </c>
      <c r="F67" s="3">
        <v>1</v>
      </c>
      <c r="G67" s="3">
        <v>1</v>
      </c>
      <c r="H67" s="3">
        <v>1</v>
      </c>
      <c r="I67" s="3">
        <v>1</v>
      </c>
      <c r="J67" s="3">
        <v>1</v>
      </c>
      <c r="K67" s="3">
        <v>1</v>
      </c>
      <c r="L67" s="3">
        <v>1</v>
      </c>
      <c r="M67" s="3">
        <v>1</v>
      </c>
      <c r="N67" s="3">
        <v>1</v>
      </c>
      <c r="O67" s="3">
        <v>1</v>
      </c>
      <c r="P67" s="3">
        <v>1</v>
      </c>
      <c r="Q67" s="3">
        <v>1</v>
      </c>
      <c r="R67" s="3">
        <v>1</v>
      </c>
      <c r="S67" s="3">
        <v>1</v>
      </c>
      <c r="T67" s="605"/>
      <c r="U67" s="596"/>
      <c r="V67" s="606"/>
      <c r="W67" s="598"/>
      <c r="X67" s="636" t="str">
        <f t="shared" si="13"/>
        <v/>
      </c>
      <c r="Y67" s="640"/>
      <c r="Z67" s="182" t="str">
        <f t="shared" si="17"/>
        <v/>
      </c>
      <c r="AA67" s="639" t="str">
        <f>IF(OR(ISBLANK(Y67), ISTEXT(Y67)), "", "0  "&amp;Y24)</f>
        <v/>
      </c>
      <c r="AB67" s="3">
        <v>1</v>
      </c>
      <c r="AC67" s="5">
        <v>1</v>
      </c>
      <c r="AD67" s="5">
        <v>1</v>
      </c>
      <c r="AE67" s="408" t="s">
        <v>22</v>
      </c>
      <c r="AF67" s="422" t="s">
        <v>6</v>
      </c>
      <c r="AG67" s="331" t="s">
        <v>12</v>
      </c>
      <c r="AH67" s="331" t="s">
        <v>18</v>
      </c>
      <c r="AI67" s="332" t="s">
        <v>7</v>
      </c>
      <c r="AJ67" s="331" t="s">
        <v>13</v>
      </c>
      <c r="AK67" s="333" t="s">
        <v>19</v>
      </c>
      <c r="AL67" s="419" t="s">
        <v>233</v>
      </c>
      <c r="AM67" s="420"/>
      <c r="AN67" s="420"/>
      <c r="AO67" s="420"/>
      <c r="AP67" s="420"/>
      <c r="AQ67" s="420"/>
      <c r="AR67" s="423" t="s">
        <v>234</v>
      </c>
      <c r="AS67" s="424" t="s">
        <v>235</v>
      </c>
      <c r="AT67" s="5">
        <v>1</v>
      </c>
      <c r="AU67" s="5">
        <v>1</v>
      </c>
      <c r="AV67" s="5">
        <v>1</v>
      </c>
      <c r="AW67" s="5">
        <v>1</v>
      </c>
      <c r="AX67" s="5">
        <v>1</v>
      </c>
      <c r="AY67" s="5">
        <v>1</v>
      </c>
      <c r="AZ67" s="5">
        <v>1</v>
      </c>
      <c r="BA67" s="5">
        <v>1</v>
      </c>
      <c r="BB67" s="5">
        <v>1</v>
      </c>
      <c r="BC67" s="3">
        <v>1</v>
      </c>
      <c r="BD67" s="5">
        <v>1</v>
      </c>
      <c r="BE67" s="334" t="s">
        <v>236</v>
      </c>
      <c r="BF67" s="256"/>
      <c r="BG67" s="256"/>
      <c r="BH67" s="256"/>
      <c r="BI67" s="256"/>
      <c r="BJ67" s="256"/>
      <c r="BK67" s="256"/>
      <c r="BL67" s="425"/>
      <c r="BM67" s="5">
        <v>1</v>
      </c>
      <c r="BN67" s="856"/>
      <c r="BO67" s="385">
        <f>IF(MOD(BQ65,BQ66)&gt;MOD(BQ65,BQ66)/2,INT(BQ65/BQ66)+1,INT(BQ65/BQ66))</f>
        <v>7</v>
      </c>
      <c r="BP67" s="386" t="s">
        <v>223</v>
      </c>
      <c r="BQ67" s="388"/>
      <c r="BR67" s="388"/>
      <c r="BS67" s="384">
        <f>IF(BS66=BQ65,"",BS66+BQ69)</f>
        <v>17</v>
      </c>
      <c r="BT67" s="5">
        <v>1</v>
      </c>
      <c r="BU67" s="5">
        <v>1</v>
      </c>
      <c r="BV67" s="5">
        <v>1</v>
      </c>
      <c r="BW67" s="868" t="s">
        <v>188</v>
      </c>
      <c r="BX67" s="868"/>
      <c r="BY67" s="496">
        <v>1</v>
      </c>
      <c r="BZ67" s="721" t="s">
        <v>355</v>
      </c>
      <c r="CA67" s="721"/>
      <c r="CB67" s="5">
        <v>1</v>
      </c>
      <c r="CC67" s="5">
        <v>1</v>
      </c>
      <c r="CD67" s="5">
        <v>1</v>
      </c>
      <c r="CE67" s="5">
        <v>1</v>
      </c>
      <c r="CF67" s="5">
        <v>1</v>
      </c>
      <c r="CG67" s="5">
        <v>1</v>
      </c>
      <c r="CH67" s="5">
        <v>1</v>
      </c>
      <c r="CI67" s="5">
        <v>1</v>
      </c>
      <c r="CJ67" s="5">
        <v>1</v>
      </c>
      <c r="CK67" s="244">
        <v>1</v>
      </c>
    </row>
    <row r="68" spans="1:89" s="160" customFormat="1" ht="18" customHeight="1">
      <c r="A68" s="5">
        <v>1</v>
      </c>
      <c r="B68" s="3">
        <v>1</v>
      </c>
      <c r="C68" s="3">
        <v>1</v>
      </c>
      <c r="D68" s="3">
        <v>1</v>
      </c>
      <c r="E68" s="3">
        <v>1</v>
      </c>
      <c r="F68" s="3">
        <v>1</v>
      </c>
      <c r="G68" s="3">
        <v>1</v>
      </c>
      <c r="H68" s="3">
        <v>1</v>
      </c>
      <c r="I68" s="3">
        <v>1</v>
      </c>
      <c r="J68" s="3">
        <v>1</v>
      </c>
      <c r="K68" s="3">
        <v>1</v>
      </c>
      <c r="L68" s="3">
        <v>1</v>
      </c>
      <c r="M68" s="3">
        <v>1</v>
      </c>
      <c r="N68" s="3">
        <v>1</v>
      </c>
      <c r="O68" s="3">
        <v>1</v>
      </c>
      <c r="P68" s="3">
        <v>1</v>
      </c>
      <c r="Q68" s="3">
        <v>1</v>
      </c>
      <c r="R68" s="426" t="s">
        <v>237</v>
      </c>
      <c r="S68" s="427"/>
      <c r="T68" s="5">
        <v>1</v>
      </c>
      <c r="U68" s="596"/>
      <c r="V68" s="606"/>
      <c r="W68" s="598"/>
      <c r="X68" s="636" t="str">
        <f t="shared" si="13"/>
        <v/>
      </c>
      <c r="Y68" s="640"/>
      <c r="Z68" s="182" t="str">
        <f t="shared" si="17"/>
        <v/>
      </c>
      <c r="AA68" s="639" t="str">
        <f>IF(OR(ISBLANK(Y68), ISTEXT(Y68)), "", "0  "&amp;Y24)</f>
        <v/>
      </c>
      <c r="AB68" s="427"/>
      <c r="AC68" s="428"/>
      <c r="AD68" s="5">
        <v>1</v>
      </c>
      <c r="AE68" s="408" t="s">
        <v>22</v>
      </c>
      <c r="AF68" s="429">
        <v>0.5</v>
      </c>
      <c r="AG68" s="338">
        <v>0.25</v>
      </c>
      <c r="AH68" s="338">
        <v>0.1</v>
      </c>
      <c r="AI68" s="338">
        <v>0.01</v>
      </c>
      <c r="AJ68" s="338">
        <v>0.22500000000000001</v>
      </c>
      <c r="AK68" s="339">
        <v>0.35</v>
      </c>
      <c r="AL68" s="419" t="s">
        <v>238</v>
      </c>
      <c r="AM68" s="420"/>
      <c r="AN68" s="420"/>
      <c r="AO68" s="420"/>
      <c r="AP68" s="420"/>
      <c r="AQ68" s="420"/>
      <c r="AR68" s="430" t="s">
        <v>239</v>
      </c>
      <c r="AS68" s="431" t="s">
        <v>235</v>
      </c>
      <c r="AT68" s="5">
        <v>1</v>
      </c>
      <c r="AU68" s="5">
        <v>1</v>
      </c>
      <c r="AV68" s="5">
        <v>1</v>
      </c>
      <c r="AW68" s="5">
        <v>1</v>
      </c>
      <c r="AX68" s="5">
        <v>1</v>
      </c>
      <c r="AY68" s="5">
        <v>1</v>
      </c>
      <c r="AZ68" s="5">
        <v>1</v>
      </c>
      <c r="BA68" s="5">
        <v>1</v>
      </c>
      <c r="BB68" s="5">
        <v>1</v>
      </c>
      <c r="BC68" s="3">
        <v>1</v>
      </c>
      <c r="BD68" s="5">
        <v>1</v>
      </c>
      <c r="BE68" s="197"/>
      <c r="BF68" s="106"/>
      <c r="BG68" s="106"/>
      <c r="BH68" s="415">
        <v>5</v>
      </c>
      <c r="BI68" s="416" t="s">
        <v>160</v>
      </c>
      <c r="BJ68" s="106"/>
      <c r="BK68" s="106"/>
      <c r="BL68" s="85"/>
      <c r="BM68" s="5">
        <v>1</v>
      </c>
      <c r="BN68" s="856"/>
      <c r="BO68" s="385">
        <f>INT(BQ65/BQ66)</f>
        <v>6</v>
      </c>
      <c r="BP68" s="389" t="s">
        <v>84</v>
      </c>
      <c r="BQ68" s="390">
        <f>BQ66</f>
        <v>2.6</v>
      </c>
      <c r="BR68" s="383" t="str">
        <f>BR66</f>
        <v>Kg</v>
      </c>
      <c r="BS68" s="391" t="str">
        <f>CONCATENATE(BS66," ",BR65)</f>
        <v>15.6 Kg</v>
      </c>
      <c r="BT68" s="5">
        <v>1</v>
      </c>
      <c r="BU68" s="5">
        <v>1</v>
      </c>
      <c r="BV68" s="5">
        <v>1</v>
      </c>
      <c r="BW68" s="869"/>
      <c r="BX68" s="869"/>
      <c r="BY68" s="496">
        <v>1</v>
      </c>
      <c r="BZ68" s="722"/>
      <c r="CA68" s="722"/>
      <c r="CB68" s="5">
        <v>1</v>
      </c>
      <c r="CC68" s="5">
        <v>1</v>
      </c>
      <c r="CD68" s="5">
        <v>1</v>
      </c>
      <c r="CE68" s="5">
        <v>1</v>
      </c>
      <c r="CF68" s="5">
        <v>1</v>
      </c>
      <c r="CG68" s="5">
        <v>1</v>
      </c>
      <c r="CH68" s="5">
        <v>1</v>
      </c>
      <c r="CI68" s="5">
        <v>1</v>
      </c>
      <c r="CJ68" s="5">
        <v>1</v>
      </c>
      <c r="CK68" s="244">
        <v>1</v>
      </c>
    </row>
    <row r="69" spans="1:89" s="160" customFormat="1" ht="18" customHeight="1">
      <c r="A69" s="5">
        <v>1</v>
      </c>
      <c r="B69" s="3">
        <v>1</v>
      </c>
      <c r="C69" s="3">
        <v>1</v>
      </c>
      <c r="D69" s="3">
        <v>1</v>
      </c>
      <c r="E69" s="3">
        <v>1</v>
      </c>
      <c r="F69" s="3">
        <v>1</v>
      </c>
      <c r="G69" s="3">
        <v>1</v>
      </c>
      <c r="H69" s="3">
        <v>1</v>
      </c>
      <c r="I69" s="3">
        <v>1</v>
      </c>
      <c r="J69" s="3">
        <v>1</v>
      </c>
      <c r="K69" s="3">
        <v>1</v>
      </c>
      <c r="L69" s="3">
        <v>1</v>
      </c>
      <c r="M69" s="3">
        <v>1</v>
      </c>
      <c r="N69" s="3">
        <v>1</v>
      </c>
      <c r="O69" s="3">
        <v>1</v>
      </c>
      <c r="P69" s="3">
        <v>1</v>
      </c>
      <c r="Q69" s="3">
        <v>1</v>
      </c>
      <c r="R69" s="432"/>
      <c r="S69" s="433"/>
      <c r="T69" s="5">
        <v>1</v>
      </c>
      <c r="U69" s="596"/>
      <c r="V69" s="606"/>
      <c r="W69" s="598"/>
      <c r="X69" s="636" t="str">
        <f t="shared" si="13"/>
        <v/>
      </c>
      <c r="Y69" s="640"/>
      <c r="Z69" s="182" t="str">
        <f t="shared" si="17"/>
        <v/>
      </c>
      <c r="AA69" s="639" t="str">
        <f>IF(OR(ISBLANK(Y69), ISTEXT(Y69)), "", "0  "&amp;Y24)</f>
        <v/>
      </c>
      <c r="AB69" s="433"/>
      <c r="AC69" s="434"/>
      <c r="AD69" s="5">
        <v>1</v>
      </c>
      <c r="AE69" s="60" t="s">
        <v>21</v>
      </c>
      <c r="AF69" s="435" t="s">
        <v>155</v>
      </c>
      <c r="AG69" s="436"/>
      <c r="AH69" s="436"/>
      <c r="AI69" s="436"/>
      <c r="AJ69" s="436"/>
      <c r="AK69" s="437" t="s">
        <v>240</v>
      </c>
      <c r="AL69" s="438"/>
      <c r="AM69" s="439"/>
      <c r="AN69" s="439"/>
      <c r="AO69" s="440">
        <v>3.472222222222222E-3</v>
      </c>
      <c r="AP69" s="439"/>
      <c r="AQ69" s="441"/>
      <c r="AR69" s="437" t="s">
        <v>241</v>
      </c>
      <c r="AS69" s="442">
        <v>2.0833333333333332E-2</v>
      </c>
      <c r="AT69" s="5">
        <v>1</v>
      </c>
      <c r="AU69" s="5">
        <v>1</v>
      </c>
      <c r="AV69" s="5">
        <v>1</v>
      </c>
      <c r="AW69" s="5">
        <v>1</v>
      </c>
      <c r="AX69" s="5">
        <v>1</v>
      </c>
      <c r="AY69" s="5">
        <v>1</v>
      </c>
      <c r="AZ69" s="5">
        <v>1</v>
      </c>
      <c r="BA69" s="5">
        <v>1</v>
      </c>
      <c r="BB69" s="5">
        <v>1</v>
      </c>
      <c r="BC69" s="5">
        <v>1</v>
      </c>
      <c r="BD69" s="5">
        <v>1</v>
      </c>
      <c r="BE69" s="334"/>
      <c r="BF69" s="256"/>
      <c r="BG69" s="256"/>
      <c r="BH69" s="256"/>
      <c r="BI69" s="256"/>
      <c r="BJ69" s="256"/>
      <c r="BK69" s="256"/>
      <c r="BL69" s="300"/>
      <c r="BM69" s="5">
        <v>1</v>
      </c>
      <c r="BN69" s="856"/>
      <c r="BO69" s="393"/>
      <c r="BP69" s="385" t="str">
        <f>IF(BS66=BQ65,"",IF(BQ69&gt;0,"Plus 1 de"))</f>
        <v>Plus 1 de</v>
      </c>
      <c r="BQ69" s="390">
        <f>IF(BS66=BQ65,"",MOD(BQ65,BQ66))</f>
        <v>1.3999999999999995</v>
      </c>
      <c r="BR69" s="383" t="str">
        <f>IF(BS66=BQ65,"",BR68)</f>
        <v>Kg</v>
      </c>
      <c r="BS69" s="394" t="str">
        <f>CONCATENATE(BS67," ",BR65)</f>
        <v>17 Kg</v>
      </c>
      <c r="BT69" s="5">
        <v>1</v>
      </c>
      <c r="BU69" s="5">
        <v>1</v>
      </c>
      <c r="BV69" s="5">
        <v>1</v>
      </c>
      <c r="BW69" s="5">
        <v>1</v>
      </c>
      <c r="BX69" s="5">
        <v>1</v>
      </c>
      <c r="BY69" s="5">
        <v>1</v>
      </c>
      <c r="BZ69" s="5">
        <v>1</v>
      </c>
      <c r="CA69" s="5">
        <v>1</v>
      </c>
      <c r="CB69" s="5">
        <v>1</v>
      </c>
      <c r="CC69" s="5">
        <v>1</v>
      </c>
      <c r="CD69" s="5">
        <v>1</v>
      </c>
      <c r="CE69" s="5">
        <v>1</v>
      </c>
      <c r="CF69" s="5">
        <v>1</v>
      </c>
      <c r="CG69" s="5">
        <v>1</v>
      </c>
      <c r="CH69" s="5">
        <v>1</v>
      </c>
      <c r="CI69" s="5">
        <v>1</v>
      </c>
      <c r="CJ69" s="5">
        <v>1</v>
      </c>
      <c r="CK69" s="244">
        <v>1</v>
      </c>
    </row>
    <row r="70" spans="1:89" s="160" customFormat="1" ht="18" customHeight="1">
      <c r="A70" s="5">
        <v>1</v>
      </c>
      <c r="B70" s="3">
        <v>1</v>
      </c>
      <c r="C70" s="3">
        <v>1</v>
      </c>
      <c r="D70" s="3">
        <v>1</v>
      </c>
      <c r="E70" s="3">
        <v>1</v>
      </c>
      <c r="F70" s="3">
        <v>1</v>
      </c>
      <c r="G70" s="3">
        <v>1</v>
      </c>
      <c r="H70" s="3">
        <v>1</v>
      </c>
      <c r="I70" s="3">
        <v>1</v>
      </c>
      <c r="J70" s="3">
        <v>1</v>
      </c>
      <c r="K70" s="3">
        <v>1</v>
      </c>
      <c r="L70" s="3">
        <v>1</v>
      </c>
      <c r="M70" s="3">
        <v>1</v>
      </c>
      <c r="N70" s="3">
        <v>1</v>
      </c>
      <c r="O70" s="3">
        <v>1</v>
      </c>
      <c r="P70" s="3">
        <v>1</v>
      </c>
      <c r="Q70" s="3">
        <v>1</v>
      </c>
      <c r="R70" s="443" t="s">
        <v>242</v>
      </c>
      <c r="S70" s="444"/>
      <c r="T70" s="5">
        <v>1</v>
      </c>
      <c r="U70" s="596"/>
      <c r="V70" s="606"/>
      <c r="W70" s="598"/>
      <c r="X70" s="636" t="str">
        <f t="shared" si="13"/>
        <v/>
      </c>
      <c r="Y70" s="640"/>
      <c r="Z70" s="182" t="str">
        <f t="shared" si="17"/>
        <v/>
      </c>
      <c r="AA70" s="639" t="str">
        <f>IF(OR(ISBLANK(Y70), ISTEXT(Y70)), "", "0  "&amp;Y24)</f>
        <v/>
      </c>
      <c r="AB70" s="445"/>
      <c r="AC70" s="446" t="s">
        <v>243</v>
      </c>
      <c r="AD70" s="5">
        <v>1</v>
      </c>
      <c r="AE70" s="60" t="s">
        <v>21</v>
      </c>
      <c r="AF70" s="447" t="s">
        <v>156</v>
      </c>
      <c r="AG70" s="436"/>
      <c r="AH70" s="436"/>
      <c r="AI70" s="436"/>
      <c r="AJ70" s="436"/>
      <c r="AK70" s="448" t="s">
        <v>244</v>
      </c>
      <c r="AL70" s="449"/>
      <c r="AM70" s="36"/>
      <c r="AN70" s="36"/>
      <c r="AO70" s="450">
        <v>1.0416666666666666E-2</v>
      </c>
      <c r="AP70" s="36"/>
      <c r="AQ70" s="451"/>
      <c r="AR70" s="452" t="s">
        <v>245</v>
      </c>
      <c r="AS70" s="453">
        <f>AO69+AO70+AS69</f>
        <v>3.4722222222222224E-2</v>
      </c>
      <c r="AT70" s="5">
        <v>1</v>
      </c>
      <c r="AU70" s="5">
        <v>1</v>
      </c>
      <c r="AV70" s="5">
        <v>1</v>
      </c>
      <c r="AW70" s="5">
        <v>1</v>
      </c>
      <c r="AX70" s="5">
        <v>1</v>
      </c>
      <c r="AY70" s="5">
        <v>1</v>
      </c>
      <c r="AZ70" s="5">
        <v>1</v>
      </c>
      <c r="BA70" s="5">
        <v>1</v>
      </c>
      <c r="BB70" s="5">
        <v>1</v>
      </c>
      <c r="BC70" s="5">
        <v>1</v>
      </c>
      <c r="BD70" s="5">
        <v>1</v>
      </c>
      <c r="BE70" s="454" t="s">
        <v>246</v>
      </c>
      <c r="BF70" s="256"/>
      <c r="BG70" s="256"/>
      <c r="BH70" s="256"/>
      <c r="BI70" s="256"/>
      <c r="BJ70" s="256"/>
      <c r="BK70" s="256"/>
      <c r="BL70" s="300"/>
      <c r="BM70" s="5">
        <v>1</v>
      </c>
      <c r="BN70" s="856"/>
      <c r="BO70" s="852" t="s">
        <v>224</v>
      </c>
      <c r="BP70" s="852"/>
      <c r="BQ70" s="852"/>
      <c r="BR70" s="852"/>
      <c r="BS70" s="809"/>
      <c r="BT70" s="5">
        <v>1</v>
      </c>
      <c r="BU70" s="5">
        <v>1</v>
      </c>
      <c r="BV70" s="5">
        <v>1</v>
      </c>
      <c r="BW70" s="5">
        <v>1</v>
      </c>
      <c r="BX70" s="5">
        <v>1</v>
      </c>
      <c r="BY70" s="5">
        <v>1</v>
      </c>
      <c r="BZ70" s="5">
        <v>1</v>
      </c>
      <c r="CA70" s="5">
        <v>1</v>
      </c>
      <c r="CB70" s="5">
        <v>1</v>
      </c>
      <c r="CC70" s="5">
        <v>1</v>
      </c>
      <c r="CD70" s="5">
        <v>1</v>
      </c>
      <c r="CE70" s="5">
        <v>1</v>
      </c>
      <c r="CF70" s="5">
        <v>1</v>
      </c>
      <c r="CG70" s="5">
        <v>1</v>
      </c>
      <c r="CH70" s="5">
        <v>1</v>
      </c>
      <c r="CI70" s="5">
        <v>1</v>
      </c>
      <c r="CJ70" s="5">
        <v>1</v>
      </c>
      <c r="CK70" s="244">
        <v>1</v>
      </c>
    </row>
    <row r="71" spans="1:89" s="160" customFormat="1" ht="18" customHeight="1">
      <c r="A71" s="5">
        <v>1</v>
      </c>
      <c r="B71" s="3">
        <v>1</v>
      </c>
      <c r="C71" s="3">
        <v>1</v>
      </c>
      <c r="D71" s="3">
        <v>1</v>
      </c>
      <c r="E71" s="3">
        <v>1</v>
      </c>
      <c r="F71" s="3">
        <v>1</v>
      </c>
      <c r="G71" s="3">
        <v>1</v>
      </c>
      <c r="H71" s="3">
        <v>1</v>
      </c>
      <c r="I71" s="3">
        <v>1</v>
      </c>
      <c r="J71" s="3">
        <v>1</v>
      </c>
      <c r="K71" s="3">
        <v>1</v>
      </c>
      <c r="L71" s="3">
        <v>1</v>
      </c>
      <c r="M71" s="3">
        <v>1</v>
      </c>
      <c r="N71" s="3">
        <v>1</v>
      </c>
      <c r="O71" s="3">
        <v>1</v>
      </c>
      <c r="P71" s="3">
        <v>1</v>
      </c>
      <c r="Q71" s="3">
        <v>1</v>
      </c>
      <c r="R71" s="455" t="s">
        <v>247</v>
      </c>
      <c r="S71" s="444"/>
      <c r="T71" s="5">
        <v>1</v>
      </c>
      <c r="U71" s="596"/>
      <c r="V71" s="606"/>
      <c r="W71" s="598"/>
      <c r="X71" s="636" t="str">
        <f t="shared" si="13"/>
        <v/>
      </c>
      <c r="Y71" s="640"/>
      <c r="Z71" s="182" t="str">
        <f t="shared" si="17"/>
        <v/>
      </c>
      <c r="AA71" s="639" t="str">
        <f>IF(OR(ISBLANK(Y71), ISTEXT(Y71)), "", "0  "&amp;Y24)</f>
        <v/>
      </c>
      <c r="AB71" s="445"/>
      <c r="AC71" s="446" t="s">
        <v>248</v>
      </c>
      <c r="AD71" s="5">
        <v>1</v>
      </c>
      <c r="AE71" s="60" t="s">
        <v>21</v>
      </c>
      <c r="AF71" s="456"/>
      <c r="AG71" s="456" t="s">
        <v>249</v>
      </c>
      <c r="AH71" s="457" t="s">
        <v>590</v>
      </c>
      <c r="AI71" s="456"/>
      <c r="AJ71" s="456"/>
      <c r="AK71" s="458"/>
      <c r="AL71" s="458"/>
      <c r="AM71" s="458"/>
      <c r="AN71" s="458"/>
      <c r="AO71" s="458"/>
      <c r="AP71" s="458"/>
      <c r="AQ71" s="458"/>
      <c r="AR71" s="458"/>
      <c r="AS71" s="459"/>
      <c r="AT71" s="5">
        <v>1</v>
      </c>
      <c r="AU71" s="5">
        <v>1</v>
      </c>
      <c r="AV71" s="5">
        <v>1</v>
      </c>
      <c r="AW71" s="5">
        <v>1</v>
      </c>
      <c r="AX71" s="5">
        <v>1</v>
      </c>
      <c r="AY71" s="5">
        <v>1</v>
      </c>
      <c r="AZ71" s="5">
        <v>1</v>
      </c>
      <c r="BA71" s="5">
        <v>1</v>
      </c>
      <c r="BB71" s="5">
        <v>1</v>
      </c>
      <c r="BC71" s="5">
        <v>1</v>
      </c>
      <c r="BD71" s="5">
        <v>1</v>
      </c>
      <c r="BE71" s="251"/>
      <c r="BF71" s="252"/>
      <c r="BG71" s="252"/>
      <c r="BH71" s="252"/>
      <c r="BI71" s="252"/>
      <c r="BJ71" s="256"/>
      <c r="BK71" s="256"/>
      <c r="BL71" s="300"/>
      <c r="BM71" s="5">
        <v>1</v>
      </c>
      <c r="BN71" s="856"/>
      <c r="BO71" s="852"/>
      <c r="BP71" s="852"/>
      <c r="BQ71" s="852"/>
      <c r="BR71" s="852"/>
      <c r="BS71" s="809"/>
      <c r="BT71" s="5">
        <v>1</v>
      </c>
      <c r="BU71" s="5">
        <v>1</v>
      </c>
      <c r="BV71" s="5">
        <v>1</v>
      </c>
      <c r="BW71" s="5">
        <v>1</v>
      </c>
      <c r="BX71" s="5">
        <v>1</v>
      </c>
      <c r="BY71" s="5">
        <v>1</v>
      </c>
      <c r="BZ71" s="5">
        <v>1</v>
      </c>
      <c r="CA71" s="5">
        <v>1</v>
      </c>
      <c r="CB71" s="5">
        <v>1</v>
      </c>
      <c r="CC71" s="5">
        <v>1</v>
      </c>
      <c r="CD71" s="5">
        <v>1</v>
      </c>
      <c r="CE71" s="5">
        <v>1</v>
      </c>
      <c r="CF71" s="5">
        <v>1</v>
      </c>
      <c r="CG71" s="5">
        <v>1</v>
      </c>
      <c r="CH71" s="5">
        <v>1</v>
      </c>
      <c r="CI71" s="5">
        <v>1</v>
      </c>
      <c r="CJ71" s="5">
        <v>1</v>
      </c>
      <c r="CK71" s="244">
        <v>1</v>
      </c>
    </row>
    <row r="72" spans="1:89" s="160" customFormat="1" ht="18" customHeight="1" thickBot="1">
      <c r="A72" s="5">
        <v>1</v>
      </c>
      <c r="B72" s="3">
        <v>1</v>
      </c>
      <c r="C72" s="3">
        <v>1</v>
      </c>
      <c r="D72" s="3">
        <v>1</v>
      </c>
      <c r="E72" s="3">
        <v>1</v>
      </c>
      <c r="F72" s="3">
        <v>1</v>
      </c>
      <c r="G72" s="3">
        <v>1</v>
      </c>
      <c r="H72" s="3">
        <v>1</v>
      </c>
      <c r="I72" s="3">
        <v>1</v>
      </c>
      <c r="J72" s="3">
        <v>1</v>
      </c>
      <c r="K72" s="3">
        <v>1</v>
      </c>
      <c r="L72" s="3">
        <v>1</v>
      </c>
      <c r="M72" s="3">
        <v>1</v>
      </c>
      <c r="N72" s="3">
        <v>1</v>
      </c>
      <c r="O72" s="3">
        <v>1</v>
      </c>
      <c r="P72" s="3">
        <v>1</v>
      </c>
      <c r="Q72" s="3">
        <v>1</v>
      </c>
      <c r="R72" s="455" t="s">
        <v>251</v>
      </c>
      <c r="S72" s="444"/>
      <c r="T72" s="5">
        <v>1</v>
      </c>
      <c r="U72" s="596"/>
      <c r="V72" s="606"/>
      <c r="W72" s="598"/>
      <c r="X72" s="636" t="str">
        <f t="shared" si="13"/>
        <v/>
      </c>
      <c r="Y72" s="640"/>
      <c r="Z72" s="182" t="str">
        <f t="shared" si="17"/>
        <v/>
      </c>
      <c r="AA72" s="639" t="str">
        <f>IF(OR(ISBLANK(Y72), ISTEXT(Y72)), "", "0  "&amp;Y24)</f>
        <v/>
      </c>
      <c r="AB72" s="445"/>
      <c r="AC72" s="446" t="s">
        <v>252</v>
      </c>
      <c r="AD72" s="5">
        <v>1</v>
      </c>
      <c r="AE72" s="60" t="s">
        <v>21</v>
      </c>
      <c r="AF72" s="460" t="s">
        <v>253</v>
      </c>
      <c r="AG72" s="460" t="str">
        <f ca="1">CELL("nomfichier")</f>
        <v>D:\Données\1.UPRT\0-UPRT.fait\1-UPRT.FR-SITE-WEB\ff-fiches-fabrications\ff.fiches.fabrication.2023\UPRT.23.aout\[P_Paella.Vegetarienne.version.2.xlsx]Paella.Végétarienne.de.Sand</v>
      </c>
      <c r="AH72" s="460"/>
      <c r="AI72" s="460"/>
      <c r="AJ72" s="460"/>
      <c r="AK72" s="460"/>
      <c r="AL72" s="460"/>
      <c r="AM72" s="460"/>
      <c r="AN72" s="460"/>
      <c r="AO72" s="460"/>
      <c r="AP72" s="460"/>
      <c r="AQ72" s="460"/>
      <c r="AR72" s="460"/>
      <c r="AS72" s="461"/>
      <c r="AT72" s="5">
        <v>1</v>
      </c>
      <c r="AU72" s="5">
        <v>1</v>
      </c>
      <c r="AV72" s="5">
        <v>1</v>
      </c>
      <c r="AW72" s="5">
        <v>1</v>
      </c>
      <c r="AX72" s="5">
        <v>1</v>
      </c>
      <c r="AY72" s="5">
        <v>1</v>
      </c>
      <c r="AZ72" s="5">
        <v>1</v>
      </c>
      <c r="BA72" s="5">
        <v>1</v>
      </c>
      <c r="BB72" s="5">
        <v>1</v>
      </c>
      <c r="BC72" s="5">
        <v>1</v>
      </c>
      <c r="BD72" s="5">
        <v>1</v>
      </c>
      <c r="BE72" s="462" t="s">
        <v>254</v>
      </c>
      <c r="BF72" s="256"/>
      <c r="BG72" s="256"/>
      <c r="BH72" s="256"/>
      <c r="BI72" s="256"/>
      <c r="BJ72" s="106"/>
      <c r="BK72" s="106"/>
      <c r="BL72" s="85"/>
      <c r="BM72" s="5">
        <v>1</v>
      </c>
      <c r="BN72" s="857"/>
      <c r="BO72" s="403" t="s">
        <v>227</v>
      </c>
      <c r="BP72" s="403"/>
      <c r="BQ72" s="403"/>
      <c r="BR72" s="403"/>
      <c r="BS72" s="404"/>
      <c r="BT72" s="5">
        <v>1</v>
      </c>
      <c r="BU72" s="5">
        <v>1</v>
      </c>
      <c r="BV72" s="5">
        <v>1</v>
      </c>
      <c r="BW72" s="5">
        <v>1</v>
      </c>
      <c r="BX72" s="5">
        <v>1</v>
      </c>
      <c r="BY72" s="5">
        <v>1</v>
      </c>
      <c r="BZ72" s="5">
        <v>1</v>
      </c>
      <c r="CA72" s="5">
        <v>1</v>
      </c>
      <c r="CB72" s="5">
        <v>1</v>
      </c>
      <c r="CC72" s="5">
        <v>1</v>
      </c>
      <c r="CD72" s="5">
        <v>1</v>
      </c>
      <c r="CE72" s="5">
        <v>1</v>
      </c>
      <c r="CF72" s="5">
        <v>1</v>
      </c>
      <c r="CG72" s="5">
        <v>1</v>
      </c>
      <c r="CH72" s="5">
        <v>1</v>
      </c>
      <c r="CI72" s="5">
        <v>1</v>
      </c>
      <c r="CJ72" s="5">
        <v>1</v>
      </c>
      <c r="CK72" s="244">
        <v>1</v>
      </c>
    </row>
    <row r="73" spans="1:89" s="160" customFormat="1" ht="19.5" thickBot="1">
      <c r="A73" s="5">
        <v>1</v>
      </c>
      <c r="B73" s="3">
        <v>1</v>
      </c>
      <c r="C73" s="3">
        <v>1</v>
      </c>
      <c r="D73" s="3">
        <v>1</v>
      </c>
      <c r="E73" s="3">
        <v>1</v>
      </c>
      <c r="F73" s="3">
        <v>1</v>
      </c>
      <c r="G73" s="3">
        <v>1</v>
      </c>
      <c r="H73" s="3">
        <v>1</v>
      </c>
      <c r="I73" s="3">
        <v>1</v>
      </c>
      <c r="J73" s="3">
        <v>1</v>
      </c>
      <c r="K73" s="3">
        <v>1</v>
      </c>
      <c r="L73" s="3">
        <v>1</v>
      </c>
      <c r="M73" s="3">
        <v>1</v>
      </c>
      <c r="N73" s="3">
        <v>1</v>
      </c>
      <c r="O73" s="3">
        <v>1</v>
      </c>
      <c r="P73" s="3">
        <v>1</v>
      </c>
      <c r="Q73" s="3">
        <v>1</v>
      </c>
      <c r="R73" s="455" t="s">
        <v>255</v>
      </c>
      <c r="S73" s="444"/>
      <c r="T73" s="5">
        <v>1</v>
      </c>
      <c r="U73" s="596"/>
      <c r="V73" s="606"/>
      <c r="W73" s="598"/>
      <c r="X73" s="636" t="str">
        <f t="shared" si="13"/>
        <v/>
      </c>
      <c r="Y73" s="640"/>
      <c r="Z73" s="182" t="str">
        <f t="shared" si="17"/>
        <v/>
      </c>
      <c r="AA73" s="639" t="str">
        <f>IF(OR(ISBLANK(Y73), ISTEXT(Y73)), "", "0  "&amp;Y24)</f>
        <v/>
      </c>
      <c r="AB73" s="445"/>
      <c r="AC73" s="446" t="s">
        <v>256</v>
      </c>
      <c r="AD73" s="5">
        <v>1</v>
      </c>
      <c r="AE73" s="60" t="s">
        <v>21</v>
      </c>
      <c r="AF73" s="463"/>
      <c r="AG73" s="460" t="s">
        <v>257</v>
      </c>
      <c r="AH73" s="463"/>
      <c r="AI73" s="463"/>
      <c r="AJ73" s="463"/>
      <c r="AK73" s="460"/>
      <c r="AL73" s="460"/>
      <c r="AM73" s="460"/>
      <c r="AN73" s="460"/>
      <c r="AO73" s="460"/>
      <c r="AP73" s="460"/>
      <c r="AQ73" s="460"/>
      <c r="AR73" s="460"/>
      <c r="AS73" s="461"/>
      <c r="AT73" s="3">
        <v>1</v>
      </c>
      <c r="AU73" s="5">
        <v>1</v>
      </c>
      <c r="AV73" s="5">
        <v>1</v>
      </c>
      <c r="AW73" s="5">
        <v>1</v>
      </c>
      <c r="AX73" s="5">
        <v>1</v>
      </c>
      <c r="AY73" s="5">
        <v>1</v>
      </c>
      <c r="AZ73" s="5">
        <v>1</v>
      </c>
      <c r="BA73" s="3">
        <v>1</v>
      </c>
      <c r="BB73" s="5">
        <v>1</v>
      </c>
      <c r="BC73" s="3">
        <v>1</v>
      </c>
      <c r="BD73" s="3">
        <v>1</v>
      </c>
      <c r="BE73" s="251"/>
      <c r="BF73" s="252"/>
      <c r="BG73" s="252"/>
      <c r="BH73" s="252"/>
      <c r="BI73" s="252"/>
      <c r="BJ73" s="106"/>
      <c r="BK73" s="106"/>
      <c r="BL73" s="85"/>
      <c r="BM73" s="5">
        <v>1</v>
      </c>
      <c r="BN73" s="5">
        <v>1</v>
      </c>
      <c r="BO73" s="5">
        <v>1</v>
      </c>
      <c r="BP73" s="5">
        <v>1</v>
      </c>
      <c r="BQ73" s="5">
        <v>1</v>
      </c>
      <c r="BR73" s="5">
        <v>1</v>
      </c>
      <c r="BS73" s="5">
        <v>1</v>
      </c>
      <c r="BT73" s="5">
        <v>1</v>
      </c>
      <c r="BU73" s="5">
        <v>1</v>
      </c>
      <c r="BV73" s="5">
        <v>1</v>
      </c>
      <c r="BW73" s="5">
        <v>1</v>
      </c>
      <c r="BX73" s="5">
        <v>1</v>
      </c>
      <c r="BY73" s="5">
        <v>1</v>
      </c>
      <c r="BZ73" s="5">
        <v>1</v>
      </c>
      <c r="CA73" s="5">
        <v>1</v>
      </c>
      <c r="CB73" s="5">
        <v>1</v>
      </c>
      <c r="CC73" s="5">
        <v>1</v>
      </c>
      <c r="CD73" s="5">
        <v>1</v>
      </c>
      <c r="CE73" s="5">
        <v>1</v>
      </c>
      <c r="CF73" s="5">
        <v>1</v>
      </c>
      <c r="CG73" s="5">
        <v>1</v>
      </c>
      <c r="CH73" s="5">
        <v>1</v>
      </c>
      <c r="CI73" s="5">
        <v>1</v>
      </c>
      <c r="CJ73" s="5">
        <v>1</v>
      </c>
      <c r="CK73" s="244">
        <v>1</v>
      </c>
    </row>
    <row r="74" spans="1:89" s="160" customFormat="1" ht="18.75">
      <c r="A74" s="5">
        <v>1</v>
      </c>
      <c r="B74" s="3">
        <v>1</v>
      </c>
      <c r="C74" s="3">
        <v>1</v>
      </c>
      <c r="D74" s="3">
        <v>1</v>
      </c>
      <c r="E74" s="3">
        <v>1</v>
      </c>
      <c r="F74" s="3">
        <v>1</v>
      </c>
      <c r="G74" s="3">
        <v>1</v>
      </c>
      <c r="H74" s="3">
        <v>1</v>
      </c>
      <c r="I74" s="3">
        <v>1</v>
      </c>
      <c r="J74" s="3">
        <v>1</v>
      </c>
      <c r="K74" s="3">
        <v>1</v>
      </c>
      <c r="L74" s="3">
        <v>1</v>
      </c>
      <c r="M74" s="3">
        <v>1</v>
      </c>
      <c r="N74" s="3">
        <v>1</v>
      </c>
      <c r="O74" s="3">
        <v>1</v>
      </c>
      <c r="P74" s="3">
        <v>1</v>
      </c>
      <c r="Q74" s="3">
        <v>1</v>
      </c>
      <c r="R74" s="455" t="s">
        <v>258</v>
      </c>
      <c r="S74" s="444"/>
      <c r="T74" s="5">
        <v>1</v>
      </c>
      <c r="U74" s="596"/>
      <c r="V74" s="606"/>
      <c r="W74" s="598"/>
      <c r="X74" s="636" t="str">
        <f t="shared" si="13"/>
        <v/>
      </c>
      <c r="Y74" s="640"/>
      <c r="Z74" s="182" t="str">
        <f t="shared" si="17"/>
        <v/>
      </c>
      <c r="AA74" s="639" t="str">
        <f t="shared" ref="AA74:AA87" si="22">IF(OR(ISBLANK(Y74), ISTEXT(Y74)), "", "0  "&amp;Y$24)</f>
        <v/>
      </c>
      <c r="AB74" s="445"/>
      <c r="AC74" s="446" t="s">
        <v>259</v>
      </c>
      <c r="AD74" s="5">
        <v>1</v>
      </c>
      <c r="AE74" s="60" t="s">
        <v>21</v>
      </c>
      <c r="AF74" s="464" t="s">
        <v>260</v>
      </c>
      <c r="AG74" s="464"/>
      <c r="AH74" s="464"/>
      <c r="AI74" s="464"/>
      <c r="AJ74" s="464"/>
      <c r="AK74" s="464"/>
      <c r="AL74" s="464"/>
      <c r="AM74" s="464"/>
      <c r="AN74" s="464"/>
      <c r="AO74" s="464"/>
      <c r="AP74" s="464"/>
      <c r="AQ74" s="464"/>
      <c r="AR74" s="464"/>
      <c r="AS74" s="465"/>
      <c r="AT74" s="3">
        <v>1</v>
      </c>
      <c r="AU74" s="5">
        <v>1</v>
      </c>
      <c r="AV74" s="5">
        <v>1</v>
      </c>
      <c r="AW74" s="5">
        <v>1</v>
      </c>
      <c r="AX74" s="5">
        <v>1</v>
      </c>
      <c r="AY74" s="5">
        <v>1</v>
      </c>
      <c r="AZ74" s="5">
        <v>1</v>
      </c>
      <c r="BA74" s="3">
        <v>1</v>
      </c>
      <c r="BB74" s="5">
        <v>1</v>
      </c>
      <c r="BC74" s="3">
        <v>1</v>
      </c>
      <c r="BD74" s="3">
        <v>1</v>
      </c>
      <c r="BE74" s="197"/>
      <c r="BF74" s="106"/>
      <c r="BG74" s="466" t="s">
        <v>261</v>
      </c>
      <c r="BH74" s="467">
        <v>40</v>
      </c>
      <c r="BI74" s="468" t="str">
        <f>BI65</f>
        <v>couverts</v>
      </c>
      <c r="BJ74" s="252"/>
      <c r="BK74" s="252"/>
      <c r="BL74" s="69"/>
      <c r="BM74" s="3">
        <v>1</v>
      </c>
      <c r="BN74" s="370" t="s">
        <v>26</v>
      </c>
      <c r="BO74" s="855" t="s">
        <v>212</v>
      </c>
      <c r="BP74" s="855"/>
      <c r="BQ74" s="855"/>
      <c r="BR74" s="855"/>
      <c r="BS74" s="371" t="s">
        <v>214</v>
      </c>
      <c r="BT74" s="5">
        <v>1</v>
      </c>
      <c r="BU74" s="5">
        <v>1</v>
      </c>
      <c r="BV74" s="5">
        <v>1</v>
      </c>
      <c r="BW74" s="5">
        <v>1</v>
      </c>
      <c r="BX74" s="5">
        <v>1</v>
      </c>
      <c r="BY74" s="5">
        <v>1</v>
      </c>
      <c r="BZ74" s="5">
        <v>1</v>
      </c>
      <c r="CA74" s="5">
        <v>1</v>
      </c>
      <c r="CB74" s="5">
        <v>1</v>
      </c>
      <c r="CC74" s="5">
        <v>1</v>
      </c>
      <c r="CD74" s="5">
        <v>1</v>
      </c>
      <c r="CE74" s="5">
        <v>1</v>
      </c>
      <c r="CF74" s="5">
        <v>1</v>
      </c>
      <c r="CG74" s="5">
        <v>1</v>
      </c>
      <c r="CH74" s="5">
        <v>1</v>
      </c>
      <c r="CI74" s="5">
        <v>1</v>
      </c>
      <c r="CJ74" s="5">
        <v>1</v>
      </c>
      <c r="CK74" s="244">
        <v>1</v>
      </c>
    </row>
    <row r="75" spans="1:89" s="160" customFormat="1" ht="19.5" thickBot="1">
      <c r="A75" s="5">
        <v>1</v>
      </c>
      <c r="B75" s="3">
        <v>1</v>
      </c>
      <c r="C75" s="3">
        <v>1</v>
      </c>
      <c r="D75" s="3">
        <v>1</v>
      </c>
      <c r="E75" s="3">
        <v>1</v>
      </c>
      <c r="F75" s="3">
        <v>1</v>
      </c>
      <c r="G75" s="3">
        <v>1</v>
      </c>
      <c r="H75" s="3">
        <v>1</v>
      </c>
      <c r="I75" s="3">
        <v>1</v>
      </c>
      <c r="J75" s="3">
        <v>1</v>
      </c>
      <c r="K75" s="3">
        <v>1</v>
      </c>
      <c r="L75" s="3">
        <v>1</v>
      </c>
      <c r="M75" s="3">
        <v>1</v>
      </c>
      <c r="N75" s="3">
        <v>1</v>
      </c>
      <c r="O75" s="3">
        <v>1</v>
      </c>
      <c r="P75" s="3">
        <v>1</v>
      </c>
      <c r="Q75" s="3">
        <v>1</v>
      </c>
      <c r="R75" s="469"/>
      <c r="S75" s="470"/>
      <c r="T75" s="5">
        <v>1</v>
      </c>
      <c r="U75" s="596"/>
      <c r="V75" s="606"/>
      <c r="W75" s="598"/>
      <c r="X75" s="636" t="str">
        <f t="shared" ref="X75:X87" si="23">SUBSTITUTE(SUBSTITUTE(SUBSTITUTE(SUBSTITUTE(SUBSTITUTE(SUBSTITUTE(SUBSTITUTE(SUBSTITUTE(SUBSTITUTE(SUBSTITUTE(V75,"0",""),"1",""),"2",""),"3",""),"4",""),"5",""),"6",""),"7",""),"8",""),"9","")</f>
        <v/>
      </c>
      <c r="Y75" s="640"/>
      <c r="Z75" s="182" t="str">
        <f t="shared" ref="Z75:Z87" si="24">IF(ISBLANK(Y75),X75,Y75)</f>
        <v/>
      </c>
      <c r="AA75" s="639" t="str">
        <f t="shared" si="22"/>
        <v/>
      </c>
      <c r="AB75" s="471"/>
      <c r="AC75" s="472"/>
      <c r="AD75" s="5">
        <v>1</v>
      </c>
      <c r="AE75" s="473" t="s">
        <v>21</v>
      </c>
      <c r="AF75" s="399">
        <v>9</v>
      </c>
      <c r="AG75" s="399">
        <v>12</v>
      </c>
      <c r="AH75" s="399">
        <v>4</v>
      </c>
      <c r="AI75" s="399">
        <v>11</v>
      </c>
      <c r="AJ75" s="399">
        <v>10</v>
      </c>
      <c r="AK75" s="399">
        <v>40</v>
      </c>
      <c r="AL75" s="399">
        <v>12</v>
      </c>
      <c r="AM75" s="399">
        <v>10</v>
      </c>
      <c r="AN75" s="399">
        <v>0.2</v>
      </c>
      <c r="AO75" s="399">
        <v>12</v>
      </c>
      <c r="AP75" s="399">
        <v>9</v>
      </c>
      <c r="AQ75" s="399">
        <v>10</v>
      </c>
      <c r="AR75" s="399">
        <v>16</v>
      </c>
      <c r="AS75" s="474">
        <v>16</v>
      </c>
      <c r="AT75" s="5">
        <v>1</v>
      </c>
      <c r="AU75" s="5">
        <v>1</v>
      </c>
      <c r="AV75" s="5">
        <v>1</v>
      </c>
      <c r="AW75" s="5">
        <v>1</v>
      </c>
      <c r="AX75" s="5">
        <v>1</v>
      </c>
      <c r="AY75" s="5">
        <v>1</v>
      </c>
      <c r="AZ75" s="5">
        <v>1</v>
      </c>
      <c r="BA75" s="5">
        <v>1</v>
      </c>
      <c r="BB75" s="5">
        <v>1</v>
      </c>
      <c r="BC75" s="5">
        <v>1</v>
      </c>
      <c r="BD75" s="5">
        <v>1</v>
      </c>
      <c r="BE75" s="197"/>
      <c r="BF75" s="106"/>
      <c r="BG75" s="466"/>
      <c r="BH75" s="475"/>
      <c r="BI75" s="475"/>
      <c r="BJ75" s="252"/>
      <c r="BK75" s="252"/>
      <c r="BL75" s="69"/>
      <c r="BM75" s="3">
        <v>1</v>
      </c>
      <c r="BN75" s="856" t="str">
        <f>BO74</f>
        <v>Nombre de contenants</v>
      </c>
      <c r="BO75" s="374"/>
      <c r="BP75" s="375" t="s">
        <v>216</v>
      </c>
      <c r="BQ75" s="376">
        <v>275</v>
      </c>
      <c r="BR75" s="377" t="s">
        <v>219</v>
      </c>
      <c r="BS75" s="378" t="s">
        <v>218</v>
      </c>
      <c r="BT75" s="5">
        <v>1</v>
      </c>
      <c r="BU75" s="5">
        <v>1</v>
      </c>
      <c r="BV75" s="5">
        <v>1</v>
      </c>
      <c r="BW75" s="5">
        <v>1</v>
      </c>
      <c r="BX75" s="5">
        <v>1</v>
      </c>
      <c r="BY75" s="5">
        <v>1</v>
      </c>
      <c r="BZ75" s="5">
        <v>1</v>
      </c>
      <c r="CA75" s="5">
        <v>1</v>
      </c>
      <c r="CB75" s="5">
        <v>1</v>
      </c>
      <c r="CC75" s="5">
        <v>1</v>
      </c>
      <c r="CD75" s="5">
        <v>1</v>
      </c>
      <c r="CE75" s="5">
        <v>1</v>
      </c>
      <c r="CF75" s="5">
        <v>1</v>
      </c>
      <c r="CG75" s="5">
        <v>1</v>
      </c>
      <c r="CH75" s="5">
        <v>1</v>
      </c>
      <c r="CI75" s="5">
        <v>1</v>
      </c>
      <c r="CJ75" s="5">
        <v>1</v>
      </c>
      <c r="CK75" s="244">
        <v>1</v>
      </c>
    </row>
    <row r="76" spans="1:89" s="160" customFormat="1" ht="23.25" customHeight="1">
      <c r="A76" s="5">
        <v>1</v>
      </c>
      <c r="B76" s="3">
        <v>1</v>
      </c>
      <c r="C76" s="3">
        <v>1</v>
      </c>
      <c r="D76" s="3">
        <v>1</v>
      </c>
      <c r="E76" s="3">
        <v>1</v>
      </c>
      <c r="F76" s="3">
        <v>1</v>
      </c>
      <c r="G76" s="3">
        <v>1</v>
      </c>
      <c r="H76" s="3">
        <v>1</v>
      </c>
      <c r="I76" s="3">
        <v>1</v>
      </c>
      <c r="J76" s="3">
        <v>1</v>
      </c>
      <c r="K76" s="3">
        <v>1</v>
      </c>
      <c r="L76" s="3">
        <v>1</v>
      </c>
      <c r="M76" s="3">
        <v>1</v>
      </c>
      <c r="N76" s="3">
        <v>1</v>
      </c>
      <c r="O76" s="3">
        <v>1</v>
      </c>
      <c r="P76" s="3">
        <v>1</v>
      </c>
      <c r="Q76" s="3">
        <v>1</v>
      </c>
      <c r="R76" s="3">
        <v>1</v>
      </c>
      <c r="S76" s="5">
        <v>1</v>
      </c>
      <c r="T76" s="5">
        <v>1</v>
      </c>
      <c r="U76" s="596"/>
      <c r="V76" s="606"/>
      <c r="W76" s="598"/>
      <c r="X76" s="636" t="str">
        <f t="shared" si="23"/>
        <v/>
      </c>
      <c r="Y76" s="640"/>
      <c r="Z76" s="182" t="str">
        <f t="shared" si="24"/>
        <v/>
      </c>
      <c r="AA76" s="639" t="str">
        <f t="shared" si="22"/>
        <v/>
      </c>
      <c r="AB76" s="5">
        <v>1</v>
      </c>
      <c r="AC76" s="5">
        <v>1</v>
      </c>
      <c r="AD76" s="5">
        <v>1</v>
      </c>
      <c r="AE76" s="287">
        <f t="shared" ref="AE76:AS76" ca="1" si="25">CELL("largeur",AE76)</f>
        <v>5</v>
      </c>
      <c r="AF76" s="287">
        <f t="shared" ca="1" si="25"/>
        <v>9</v>
      </c>
      <c r="AG76" s="287">
        <f t="shared" ca="1" si="25"/>
        <v>12</v>
      </c>
      <c r="AH76" s="287">
        <f t="shared" ca="1" si="25"/>
        <v>4</v>
      </c>
      <c r="AI76" s="287">
        <f t="shared" ca="1" si="25"/>
        <v>11</v>
      </c>
      <c r="AJ76" s="287">
        <f t="shared" ca="1" si="25"/>
        <v>10</v>
      </c>
      <c r="AK76" s="287">
        <f t="shared" ca="1" si="25"/>
        <v>40</v>
      </c>
      <c r="AL76" s="287">
        <f t="shared" ca="1" si="25"/>
        <v>12</v>
      </c>
      <c r="AM76" s="287">
        <f t="shared" ca="1" si="25"/>
        <v>12</v>
      </c>
      <c r="AN76" s="287">
        <f t="shared" ca="1" si="25"/>
        <v>0</v>
      </c>
      <c r="AO76" s="287">
        <f t="shared" ca="1" si="25"/>
        <v>12</v>
      </c>
      <c r="AP76" s="287">
        <f t="shared" ca="1" si="25"/>
        <v>9</v>
      </c>
      <c r="AQ76" s="287">
        <f t="shared" ca="1" si="25"/>
        <v>10</v>
      </c>
      <c r="AR76" s="287">
        <f t="shared" ca="1" si="25"/>
        <v>16</v>
      </c>
      <c r="AS76" s="287">
        <f t="shared" ca="1" si="25"/>
        <v>16</v>
      </c>
      <c r="AT76" s="5">
        <v>1</v>
      </c>
      <c r="AU76" s="5">
        <v>1</v>
      </c>
      <c r="AV76" s="5">
        <v>1</v>
      </c>
      <c r="AW76" s="5">
        <v>1</v>
      </c>
      <c r="AX76" s="5">
        <v>1</v>
      </c>
      <c r="AY76" s="5">
        <v>1</v>
      </c>
      <c r="AZ76" s="5">
        <v>1</v>
      </c>
      <c r="BA76" s="5">
        <v>1</v>
      </c>
      <c r="BB76" s="5">
        <v>1</v>
      </c>
      <c r="BC76" s="5">
        <v>1</v>
      </c>
      <c r="BD76" s="5">
        <v>1</v>
      </c>
      <c r="BE76" s="251"/>
      <c r="BF76" s="252"/>
      <c r="BG76" s="252"/>
      <c r="BH76" s="467">
        <v>16</v>
      </c>
      <c r="BI76" s="468" t="str">
        <f>BI68</f>
        <v>poulets</v>
      </c>
      <c r="BJ76" s="252"/>
      <c r="BK76" s="252"/>
      <c r="BL76" s="69"/>
      <c r="BM76" s="3">
        <v>1</v>
      </c>
      <c r="BN76" s="856"/>
      <c r="BO76" s="380"/>
      <c r="BP76" s="381" t="s">
        <v>221</v>
      </c>
      <c r="BQ76" s="382">
        <v>18</v>
      </c>
      <c r="BR76" s="383" t="str">
        <f>BR75</f>
        <v>Morceaux</v>
      </c>
      <c r="BS76" s="384">
        <f>BQ78*BO78</f>
        <v>270</v>
      </c>
      <c r="BT76" s="5">
        <v>1</v>
      </c>
      <c r="BU76" s="5">
        <v>1</v>
      </c>
      <c r="BV76" s="5">
        <v>1</v>
      </c>
      <c r="BW76" s="5">
        <v>1</v>
      </c>
      <c r="BX76" s="5">
        <v>1</v>
      </c>
      <c r="BY76" s="5">
        <v>1</v>
      </c>
      <c r="BZ76" s="5">
        <v>1</v>
      </c>
      <c r="CA76" s="5">
        <v>1</v>
      </c>
      <c r="CB76" s="5">
        <v>1</v>
      </c>
      <c r="CC76" s="5">
        <v>1</v>
      </c>
      <c r="CD76" s="5">
        <v>1</v>
      </c>
      <c r="CE76" s="5">
        <v>1</v>
      </c>
      <c r="CF76" s="5">
        <v>1</v>
      </c>
      <c r="CG76" s="5">
        <v>1</v>
      </c>
      <c r="CH76" s="5">
        <v>1</v>
      </c>
      <c r="CI76" s="5">
        <v>1</v>
      </c>
      <c r="CJ76" s="5">
        <v>1</v>
      </c>
      <c r="CK76" s="244">
        <v>1</v>
      </c>
    </row>
    <row r="77" spans="1:89" s="160" customFormat="1" ht="31.5" customHeight="1">
      <c r="A77" s="5">
        <v>1</v>
      </c>
      <c r="B77" s="3">
        <v>1</v>
      </c>
      <c r="C77" s="3">
        <v>1</v>
      </c>
      <c r="D77" s="3">
        <v>1</v>
      </c>
      <c r="E77" s="3">
        <v>1</v>
      </c>
      <c r="F77" s="3">
        <v>1</v>
      </c>
      <c r="G77" s="3">
        <v>1</v>
      </c>
      <c r="H77" s="3">
        <v>1</v>
      </c>
      <c r="I77" s="3">
        <v>1</v>
      </c>
      <c r="J77" s="3">
        <v>1</v>
      </c>
      <c r="K77" s="3">
        <v>1</v>
      </c>
      <c r="L77" s="3">
        <v>1</v>
      </c>
      <c r="M77" s="3">
        <v>1</v>
      </c>
      <c r="N77" s="3">
        <v>1</v>
      </c>
      <c r="O77" s="3">
        <v>1</v>
      </c>
      <c r="P77" s="3">
        <v>1</v>
      </c>
      <c r="Q77" s="3">
        <v>1</v>
      </c>
      <c r="R77" s="3">
        <v>1</v>
      </c>
      <c r="S77" s="5">
        <v>1</v>
      </c>
      <c r="T77" s="5">
        <v>1</v>
      </c>
      <c r="U77" s="596"/>
      <c r="V77" s="606"/>
      <c r="W77" s="598"/>
      <c r="X77" s="636" t="str">
        <f t="shared" si="23"/>
        <v/>
      </c>
      <c r="Y77" s="640"/>
      <c r="Z77" s="182" t="str">
        <f t="shared" si="24"/>
        <v/>
      </c>
      <c r="AA77" s="639" t="str">
        <f t="shared" si="22"/>
        <v/>
      </c>
      <c r="AB77" s="5">
        <v>1</v>
      </c>
      <c r="AC77" s="5">
        <v>1</v>
      </c>
      <c r="AD77" s="5">
        <v>1</v>
      </c>
      <c r="AE77" s="891" t="s">
        <v>291</v>
      </c>
      <c r="AF77" s="892"/>
      <c r="AG77" s="892"/>
      <c r="AH77" s="892"/>
      <c r="AI77" s="892"/>
      <c r="AJ77" s="892"/>
      <c r="AK77" s="892"/>
      <c r="AL77" s="893"/>
      <c r="AM77" s="487" t="s">
        <v>262</v>
      </c>
      <c r="AN77" s="476"/>
      <c r="AO77" s="477" t="s">
        <v>263</v>
      </c>
      <c r="AP77" s="478"/>
      <c r="AQ77" s="58"/>
      <c r="AR77" s="5"/>
      <c r="AS77" s="5"/>
      <c r="AT77" s="5">
        <v>1</v>
      </c>
      <c r="AU77" s="5">
        <v>1</v>
      </c>
      <c r="AV77" s="5">
        <v>1</v>
      </c>
      <c r="AW77" s="5">
        <v>1</v>
      </c>
      <c r="AX77" s="5">
        <v>1</v>
      </c>
      <c r="AY77" s="5">
        <v>1</v>
      </c>
      <c r="AZ77" s="5">
        <v>1</v>
      </c>
      <c r="BA77" s="5">
        <v>1</v>
      </c>
      <c r="BB77" s="5">
        <v>1</v>
      </c>
      <c r="BC77" s="5">
        <v>1</v>
      </c>
      <c r="BD77" s="5">
        <v>1</v>
      </c>
      <c r="BE77" s="68"/>
      <c r="BF77" s="36"/>
      <c r="BG77" s="36"/>
      <c r="BH77" s="36"/>
      <c r="BI77" s="36"/>
      <c r="BJ77" s="36"/>
      <c r="BK77" s="36"/>
      <c r="BL77" s="69"/>
      <c r="BM77" s="3">
        <v>1</v>
      </c>
      <c r="BN77" s="856"/>
      <c r="BO77" s="385">
        <f>IF(MOD(BQ75,BQ76)&gt;MOD(BQ75,BQ76)/2,INT(BQ75/BQ76)+1,INT(BQ75/BQ76))</f>
        <v>16</v>
      </c>
      <c r="BP77" s="386" t="s">
        <v>223</v>
      </c>
      <c r="BQ77" s="388"/>
      <c r="BR77" s="388"/>
      <c r="BS77" s="384">
        <f>IF(BS76=BQ75,"",BS76+BQ79)</f>
        <v>275</v>
      </c>
      <c r="BT77" s="5">
        <v>1</v>
      </c>
      <c r="BU77" s="5">
        <v>1</v>
      </c>
      <c r="BV77" s="5">
        <v>1</v>
      </c>
      <c r="BW77" s="5">
        <v>1</v>
      </c>
      <c r="BX77" s="5">
        <v>1</v>
      </c>
      <c r="BY77" s="5">
        <v>1</v>
      </c>
      <c r="BZ77" s="5">
        <v>1</v>
      </c>
      <c r="CA77" s="5">
        <v>1</v>
      </c>
      <c r="CB77" s="5">
        <v>1</v>
      </c>
      <c r="CC77" s="5">
        <v>1</v>
      </c>
      <c r="CD77" s="5">
        <v>1</v>
      </c>
      <c r="CE77" s="5">
        <v>1</v>
      </c>
      <c r="CF77" s="5">
        <v>1</v>
      </c>
      <c r="CG77" s="5">
        <v>1</v>
      </c>
      <c r="CH77" s="5">
        <v>1</v>
      </c>
      <c r="CI77" s="5">
        <v>1</v>
      </c>
      <c r="CJ77" s="5">
        <v>1</v>
      </c>
      <c r="CK77" s="244">
        <v>1</v>
      </c>
    </row>
    <row r="78" spans="1:89" s="160" customFormat="1" ht="15" customHeight="1">
      <c r="A78" s="5">
        <v>1</v>
      </c>
      <c r="B78" s="3">
        <v>1</v>
      </c>
      <c r="C78" s="3">
        <v>1</v>
      </c>
      <c r="D78" s="3">
        <v>1</v>
      </c>
      <c r="E78" s="3">
        <v>1</v>
      </c>
      <c r="F78" s="3">
        <v>1</v>
      </c>
      <c r="G78" s="3">
        <v>1</v>
      </c>
      <c r="H78" s="3">
        <v>1</v>
      </c>
      <c r="I78" s="3">
        <v>1</v>
      </c>
      <c r="J78" s="3">
        <v>1</v>
      </c>
      <c r="K78" s="3">
        <v>1</v>
      </c>
      <c r="L78" s="3">
        <v>1</v>
      </c>
      <c r="M78" s="3">
        <v>1</v>
      </c>
      <c r="N78" s="3">
        <v>1</v>
      </c>
      <c r="O78" s="3">
        <v>1</v>
      </c>
      <c r="P78" s="3">
        <v>1</v>
      </c>
      <c r="Q78" s="3">
        <v>1</v>
      </c>
      <c r="R78" s="3">
        <v>1</v>
      </c>
      <c r="S78" s="5">
        <v>1</v>
      </c>
      <c r="T78" s="5">
        <v>1</v>
      </c>
      <c r="U78" s="596"/>
      <c r="V78" s="606"/>
      <c r="W78" s="598"/>
      <c r="X78" s="636" t="str">
        <f t="shared" si="23"/>
        <v/>
      </c>
      <c r="Y78" s="640"/>
      <c r="Z78" s="182" t="str">
        <f t="shared" si="24"/>
        <v/>
      </c>
      <c r="AA78" s="639" t="str">
        <f t="shared" si="22"/>
        <v/>
      </c>
      <c r="AB78" s="5">
        <v>1</v>
      </c>
      <c r="AC78" s="5">
        <v>1</v>
      </c>
      <c r="AD78" s="5">
        <v>1</v>
      </c>
      <c r="AE78" s="891"/>
      <c r="AF78" s="892"/>
      <c r="AG78" s="892"/>
      <c r="AH78" s="892"/>
      <c r="AI78" s="892"/>
      <c r="AJ78" s="892"/>
      <c r="AK78" s="892"/>
      <c r="AL78" s="893"/>
      <c r="AM78" s="5">
        <v>1</v>
      </c>
      <c r="AN78" s="5">
        <v>1</v>
      </c>
      <c r="AO78" s="5">
        <v>1</v>
      </c>
      <c r="AP78" s="5">
        <v>1</v>
      </c>
      <c r="AQ78" s="5">
        <v>1</v>
      </c>
      <c r="AR78" s="5">
        <v>1</v>
      </c>
      <c r="AS78" s="5">
        <v>1</v>
      </c>
      <c r="AT78" s="5">
        <v>1</v>
      </c>
      <c r="AU78" s="5">
        <v>1</v>
      </c>
      <c r="AV78" s="5">
        <v>1</v>
      </c>
      <c r="AW78" s="5">
        <v>1</v>
      </c>
      <c r="AX78" s="5">
        <v>1</v>
      </c>
      <c r="AY78" s="5">
        <v>1</v>
      </c>
      <c r="AZ78" s="5">
        <v>1</v>
      </c>
      <c r="BA78" s="5">
        <v>1</v>
      </c>
      <c r="BB78" s="5">
        <v>1</v>
      </c>
      <c r="BC78" s="5">
        <v>1</v>
      </c>
      <c r="BD78" s="5">
        <v>1</v>
      </c>
      <c r="BE78" s="68"/>
      <c r="BF78" s="36"/>
      <c r="BG78" s="36"/>
      <c r="BH78" s="36"/>
      <c r="BI78" s="36"/>
      <c r="BJ78" s="36"/>
      <c r="BK78" s="36"/>
      <c r="BL78" s="69"/>
      <c r="BM78" s="3">
        <v>1</v>
      </c>
      <c r="BN78" s="856"/>
      <c r="BO78" s="385">
        <f>INT(BQ75/BQ76)</f>
        <v>15</v>
      </c>
      <c r="BP78" s="389" t="s">
        <v>84</v>
      </c>
      <c r="BQ78" s="390">
        <f>BQ76</f>
        <v>18</v>
      </c>
      <c r="BR78" s="383" t="str">
        <f>BR76</f>
        <v>Morceaux</v>
      </c>
      <c r="BS78" s="391" t="str">
        <f>CONCATENATE(BS76," ",BR75)</f>
        <v>270 Morceaux</v>
      </c>
      <c r="BT78" s="5">
        <v>1</v>
      </c>
      <c r="BU78" s="5">
        <v>1</v>
      </c>
      <c r="BV78" s="5">
        <v>1</v>
      </c>
      <c r="BW78" s="5">
        <v>1</v>
      </c>
      <c r="BX78" s="5">
        <v>1</v>
      </c>
      <c r="BY78" s="5">
        <v>1</v>
      </c>
      <c r="BZ78" s="5">
        <v>1</v>
      </c>
      <c r="CA78" s="5">
        <v>1</v>
      </c>
      <c r="CB78" s="5">
        <v>1</v>
      </c>
      <c r="CC78" s="5">
        <v>1</v>
      </c>
      <c r="CD78" s="5">
        <v>1</v>
      </c>
      <c r="CE78" s="5">
        <v>1</v>
      </c>
      <c r="CF78" s="5">
        <v>1</v>
      </c>
      <c r="CG78" s="5">
        <v>1</v>
      </c>
      <c r="CH78" s="5">
        <v>1</v>
      </c>
      <c r="CI78" s="5">
        <v>1</v>
      </c>
      <c r="CJ78" s="5">
        <v>1</v>
      </c>
      <c r="CK78" s="244">
        <v>1</v>
      </c>
    </row>
    <row r="79" spans="1:89" s="160" customFormat="1" ht="21.75" customHeight="1" thickBot="1">
      <c r="A79" s="5">
        <v>1</v>
      </c>
      <c r="B79" s="3">
        <v>1</v>
      </c>
      <c r="C79" s="3">
        <v>1</v>
      </c>
      <c r="D79" s="3">
        <v>1</v>
      </c>
      <c r="E79" s="3">
        <v>1</v>
      </c>
      <c r="F79" s="3">
        <v>1</v>
      </c>
      <c r="G79" s="3">
        <v>1</v>
      </c>
      <c r="H79" s="3">
        <v>1</v>
      </c>
      <c r="I79" s="3">
        <v>1</v>
      </c>
      <c r="J79" s="3">
        <v>1</v>
      </c>
      <c r="K79" s="3">
        <v>1</v>
      </c>
      <c r="L79" s="3">
        <v>1</v>
      </c>
      <c r="M79" s="3">
        <v>1</v>
      </c>
      <c r="N79" s="3">
        <v>1</v>
      </c>
      <c r="O79" s="3">
        <v>1</v>
      </c>
      <c r="P79" s="3">
        <v>1</v>
      </c>
      <c r="Q79" s="3">
        <v>1</v>
      </c>
      <c r="R79" s="3">
        <v>1</v>
      </c>
      <c r="S79" s="5">
        <v>1</v>
      </c>
      <c r="T79" s="5">
        <v>1</v>
      </c>
      <c r="U79" s="596"/>
      <c r="V79" s="606"/>
      <c r="W79" s="598"/>
      <c r="X79" s="636" t="str">
        <f t="shared" si="23"/>
        <v/>
      </c>
      <c r="Y79" s="640"/>
      <c r="Z79" s="182" t="str">
        <f t="shared" si="24"/>
        <v/>
      </c>
      <c r="AA79" s="639" t="str">
        <f t="shared" si="22"/>
        <v/>
      </c>
      <c r="AB79" s="5">
        <v>1</v>
      </c>
      <c r="AC79" s="5">
        <v>1</v>
      </c>
      <c r="AD79" s="5">
        <v>1</v>
      </c>
      <c r="AE79" s="894" t="s">
        <v>264</v>
      </c>
      <c r="AF79" s="895"/>
      <c r="AG79" s="895"/>
      <c r="AH79" s="895"/>
      <c r="AI79" s="895"/>
      <c r="AJ79" s="895"/>
      <c r="AK79" s="895"/>
      <c r="AL79" s="896"/>
      <c r="AM79" s="5">
        <v>1</v>
      </c>
      <c r="AN79" s="5">
        <v>1</v>
      </c>
      <c r="AO79" s="5">
        <v>1</v>
      </c>
      <c r="AP79" s="5">
        <v>1</v>
      </c>
      <c r="AQ79" s="5">
        <v>1</v>
      </c>
      <c r="AR79" s="5">
        <v>1</v>
      </c>
      <c r="AS79" s="5">
        <v>1</v>
      </c>
      <c r="AT79" s="5">
        <v>1</v>
      </c>
      <c r="AU79" s="5">
        <v>1</v>
      </c>
      <c r="AV79" s="5">
        <v>1</v>
      </c>
      <c r="AW79" s="5">
        <v>1</v>
      </c>
      <c r="AX79" s="5">
        <v>1</v>
      </c>
      <c r="AY79" s="5">
        <v>1</v>
      </c>
      <c r="AZ79" s="5">
        <v>1</v>
      </c>
      <c r="BA79" s="5">
        <v>1</v>
      </c>
      <c r="BB79" s="5">
        <v>1</v>
      </c>
      <c r="BC79" s="5">
        <v>1</v>
      </c>
      <c r="BD79" s="5">
        <v>1</v>
      </c>
      <c r="BE79" s="479">
        <v>13</v>
      </c>
      <c r="BF79" s="480">
        <v>13</v>
      </c>
      <c r="BG79" s="480">
        <v>13</v>
      </c>
      <c r="BH79" s="480">
        <v>13</v>
      </c>
      <c r="BI79" s="480">
        <v>13</v>
      </c>
      <c r="BJ79" s="481">
        <v>20</v>
      </c>
      <c r="BK79" s="480">
        <v>13</v>
      </c>
      <c r="BL79" s="482">
        <v>13</v>
      </c>
      <c r="BM79" s="3">
        <v>1</v>
      </c>
      <c r="BN79" s="856"/>
      <c r="BO79" s="393"/>
      <c r="BP79" s="385" t="str">
        <f>IF(BS76=BQ75,"",IF(BQ79&gt;0,"Plus 1 de"))</f>
        <v>Plus 1 de</v>
      </c>
      <c r="BQ79" s="390">
        <f>IF(BS76=BQ75,"",MOD(BQ75,BQ76))</f>
        <v>5</v>
      </c>
      <c r="BR79" s="383" t="str">
        <f>IF(BS76=BQ75,"",BR78)</f>
        <v>Morceaux</v>
      </c>
      <c r="BS79" s="394" t="str">
        <f>CONCATENATE(BS77," ",BR75)</f>
        <v>275 Morceaux</v>
      </c>
      <c r="BT79" s="5">
        <v>1</v>
      </c>
      <c r="BU79" s="5">
        <v>1</v>
      </c>
      <c r="BV79" s="5">
        <v>1</v>
      </c>
      <c r="BW79" s="5">
        <v>1</v>
      </c>
      <c r="BX79" s="5">
        <v>1</v>
      </c>
      <c r="BY79" s="5">
        <v>1</v>
      </c>
      <c r="BZ79" s="5">
        <v>1</v>
      </c>
      <c r="CA79" s="5">
        <v>1</v>
      </c>
      <c r="CB79" s="5">
        <v>1</v>
      </c>
      <c r="CC79" s="5">
        <v>1</v>
      </c>
      <c r="CD79" s="5">
        <v>1</v>
      </c>
      <c r="CE79" s="5">
        <v>1</v>
      </c>
      <c r="CF79" s="5">
        <v>1</v>
      </c>
      <c r="CG79" s="5">
        <v>1</v>
      </c>
      <c r="CH79" s="5">
        <v>1</v>
      </c>
      <c r="CI79" s="5">
        <v>1</v>
      </c>
      <c r="CJ79" s="5">
        <v>1</v>
      </c>
      <c r="CK79" s="244">
        <v>1</v>
      </c>
    </row>
    <row r="80" spans="1:89" s="160" customFormat="1" ht="15" customHeight="1">
      <c r="A80" s="5">
        <v>1</v>
      </c>
      <c r="B80" s="3">
        <v>1</v>
      </c>
      <c r="C80" s="3">
        <v>1</v>
      </c>
      <c r="D80" s="3">
        <v>1</v>
      </c>
      <c r="E80" s="3">
        <v>1</v>
      </c>
      <c r="F80" s="3">
        <v>1</v>
      </c>
      <c r="G80" s="3">
        <v>1</v>
      </c>
      <c r="H80" s="3">
        <v>1</v>
      </c>
      <c r="I80" s="3">
        <v>1</v>
      </c>
      <c r="J80" s="3">
        <v>1</v>
      </c>
      <c r="K80" s="3">
        <v>1</v>
      </c>
      <c r="L80" s="3">
        <v>1</v>
      </c>
      <c r="M80" s="3">
        <v>1</v>
      </c>
      <c r="N80" s="3">
        <v>1</v>
      </c>
      <c r="O80" s="3">
        <v>1</v>
      </c>
      <c r="P80" s="3">
        <v>1</v>
      </c>
      <c r="Q80" s="3">
        <v>1</v>
      </c>
      <c r="R80" s="3">
        <v>1</v>
      </c>
      <c r="S80" s="5">
        <v>1</v>
      </c>
      <c r="T80" s="5">
        <v>1</v>
      </c>
      <c r="U80" s="596"/>
      <c r="V80" s="606"/>
      <c r="W80" s="598"/>
      <c r="X80" s="636" t="str">
        <f t="shared" si="23"/>
        <v/>
      </c>
      <c r="Y80" s="640"/>
      <c r="Z80" s="182" t="str">
        <f t="shared" si="24"/>
        <v/>
      </c>
      <c r="AA80" s="639" t="str">
        <f t="shared" si="22"/>
        <v/>
      </c>
      <c r="AB80" s="5">
        <v>1</v>
      </c>
      <c r="AC80" s="5">
        <v>1</v>
      </c>
      <c r="AD80" s="5">
        <v>1</v>
      </c>
      <c r="AE80" s="488" t="s">
        <v>292</v>
      </c>
      <c r="AF80" s="489"/>
      <c r="AG80" s="489"/>
      <c r="AH80" s="489"/>
      <c r="AI80" s="489"/>
      <c r="AJ80" s="489"/>
      <c r="AK80" s="489"/>
      <c r="AL80" s="490"/>
      <c r="AM80" s="5">
        <v>1</v>
      </c>
      <c r="AN80" s="5">
        <v>1</v>
      </c>
      <c r="AO80" s="5">
        <v>1</v>
      </c>
      <c r="AP80" s="5">
        <v>1</v>
      </c>
      <c r="AQ80" s="5">
        <v>1</v>
      </c>
      <c r="AR80" s="5">
        <v>1</v>
      </c>
      <c r="AS80" s="5">
        <v>1</v>
      </c>
      <c r="AT80" s="5">
        <v>1</v>
      </c>
      <c r="AU80" s="5">
        <v>1</v>
      </c>
      <c r="AV80" s="5">
        <v>1</v>
      </c>
      <c r="AW80" s="5">
        <v>1</v>
      </c>
      <c r="AX80" s="5">
        <v>1</v>
      </c>
      <c r="AY80" s="5">
        <v>1</v>
      </c>
      <c r="AZ80" s="5">
        <v>1</v>
      </c>
      <c r="BA80" s="5">
        <v>1</v>
      </c>
      <c r="BB80" s="5">
        <v>1</v>
      </c>
      <c r="BC80" s="5">
        <v>1</v>
      </c>
      <c r="BD80" s="5">
        <v>1</v>
      </c>
      <c r="BE80" s="5">
        <v>1</v>
      </c>
      <c r="BF80" s="5">
        <v>1</v>
      </c>
      <c r="BG80" s="5">
        <v>1</v>
      </c>
      <c r="BH80" s="5">
        <v>1</v>
      </c>
      <c r="BI80" s="5">
        <v>1</v>
      </c>
      <c r="BJ80" s="5">
        <v>1</v>
      </c>
      <c r="BK80" s="5">
        <v>1</v>
      </c>
      <c r="BL80" s="5">
        <v>1</v>
      </c>
      <c r="BM80" s="5">
        <v>1</v>
      </c>
      <c r="BN80" s="856"/>
      <c r="BO80" s="852" t="s">
        <v>224</v>
      </c>
      <c r="BP80" s="852"/>
      <c r="BQ80" s="852"/>
      <c r="BR80" s="852"/>
      <c r="BS80" s="809"/>
      <c r="BT80" s="5">
        <v>1</v>
      </c>
      <c r="BU80" s="5">
        <v>1</v>
      </c>
      <c r="BV80" s="5">
        <v>1</v>
      </c>
      <c r="BW80" s="5">
        <v>1</v>
      </c>
      <c r="BX80" s="5">
        <v>1</v>
      </c>
      <c r="BY80" s="5">
        <v>1</v>
      </c>
      <c r="BZ80" s="5">
        <v>1</v>
      </c>
      <c r="CA80" s="5">
        <v>1</v>
      </c>
      <c r="CB80" s="5">
        <v>1</v>
      </c>
      <c r="CC80" s="5">
        <v>1</v>
      </c>
      <c r="CD80" s="5">
        <v>1</v>
      </c>
      <c r="CE80" s="5">
        <v>1</v>
      </c>
      <c r="CF80" s="5">
        <v>1</v>
      </c>
      <c r="CG80" s="5">
        <v>1</v>
      </c>
      <c r="CH80" s="5">
        <v>1</v>
      </c>
      <c r="CI80" s="5">
        <v>1</v>
      </c>
      <c r="CJ80" s="5">
        <v>1</v>
      </c>
      <c r="CK80" s="244">
        <v>1</v>
      </c>
    </row>
    <row r="81" spans="1:89" s="160" customFormat="1" ht="15" customHeight="1">
      <c r="A81" s="5">
        <v>1</v>
      </c>
      <c r="B81" s="5">
        <v>1</v>
      </c>
      <c r="C81" s="5">
        <v>1</v>
      </c>
      <c r="D81" s="5">
        <v>1</v>
      </c>
      <c r="E81" s="5">
        <v>1</v>
      </c>
      <c r="F81" s="5">
        <v>1</v>
      </c>
      <c r="G81" s="5">
        <v>1</v>
      </c>
      <c r="H81" s="5">
        <v>1</v>
      </c>
      <c r="I81" s="5">
        <v>1</v>
      </c>
      <c r="J81" s="5">
        <v>1</v>
      </c>
      <c r="K81" s="5">
        <v>1</v>
      </c>
      <c r="L81" s="5">
        <v>1</v>
      </c>
      <c r="M81" s="5">
        <v>1</v>
      </c>
      <c r="N81" s="5">
        <v>1</v>
      </c>
      <c r="O81" s="5">
        <v>1</v>
      </c>
      <c r="P81" s="5">
        <v>1</v>
      </c>
      <c r="Q81" s="5">
        <v>1</v>
      </c>
      <c r="R81" s="5">
        <v>1</v>
      </c>
      <c r="S81" s="5">
        <v>1</v>
      </c>
      <c r="T81" s="5">
        <v>1</v>
      </c>
      <c r="U81" s="596"/>
      <c r="V81" s="606"/>
      <c r="W81" s="598"/>
      <c r="X81" s="636" t="str">
        <f t="shared" si="23"/>
        <v/>
      </c>
      <c r="Y81" s="640"/>
      <c r="Z81" s="182" t="str">
        <f t="shared" si="24"/>
        <v/>
      </c>
      <c r="AA81" s="639" t="str">
        <f t="shared" si="22"/>
        <v/>
      </c>
      <c r="AB81" s="5">
        <v>1</v>
      </c>
      <c r="AC81" s="5">
        <v>1</v>
      </c>
      <c r="AD81" s="5">
        <v>1</v>
      </c>
      <c r="AE81" s="5">
        <v>1</v>
      </c>
      <c r="AF81" s="5">
        <v>1</v>
      </c>
      <c r="AG81" s="5">
        <v>1</v>
      </c>
      <c r="AH81" s="5">
        <v>1</v>
      </c>
      <c r="AI81" s="5">
        <v>1</v>
      </c>
      <c r="AJ81" s="5">
        <v>1</v>
      </c>
      <c r="AK81" s="5">
        <v>1</v>
      </c>
      <c r="AL81" s="5">
        <v>1</v>
      </c>
      <c r="AM81" s="5">
        <v>1</v>
      </c>
      <c r="AN81" s="5">
        <v>1</v>
      </c>
      <c r="AO81" s="5">
        <v>1</v>
      </c>
      <c r="AP81" s="5">
        <v>1</v>
      </c>
      <c r="AQ81" s="5">
        <v>1</v>
      </c>
      <c r="AR81" s="5">
        <v>1</v>
      </c>
      <c r="AS81" s="5">
        <v>1</v>
      </c>
      <c r="AT81" s="5">
        <v>1</v>
      </c>
      <c r="AU81" s="5">
        <v>1</v>
      </c>
      <c r="AV81" s="5">
        <v>1</v>
      </c>
      <c r="AW81" s="5">
        <v>1</v>
      </c>
      <c r="AX81" s="5">
        <v>1</v>
      </c>
      <c r="AY81" s="5">
        <v>1</v>
      </c>
      <c r="AZ81" s="5">
        <v>1</v>
      </c>
      <c r="BA81" s="5">
        <v>1</v>
      </c>
      <c r="BB81" s="5">
        <v>1</v>
      </c>
      <c r="BC81" s="5">
        <v>1</v>
      </c>
      <c r="BD81" s="5">
        <v>1</v>
      </c>
      <c r="BE81" s="5">
        <v>1</v>
      </c>
      <c r="BF81" s="5">
        <v>1</v>
      </c>
      <c r="BG81" s="5">
        <v>1</v>
      </c>
      <c r="BH81" s="5">
        <v>1</v>
      </c>
      <c r="BI81" s="5">
        <v>1</v>
      </c>
      <c r="BJ81" s="5">
        <v>1</v>
      </c>
      <c r="BK81" s="5">
        <v>1</v>
      </c>
      <c r="BL81" s="5">
        <v>1</v>
      </c>
      <c r="BM81" s="5">
        <v>1</v>
      </c>
      <c r="BN81" s="856"/>
      <c r="BO81" s="852"/>
      <c r="BP81" s="852"/>
      <c r="BQ81" s="852"/>
      <c r="BR81" s="852"/>
      <c r="BS81" s="809"/>
      <c r="BT81" s="5">
        <v>1</v>
      </c>
      <c r="BU81" s="5">
        <v>1</v>
      </c>
      <c r="BV81" s="5">
        <v>1</v>
      </c>
      <c r="BW81" s="5">
        <v>1</v>
      </c>
      <c r="BX81" s="5">
        <v>1</v>
      </c>
      <c r="BY81" s="5">
        <v>1</v>
      </c>
      <c r="BZ81" s="5">
        <v>1</v>
      </c>
      <c r="CA81" s="5">
        <v>1</v>
      </c>
      <c r="CB81" s="5">
        <v>1</v>
      </c>
      <c r="CC81" s="5">
        <v>1</v>
      </c>
      <c r="CD81" s="5">
        <v>1</v>
      </c>
      <c r="CE81" s="5">
        <v>1</v>
      </c>
      <c r="CF81" s="5">
        <v>1</v>
      </c>
      <c r="CG81" s="5">
        <v>1</v>
      </c>
      <c r="CH81" s="5">
        <v>1</v>
      </c>
      <c r="CI81" s="5">
        <v>1</v>
      </c>
      <c r="CJ81" s="5">
        <v>1</v>
      </c>
      <c r="CK81" s="244">
        <v>1</v>
      </c>
    </row>
    <row r="82" spans="1:89" ht="19.5" thickBot="1">
      <c r="A82" s="5">
        <v>1</v>
      </c>
      <c r="B82" s="5">
        <v>1</v>
      </c>
      <c r="C82" s="5">
        <v>1</v>
      </c>
      <c r="D82" s="5">
        <v>1</v>
      </c>
      <c r="E82" s="5">
        <v>1</v>
      </c>
      <c r="F82" s="5">
        <v>1</v>
      </c>
      <c r="G82" s="5">
        <v>1</v>
      </c>
      <c r="H82" s="5">
        <v>1</v>
      </c>
      <c r="I82" s="5">
        <v>1</v>
      </c>
      <c r="J82" s="5">
        <v>1</v>
      </c>
      <c r="K82" s="5">
        <v>1</v>
      </c>
      <c r="L82" s="5">
        <v>1</v>
      </c>
      <c r="M82" s="5">
        <v>1</v>
      </c>
      <c r="N82" s="5">
        <v>1</v>
      </c>
      <c r="O82" s="5">
        <v>1</v>
      </c>
      <c r="P82" s="5">
        <v>1</v>
      </c>
      <c r="Q82" s="5">
        <v>1</v>
      </c>
      <c r="R82" s="5">
        <v>1</v>
      </c>
      <c r="S82" s="5">
        <v>1</v>
      </c>
      <c r="T82" s="5">
        <v>1</v>
      </c>
      <c r="U82" s="596"/>
      <c r="V82" s="606"/>
      <c r="W82" s="598"/>
      <c r="X82" s="636" t="str">
        <f t="shared" si="23"/>
        <v/>
      </c>
      <c r="Y82" s="640"/>
      <c r="Z82" s="182" t="str">
        <f t="shared" si="24"/>
        <v/>
      </c>
      <c r="AA82" s="639" t="str">
        <f t="shared" si="22"/>
        <v/>
      </c>
      <c r="AB82" s="5">
        <v>1</v>
      </c>
      <c r="AC82" s="5">
        <v>1</v>
      </c>
      <c r="AD82" s="5">
        <v>1</v>
      </c>
      <c r="AE82" s="5">
        <v>1</v>
      </c>
      <c r="AF82" s="5">
        <v>1</v>
      </c>
      <c r="AG82" s="5">
        <v>1</v>
      </c>
      <c r="AH82" s="5">
        <v>1</v>
      </c>
      <c r="AI82" s="5">
        <v>1</v>
      </c>
      <c r="AJ82" s="5">
        <v>1</v>
      </c>
      <c r="AK82" s="5">
        <v>1</v>
      </c>
      <c r="AL82" s="5">
        <v>1</v>
      </c>
      <c r="AM82" s="5">
        <v>1</v>
      </c>
      <c r="AN82" s="5">
        <v>1</v>
      </c>
      <c r="AO82" s="5">
        <v>1</v>
      </c>
      <c r="AP82" s="5">
        <v>1</v>
      </c>
      <c r="AQ82" s="5">
        <v>1</v>
      </c>
      <c r="AR82" s="5">
        <v>1</v>
      </c>
      <c r="AS82" s="5">
        <v>1</v>
      </c>
      <c r="AT82" s="5">
        <v>1</v>
      </c>
      <c r="AU82" s="5">
        <v>1</v>
      </c>
      <c r="AV82" s="5">
        <v>1</v>
      </c>
      <c r="AW82" s="5">
        <v>1</v>
      </c>
      <c r="AX82" s="5">
        <v>1</v>
      </c>
      <c r="AY82" s="5">
        <v>1</v>
      </c>
      <c r="AZ82" s="5">
        <v>1</v>
      </c>
      <c r="BA82" s="5">
        <v>1</v>
      </c>
      <c r="BB82" s="5">
        <v>1</v>
      </c>
      <c r="BC82" s="5">
        <v>1</v>
      </c>
      <c r="BD82" s="5">
        <v>1</v>
      </c>
      <c r="BE82" s="5">
        <v>1</v>
      </c>
      <c r="BF82" s="5">
        <v>1</v>
      </c>
      <c r="BG82" s="5">
        <v>1</v>
      </c>
      <c r="BH82" s="5">
        <v>1</v>
      </c>
      <c r="BI82" s="5">
        <v>1</v>
      </c>
      <c r="BJ82" s="5">
        <v>1</v>
      </c>
      <c r="BK82" s="5">
        <v>1</v>
      </c>
      <c r="BL82" s="5">
        <v>1</v>
      </c>
      <c r="BM82" s="5">
        <v>1</v>
      </c>
      <c r="BN82" s="857"/>
      <c r="BO82" s="403" t="s">
        <v>227</v>
      </c>
      <c r="BP82" s="403"/>
      <c r="BQ82" s="403"/>
      <c r="BR82" s="403"/>
      <c r="BS82" s="404"/>
      <c r="BT82" s="5">
        <v>1</v>
      </c>
      <c r="BU82" s="5">
        <v>1</v>
      </c>
      <c r="BV82" s="5">
        <v>1</v>
      </c>
      <c r="BW82" s="5">
        <v>1</v>
      </c>
      <c r="BX82" s="5">
        <v>1</v>
      </c>
      <c r="BY82" s="5">
        <v>1</v>
      </c>
      <c r="BZ82" s="5">
        <v>1</v>
      </c>
      <c r="CA82" s="5">
        <v>1</v>
      </c>
      <c r="CB82" s="5">
        <v>1</v>
      </c>
      <c r="CC82" s="5">
        <v>1</v>
      </c>
      <c r="CD82" s="5">
        <v>1</v>
      </c>
      <c r="CE82" s="5">
        <v>1</v>
      </c>
      <c r="CF82" s="5">
        <v>1</v>
      </c>
      <c r="CG82" s="5">
        <v>1</v>
      </c>
      <c r="CH82" s="5">
        <v>1</v>
      </c>
      <c r="CI82" s="5">
        <v>1</v>
      </c>
      <c r="CJ82" s="5">
        <v>1</v>
      </c>
      <c r="CK82" s="244">
        <v>1</v>
      </c>
    </row>
    <row r="83" spans="1:89" ht="15.75" customHeight="1" thickBot="1">
      <c r="A83" s="5">
        <v>1</v>
      </c>
      <c r="B83" s="5">
        <v>1</v>
      </c>
      <c r="C83" s="5">
        <v>1</v>
      </c>
      <c r="D83" s="5">
        <v>1</v>
      </c>
      <c r="E83" s="5">
        <v>1</v>
      </c>
      <c r="F83" s="5">
        <v>1</v>
      </c>
      <c r="G83" s="5">
        <v>1</v>
      </c>
      <c r="H83" s="5">
        <v>1</v>
      </c>
      <c r="I83" s="5">
        <v>1</v>
      </c>
      <c r="J83" s="5">
        <v>1</v>
      </c>
      <c r="K83" s="5">
        <v>1</v>
      </c>
      <c r="L83" s="5">
        <v>1</v>
      </c>
      <c r="M83" s="5">
        <v>1</v>
      </c>
      <c r="N83" s="5">
        <v>1</v>
      </c>
      <c r="O83" s="5">
        <v>1</v>
      </c>
      <c r="P83" s="5">
        <v>1</v>
      </c>
      <c r="Q83" s="5">
        <v>1</v>
      </c>
      <c r="R83" s="5">
        <v>1</v>
      </c>
      <c r="S83" s="5">
        <v>1</v>
      </c>
      <c r="T83" s="5">
        <v>1</v>
      </c>
      <c r="U83" s="596"/>
      <c r="V83" s="606"/>
      <c r="W83" s="598"/>
      <c r="X83" s="636" t="str">
        <f t="shared" si="23"/>
        <v/>
      </c>
      <c r="Y83" s="640"/>
      <c r="Z83" s="182" t="str">
        <f t="shared" si="24"/>
        <v/>
      </c>
      <c r="AA83" s="639" t="str">
        <f t="shared" si="22"/>
        <v/>
      </c>
      <c r="AB83" s="5">
        <v>1</v>
      </c>
      <c r="AC83" s="5">
        <v>1</v>
      </c>
      <c r="AD83" s="5">
        <v>1</v>
      </c>
      <c r="AE83" s="5">
        <v>1</v>
      </c>
      <c r="AF83" s="5">
        <v>1</v>
      </c>
      <c r="AG83" s="5">
        <v>1</v>
      </c>
      <c r="AH83" s="5">
        <v>1</v>
      </c>
      <c r="AI83" s="5">
        <v>1</v>
      </c>
      <c r="AJ83" s="5">
        <v>1</v>
      </c>
      <c r="AK83" s="5">
        <v>1</v>
      </c>
      <c r="AL83" s="5">
        <v>1</v>
      </c>
      <c r="AM83" s="5">
        <v>1</v>
      </c>
      <c r="AN83" s="5">
        <v>1</v>
      </c>
      <c r="AO83" s="5">
        <v>1</v>
      </c>
      <c r="AP83" s="5">
        <v>1</v>
      </c>
      <c r="AQ83" s="5">
        <v>1</v>
      </c>
      <c r="AR83" s="5">
        <v>1</v>
      </c>
      <c r="AS83" s="5">
        <v>1</v>
      </c>
      <c r="AT83" s="5">
        <v>1</v>
      </c>
      <c r="AU83" s="5">
        <v>1</v>
      </c>
      <c r="AV83" s="5">
        <v>1</v>
      </c>
      <c r="AW83" s="5">
        <v>1</v>
      </c>
      <c r="AX83" s="5">
        <v>1</v>
      </c>
      <c r="AY83" s="5">
        <v>1</v>
      </c>
      <c r="AZ83" s="5">
        <v>1</v>
      </c>
      <c r="BA83" s="5">
        <v>1</v>
      </c>
      <c r="BB83" s="5">
        <v>1</v>
      </c>
      <c r="BC83" s="5">
        <v>1</v>
      </c>
      <c r="BD83" s="5">
        <v>1</v>
      </c>
      <c r="BE83" s="5">
        <v>1</v>
      </c>
      <c r="BF83" s="5">
        <v>1</v>
      </c>
      <c r="BG83" s="5">
        <v>1</v>
      </c>
      <c r="BH83" s="5">
        <v>1</v>
      </c>
      <c r="BI83" s="5">
        <v>1</v>
      </c>
      <c r="BJ83" s="5">
        <v>1</v>
      </c>
      <c r="BK83" s="5">
        <v>1</v>
      </c>
      <c r="BL83" s="5">
        <v>1</v>
      </c>
      <c r="BM83" s="5">
        <v>1</v>
      </c>
      <c r="BN83" s="5">
        <v>1</v>
      </c>
      <c r="BO83" s="5">
        <v>1</v>
      </c>
      <c r="BP83" s="5">
        <v>1</v>
      </c>
      <c r="BQ83" s="5">
        <v>1</v>
      </c>
      <c r="BR83" s="5">
        <v>1</v>
      </c>
      <c r="BS83" s="5">
        <v>1</v>
      </c>
      <c r="BT83" s="5">
        <v>1</v>
      </c>
      <c r="BU83" s="5">
        <v>1</v>
      </c>
      <c r="BV83" s="5">
        <v>1</v>
      </c>
      <c r="BW83" s="5">
        <v>1</v>
      </c>
      <c r="BX83" s="5">
        <v>1</v>
      </c>
      <c r="BY83" s="5">
        <v>1</v>
      </c>
      <c r="BZ83" s="5">
        <v>1</v>
      </c>
      <c r="CA83" s="5">
        <v>1</v>
      </c>
      <c r="CB83" s="5">
        <v>1</v>
      </c>
      <c r="CC83" s="5">
        <v>1</v>
      </c>
      <c r="CD83" s="5">
        <v>1</v>
      </c>
      <c r="CE83" s="5">
        <v>1</v>
      </c>
      <c r="CF83" s="5">
        <v>1</v>
      </c>
      <c r="CG83" s="5">
        <v>1</v>
      </c>
      <c r="CH83" s="5">
        <v>1</v>
      </c>
      <c r="CI83" s="5">
        <v>1</v>
      </c>
      <c r="CJ83" s="5">
        <v>1</v>
      </c>
      <c r="CK83" s="244">
        <v>1</v>
      </c>
    </row>
    <row r="84" spans="1:89" ht="18.75" customHeight="1">
      <c r="A84" s="5">
        <v>1</v>
      </c>
      <c r="B84" s="5">
        <v>1</v>
      </c>
      <c r="C84" s="5">
        <v>1</v>
      </c>
      <c r="D84" s="5">
        <v>1</v>
      </c>
      <c r="E84" s="5">
        <v>1</v>
      </c>
      <c r="F84" s="5">
        <v>1</v>
      </c>
      <c r="G84" s="5">
        <v>1</v>
      </c>
      <c r="H84" s="5">
        <v>1</v>
      </c>
      <c r="I84" s="5">
        <v>1</v>
      </c>
      <c r="J84" s="5">
        <v>1</v>
      </c>
      <c r="K84" s="5">
        <v>1</v>
      </c>
      <c r="L84" s="5">
        <v>1</v>
      </c>
      <c r="M84" s="5">
        <v>1</v>
      </c>
      <c r="N84" s="5">
        <v>1</v>
      </c>
      <c r="O84" s="5">
        <v>1</v>
      </c>
      <c r="P84" s="5">
        <v>1</v>
      </c>
      <c r="Q84" s="5">
        <v>1</v>
      </c>
      <c r="R84" s="5">
        <v>1</v>
      </c>
      <c r="S84" s="5">
        <v>1</v>
      </c>
      <c r="T84" s="5">
        <v>1</v>
      </c>
      <c r="U84" s="596"/>
      <c r="V84" s="606"/>
      <c r="W84" s="598"/>
      <c r="X84" s="636" t="str">
        <f t="shared" si="23"/>
        <v/>
      </c>
      <c r="Y84" s="640"/>
      <c r="Z84" s="182" t="str">
        <f t="shared" si="24"/>
        <v/>
      </c>
      <c r="AA84" s="639" t="str">
        <f t="shared" si="22"/>
        <v/>
      </c>
      <c r="AB84" s="5">
        <v>1</v>
      </c>
      <c r="AC84" s="5">
        <v>1</v>
      </c>
      <c r="AD84" s="5">
        <v>1</v>
      </c>
      <c r="AE84" s="5">
        <v>1</v>
      </c>
      <c r="AF84" s="5">
        <v>1</v>
      </c>
      <c r="AG84" s="5">
        <v>1</v>
      </c>
      <c r="AH84" s="5">
        <v>1</v>
      </c>
      <c r="AI84" s="5">
        <v>1</v>
      </c>
      <c r="AJ84" s="5">
        <v>1</v>
      </c>
      <c r="AK84" s="5">
        <v>1</v>
      </c>
      <c r="AL84" s="5">
        <v>1</v>
      </c>
      <c r="AM84" s="5">
        <v>1</v>
      </c>
      <c r="AN84" s="5">
        <v>1</v>
      </c>
      <c r="AO84" s="5">
        <v>1</v>
      </c>
      <c r="AP84" s="5">
        <v>1</v>
      </c>
      <c r="AQ84" s="5">
        <v>1</v>
      </c>
      <c r="AR84" s="5">
        <v>1</v>
      </c>
      <c r="AS84" s="5">
        <v>1</v>
      </c>
      <c r="AT84" s="5">
        <v>1</v>
      </c>
      <c r="AU84" s="5">
        <v>1</v>
      </c>
      <c r="AV84" s="5">
        <v>1</v>
      </c>
      <c r="AW84" s="5">
        <v>1</v>
      </c>
      <c r="AX84" s="5">
        <v>1</v>
      </c>
      <c r="AY84" s="5">
        <v>1</v>
      </c>
      <c r="AZ84" s="5">
        <v>1</v>
      </c>
      <c r="BA84" s="5">
        <v>1</v>
      </c>
      <c r="BB84" s="5">
        <v>1</v>
      </c>
      <c r="BC84" s="5">
        <v>1</v>
      </c>
      <c r="BD84" s="5">
        <v>1</v>
      </c>
      <c r="BE84" s="5">
        <v>1</v>
      </c>
      <c r="BF84" s="5">
        <v>1</v>
      </c>
      <c r="BG84" s="5">
        <v>1</v>
      </c>
      <c r="BH84" s="5">
        <v>1</v>
      </c>
      <c r="BI84" s="5">
        <v>1</v>
      </c>
      <c r="BJ84" s="5">
        <v>1</v>
      </c>
      <c r="BK84" s="5">
        <v>1</v>
      </c>
      <c r="BL84" s="5">
        <v>1</v>
      </c>
      <c r="BM84" s="5">
        <v>1</v>
      </c>
      <c r="BN84" s="370" t="s">
        <v>26</v>
      </c>
      <c r="BO84" s="855" t="s">
        <v>212</v>
      </c>
      <c r="BP84" s="855"/>
      <c r="BQ84" s="855"/>
      <c r="BR84" s="855"/>
      <c r="BS84" s="371" t="s">
        <v>229</v>
      </c>
      <c r="BT84" s="5">
        <v>1</v>
      </c>
      <c r="BU84" s="5">
        <v>1</v>
      </c>
      <c r="BV84" s="5">
        <v>1</v>
      </c>
      <c r="BW84" s="5">
        <v>1</v>
      </c>
      <c r="BX84" s="5">
        <v>1</v>
      </c>
      <c r="BY84" s="5">
        <v>1</v>
      </c>
      <c r="BZ84" s="5">
        <v>1</v>
      </c>
      <c r="CA84" s="5">
        <v>1</v>
      </c>
      <c r="CB84" s="5">
        <v>1</v>
      </c>
      <c r="CC84" s="5">
        <v>1</v>
      </c>
      <c r="CD84" s="5">
        <v>1</v>
      </c>
      <c r="CE84" s="5">
        <v>1</v>
      </c>
      <c r="CF84" s="5">
        <v>1</v>
      </c>
      <c r="CG84" s="5">
        <v>1</v>
      </c>
      <c r="CH84" s="5">
        <v>1</v>
      </c>
      <c r="CI84" s="5">
        <v>1</v>
      </c>
      <c r="CJ84" s="5">
        <v>1</v>
      </c>
      <c r="CK84" s="244">
        <v>1</v>
      </c>
    </row>
    <row r="85" spans="1:89" ht="15" customHeight="1">
      <c r="A85" s="5">
        <v>1</v>
      </c>
      <c r="B85" s="5">
        <v>1</v>
      </c>
      <c r="C85" s="5">
        <v>1</v>
      </c>
      <c r="D85" s="5">
        <v>1</v>
      </c>
      <c r="E85" s="5">
        <v>1</v>
      </c>
      <c r="F85" s="5">
        <v>1</v>
      </c>
      <c r="G85" s="5">
        <v>1</v>
      </c>
      <c r="H85" s="5">
        <v>1</v>
      </c>
      <c r="I85" s="5">
        <v>1</v>
      </c>
      <c r="J85" s="5">
        <v>1</v>
      </c>
      <c r="K85" s="5">
        <v>1</v>
      </c>
      <c r="L85" s="5">
        <v>1</v>
      </c>
      <c r="M85" s="5">
        <v>1</v>
      </c>
      <c r="N85" s="5">
        <v>1</v>
      </c>
      <c r="O85" s="5">
        <v>1</v>
      </c>
      <c r="P85" s="5">
        <v>1</v>
      </c>
      <c r="Q85" s="5">
        <v>1</v>
      </c>
      <c r="R85" s="5">
        <v>1</v>
      </c>
      <c r="S85" s="5">
        <v>1</v>
      </c>
      <c r="T85" s="5">
        <v>1</v>
      </c>
      <c r="U85" s="596"/>
      <c r="V85" s="606"/>
      <c r="W85" s="598"/>
      <c r="X85" s="636" t="str">
        <f t="shared" si="23"/>
        <v/>
      </c>
      <c r="Y85" s="640"/>
      <c r="Z85" s="182" t="str">
        <f t="shared" si="24"/>
        <v/>
      </c>
      <c r="AA85" s="639" t="str">
        <f t="shared" si="22"/>
        <v/>
      </c>
      <c r="AB85" s="5">
        <v>1</v>
      </c>
      <c r="AC85" s="5">
        <v>1</v>
      </c>
      <c r="AD85" s="5">
        <v>1</v>
      </c>
      <c r="AE85" s="5">
        <v>1</v>
      </c>
      <c r="AF85" s="5">
        <v>1</v>
      </c>
      <c r="AG85" s="5">
        <v>1</v>
      </c>
      <c r="AH85" s="5">
        <v>1</v>
      </c>
      <c r="AI85" s="5">
        <v>1</v>
      </c>
      <c r="AJ85" s="5">
        <v>1</v>
      </c>
      <c r="AK85" s="5">
        <v>1</v>
      </c>
      <c r="AL85" s="5">
        <v>1</v>
      </c>
      <c r="AM85" s="5">
        <v>1</v>
      </c>
      <c r="AN85" s="5">
        <v>1</v>
      </c>
      <c r="AO85" s="5">
        <v>1</v>
      </c>
      <c r="AP85" s="5">
        <v>1</v>
      </c>
      <c r="AQ85" s="5">
        <v>1</v>
      </c>
      <c r="AR85" s="5">
        <v>1</v>
      </c>
      <c r="AS85" s="5">
        <v>1</v>
      </c>
      <c r="AT85" s="5">
        <v>1</v>
      </c>
      <c r="AU85" s="5">
        <v>1</v>
      </c>
      <c r="AV85" s="5">
        <v>1</v>
      </c>
      <c r="AW85" s="5">
        <v>1</v>
      </c>
      <c r="AX85" s="5">
        <v>1</v>
      </c>
      <c r="AY85" s="5">
        <v>1</v>
      </c>
      <c r="AZ85" s="5">
        <v>1</v>
      </c>
      <c r="BA85" s="5">
        <v>1</v>
      </c>
      <c r="BB85" s="5">
        <v>1</v>
      </c>
      <c r="BC85" s="5">
        <v>1</v>
      </c>
      <c r="BD85" s="5">
        <v>1</v>
      </c>
      <c r="BE85" s="5">
        <v>1</v>
      </c>
      <c r="BF85" s="5">
        <v>1</v>
      </c>
      <c r="BG85" s="5">
        <v>1</v>
      </c>
      <c r="BH85" s="5">
        <v>1</v>
      </c>
      <c r="BI85" s="5">
        <v>1</v>
      </c>
      <c r="BJ85" s="5">
        <v>1</v>
      </c>
      <c r="BK85" s="5">
        <v>1</v>
      </c>
      <c r="BL85" s="5">
        <v>1</v>
      </c>
      <c r="BM85" s="5">
        <v>1</v>
      </c>
      <c r="BN85" s="856" t="str">
        <f>BO84</f>
        <v>Nombre de contenants</v>
      </c>
      <c r="BO85" s="374"/>
      <c r="BP85" s="375" t="s">
        <v>216</v>
      </c>
      <c r="BQ85" s="376">
        <v>12.5</v>
      </c>
      <c r="BR85" s="377" t="s">
        <v>231</v>
      </c>
      <c r="BS85" s="378" t="s">
        <v>218</v>
      </c>
      <c r="BT85" s="5">
        <v>1</v>
      </c>
      <c r="BU85" s="5">
        <v>1</v>
      </c>
      <c r="BV85" s="5">
        <v>1</v>
      </c>
      <c r="BW85" s="5">
        <v>1</v>
      </c>
      <c r="BX85" s="5">
        <v>1</v>
      </c>
      <c r="BY85" s="5">
        <v>1</v>
      </c>
      <c r="BZ85" s="5">
        <v>1</v>
      </c>
      <c r="CA85" s="5">
        <v>1</v>
      </c>
      <c r="CB85" s="5">
        <v>1</v>
      </c>
      <c r="CC85" s="5">
        <v>1</v>
      </c>
      <c r="CD85" s="5">
        <v>1</v>
      </c>
      <c r="CE85" s="5">
        <v>1</v>
      </c>
      <c r="CF85" s="5">
        <v>1</v>
      </c>
      <c r="CG85" s="5">
        <v>1</v>
      </c>
      <c r="CH85" s="5">
        <v>1</v>
      </c>
      <c r="CI85" s="5">
        <v>1</v>
      </c>
      <c r="CJ85" s="5">
        <v>1</v>
      </c>
      <c r="CK85" s="244">
        <v>1</v>
      </c>
    </row>
    <row r="86" spans="1:89" ht="18.75">
      <c r="A86" s="5">
        <v>1</v>
      </c>
      <c r="B86" s="5">
        <v>1</v>
      </c>
      <c r="C86" s="5">
        <v>1</v>
      </c>
      <c r="D86" s="5">
        <v>1</v>
      </c>
      <c r="E86" s="5">
        <v>1</v>
      </c>
      <c r="F86" s="5">
        <v>1</v>
      </c>
      <c r="G86" s="5">
        <v>1</v>
      </c>
      <c r="H86" s="5">
        <v>1</v>
      </c>
      <c r="I86" s="5">
        <v>1</v>
      </c>
      <c r="J86" s="5">
        <v>1</v>
      </c>
      <c r="K86" s="5">
        <v>1</v>
      </c>
      <c r="L86" s="5">
        <v>1</v>
      </c>
      <c r="M86" s="5">
        <v>1</v>
      </c>
      <c r="N86" s="5">
        <v>1</v>
      </c>
      <c r="O86" s="5">
        <v>1</v>
      </c>
      <c r="P86" s="5">
        <v>1</v>
      </c>
      <c r="Q86" s="5">
        <v>1</v>
      </c>
      <c r="R86" s="5">
        <v>1</v>
      </c>
      <c r="S86" s="5">
        <v>1</v>
      </c>
      <c r="T86" s="5">
        <v>1</v>
      </c>
      <c r="U86" s="596"/>
      <c r="V86" s="606"/>
      <c r="W86" s="598"/>
      <c r="X86" s="636" t="str">
        <f t="shared" si="23"/>
        <v/>
      </c>
      <c r="Y86" s="640"/>
      <c r="Z86" s="182" t="str">
        <f t="shared" si="24"/>
        <v/>
      </c>
      <c r="AA86" s="639" t="str">
        <f t="shared" si="22"/>
        <v/>
      </c>
      <c r="AB86" s="5">
        <v>1</v>
      </c>
      <c r="AC86" s="5">
        <v>1</v>
      </c>
      <c r="AD86" s="5">
        <v>1</v>
      </c>
      <c r="AE86" s="5">
        <v>1</v>
      </c>
      <c r="AF86" s="5">
        <v>1</v>
      </c>
      <c r="AG86" s="5">
        <v>1</v>
      </c>
      <c r="AH86" s="5">
        <v>1</v>
      </c>
      <c r="AI86" s="5">
        <v>1</v>
      </c>
      <c r="AJ86" s="5">
        <v>1</v>
      </c>
      <c r="AK86" s="5">
        <v>1</v>
      </c>
      <c r="AL86" s="5">
        <v>1</v>
      </c>
      <c r="AM86" s="5">
        <v>1</v>
      </c>
      <c r="AN86" s="5">
        <v>1</v>
      </c>
      <c r="AO86" s="5">
        <v>1</v>
      </c>
      <c r="AP86" s="5">
        <v>1</v>
      </c>
      <c r="AQ86" s="5">
        <v>1</v>
      </c>
      <c r="AR86" s="5">
        <v>1</v>
      </c>
      <c r="AS86" s="5">
        <v>1</v>
      </c>
      <c r="AT86" s="5">
        <v>1</v>
      </c>
      <c r="AU86" s="5">
        <v>1</v>
      </c>
      <c r="AV86" s="5">
        <v>1</v>
      </c>
      <c r="AW86" s="5">
        <v>1</v>
      </c>
      <c r="AX86" s="5">
        <v>1</v>
      </c>
      <c r="AY86" s="5">
        <v>1</v>
      </c>
      <c r="AZ86" s="5">
        <v>1</v>
      </c>
      <c r="BA86" s="5">
        <v>1</v>
      </c>
      <c r="BB86" s="5">
        <v>1</v>
      </c>
      <c r="BC86" s="5">
        <v>1</v>
      </c>
      <c r="BD86" s="5">
        <v>1</v>
      </c>
      <c r="BE86" s="5">
        <v>1</v>
      </c>
      <c r="BF86" s="5">
        <v>1</v>
      </c>
      <c r="BG86" s="5">
        <v>1</v>
      </c>
      <c r="BH86" s="5">
        <v>1</v>
      </c>
      <c r="BI86" s="5">
        <v>1</v>
      </c>
      <c r="BJ86" s="5">
        <v>1</v>
      </c>
      <c r="BK86" s="5">
        <v>1</v>
      </c>
      <c r="BL86" s="5">
        <v>1</v>
      </c>
      <c r="BM86" s="5">
        <v>1</v>
      </c>
      <c r="BN86" s="856"/>
      <c r="BO86" s="380"/>
      <c r="BP86" s="381" t="s">
        <v>221</v>
      </c>
      <c r="BQ86" s="382">
        <v>0.75</v>
      </c>
      <c r="BR86" s="383" t="str">
        <f>BR85</f>
        <v>Litres</v>
      </c>
      <c r="BS86" s="384">
        <f>BQ88*BO88</f>
        <v>12</v>
      </c>
      <c r="BT86" s="5">
        <v>1</v>
      </c>
      <c r="BU86" s="5">
        <v>1</v>
      </c>
      <c r="BV86" s="5">
        <v>1</v>
      </c>
      <c r="BW86" s="5">
        <v>1</v>
      </c>
      <c r="BX86" s="5">
        <v>1</v>
      </c>
      <c r="BY86" s="5">
        <v>1</v>
      </c>
      <c r="BZ86" s="5">
        <v>1</v>
      </c>
      <c r="CA86" s="5">
        <v>1</v>
      </c>
      <c r="CB86" s="5">
        <v>1</v>
      </c>
      <c r="CC86" s="5">
        <v>1</v>
      </c>
      <c r="CD86" s="5">
        <v>1</v>
      </c>
      <c r="CE86" s="5">
        <v>1</v>
      </c>
      <c r="CF86" s="5">
        <v>1</v>
      </c>
      <c r="CG86" s="5">
        <v>1</v>
      </c>
      <c r="CH86" s="5">
        <v>1</v>
      </c>
      <c r="CI86" s="5">
        <v>1</v>
      </c>
      <c r="CJ86" s="5">
        <v>1</v>
      </c>
      <c r="CK86" s="244">
        <v>1</v>
      </c>
    </row>
    <row r="87" spans="1:89" ht="15.75" customHeight="1">
      <c r="A87" s="5">
        <v>1</v>
      </c>
      <c r="B87" s="5">
        <v>1</v>
      </c>
      <c r="C87" s="5">
        <v>1</v>
      </c>
      <c r="D87" s="5">
        <v>1</v>
      </c>
      <c r="E87" s="5">
        <v>1</v>
      </c>
      <c r="F87" s="5">
        <v>1</v>
      </c>
      <c r="G87" s="5">
        <v>1</v>
      </c>
      <c r="H87" s="5">
        <v>1</v>
      </c>
      <c r="I87" s="5">
        <v>1</v>
      </c>
      <c r="J87" s="5">
        <v>1</v>
      </c>
      <c r="K87" s="5">
        <v>1</v>
      </c>
      <c r="L87" s="5">
        <v>1</v>
      </c>
      <c r="M87" s="5">
        <v>1</v>
      </c>
      <c r="N87" s="5">
        <v>1</v>
      </c>
      <c r="O87" s="5">
        <v>1</v>
      </c>
      <c r="P87" s="5">
        <v>1</v>
      </c>
      <c r="Q87" s="5">
        <v>1</v>
      </c>
      <c r="R87" s="5">
        <v>1</v>
      </c>
      <c r="S87" s="5">
        <v>1</v>
      </c>
      <c r="T87" s="5">
        <v>1</v>
      </c>
      <c r="U87" s="596"/>
      <c r="V87" s="606"/>
      <c r="W87" s="598"/>
      <c r="X87" s="636" t="str">
        <f t="shared" si="23"/>
        <v/>
      </c>
      <c r="Y87" s="640"/>
      <c r="Z87" s="182" t="str">
        <f t="shared" si="24"/>
        <v/>
      </c>
      <c r="AA87" s="639" t="str">
        <f t="shared" si="22"/>
        <v/>
      </c>
      <c r="AB87" s="5">
        <v>1</v>
      </c>
      <c r="AC87" s="5">
        <v>1</v>
      </c>
      <c r="AD87" s="5">
        <v>1</v>
      </c>
      <c r="AE87" s="5">
        <v>1</v>
      </c>
      <c r="AF87" s="5">
        <v>1</v>
      </c>
      <c r="AG87" s="5">
        <v>1</v>
      </c>
      <c r="AH87" s="5">
        <v>1</v>
      </c>
      <c r="AI87" s="5">
        <v>1</v>
      </c>
      <c r="AJ87" s="5">
        <v>1</v>
      </c>
      <c r="AK87" s="5">
        <v>1</v>
      </c>
      <c r="AL87" s="5">
        <v>1</v>
      </c>
      <c r="AM87" s="5">
        <v>1</v>
      </c>
      <c r="AN87" s="5">
        <v>1</v>
      </c>
      <c r="AO87" s="5">
        <v>1</v>
      </c>
      <c r="AP87" s="5">
        <v>1</v>
      </c>
      <c r="AQ87" s="5">
        <v>1</v>
      </c>
      <c r="AR87" s="5">
        <v>1</v>
      </c>
      <c r="AS87" s="5">
        <v>1</v>
      </c>
      <c r="AT87" s="5">
        <v>1</v>
      </c>
      <c r="AU87" s="5">
        <v>1</v>
      </c>
      <c r="AV87" s="5">
        <v>1</v>
      </c>
      <c r="AW87" s="5">
        <v>1</v>
      </c>
      <c r="AX87" s="5">
        <v>1</v>
      </c>
      <c r="AY87" s="5">
        <v>1</v>
      </c>
      <c r="AZ87" s="5">
        <v>1</v>
      </c>
      <c r="BA87" s="5">
        <v>1</v>
      </c>
      <c r="BB87" s="5">
        <v>1</v>
      </c>
      <c r="BC87" s="5">
        <v>1</v>
      </c>
      <c r="BD87" s="5">
        <v>1</v>
      </c>
      <c r="BE87" s="5">
        <v>1</v>
      </c>
      <c r="BF87" s="5">
        <v>1</v>
      </c>
      <c r="BG87" s="5">
        <v>1</v>
      </c>
      <c r="BH87" s="5">
        <v>1</v>
      </c>
      <c r="BI87" s="5">
        <v>1</v>
      </c>
      <c r="BJ87" s="5">
        <v>1</v>
      </c>
      <c r="BK87" s="5">
        <v>1</v>
      </c>
      <c r="BL87" s="5">
        <v>1</v>
      </c>
      <c r="BM87" s="5">
        <v>1</v>
      </c>
      <c r="BN87" s="856"/>
      <c r="BO87" s="385">
        <f>IF(MOD(BQ85,BQ86)&gt;MOD(BQ85,BQ86)/2,INT(BQ85/BQ86)+1,INT(BQ85/BQ86))</f>
        <v>17</v>
      </c>
      <c r="BP87" s="386" t="s">
        <v>223</v>
      </c>
      <c r="BQ87" s="388"/>
      <c r="BR87" s="388"/>
      <c r="BS87" s="384">
        <f>IF(BS86=BQ85,"",BS86+BQ89)</f>
        <v>12.5</v>
      </c>
      <c r="BT87" s="5">
        <v>1</v>
      </c>
      <c r="BU87" s="5">
        <v>1</v>
      </c>
      <c r="BV87" s="5">
        <v>1</v>
      </c>
      <c r="BW87" s="5">
        <v>1</v>
      </c>
      <c r="BX87" s="5">
        <v>1</v>
      </c>
      <c r="BY87" s="5">
        <v>1</v>
      </c>
      <c r="BZ87" s="5">
        <v>1</v>
      </c>
      <c r="CA87" s="5">
        <v>1</v>
      </c>
      <c r="CB87" s="5">
        <v>1</v>
      </c>
      <c r="CC87" s="5">
        <v>1</v>
      </c>
      <c r="CD87" s="5">
        <v>1</v>
      </c>
      <c r="CE87" s="5">
        <v>1</v>
      </c>
      <c r="CF87" s="5">
        <v>1</v>
      </c>
      <c r="CG87" s="5">
        <v>1</v>
      </c>
      <c r="CH87" s="5">
        <v>1</v>
      </c>
      <c r="CI87" s="5">
        <v>1</v>
      </c>
      <c r="CJ87" s="5">
        <v>1</v>
      </c>
      <c r="CK87" s="244">
        <v>1</v>
      </c>
    </row>
    <row r="88" spans="1:89" ht="16.5" thickBot="1">
      <c r="A88" s="5">
        <v>1</v>
      </c>
      <c r="B88" s="5">
        <v>1</v>
      </c>
      <c r="C88" s="5">
        <v>1</v>
      </c>
      <c r="D88" s="5">
        <v>1</v>
      </c>
      <c r="E88" s="5">
        <v>1</v>
      </c>
      <c r="F88" s="5">
        <v>1</v>
      </c>
      <c r="G88" s="5">
        <v>1</v>
      </c>
      <c r="H88" s="5">
        <v>1</v>
      </c>
      <c r="I88" s="5">
        <v>1</v>
      </c>
      <c r="J88" s="5">
        <v>1</v>
      </c>
      <c r="K88" s="5">
        <v>1</v>
      </c>
      <c r="L88" s="5">
        <v>1</v>
      </c>
      <c r="M88" s="5">
        <v>1</v>
      </c>
      <c r="N88" s="5">
        <v>1</v>
      </c>
      <c r="O88" s="5">
        <v>1</v>
      </c>
      <c r="P88" s="5">
        <v>1</v>
      </c>
      <c r="Q88" s="5">
        <v>1</v>
      </c>
      <c r="R88" s="5">
        <v>1</v>
      </c>
      <c r="S88" s="5">
        <v>1</v>
      </c>
      <c r="T88" s="5">
        <v>1</v>
      </c>
      <c r="U88" s="602">
        <v>5</v>
      </c>
      <c r="V88" s="603">
        <v>70</v>
      </c>
      <c r="W88" s="604">
        <v>5</v>
      </c>
      <c r="X88" s="602">
        <v>76</v>
      </c>
      <c r="Y88" s="603">
        <v>35</v>
      </c>
      <c r="Z88" s="623">
        <v>40</v>
      </c>
      <c r="AA88" s="628">
        <v>14</v>
      </c>
      <c r="AB88" s="5">
        <v>1</v>
      </c>
      <c r="AC88" s="5">
        <v>1</v>
      </c>
      <c r="AD88" s="5">
        <v>1</v>
      </c>
      <c r="AE88" s="5">
        <v>1</v>
      </c>
      <c r="AF88" s="5">
        <v>1</v>
      </c>
      <c r="AG88" s="5">
        <v>1</v>
      </c>
      <c r="AH88" s="5">
        <v>1</v>
      </c>
      <c r="AI88" s="5">
        <v>1</v>
      </c>
      <c r="AJ88" s="5">
        <v>1</v>
      </c>
      <c r="AK88" s="5">
        <v>1</v>
      </c>
      <c r="AL88" s="5">
        <v>1</v>
      </c>
      <c r="AM88" s="5">
        <v>1</v>
      </c>
      <c r="AN88" s="5">
        <v>1</v>
      </c>
      <c r="AO88" s="5">
        <v>1</v>
      </c>
      <c r="AP88" s="5">
        <v>1</v>
      </c>
      <c r="AQ88" s="5">
        <v>1</v>
      </c>
      <c r="AR88" s="5">
        <v>1</v>
      </c>
      <c r="AS88" s="5">
        <v>1</v>
      </c>
      <c r="AT88" s="5">
        <v>1</v>
      </c>
      <c r="AU88" s="5">
        <v>1</v>
      </c>
      <c r="AV88" s="5">
        <v>1</v>
      </c>
      <c r="AW88" s="5">
        <v>1</v>
      </c>
      <c r="AX88" s="5">
        <v>1</v>
      </c>
      <c r="AY88" s="5">
        <v>1</v>
      </c>
      <c r="AZ88" s="5">
        <v>1</v>
      </c>
      <c r="BA88" s="5">
        <v>1</v>
      </c>
      <c r="BB88" s="5">
        <v>1</v>
      </c>
      <c r="BC88" s="5">
        <v>1</v>
      </c>
      <c r="BD88" s="5">
        <v>1</v>
      </c>
      <c r="BE88" s="5">
        <v>1</v>
      </c>
      <c r="BF88" s="5">
        <v>1</v>
      </c>
      <c r="BG88" s="5">
        <v>1</v>
      </c>
      <c r="BH88" s="5">
        <v>1</v>
      </c>
      <c r="BI88" s="5">
        <v>1</v>
      </c>
      <c r="BJ88" s="5">
        <v>1</v>
      </c>
      <c r="BK88" s="5">
        <v>1</v>
      </c>
      <c r="BL88" s="5">
        <v>1</v>
      </c>
      <c r="BM88" s="5">
        <v>1</v>
      </c>
      <c r="BN88" s="856"/>
      <c r="BO88" s="385">
        <f>INT(BQ85/BQ86)</f>
        <v>16</v>
      </c>
      <c r="BP88" s="389" t="s">
        <v>84</v>
      </c>
      <c r="BQ88" s="390">
        <f>BQ86</f>
        <v>0.75</v>
      </c>
      <c r="BR88" s="383" t="str">
        <f>BR86</f>
        <v>Litres</v>
      </c>
      <c r="BS88" s="391" t="str">
        <f>CONCATENATE(BS86," ",BR85)</f>
        <v>12 Litres</v>
      </c>
      <c r="BT88" s="5">
        <v>1</v>
      </c>
      <c r="BU88" s="5">
        <v>1</v>
      </c>
      <c r="BV88" s="5">
        <v>1</v>
      </c>
      <c r="BW88" s="5">
        <v>1</v>
      </c>
      <c r="BX88" s="5">
        <v>1</v>
      </c>
      <c r="BY88" s="5">
        <v>1</v>
      </c>
      <c r="BZ88" s="5">
        <v>1</v>
      </c>
      <c r="CA88" s="5">
        <v>1</v>
      </c>
      <c r="CB88" s="5">
        <v>1</v>
      </c>
      <c r="CC88" s="5">
        <v>1</v>
      </c>
      <c r="CD88" s="5">
        <v>1</v>
      </c>
      <c r="CE88" s="5">
        <v>1</v>
      </c>
      <c r="CF88" s="5">
        <v>1</v>
      </c>
      <c r="CG88" s="5">
        <v>1</v>
      </c>
      <c r="CH88" s="5">
        <v>1</v>
      </c>
      <c r="CI88" s="5">
        <v>1</v>
      </c>
      <c r="CJ88" s="5">
        <v>1</v>
      </c>
      <c r="CK88" s="244">
        <v>1</v>
      </c>
    </row>
    <row r="89" spans="1:89" ht="15.75" customHeight="1" thickBot="1">
      <c r="A89" s="5">
        <v>1</v>
      </c>
      <c r="B89" s="5">
        <v>1</v>
      </c>
      <c r="C89" s="5">
        <v>1</v>
      </c>
      <c r="D89" s="5">
        <v>1</v>
      </c>
      <c r="E89" s="5">
        <v>1</v>
      </c>
      <c r="F89" s="5">
        <v>1</v>
      </c>
      <c r="G89" s="5">
        <v>1</v>
      </c>
      <c r="H89" s="5">
        <v>1</v>
      </c>
      <c r="I89" s="5">
        <v>1</v>
      </c>
      <c r="J89" s="5">
        <v>1</v>
      </c>
      <c r="K89" s="5">
        <v>1</v>
      </c>
      <c r="L89" s="5">
        <v>1</v>
      </c>
      <c r="M89" s="5">
        <v>1</v>
      </c>
      <c r="N89" s="5">
        <v>1</v>
      </c>
      <c r="O89" s="5">
        <v>1</v>
      </c>
      <c r="P89" s="5">
        <v>1</v>
      </c>
      <c r="Q89" s="5">
        <v>1</v>
      </c>
      <c r="R89" s="5">
        <v>1</v>
      </c>
      <c r="S89" s="5">
        <v>1</v>
      </c>
      <c r="T89" s="5">
        <v>1</v>
      </c>
      <c r="U89" s="607"/>
      <c r="V89" s="608"/>
      <c r="W89" s="609"/>
      <c r="X89" s="611">
        <f t="shared" ref="X89:AA89" ca="1" si="26">CELL("largeur",X89)</f>
        <v>76</v>
      </c>
      <c r="Y89" s="611">
        <f t="shared" ca="1" si="26"/>
        <v>35</v>
      </c>
      <c r="Z89" s="611">
        <f t="shared" ca="1" si="26"/>
        <v>55</v>
      </c>
      <c r="AA89" s="611">
        <f t="shared" ca="1" si="26"/>
        <v>14</v>
      </c>
      <c r="AB89" s="5">
        <v>1</v>
      </c>
      <c r="AC89" s="5">
        <v>1</v>
      </c>
      <c r="AD89" s="5">
        <v>1</v>
      </c>
      <c r="AE89" s="5">
        <v>1</v>
      </c>
      <c r="AF89" s="5">
        <v>1</v>
      </c>
      <c r="AG89" s="5">
        <v>1</v>
      </c>
      <c r="AH89" s="5">
        <v>1</v>
      </c>
      <c r="AI89" s="5">
        <v>1</v>
      </c>
      <c r="AJ89" s="5">
        <v>1</v>
      </c>
      <c r="AK89" s="5">
        <v>1</v>
      </c>
      <c r="AL89" s="5">
        <v>1</v>
      </c>
      <c r="AM89" s="5">
        <v>1</v>
      </c>
      <c r="AN89" s="5">
        <v>1</v>
      </c>
      <c r="AO89" s="5">
        <v>1</v>
      </c>
      <c r="AP89" s="5">
        <v>1</v>
      </c>
      <c r="AQ89" s="5">
        <v>1</v>
      </c>
      <c r="AR89" s="5">
        <v>1</v>
      </c>
      <c r="AS89" s="5">
        <v>1</v>
      </c>
      <c r="AT89" s="5">
        <v>1</v>
      </c>
      <c r="AU89" s="5">
        <v>1</v>
      </c>
      <c r="AV89" s="5">
        <v>1</v>
      </c>
      <c r="AW89" s="5">
        <v>1</v>
      </c>
      <c r="AX89" s="5">
        <v>1</v>
      </c>
      <c r="AY89" s="5">
        <v>1</v>
      </c>
      <c r="AZ89" s="5">
        <v>1</v>
      </c>
      <c r="BA89" s="5">
        <v>1</v>
      </c>
      <c r="BB89" s="5">
        <v>1</v>
      </c>
      <c r="BC89" s="5">
        <v>1</v>
      </c>
      <c r="BD89" s="5">
        <v>1</v>
      </c>
      <c r="BE89" s="5">
        <v>1</v>
      </c>
      <c r="BF89" s="5">
        <v>1</v>
      </c>
      <c r="BG89" s="5">
        <v>1</v>
      </c>
      <c r="BH89" s="5">
        <v>1</v>
      </c>
      <c r="BI89" s="5">
        <v>1</v>
      </c>
      <c r="BJ89" s="5">
        <v>1</v>
      </c>
      <c r="BK89" s="5">
        <v>1</v>
      </c>
      <c r="BL89" s="5">
        <v>1</v>
      </c>
      <c r="BM89" s="5">
        <v>1</v>
      </c>
      <c r="BN89" s="856"/>
      <c r="BO89" s="393"/>
      <c r="BP89" s="385" t="str">
        <f>IF(BS86=BQ85,"",IF(BQ89&gt;0,"Plus 1 de"))</f>
        <v>Plus 1 de</v>
      </c>
      <c r="BQ89" s="390">
        <f>IF(BS86=BQ85,"",MOD(BQ85,BQ86))</f>
        <v>0.5</v>
      </c>
      <c r="BR89" s="383" t="str">
        <f>IF(BS86=BQ85,"",BR88)</f>
        <v>Litres</v>
      </c>
      <c r="BS89" s="394" t="str">
        <f>CONCATENATE(BS87," ",BR85)</f>
        <v>12.5 Litres</v>
      </c>
      <c r="BT89" s="5">
        <v>1</v>
      </c>
      <c r="BU89" s="5">
        <v>1</v>
      </c>
      <c r="BV89" s="5">
        <v>1</v>
      </c>
      <c r="BW89" s="5">
        <v>1</v>
      </c>
      <c r="BX89" s="5">
        <v>1</v>
      </c>
      <c r="BY89" s="5">
        <v>1</v>
      </c>
      <c r="BZ89" s="5">
        <v>1</v>
      </c>
      <c r="CA89" s="5">
        <v>1</v>
      </c>
      <c r="CB89" s="5">
        <v>1</v>
      </c>
      <c r="CC89" s="5">
        <v>1</v>
      </c>
      <c r="CD89" s="5">
        <v>1</v>
      </c>
      <c r="CE89" s="5">
        <v>1</v>
      </c>
      <c r="CF89" s="5">
        <v>1</v>
      </c>
      <c r="CG89" s="5">
        <v>1</v>
      </c>
      <c r="CH89" s="5">
        <v>1</v>
      </c>
      <c r="CI89" s="5">
        <v>1</v>
      </c>
      <c r="CJ89" s="5">
        <v>1</v>
      </c>
      <c r="CK89" s="244">
        <v>1</v>
      </c>
    </row>
    <row r="90" spans="1:89" ht="15" customHeight="1">
      <c r="A90" s="5">
        <v>1</v>
      </c>
      <c r="B90" s="5">
        <v>1</v>
      </c>
      <c r="C90" s="5">
        <v>1</v>
      </c>
      <c r="D90" s="5">
        <v>1</v>
      </c>
      <c r="E90" s="5">
        <v>1</v>
      </c>
      <c r="F90" s="5">
        <v>1</v>
      </c>
      <c r="G90" s="5">
        <v>1</v>
      </c>
      <c r="H90" s="5">
        <v>1</v>
      </c>
      <c r="I90" s="5">
        <v>1</v>
      </c>
      <c r="J90" s="5">
        <v>1</v>
      </c>
      <c r="K90" s="5">
        <v>1</v>
      </c>
      <c r="L90" s="5">
        <v>1</v>
      </c>
      <c r="M90" s="5">
        <v>1</v>
      </c>
      <c r="N90" s="5">
        <v>1</v>
      </c>
      <c r="O90" s="5">
        <v>1</v>
      </c>
      <c r="P90" s="5">
        <v>1</v>
      </c>
      <c r="Q90" s="5">
        <v>1</v>
      </c>
      <c r="R90" s="5">
        <v>1</v>
      </c>
      <c r="S90" s="5">
        <v>1</v>
      </c>
      <c r="T90" s="5">
        <v>1</v>
      </c>
      <c r="U90" s="5">
        <v>1</v>
      </c>
      <c r="V90" s="5">
        <v>1</v>
      </c>
      <c r="W90" s="5">
        <v>1</v>
      </c>
      <c r="X90" s="5">
        <v>1</v>
      </c>
      <c r="Y90" s="5">
        <v>1</v>
      </c>
      <c r="Z90" s="5">
        <v>1</v>
      </c>
      <c r="AA90" s="5">
        <v>1</v>
      </c>
      <c r="AB90" s="5">
        <v>1</v>
      </c>
      <c r="AC90" s="5">
        <v>1</v>
      </c>
      <c r="AD90" s="5">
        <v>1</v>
      </c>
      <c r="AE90" s="5">
        <v>1</v>
      </c>
      <c r="AF90" s="5">
        <v>1</v>
      </c>
      <c r="AG90" s="5">
        <v>1</v>
      </c>
      <c r="AH90" s="5">
        <v>1</v>
      </c>
      <c r="AI90" s="5">
        <v>1</v>
      </c>
      <c r="AJ90" s="5">
        <v>1</v>
      </c>
      <c r="AK90" s="5">
        <v>1</v>
      </c>
      <c r="AL90" s="5">
        <v>1</v>
      </c>
      <c r="AM90" s="5">
        <v>1</v>
      </c>
      <c r="AN90" s="5">
        <v>1</v>
      </c>
      <c r="AO90" s="5">
        <v>1</v>
      </c>
      <c r="AP90" s="5">
        <v>1</v>
      </c>
      <c r="AQ90" s="5">
        <v>1</v>
      </c>
      <c r="AR90" s="5">
        <v>1</v>
      </c>
      <c r="AS90" s="5">
        <v>1</v>
      </c>
      <c r="AT90" s="5">
        <v>1</v>
      </c>
      <c r="AU90" s="5">
        <v>1</v>
      </c>
      <c r="AV90" s="5">
        <v>1</v>
      </c>
      <c r="AW90" s="5">
        <v>1</v>
      </c>
      <c r="AX90" s="5">
        <v>1</v>
      </c>
      <c r="AY90" s="5">
        <v>1</v>
      </c>
      <c r="AZ90" s="5">
        <v>1</v>
      </c>
      <c r="BA90" s="5">
        <v>1</v>
      </c>
      <c r="BB90" s="5">
        <v>1</v>
      </c>
      <c r="BC90" s="5">
        <v>1</v>
      </c>
      <c r="BD90" s="5">
        <v>1</v>
      </c>
      <c r="BE90" s="5">
        <v>1</v>
      </c>
      <c r="BF90" s="5">
        <v>1</v>
      </c>
      <c r="BG90" s="5">
        <v>1</v>
      </c>
      <c r="BH90" s="5">
        <v>1</v>
      </c>
      <c r="BI90" s="5">
        <v>1</v>
      </c>
      <c r="BJ90" s="5">
        <v>1</v>
      </c>
      <c r="BK90" s="5">
        <v>1</v>
      </c>
      <c r="BL90" s="5">
        <v>1</v>
      </c>
      <c r="BM90" s="5">
        <v>1</v>
      </c>
      <c r="BN90" s="856"/>
      <c r="BO90" s="852" t="s">
        <v>224</v>
      </c>
      <c r="BP90" s="852"/>
      <c r="BQ90" s="852"/>
      <c r="BR90" s="852"/>
      <c r="BS90" s="809"/>
      <c r="BT90" s="5">
        <v>1</v>
      </c>
      <c r="BU90" s="5">
        <v>1</v>
      </c>
      <c r="BV90" s="5">
        <v>1</v>
      </c>
      <c r="BW90" s="5">
        <v>1</v>
      </c>
      <c r="BX90" s="5">
        <v>1</v>
      </c>
      <c r="BY90" s="5">
        <v>1</v>
      </c>
      <c r="BZ90" s="5">
        <v>1</v>
      </c>
      <c r="CA90" s="5">
        <v>1</v>
      </c>
      <c r="CB90" s="5">
        <v>1</v>
      </c>
      <c r="CC90" s="5">
        <v>1</v>
      </c>
      <c r="CD90" s="5">
        <v>1</v>
      </c>
      <c r="CE90" s="5">
        <v>1</v>
      </c>
      <c r="CF90" s="5">
        <v>1</v>
      </c>
      <c r="CG90" s="5">
        <v>1</v>
      </c>
      <c r="CH90" s="5">
        <v>1</v>
      </c>
      <c r="CI90" s="5">
        <v>1</v>
      </c>
      <c r="CJ90" s="5">
        <v>1</v>
      </c>
      <c r="CK90" s="244">
        <v>1</v>
      </c>
    </row>
    <row r="91" spans="1:89" ht="15" customHeight="1">
      <c r="A91" s="5">
        <v>1</v>
      </c>
      <c r="B91" s="5">
        <v>1</v>
      </c>
      <c r="C91" s="5">
        <v>1</v>
      </c>
      <c r="D91" s="5">
        <v>1</v>
      </c>
      <c r="E91" s="5">
        <v>1</v>
      </c>
      <c r="F91" s="5">
        <v>1</v>
      </c>
      <c r="G91" s="5">
        <v>1</v>
      </c>
      <c r="H91" s="5">
        <v>1</v>
      </c>
      <c r="I91" s="5">
        <v>1</v>
      </c>
      <c r="J91" s="5">
        <v>1</v>
      </c>
      <c r="K91" s="5">
        <v>1</v>
      </c>
      <c r="L91" s="5">
        <v>1</v>
      </c>
      <c r="M91" s="5">
        <v>1</v>
      </c>
      <c r="N91" s="5">
        <v>1</v>
      </c>
      <c r="O91" s="5">
        <v>1</v>
      </c>
      <c r="P91" s="5">
        <v>1</v>
      </c>
      <c r="Q91" s="5">
        <v>1</v>
      </c>
      <c r="R91" s="5">
        <v>1</v>
      </c>
      <c r="S91" s="5">
        <v>1</v>
      </c>
      <c r="T91" s="5">
        <v>1</v>
      </c>
      <c r="U91" s="5">
        <v>1</v>
      </c>
      <c r="V91" s="5">
        <v>1</v>
      </c>
      <c r="W91" s="5">
        <v>1</v>
      </c>
      <c r="X91" s="5">
        <v>1</v>
      </c>
      <c r="Y91" s="5">
        <v>1</v>
      </c>
      <c r="Z91" s="5">
        <v>1</v>
      </c>
      <c r="AA91" s="5">
        <v>1</v>
      </c>
      <c r="AB91" s="5">
        <v>1</v>
      </c>
      <c r="AC91" s="5">
        <v>1</v>
      </c>
      <c r="AD91" s="5">
        <v>1</v>
      </c>
      <c r="AE91" s="5">
        <v>1</v>
      </c>
      <c r="AF91" s="5">
        <v>1</v>
      </c>
      <c r="AG91" s="5">
        <v>1</v>
      </c>
      <c r="AH91" s="5">
        <v>1</v>
      </c>
      <c r="AI91" s="5">
        <v>1</v>
      </c>
      <c r="AJ91" s="5">
        <v>1</v>
      </c>
      <c r="AK91" s="5">
        <v>1</v>
      </c>
      <c r="AL91" s="5">
        <v>1</v>
      </c>
      <c r="AM91" s="5">
        <v>1</v>
      </c>
      <c r="AN91" s="5">
        <v>1</v>
      </c>
      <c r="AO91" s="5">
        <v>1</v>
      </c>
      <c r="AP91" s="5">
        <v>1</v>
      </c>
      <c r="AQ91" s="5">
        <v>1</v>
      </c>
      <c r="AR91" s="5">
        <v>1</v>
      </c>
      <c r="AS91" s="5">
        <v>1</v>
      </c>
      <c r="AT91" s="5">
        <v>1</v>
      </c>
      <c r="AU91" s="5">
        <v>1</v>
      </c>
      <c r="AV91" s="5">
        <v>1</v>
      </c>
      <c r="AW91" s="5">
        <v>1</v>
      </c>
      <c r="AX91" s="5">
        <v>1</v>
      </c>
      <c r="AY91" s="5">
        <v>1</v>
      </c>
      <c r="AZ91" s="5">
        <v>1</v>
      </c>
      <c r="BA91" s="5">
        <v>1</v>
      </c>
      <c r="BB91" s="5">
        <v>1</v>
      </c>
      <c r="BC91" s="5">
        <v>1</v>
      </c>
      <c r="BD91" s="5">
        <v>1</v>
      </c>
      <c r="BE91" s="5">
        <v>1</v>
      </c>
      <c r="BF91" s="5">
        <v>1</v>
      </c>
      <c r="BG91" s="5">
        <v>1</v>
      </c>
      <c r="BH91" s="5">
        <v>1</v>
      </c>
      <c r="BI91" s="5">
        <v>1</v>
      </c>
      <c r="BJ91" s="5">
        <v>1</v>
      </c>
      <c r="BK91" s="5">
        <v>1</v>
      </c>
      <c r="BL91" s="5">
        <v>1</v>
      </c>
      <c r="BM91" s="5">
        <v>1</v>
      </c>
      <c r="BN91" s="856"/>
      <c r="BO91" s="852"/>
      <c r="BP91" s="852"/>
      <c r="BQ91" s="852"/>
      <c r="BR91" s="852"/>
      <c r="BS91" s="809"/>
      <c r="BT91" s="5">
        <v>1</v>
      </c>
      <c r="BU91" s="5">
        <v>1</v>
      </c>
      <c r="BV91" s="5">
        <v>1</v>
      </c>
      <c r="BW91" s="5">
        <v>1</v>
      </c>
      <c r="BX91" s="5">
        <v>1</v>
      </c>
      <c r="BY91" s="5">
        <v>1</v>
      </c>
      <c r="BZ91" s="5">
        <v>1</v>
      </c>
      <c r="CA91" s="5">
        <v>1</v>
      </c>
      <c r="CB91" s="5">
        <v>1</v>
      </c>
      <c r="CC91" s="5">
        <v>1</v>
      </c>
      <c r="CD91" s="5">
        <v>1</v>
      </c>
      <c r="CE91" s="5">
        <v>1</v>
      </c>
      <c r="CF91" s="5">
        <v>1</v>
      </c>
      <c r="CG91" s="5">
        <v>1</v>
      </c>
      <c r="CH91" s="5">
        <v>1</v>
      </c>
      <c r="CI91" s="5">
        <v>1</v>
      </c>
      <c r="CJ91" s="5">
        <v>1</v>
      </c>
      <c r="CK91" s="244">
        <v>1</v>
      </c>
    </row>
    <row r="92" spans="1:89" ht="15.75" thickBot="1">
      <c r="A92" s="5">
        <v>1</v>
      </c>
      <c r="B92" s="5">
        <v>1</v>
      </c>
      <c r="C92" s="5">
        <v>1</v>
      </c>
      <c r="D92" s="5">
        <v>1</v>
      </c>
      <c r="E92" s="5">
        <v>1</v>
      </c>
      <c r="F92" s="5">
        <v>1</v>
      </c>
      <c r="G92" s="5">
        <v>1</v>
      </c>
      <c r="H92" s="5">
        <v>1</v>
      </c>
      <c r="I92" s="5">
        <v>1</v>
      </c>
      <c r="J92" s="5">
        <v>1</v>
      </c>
      <c r="K92" s="5">
        <v>1</v>
      </c>
      <c r="L92" s="5">
        <v>1</v>
      </c>
      <c r="M92" s="5">
        <v>1</v>
      </c>
      <c r="N92" s="5">
        <v>1</v>
      </c>
      <c r="O92" s="5">
        <v>1</v>
      </c>
      <c r="P92" s="5">
        <v>1</v>
      </c>
      <c r="Q92" s="5">
        <v>1</v>
      </c>
      <c r="R92" s="5">
        <v>1</v>
      </c>
      <c r="S92" s="5">
        <v>1</v>
      </c>
      <c r="T92" s="5">
        <v>1</v>
      </c>
      <c r="U92" s="5">
        <v>1</v>
      </c>
      <c r="V92" s="5">
        <v>1</v>
      </c>
      <c r="W92" s="5">
        <v>1</v>
      </c>
      <c r="X92" s="5">
        <v>1</v>
      </c>
      <c r="Y92" s="5">
        <v>1</v>
      </c>
      <c r="Z92" s="5">
        <v>1</v>
      </c>
      <c r="AA92" s="5">
        <v>1</v>
      </c>
      <c r="AB92" s="5">
        <v>1</v>
      </c>
      <c r="AC92" s="5">
        <v>1</v>
      </c>
      <c r="AD92" s="5">
        <v>1</v>
      </c>
      <c r="AE92" s="5">
        <v>1</v>
      </c>
      <c r="AF92" s="5">
        <v>1</v>
      </c>
      <c r="AG92" s="5">
        <v>1</v>
      </c>
      <c r="AH92" s="5">
        <v>1</v>
      </c>
      <c r="AI92" s="5">
        <v>1</v>
      </c>
      <c r="AJ92" s="5">
        <v>1</v>
      </c>
      <c r="AK92" s="5">
        <v>1</v>
      </c>
      <c r="AL92" s="5">
        <v>1</v>
      </c>
      <c r="AM92" s="5">
        <v>1</v>
      </c>
      <c r="AN92" s="5">
        <v>1</v>
      </c>
      <c r="AO92" s="5">
        <v>1</v>
      </c>
      <c r="AP92" s="5">
        <v>1</v>
      </c>
      <c r="AQ92" s="5">
        <v>1</v>
      </c>
      <c r="AR92" s="5">
        <v>1</v>
      </c>
      <c r="AS92" s="5">
        <v>1</v>
      </c>
      <c r="AT92" s="5">
        <v>1</v>
      </c>
      <c r="AU92" s="5">
        <v>1</v>
      </c>
      <c r="AV92" s="5">
        <v>1</v>
      </c>
      <c r="AW92" s="5">
        <v>1</v>
      </c>
      <c r="AX92" s="5">
        <v>1</v>
      </c>
      <c r="AY92" s="5">
        <v>1</v>
      </c>
      <c r="AZ92" s="5">
        <v>1</v>
      </c>
      <c r="BA92" s="5">
        <v>1</v>
      </c>
      <c r="BB92" s="5">
        <v>1</v>
      </c>
      <c r="BC92" s="5">
        <v>1</v>
      </c>
      <c r="BD92" s="5">
        <v>1</v>
      </c>
      <c r="BE92" s="5">
        <v>1</v>
      </c>
      <c r="BF92" s="5">
        <v>1</v>
      </c>
      <c r="BG92" s="5">
        <v>1</v>
      </c>
      <c r="BH92" s="5">
        <v>1</v>
      </c>
      <c r="BI92" s="5">
        <v>1</v>
      </c>
      <c r="BJ92" s="5">
        <v>1</v>
      </c>
      <c r="BK92" s="5">
        <v>1</v>
      </c>
      <c r="BL92" s="5">
        <v>1</v>
      </c>
      <c r="BM92" s="5">
        <v>1</v>
      </c>
      <c r="BN92" s="857"/>
      <c r="BO92" s="403" t="s">
        <v>227</v>
      </c>
      <c r="BP92" s="403"/>
      <c r="BQ92" s="403"/>
      <c r="BR92" s="403"/>
      <c r="BS92" s="404"/>
      <c r="BT92" s="5">
        <v>1</v>
      </c>
      <c r="BU92" s="5">
        <v>1</v>
      </c>
      <c r="BV92" s="5">
        <v>1</v>
      </c>
      <c r="BW92" s="5">
        <v>1</v>
      </c>
      <c r="BX92" s="5">
        <v>1</v>
      </c>
      <c r="BY92" s="5">
        <v>1</v>
      </c>
      <c r="BZ92" s="5">
        <v>1</v>
      </c>
      <c r="CA92" s="5">
        <v>1</v>
      </c>
      <c r="CB92" s="5">
        <v>1</v>
      </c>
      <c r="CC92" s="5">
        <v>1</v>
      </c>
      <c r="CD92" s="5">
        <v>1</v>
      </c>
      <c r="CE92" s="5">
        <v>1</v>
      </c>
      <c r="CF92" s="5">
        <v>1</v>
      </c>
      <c r="CG92" s="5">
        <v>1</v>
      </c>
      <c r="CH92" s="5">
        <v>1</v>
      </c>
      <c r="CI92" s="5">
        <v>1</v>
      </c>
      <c r="CJ92" s="5">
        <v>1</v>
      </c>
      <c r="CK92" s="244">
        <v>1</v>
      </c>
    </row>
    <row r="93" spans="1:89" ht="15.75">
      <c r="A93" s="5">
        <v>1</v>
      </c>
      <c r="B93" s="5">
        <v>1</v>
      </c>
      <c r="C93" s="5">
        <v>1</v>
      </c>
      <c r="D93" s="5">
        <v>1</v>
      </c>
      <c r="E93" s="5">
        <v>1</v>
      </c>
      <c r="F93" s="5">
        <v>1</v>
      </c>
      <c r="G93" s="5">
        <v>1</v>
      </c>
      <c r="H93" s="5">
        <v>1</v>
      </c>
      <c r="I93" s="5">
        <v>1</v>
      </c>
      <c r="J93" s="5">
        <v>1</v>
      </c>
      <c r="K93" s="5">
        <v>1</v>
      </c>
      <c r="L93" s="5">
        <v>1</v>
      </c>
      <c r="M93" s="5">
        <v>1</v>
      </c>
      <c r="N93" s="5">
        <v>1</v>
      </c>
      <c r="O93" s="5">
        <v>1</v>
      </c>
      <c r="P93" s="5">
        <v>1</v>
      </c>
      <c r="Q93" s="5">
        <v>1</v>
      </c>
      <c r="R93" s="5">
        <v>1</v>
      </c>
      <c r="S93" s="5">
        <v>1</v>
      </c>
      <c r="T93" s="5">
        <v>1</v>
      </c>
      <c r="U93" s="5">
        <v>1</v>
      </c>
      <c r="V93" s="5">
        <v>1</v>
      </c>
      <c r="W93" s="5">
        <v>1</v>
      </c>
      <c r="X93" s="5">
        <v>1</v>
      </c>
      <c r="Y93" s="5">
        <v>1</v>
      </c>
      <c r="Z93" s="5">
        <v>1</v>
      </c>
      <c r="AA93" s="5">
        <v>1</v>
      </c>
      <c r="AB93" s="5">
        <v>1</v>
      </c>
      <c r="AC93" s="5">
        <v>1</v>
      </c>
      <c r="AD93" s="5">
        <v>1</v>
      </c>
      <c r="AE93" s="5">
        <v>1</v>
      </c>
      <c r="AF93" s="5">
        <v>1</v>
      </c>
      <c r="AG93" s="5">
        <v>1</v>
      </c>
      <c r="AH93" s="5">
        <v>1</v>
      </c>
      <c r="AI93" s="5">
        <v>1</v>
      </c>
      <c r="AJ93" s="5">
        <v>1</v>
      </c>
      <c r="AK93" s="5">
        <v>1</v>
      </c>
      <c r="AL93" s="5">
        <v>1</v>
      </c>
      <c r="AM93" s="5">
        <v>1</v>
      </c>
      <c r="AN93" s="5">
        <v>1</v>
      </c>
      <c r="AO93" s="5">
        <v>1</v>
      </c>
      <c r="AP93" s="5">
        <v>1</v>
      </c>
      <c r="AQ93" s="5">
        <v>1</v>
      </c>
      <c r="AR93" s="5">
        <v>1</v>
      </c>
      <c r="AS93" s="5">
        <v>1</v>
      </c>
      <c r="AT93" s="5">
        <v>1</v>
      </c>
      <c r="AU93" s="5">
        <v>1</v>
      </c>
      <c r="AV93" s="5">
        <v>1</v>
      </c>
      <c r="AW93" s="5">
        <v>1</v>
      </c>
      <c r="AX93" s="5">
        <v>1</v>
      </c>
      <c r="AY93" s="5">
        <v>1</v>
      </c>
      <c r="AZ93" s="5">
        <v>1</v>
      </c>
      <c r="BA93" s="5">
        <v>1</v>
      </c>
      <c r="BB93" s="5">
        <v>1</v>
      </c>
      <c r="BC93" s="5">
        <v>1</v>
      </c>
      <c r="BD93" s="5">
        <v>1</v>
      </c>
      <c r="BE93" s="5">
        <v>1</v>
      </c>
      <c r="BF93" s="5">
        <v>1</v>
      </c>
      <c r="BG93" s="5">
        <v>1</v>
      </c>
      <c r="BH93" s="5">
        <v>1</v>
      </c>
      <c r="BI93" s="5">
        <v>1</v>
      </c>
      <c r="BJ93" s="5">
        <v>1</v>
      </c>
      <c r="BK93" s="5">
        <v>1</v>
      </c>
      <c r="BL93" s="5">
        <v>1</v>
      </c>
      <c r="BM93" s="5">
        <v>1</v>
      </c>
      <c r="BW93" s="5"/>
      <c r="BX93" s="5"/>
      <c r="BY93" s="5"/>
      <c r="BZ93" s="5"/>
      <c r="CA93" s="5"/>
      <c r="CB93" s="5"/>
      <c r="CC93" s="5"/>
      <c r="CD93" s="5"/>
      <c r="CE93" s="5"/>
      <c r="CF93" s="5"/>
      <c r="CG93" s="5"/>
      <c r="CH93" s="493"/>
      <c r="CJ93" s="5">
        <v>1</v>
      </c>
      <c r="CK93" s="483" t="s">
        <v>265</v>
      </c>
    </row>
    <row r="94" spans="1:89">
      <c r="A94" s="244">
        <v>1</v>
      </c>
      <c r="B94" s="244">
        <v>1</v>
      </c>
      <c r="C94" s="244">
        <v>1</v>
      </c>
      <c r="D94" s="244">
        <v>1</v>
      </c>
      <c r="E94" s="244">
        <v>1</v>
      </c>
      <c r="F94" s="244">
        <v>1</v>
      </c>
      <c r="G94" s="244">
        <v>1</v>
      </c>
      <c r="H94" s="244">
        <v>1</v>
      </c>
      <c r="I94" s="244">
        <v>1</v>
      </c>
      <c r="J94" s="244">
        <v>1</v>
      </c>
      <c r="K94" s="244">
        <v>1</v>
      </c>
      <c r="L94" s="244">
        <v>1</v>
      </c>
      <c r="M94" s="244">
        <v>1</v>
      </c>
      <c r="N94" s="244">
        <v>1</v>
      </c>
      <c r="O94" s="244">
        <v>1</v>
      </c>
      <c r="P94" s="244">
        <v>1</v>
      </c>
      <c r="Q94" s="244">
        <v>1</v>
      </c>
      <c r="R94" s="244">
        <v>1</v>
      </c>
      <c r="S94" s="244">
        <v>1</v>
      </c>
      <c r="T94" s="244">
        <v>1</v>
      </c>
      <c r="U94" s="244">
        <v>1</v>
      </c>
      <c r="V94" s="244">
        <v>1</v>
      </c>
      <c r="W94" s="244">
        <v>1</v>
      </c>
      <c r="X94" s="244">
        <v>1</v>
      </c>
      <c r="Y94" s="244">
        <v>1</v>
      </c>
      <c r="Z94" s="244">
        <v>1</v>
      </c>
      <c r="AA94" s="244">
        <v>1</v>
      </c>
      <c r="AB94" s="244">
        <v>1</v>
      </c>
      <c r="AC94" s="244">
        <v>1</v>
      </c>
      <c r="AD94" s="244">
        <v>1</v>
      </c>
      <c r="AE94" s="244">
        <v>1</v>
      </c>
      <c r="AF94" s="244">
        <v>1</v>
      </c>
      <c r="AG94" s="244">
        <v>1</v>
      </c>
      <c r="AH94" s="244">
        <v>1</v>
      </c>
      <c r="AI94" s="244">
        <v>1</v>
      </c>
      <c r="AJ94" s="244">
        <v>1</v>
      </c>
      <c r="AK94" s="244">
        <v>1</v>
      </c>
      <c r="AL94" s="244">
        <v>1</v>
      </c>
      <c r="AM94" s="244">
        <v>1</v>
      </c>
      <c r="AN94" s="244">
        <v>1</v>
      </c>
      <c r="AO94" s="244">
        <v>1</v>
      </c>
      <c r="AP94" s="244">
        <v>1</v>
      </c>
      <c r="AQ94" s="244">
        <v>1</v>
      </c>
      <c r="AR94" s="244">
        <v>1</v>
      </c>
      <c r="AS94" s="244">
        <v>1</v>
      </c>
      <c r="AT94" s="244">
        <v>1</v>
      </c>
      <c r="AU94" s="244">
        <v>1</v>
      </c>
      <c r="AV94" s="244">
        <v>1</v>
      </c>
      <c r="AW94" s="244">
        <v>1</v>
      </c>
      <c r="AX94" s="244">
        <v>1</v>
      </c>
      <c r="AY94" s="244">
        <v>1</v>
      </c>
      <c r="AZ94" s="244">
        <v>1</v>
      </c>
      <c r="BA94" s="244">
        <v>1</v>
      </c>
      <c r="BB94" s="244">
        <v>1</v>
      </c>
      <c r="BC94" s="244">
        <v>1</v>
      </c>
      <c r="BD94" s="244">
        <v>1</v>
      </c>
      <c r="BE94" s="244">
        <v>1</v>
      </c>
      <c r="BF94" s="244">
        <v>1</v>
      </c>
      <c r="BG94" s="244">
        <v>1</v>
      </c>
      <c r="BH94" s="244">
        <v>1</v>
      </c>
      <c r="BI94" s="244">
        <v>1</v>
      </c>
      <c r="BJ94" s="244">
        <v>1</v>
      </c>
      <c r="BK94" s="244">
        <v>1</v>
      </c>
      <c r="BL94" s="244">
        <v>1</v>
      </c>
      <c r="BM94" s="244">
        <v>1</v>
      </c>
      <c r="BN94" s="244">
        <v>1</v>
      </c>
      <c r="BO94" s="244">
        <v>1</v>
      </c>
      <c r="BP94" s="244">
        <v>1</v>
      </c>
      <c r="BQ94" s="244">
        <v>1</v>
      </c>
      <c r="BR94" s="244">
        <v>1</v>
      </c>
      <c r="BS94" s="244">
        <v>1</v>
      </c>
      <c r="BT94" s="244">
        <v>1</v>
      </c>
      <c r="BU94" s="244">
        <v>1</v>
      </c>
      <c r="BV94" s="244">
        <v>1</v>
      </c>
      <c r="BW94" s="244">
        <v>1</v>
      </c>
      <c r="BX94" s="244">
        <v>1</v>
      </c>
      <c r="BY94" s="244">
        <v>1</v>
      </c>
      <c r="BZ94" s="244">
        <v>1</v>
      </c>
      <c r="CA94" s="244">
        <v>1</v>
      </c>
      <c r="CB94" s="244">
        <v>1</v>
      </c>
      <c r="CC94" s="244">
        <v>1</v>
      </c>
      <c r="CD94" s="244">
        <v>1</v>
      </c>
      <c r="CE94" s="244">
        <v>1</v>
      </c>
      <c r="CF94" s="244">
        <v>1</v>
      </c>
      <c r="CG94" s="244">
        <v>1</v>
      </c>
      <c r="CH94" s="244">
        <v>1</v>
      </c>
      <c r="CI94" s="244">
        <v>1</v>
      </c>
      <c r="CJ94" s="244">
        <v>1</v>
      </c>
      <c r="CK94" s="484" t="str">
        <f>ADDRESS(ROW(),COLUMN(),4)</f>
        <v>CK94</v>
      </c>
    </row>
    <row r="95" spans="1:89">
      <c r="A95" s="11"/>
      <c r="T95" s="11"/>
      <c r="U95" s="11"/>
      <c r="V95" s="11"/>
      <c r="W95" s="11"/>
      <c r="X95" s="11"/>
      <c r="Y95" s="11"/>
      <c r="Z95" s="11"/>
      <c r="AA95" s="11"/>
    </row>
    <row r="96" spans="1:89">
      <c r="A96" s="11"/>
      <c r="T96" s="11"/>
      <c r="U96" s="11"/>
      <c r="V96" s="11"/>
      <c r="W96" s="11"/>
      <c r="X96" s="11"/>
      <c r="Y96" s="11"/>
      <c r="Z96" s="11"/>
      <c r="AA96" s="11"/>
    </row>
    <row r="97" spans="1:27">
      <c r="A97" s="11"/>
      <c r="T97" s="11"/>
      <c r="U97" s="11"/>
      <c r="V97" s="11"/>
      <c r="W97" s="11"/>
      <c r="X97" s="11"/>
      <c r="Y97" s="11"/>
      <c r="Z97" s="11"/>
      <c r="AA97" s="11"/>
    </row>
    <row r="98" spans="1:27">
      <c r="A98" s="11"/>
      <c r="T98" s="11"/>
      <c r="U98" s="11"/>
      <c r="V98" s="11"/>
      <c r="W98" s="11"/>
      <c r="X98" s="11"/>
      <c r="Y98" s="11"/>
      <c r="Z98" s="11"/>
      <c r="AA98" s="11"/>
    </row>
    <row r="99" spans="1:27">
      <c r="A99" s="11"/>
      <c r="T99" s="11"/>
      <c r="U99" s="11"/>
      <c r="V99" s="11"/>
      <c r="W99" s="11"/>
      <c r="X99" s="11"/>
      <c r="Y99" s="11"/>
      <c r="Z99" s="11"/>
      <c r="AA99" s="11"/>
    </row>
    <row r="100" spans="1:27">
      <c r="A100" s="11"/>
      <c r="T100" s="11"/>
      <c r="U100" s="11"/>
      <c r="V100" s="11"/>
      <c r="W100" s="11"/>
      <c r="X100" s="11"/>
      <c r="Y100" s="11"/>
      <c r="Z100" s="11"/>
      <c r="AA100" s="11"/>
    </row>
    <row r="101" spans="1:27">
      <c r="A101" s="11"/>
      <c r="T101" s="11"/>
      <c r="U101" s="11"/>
      <c r="V101" s="11"/>
      <c r="W101" s="11"/>
      <c r="X101" s="11"/>
      <c r="Y101" s="11"/>
      <c r="Z101" s="11"/>
      <c r="AA101" s="11"/>
    </row>
    <row r="102" spans="1:27">
      <c r="A102" s="11"/>
      <c r="T102" s="11"/>
      <c r="U102" s="11"/>
      <c r="V102" s="11"/>
      <c r="W102" s="11"/>
      <c r="X102" s="11"/>
      <c r="Y102" s="11"/>
      <c r="Z102" s="11"/>
      <c r="AA102" s="11"/>
    </row>
    <row r="103" spans="1:27">
      <c r="A103" s="11"/>
      <c r="T103" s="11"/>
      <c r="U103" s="11"/>
      <c r="V103" s="11"/>
      <c r="W103" s="11"/>
      <c r="X103" s="11"/>
      <c r="Y103" s="11"/>
      <c r="Z103" s="11"/>
      <c r="AA103" s="11"/>
    </row>
    <row r="104" spans="1:27">
      <c r="A104" s="11"/>
      <c r="T104" s="11"/>
      <c r="U104" s="11"/>
      <c r="V104" s="11"/>
      <c r="W104" s="11"/>
      <c r="X104" s="11"/>
      <c r="Y104" s="11"/>
      <c r="Z104" s="11"/>
      <c r="AA104" s="11"/>
    </row>
    <row r="105" spans="1:27">
      <c r="A105" s="11"/>
      <c r="T105" s="11"/>
      <c r="U105" s="11"/>
      <c r="V105" s="11"/>
      <c r="W105" s="11"/>
      <c r="X105" s="11"/>
      <c r="Y105" s="11"/>
      <c r="Z105" s="11"/>
      <c r="AA105" s="11"/>
    </row>
    <row r="106" spans="1:27">
      <c r="A106" s="11"/>
      <c r="T106" s="11"/>
      <c r="U106" s="11"/>
      <c r="V106" s="11"/>
      <c r="W106" s="11"/>
      <c r="X106" s="11"/>
      <c r="Y106" s="11"/>
      <c r="Z106" s="11"/>
      <c r="AA106" s="11"/>
    </row>
    <row r="107" spans="1:27">
      <c r="A107" s="11"/>
      <c r="T107" s="11"/>
      <c r="U107" s="11"/>
      <c r="V107" s="11"/>
      <c r="W107" s="11"/>
      <c r="X107" s="11"/>
      <c r="Y107" s="11"/>
      <c r="Z107" s="11"/>
      <c r="AA107" s="11"/>
    </row>
    <row r="108" spans="1:27">
      <c r="A108" s="11"/>
      <c r="T108" s="11"/>
      <c r="U108" s="11"/>
      <c r="V108" s="11"/>
      <c r="W108" s="11"/>
      <c r="X108" s="11"/>
      <c r="Y108" s="11"/>
      <c r="Z108" s="11"/>
      <c r="AA108" s="11"/>
    </row>
    <row r="109" spans="1:27">
      <c r="A109" s="11"/>
      <c r="T109" s="11"/>
      <c r="U109" s="11"/>
      <c r="V109" s="11"/>
      <c r="W109" s="11"/>
      <c r="X109" s="11"/>
      <c r="Y109" s="11"/>
      <c r="Z109" s="11"/>
      <c r="AA109" s="11"/>
    </row>
    <row r="110" spans="1:27">
      <c r="A110" s="11"/>
      <c r="T110" s="11"/>
      <c r="U110" s="11"/>
      <c r="V110" s="11"/>
      <c r="W110" s="11"/>
      <c r="X110" s="11"/>
      <c r="Y110" s="11"/>
      <c r="Z110" s="11"/>
      <c r="AA110" s="11"/>
    </row>
    <row r="111" spans="1:27">
      <c r="A111" s="11"/>
      <c r="T111" s="11"/>
      <c r="U111" s="11"/>
      <c r="V111" s="11"/>
      <c r="W111" s="11"/>
      <c r="X111" s="11"/>
      <c r="Y111" s="11"/>
      <c r="Z111" s="11"/>
      <c r="AA111" s="11"/>
    </row>
    <row r="112" spans="1:27">
      <c r="A112" s="11"/>
      <c r="T112" s="11"/>
      <c r="U112" s="11"/>
      <c r="V112" s="11"/>
      <c r="W112" s="11"/>
      <c r="X112" s="11"/>
      <c r="Y112" s="11"/>
      <c r="Z112" s="11"/>
      <c r="AA112" s="11"/>
    </row>
    <row r="113" spans="1:27">
      <c r="A113" s="11"/>
      <c r="T113" s="11"/>
      <c r="U113" s="11"/>
      <c r="V113" s="11"/>
      <c r="W113" s="11"/>
      <c r="X113" s="11"/>
      <c r="Y113" s="11"/>
      <c r="Z113" s="11"/>
      <c r="AA113" s="11"/>
    </row>
    <row r="114" spans="1:27">
      <c r="A114" s="11"/>
      <c r="T114" s="11"/>
      <c r="U114" s="11"/>
      <c r="V114" s="11"/>
      <c r="W114" s="11"/>
      <c r="X114" s="11"/>
      <c r="Y114" s="11"/>
      <c r="Z114" s="11"/>
      <c r="AA114" s="11"/>
    </row>
    <row r="115" spans="1:27">
      <c r="A115" s="11"/>
      <c r="T115" s="11"/>
      <c r="U115" s="11"/>
      <c r="V115" s="11"/>
      <c r="W115" s="11"/>
      <c r="X115" s="11"/>
      <c r="Y115" s="11"/>
      <c r="Z115" s="11"/>
      <c r="AA115" s="11"/>
    </row>
    <row r="116" spans="1:27">
      <c r="A116" s="11"/>
      <c r="T116" s="11"/>
      <c r="U116" s="11"/>
      <c r="V116" s="11"/>
      <c r="W116" s="11"/>
      <c r="X116" s="11"/>
      <c r="Y116" s="11"/>
      <c r="Z116" s="11"/>
      <c r="AA116" s="11"/>
    </row>
    <row r="117" spans="1:27">
      <c r="A117" s="11"/>
      <c r="T117" s="11"/>
      <c r="U117" s="11"/>
      <c r="V117" s="11"/>
      <c r="W117" s="11"/>
      <c r="X117" s="11"/>
      <c r="Y117" s="11"/>
      <c r="Z117" s="11"/>
      <c r="AA117" s="11"/>
    </row>
    <row r="118" spans="1:27">
      <c r="A118" s="11"/>
      <c r="T118" s="11"/>
      <c r="U118" s="11"/>
      <c r="V118" s="11"/>
      <c r="W118" s="11"/>
      <c r="X118" s="11"/>
      <c r="Y118" s="11"/>
      <c r="Z118" s="11"/>
      <c r="AA118" s="11"/>
    </row>
    <row r="119" spans="1:27">
      <c r="A119" s="11"/>
      <c r="T119" s="11"/>
      <c r="U119" s="11"/>
      <c r="V119" s="11"/>
      <c r="W119" s="11"/>
      <c r="X119" s="11"/>
      <c r="Y119" s="11"/>
      <c r="Z119" s="11"/>
      <c r="AA119" s="11"/>
    </row>
    <row r="120" spans="1:27">
      <c r="A120" s="11"/>
      <c r="T120" s="11"/>
      <c r="U120" s="11"/>
      <c r="V120" s="11"/>
      <c r="W120" s="11"/>
      <c r="X120" s="11"/>
      <c r="Y120" s="11"/>
      <c r="Z120" s="11"/>
      <c r="AA120" s="11"/>
    </row>
    <row r="121" spans="1:27">
      <c r="A121" s="11"/>
      <c r="T121" s="11"/>
      <c r="U121" s="11"/>
      <c r="V121" s="11"/>
      <c r="W121" s="11"/>
      <c r="X121" s="11"/>
      <c r="Y121" s="11"/>
      <c r="Z121" s="11"/>
      <c r="AA121" s="11"/>
    </row>
    <row r="122" spans="1:27">
      <c r="A122" s="11"/>
      <c r="T122" s="11"/>
      <c r="U122" s="11"/>
      <c r="V122" s="11"/>
      <c r="W122" s="11"/>
      <c r="X122" s="11"/>
      <c r="Y122" s="11"/>
      <c r="Z122" s="11"/>
      <c r="AA122" s="11"/>
    </row>
    <row r="123" spans="1:27">
      <c r="A123" s="11"/>
      <c r="T123" s="11"/>
      <c r="U123" s="11"/>
      <c r="V123" s="11"/>
      <c r="W123" s="11"/>
      <c r="X123" s="11"/>
      <c r="Y123" s="11"/>
      <c r="Z123" s="11"/>
      <c r="AA123" s="11"/>
    </row>
    <row r="124" spans="1:27">
      <c r="A124" s="11"/>
      <c r="T124" s="11"/>
      <c r="U124" s="11"/>
      <c r="V124" s="11"/>
      <c r="W124" s="11"/>
      <c r="X124" s="11"/>
      <c r="Y124" s="11"/>
      <c r="Z124" s="11"/>
      <c r="AA124" s="11"/>
    </row>
    <row r="125" spans="1:27">
      <c r="A125" s="11"/>
      <c r="T125" s="11"/>
      <c r="U125" s="11"/>
      <c r="V125" s="11"/>
      <c r="W125" s="11"/>
      <c r="X125" s="11"/>
      <c r="Y125" s="11"/>
      <c r="Z125" s="11"/>
      <c r="AA125" s="11"/>
    </row>
    <row r="126" spans="1:27">
      <c r="A126" s="11"/>
      <c r="T126" s="11"/>
      <c r="U126" s="11"/>
      <c r="V126" s="11"/>
      <c r="W126" s="11"/>
      <c r="X126" s="11"/>
      <c r="Y126" s="11"/>
      <c r="Z126" s="11"/>
      <c r="AA126" s="11"/>
    </row>
    <row r="127" spans="1:27">
      <c r="A127" s="11"/>
      <c r="T127" s="11"/>
      <c r="U127" s="11"/>
      <c r="V127" s="11"/>
      <c r="W127" s="11"/>
      <c r="X127" s="11"/>
      <c r="Y127" s="11"/>
      <c r="Z127" s="11"/>
      <c r="AA127" s="11"/>
    </row>
    <row r="128" spans="1:27">
      <c r="A128" s="11"/>
      <c r="T128" s="11"/>
      <c r="U128" s="11"/>
      <c r="V128" s="11"/>
      <c r="W128" s="11"/>
      <c r="X128" s="11"/>
      <c r="Y128" s="11"/>
      <c r="Z128" s="11"/>
      <c r="AA128" s="11"/>
    </row>
    <row r="129" spans="1:27">
      <c r="A129" s="11"/>
      <c r="T129" s="11"/>
      <c r="U129" s="11"/>
      <c r="V129" s="11"/>
      <c r="W129" s="11"/>
      <c r="X129" s="11"/>
      <c r="Y129" s="11"/>
      <c r="Z129" s="11"/>
      <c r="AA129" s="11"/>
    </row>
    <row r="130" spans="1:27">
      <c r="A130" s="11"/>
      <c r="T130" s="11"/>
      <c r="U130" s="11"/>
      <c r="V130" s="11"/>
      <c r="W130" s="11"/>
      <c r="X130" s="11"/>
      <c r="Y130" s="11"/>
      <c r="Z130" s="11"/>
      <c r="AA130" s="11"/>
    </row>
    <row r="131" spans="1:27">
      <c r="A131" s="11"/>
      <c r="T131" s="11"/>
      <c r="U131" s="11"/>
      <c r="V131" s="11"/>
      <c r="W131" s="11"/>
      <c r="X131" s="11"/>
      <c r="Y131" s="11"/>
      <c r="Z131" s="11"/>
      <c r="AA131" s="11"/>
    </row>
    <row r="132" spans="1:27">
      <c r="A132" s="11"/>
      <c r="T132" s="11"/>
      <c r="U132" s="11"/>
      <c r="V132" s="11"/>
      <c r="W132" s="11"/>
      <c r="X132" s="11"/>
      <c r="Y132" s="11"/>
      <c r="Z132" s="11"/>
      <c r="AA132" s="11"/>
    </row>
    <row r="133" spans="1:27">
      <c r="A133" s="11"/>
      <c r="T133" s="11"/>
      <c r="U133" s="11"/>
      <c r="V133" s="11"/>
      <c r="W133" s="11"/>
      <c r="X133" s="11"/>
      <c r="Y133" s="11"/>
      <c r="Z133" s="11"/>
      <c r="AA133" s="11"/>
    </row>
    <row r="134" spans="1:27">
      <c r="A134" s="11"/>
      <c r="T134" s="11"/>
      <c r="U134" s="11"/>
      <c r="V134" s="11"/>
      <c r="W134" s="11"/>
      <c r="X134" s="11"/>
      <c r="Y134" s="11"/>
      <c r="Z134" s="11"/>
      <c r="AA134" s="11"/>
    </row>
    <row r="135" spans="1:27">
      <c r="A135" s="11"/>
      <c r="T135" s="11"/>
      <c r="U135" s="11"/>
      <c r="V135" s="11"/>
      <c r="W135" s="11"/>
      <c r="X135" s="11"/>
      <c r="Y135" s="11"/>
      <c r="Z135" s="11"/>
      <c r="AA135" s="11"/>
    </row>
    <row r="136" spans="1:27">
      <c r="A136" s="11"/>
      <c r="T136" s="11"/>
      <c r="U136" s="11"/>
      <c r="V136" s="11"/>
      <c r="W136" s="11"/>
      <c r="X136" s="11"/>
      <c r="Y136" s="11"/>
      <c r="Z136" s="11"/>
      <c r="AA136" s="11"/>
    </row>
    <row r="137" spans="1:27">
      <c r="A137" s="11"/>
      <c r="T137" s="11"/>
      <c r="U137" s="11"/>
      <c r="V137" s="11"/>
      <c r="W137" s="11"/>
      <c r="X137" s="11"/>
      <c r="Y137" s="11"/>
      <c r="Z137" s="11"/>
      <c r="AA137" s="11"/>
    </row>
    <row r="138" spans="1:27">
      <c r="A138" s="11"/>
      <c r="T138" s="11"/>
      <c r="U138" s="11"/>
      <c r="V138" s="11"/>
      <c r="W138" s="11"/>
      <c r="X138" s="11"/>
      <c r="Y138" s="11"/>
      <c r="Z138" s="11"/>
      <c r="AA138" s="11"/>
    </row>
    <row r="139" spans="1:27">
      <c r="A139" s="11"/>
      <c r="T139" s="11"/>
      <c r="U139" s="11"/>
      <c r="V139" s="11"/>
      <c r="W139" s="11"/>
      <c r="X139" s="11"/>
      <c r="Y139" s="11"/>
      <c r="Z139" s="11"/>
      <c r="AA139" s="11"/>
    </row>
    <row r="140" spans="1:27">
      <c r="A140" s="11"/>
      <c r="T140" s="11"/>
      <c r="U140" s="11"/>
      <c r="V140" s="11"/>
      <c r="W140" s="11"/>
      <c r="X140" s="11"/>
      <c r="Y140" s="11"/>
      <c r="Z140" s="11"/>
      <c r="AA140" s="11"/>
    </row>
    <row r="141" spans="1:27">
      <c r="A141" s="11"/>
      <c r="T141" s="11"/>
      <c r="U141" s="11"/>
      <c r="V141" s="11"/>
      <c r="W141" s="11"/>
      <c r="X141" s="11"/>
      <c r="Y141" s="11"/>
      <c r="Z141" s="11"/>
      <c r="AA141" s="11"/>
    </row>
    <row r="142" spans="1:27">
      <c r="A142" s="11"/>
      <c r="T142" s="11"/>
      <c r="U142" s="11"/>
      <c r="V142" s="11"/>
      <c r="W142" s="11"/>
      <c r="X142" s="11"/>
      <c r="Y142" s="11"/>
      <c r="Z142" s="11"/>
      <c r="AA142" s="11"/>
    </row>
    <row r="143" spans="1:27">
      <c r="A143" s="11"/>
      <c r="T143" s="11"/>
      <c r="U143" s="11"/>
      <c r="V143" s="11"/>
      <c r="W143" s="11"/>
      <c r="X143" s="11"/>
      <c r="Y143" s="11"/>
      <c r="Z143" s="11"/>
      <c r="AA143" s="11"/>
    </row>
    <row r="144" spans="1:27">
      <c r="A144" s="11"/>
      <c r="T144" s="11"/>
      <c r="U144" s="11"/>
      <c r="V144" s="11"/>
      <c r="W144" s="11"/>
      <c r="X144" s="11"/>
      <c r="Y144" s="11"/>
      <c r="Z144" s="11"/>
      <c r="AA144" s="11"/>
    </row>
    <row r="145" spans="1:27">
      <c r="A145" s="11"/>
      <c r="T145" s="11"/>
      <c r="U145" s="11"/>
      <c r="V145" s="11"/>
      <c r="W145" s="11"/>
      <c r="X145" s="11"/>
      <c r="Y145" s="11"/>
      <c r="Z145" s="11"/>
      <c r="AA145" s="11"/>
    </row>
    <row r="146" spans="1:27">
      <c r="A146" s="11"/>
      <c r="T146" s="11"/>
      <c r="U146" s="11"/>
      <c r="V146" s="11"/>
      <c r="W146" s="11"/>
      <c r="X146" s="11"/>
      <c r="Y146" s="11"/>
      <c r="Z146" s="11"/>
      <c r="AA146" s="11"/>
    </row>
    <row r="147" spans="1:27">
      <c r="A147" s="11"/>
      <c r="T147" s="11"/>
      <c r="U147" s="11"/>
      <c r="V147" s="11"/>
      <c r="W147" s="11"/>
      <c r="X147" s="11"/>
      <c r="Y147" s="11"/>
      <c r="Z147" s="11"/>
      <c r="AA147" s="11"/>
    </row>
    <row r="148" spans="1:27" ht="15" customHeight="1">
      <c r="A148" s="11"/>
      <c r="T148" s="11"/>
      <c r="U148" s="11"/>
      <c r="V148" s="11"/>
      <c r="W148" s="11"/>
      <c r="X148" s="11"/>
      <c r="Y148" s="11"/>
      <c r="Z148" s="11"/>
      <c r="AA148" s="11"/>
    </row>
    <row r="149" spans="1:27" ht="15" customHeight="1">
      <c r="A149" s="11"/>
      <c r="T149" s="11"/>
      <c r="U149" s="11"/>
      <c r="V149" s="11"/>
      <c r="W149" s="11"/>
      <c r="X149" s="11"/>
      <c r="Y149" s="11"/>
      <c r="Z149" s="11"/>
      <c r="AA149" s="11"/>
    </row>
    <row r="150" spans="1:27">
      <c r="A150" s="11"/>
      <c r="T150" s="11"/>
      <c r="U150" s="11"/>
      <c r="V150" s="11"/>
      <c r="W150" s="11"/>
      <c r="X150" s="11"/>
      <c r="Y150" s="11"/>
      <c r="Z150" s="11"/>
      <c r="AA150" s="11"/>
    </row>
    <row r="151" spans="1:27" ht="15" customHeight="1">
      <c r="A151" s="11"/>
      <c r="T151" s="11"/>
      <c r="U151" s="11"/>
      <c r="V151" s="11"/>
      <c r="W151" s="11"/>
      <c r="X151" s="11"/>
      <c r="Y151" s="11"/>
      <c r="Z151" s="11"/>
      <c r="AA151" s="11"/>
    </row>
    <row r="152" spans="1:27" ht="15" customHeight="1">
      <c r="A152" s="11"/>
      <c r="T152" s="11"/>
      <c r="U152" s="11"/>
      <c r="V152" s="11"/>
      <c r="W152" s="11"/>
      <c r="X152" s="11"/>
      <c r="Y152" s="11"/>
      <c r="Z152" s="11"/>
      <c r="AA152" s="11"/>
    </row>
    <row r="153" spans="1:27" ht="15" customHeight="1">
      <c r="A153" s="11"/>
      <c r="T153" s="11"/>
      <c r="U153" s="11"/>
      <c r="V153" s="11"/>
      <c r="W153" s="11"/>
      <c r="X153" s="11"/>
      <c r="Y153" s="11"/>
      <c r="Z153" s="11"/>
      <c r="AA153" s="11"/>
    </row>
    <row r="154" spans="1:27" ht="15" customHeight="1">
      <c r="A154" s="11"/>
      <c r="T154" s="11"/>
      <c r="U154" s="11"/>
      <c r="V154" s="11"/>
      <c r="W154" s="11"/>
      <c r="X154" s="11"/>
      <c r="Y154" s="11"/>
      <c r="Z154" s="11"/>
      <c r="AA154" s="11"/>
    </row>
    <row r="155" spans="1:27" ht="15" customHeight="1">
      <c r="A155" s="11"/>
      <c r="T155" s="11"/>
      <c r="U155" s="11"/>
      <c r="V155" s="11"/>
      <c r="W155" s="11"/>
      <c r="X155" s="11"/>
      <c r="Y155" s="11"/>
      <c r="Z155" s="11"/>
      <c r="AA155" s="11"/>
    </row>
    <row r="156" spans="1:27" ht="21" customHeight="1">
      <c r="A156" s="11"/>
      <c r="T156" s="11"/>
      <c r="U156" s="11"/>
      <c r="V156" s="11"/>
      <c r="W156" s="11"/>
      <c r="X156" s="11"/>
      <c r="Y156" s="11"/>
      <c r="Z156" s="11"/>
      <c r="AA156" s="11"/>
    </row>
    <row r="157" spans="1:27" ht="15" customHeight="1">
      <c r="A157" s="11"/>
      <c r="T157" s="11"/>
      <c r="U157" s="11"/>
      <c r="V157" s="11"/>
      <c r="W157" s="11"/>
      <c r="X157" s="11"/>
      <c r="Y157" s="11"/>
      <c r="Z157" s="11"/>
      <c r="AA157" s="11"/>
    </row>
    <row r="158" spans="1:27" ht="15" customHeight="1">
      <c r="A158" s="11"/>
      <c r="T158" s="11"/>
      <c r="U158" s="11"/>
      <c r="V158" s="11"/>
      <c r="W158" s="11"/>
      <c r="X158" s="11"/>
      <c r="Y158" s="11"/>
      <c r="Z158" s="11"/>
      <c r="AA158" s="11"/>
    </row>
    <row r="159" spans="1:27" ht="15" customHeight="1">
      <c r="A159" s="11"/>
      <c r="T159" s="11"/>
      <c r="U159" s="11"/>
      <c r="V159" s="11"/>
      <c r="W159" s="11"/>
      <c r="X159" s="11"/>
      <c r="Y159" s="11"/>
      <c r="Z159" s="11"/>
      <c r="AA159" s="11"/>
    </row>
    <row r="160" spans="1:27">
      <c r="A160" s="11"/>
      <c r="T160" s="11"/>
      <c r="U160" s="11"/>
      <c r="V160" s="11"/>
      <c r="W160" s="11"/>
      <c r="X160" s="11"/>
      <c r="Y160" s="11"/>
      <c r="Z160" s="11"/>
      <c r="AA160" s="11"/>
    </row>
    <row r="161" spans="1:27">
      <c r="A161" s="11"/>
      <c r="T161" s="11"/>
      <c r="U161" s="11"/>
      <c r="V161" s="11"/>
      <c r="W161" s="11"/>
      <c r="X161" s="11"/>
      <c r="Y161" s="11"/>
      <c r="Z161" s="11"/>
      <c r="AA161" s="11"/>
    </row>
    <row r="162" spans="1:27">
      <c r="A162" s="11"/>
      <c r="T162" s="11"/>
      <c r="U162" s="11"/>
      <c r="V162" s="11"/>
      <c r="W162" s="11"/>
      <c r="X162" s="11"/>
      <c r="Y162" s="11"/>
      <c r="Z162" s="11"/>
      <c r="AA162" s="11"/>
    </row>
    <row r="163" spans="1:27">
      <c r="A163" s="11"/>
      <c r="T163" s="11"/>
      <c r="U163" s="11"/>
      <c r="V163" s="11"/>
      <c r="W163" s="11"/>
      <c r="X163" s="11"/>
      <c r="Y163" s="11"/>
      <c r="Z163" s="11"/>
      <c r="AA163" s="11"/>
    </row>
    <row r="164" spans="1:27">
      <c r="A164" s="11"/>
      <c r="T164" s="11"/>
      <c r="U164" s="11"/>
      <c r="V164" s="11"/>
      <c r="W164" s="11"/>
      <c r="X164" s="11"/>
      <c r="Y164" s="11"/>
      <c r="Z164" s="11"/>
      <c r="AA164" s="11"/>
    </row>
    <row r="165" spans="1:27">
      <c r="A165" s="11"/>
      <c r="T165" s="11"/>
      <c r="U165" s="11"/>
      <c r="V165" s="11"/>
      <c r="W165" s="11"/>
      <c r="X165" s="11"/>
      <c r="Y165" s="11"/>
      <c r="Z165" s="11"/>
      <c r="AA165" s="11"/>
    </row>
    <row r="166" spans="1:27">
      <c r="A166" s="11"/>
      <c r="T166" s="11"/>
      <c r="U166" s="11"/>
      <c r="V166" s="11"/>
      <c r="W166" s="11"/>
      <c r="X166" s="11"/>
      <c r="Y166" s="11"/>
      <c r="Z166" s="11"/>
      <c r="AA166" s="11"/>
    </row>
    <row r="167" spans="1:27">
      <c r="A167" s="11"/>
      <c r="T167" s="11"/>
      <c r="U167" s="11"/>
      <c r="V167" s="11"/>
      <c r="W167" s="11"/>
      <c r="X167" s="11"/>
      <c r="Y167" s="11"/>
      <c r="Z167" s="11"/>
      <c r="AA167" s="11"/>
    </row>
    <row r="168" spans="1:27">
      <c r="A168" s="11"/>
      <c r="T168" s="11"/>
      <c r="U168" s="11"/>
      <c r="V168" s="11"/>
      <c r="W168" s="11"/>
      <c r="X168" s="11"/>
      <c r="Y168" s="11"/>
      <c r="Z168" s="11"/>
      <c r="AA168" s="11"/>
    </row>
    <row r="169" spans="1:27">
      <c r="A169" s="11"/>
      <c r="T169" s="11"/>
      <c r="U169" s="11"/>
      <c r="V169" s="11"/>
      <c r="W169" s="11"/>
      <c r="X169" s="11"/>
      <c r="Y169" s="11"/>
      <c r="Z169" s="11"/>
      <c r="AA169" s="11"/>
    </row>
    <row r="170" spans="1:27">
      <c r="A170" s="11"/>
      <c r="T170" s="11"/>
      <c r="U170" s="11"/>
      <c r="V170" s="11"/>
      <c r="W170" s="11"/>
      <c r="X170" s="11"/>
      <c r="Y170" s="11"/>
      <c r="Z170" s="11"/>
      <c r="AA170" s="11"/>
    </row>
    <row r="171" spans="1:27">
      <c r="A171" s="11"/>
      <c r="T171" s="11"/>
      <c r="U171" s="11"/>
      <c r="V171" s="11"/>
      <c r="W171" s="11"/>
      <c r="X171" s="11"/>
      <c r="Y171" s="11"/>
      <c r="Z171" s="11"/>
      <c r="AA171" s="11"/>
    </row>
    <row r="172" spans="1:27">
      <c r="A172" s="11"/>
      <c r="T172" s="11"/>
      <c r="U172" s="11"/>
      <c r="V172" s="11"/>
      <c r="W172" s="11"/>
      <c r="X172" s="11"/>
      <c r="Y172" s="11"/>
      <c r="Z172" s="11"/>
      <c r="AA172" s="11"/>
    </row>
    <row r="173" spans="1:27">
      <c r="A173" s="11"/>
      <c r="T173" s="11"/>
      <c r="U173" s="11"/>
      <c r="V173" s="11"/>
      <c r="W173" s="11"/>
      <c r="X173" s="11"/>
      <c r="Y173" s="11"/>
      <c r="Z173" s="11"/>
      <c r="AA173" s="11"/>
    </row>
    <row r="174" spans="1:27">
      <c r="A174" s="11"/>
      <c r="T174" s="11"/>
      <c r="U174" s="11"/>
      <c r="V174" s="11"/>
      <c r="W174" s="11"/>
      <c r="X174" s="11"/>
      <c r="Y174" s="11"/>
      <c r="Z174" s="11"/>
      <c r="AA174" s="11"/>
    </row>
    <row r="175" spans="1:27">
      <c r="A175" s="11"/>
      <c r="T175" s="11"/>
      <c r="U175" s="11"/>
      <c r="V175" s="11"/>
      <c r="W175" s="11"/>
      <c r="X175" s="11"/>
      <c r="Y175" s="11"/>
      <c r="Z175" s="11"/>
      <c r="AA175" s="11"/>
    </row>
    <row r="176" spans="1:27">
      <c r="A176" s="11"/>
      <c r="T176" s="11"/>
      <c r="U176" s="11"/>
      <c r="V176" s="11"/>
      <c r="W176" s="11"/>
      <c r="X176" s="11"/>
      <c r="Y176" s="11"/>
      <c r="Z176" s="11"/>
      <c r="AA176" s="11"/>
    </row>
    <row r="177" spans="1:27">
      <c r="A177" s="11"/>
      <c r="T177" s="11"/>
      <c r="U177" s="11"/>
      <c r="V177" s="11"/>
      <c r="W177" s="11"/>
      <c r="X177" s="11"/>
      <c r="Y177" s="11"/>
      <c r="Z177" s="11"/>
      <c r="AA177" s="11"/>
    </row>
    <row r="178" spans="1:27">
      <c r="A178" s="11"/>
      <c r="T178" s="11"/>
      <c r="U178" s="11"/>
      <c r="V178" s="11"/>
      <c r="W178" s="11"/>
      <c r="X178" s="11"/>
      <c r="Y178" s="11"/>
      <c r="Z178" s="11"/>
      <c r="AA178" s="11"/>
    </row>
    <row r="179" spans="1:27">
      <c r="A179" s="11"/>
      <c r="T179" s="11"/>
      <c r="U179" s="11"/>
      <c r="V179" s="11"/>
      <c r="W179" s="11"/>
      <c r="X179" s="11"/>
      <c r="Y179" s="11"/>
      <c r="Z179" s="11"/>
      <c r="AA179" s="11"/>
    </row>
    <row r="180" spans="1:27">
      <c r="A180" s="11"/>
      <c r="T180" s="11"/>
      <c r="U180" s="11"/>
      <c r="V180" s="11"/>
      <c r="W180" s="11"/>
      <c r="X180" s="11"/>
      <c r="Y180" s="11"/>
      <c r="Z180" s="11"/>
      <c r="AA180" s="11"/>
    </row>
    <row r="181" spans="1:27">
      <c r="A181" s="11"/>
      <c r="T181" s="11"/>
      <c r="U181" s="11"/>
      <c r="V181" s="11"/>
      <c r="W181" s="11"/>
      <c r="X181" s="11"/>
      <c r="Y181" s="11"/>
      <c r="Z181" s="11"/>
      <c r="AA181" s="11"/>
    </row>
    <row r="182" spans="1:27">
      <c r="A182" s="11"/>
      <c r="T182" s="11"/>
      <c r="U182" s="11"/>
      <c r="V182" s="11"/>
      <c r="W182" s="11"/>
      <c r="X182" s="11"/>
      <c r="Y182" s="11"/>
      <c r="Z182" s="11"/>
      <c r="AA182" s="11"/>
    </row>
    <row r="183" spans="1:27">
      <c r="A183" s="11"/>
      <c r="T183" s="11"/>
      <c r="U183" s="11"/>
      <c r="V183" s="11"/>
      <c r="W183" s="11"/>
      <c r="X183" s="11"/>
      <c r="Y183" s="11"/>
      <c r="Z183" s="11"/>
      <c r="AA183" s="11"/>
    </row>
    <row r="184" spans="1:27">
      <c r="A184" s="11"/>
      <c r="T184" s="11"/>
      <c r="U184" s="11"/>
      <c r="V184" s="11"/>
      <c r="W184" s="11"/>
      <c r="X184" s="11"/>
      <c r="Y184" s="11"/>
      <c r="Z184" s="11"/>
      <c r="AA184" s="11"/>
    </row>
    <row r="185" spans="1:27">
      <c r="A185" s="11"/>
      <c r="T185" s="11"/>
      <c r="U185" s="11"/>
      <c r="V185" s="11"/>
      <c r="W185" s="11"/>
      <c r="X185" s="11"/>
      <c r="Y185" s="11"/>
      <c r="Z185" s="11"/>
      <c r="AA185" s="11"/>
    </row>
    <row r="186" spans="1:27">
      <c r="A186" s="11"/>
      <c r="T186" s="11"/>
      <c r="U186" s="11"/>
      <c r="V186" s="11"/>
      <c r="W186" s="11"/>
      <c r="X186" s="11"/>
      <c r="Y186" s="11"/>
      <c r="Z186" s="11"/>
      <c r="AA186" s="11"/>
    </row>
    <row r="187" spans="1:27">
      <c r="A187" s="11"/>
      <c r="T187" s="11"/>
      <c r="U187" s="11"/>
      <c r="V187" s="11"/>
      <c r="W187" s="11"/>
      <c r="X187" s="11"/>
      <c r="Y187" s="11"/>
      <c r="Z187" s="11"/>
      <c r="AA187" s="11"/>
    </row>
    <row r="188" spans="1:27">
      <c r="A188" s="11"/>
      <c r="T188" s="11"/>
      <c r="U188" s="11"/>
      <c r="V188" s="11"/>
      <c r="W188" s="11"/>
      <c r="X188" s="11"/>
      <c r="Y188" s="11"/>
      <c r="Z188" s="11"/>
      <c r="AA188" s="11"/>
    </row>
    <row r="189" spans="1:27">
      <c r="A189" s="11"/>
      <c r="T189" s="11"/>
      <c r="U189" s="11"/>
      <c r="V189" s="11"/>
      <c r="W189" s="11"/>
      <c r="X189" s="11"/>
      <c r="Y189" s="11"/>
      <c r="Z189" s="11"/>
      <c r="AA189" s="11"/>
    </row>
    <row r="190" spans="1:27">
      <c r="A190" s="11"/>
      <c r="T190" s="11"/>
      <c r="U190" s="11"/>
      <c r="V190" s="11"/>
      <c r="W190" s="11"/>
      <c r="X190" s="11"/>
      <c r="Y190" s="11"/>
      <c r="Z190" s="11"/>
      <c r="AA190" s="11"/>
    </row>
    <row r="191" spans="1:27">
      <c r="A191" s="11"/>
      <c r="T191" s="11"/>
      <c r="U191" s="11"/>
      <c r="V191" s="11"/>
      <c r="W191" s="11"/>
      <c r="X191" s="11"/>
      <c r="Y191" s="11"/>
      <c r="Z191" s="11"/>
      <c r="AA191" s="11"/>
    </row>
    <row r="192" spans="1:27">
      <c r="A192" s="11"/>
      <c r="T192" s="11"/>
      <c r="U192" s="11"/>
      <c r="V192" s="11"/>
      <c r="W192" s="11"/>
      <c r="X192" s="11"/>
      <c r="Y192" s="11"/>
      <c r="Z192" s="11"/>
      <c r="AA192" s="11"/>
    </row>
    <row r="193" spans="1:27">
      <c r="A193" s="11"/>
      <c r="T193" s="11"/>
      <c r="U193" s="11"/>
      <c r="V193" s="11"/>
      <c r="W193" s="11"/>
      <c r="X193" s="11"/>
      <c r="Y193" s="11"/>
      <c r="Z193" s="11"/>
      <c r="AA193" s="11"/>
    </row>
    <row r="194" spans="1:27">
      <c r="A194" s="11"/>
      <c r="T194" s="11"/>
      <c r="U194" s="11"/>
      <c r="V194" s="11"/>
      <c r="W194" s="11"/>
      <c r="X194" s="11"/>
      <c r="Y194" s="11"/>
      <c r="Z194" s="11"/>
      <c r="AA194" s="11"/>
    </row>
    <row r="195" spans="1:27">
      <c r="A195" s="11"/>
      <c r="T195" s="11"/>
      <c r="U195" s="11"/>
      <c r="V195" s="11"/>
      <c r="W195" s="11"/>
      <c r="X195" s="11"/>
      <c r="Y195" s="11"/>
      <c r="Z195" s="11"/>
      <c r="AA195" s="11"/>
    </row>
    <row r="196" spans="1:27">
      <c r="A196" s="11"/>
      <c r="T196" s="11"/>
      <c r="U196" s="11"/>
      <c r="V196" s="11"/>
      <c r="W196" s="11"/>
      <c r="X196" s="11"/>
      <c r="Y196" s="11"/>
      <c r="Z196" s="11"/>
      <c r="AA196" s="11"/>
    </row>
    <row r="197" spans="1:27">
      <c r="A197" s="11"/>
      <c r="T197" s="11"/>
      <c r="U197" s="11"/>
      <c r="V197" s="11"/>
      <c r="W197" s="11"/>
      <c r="X197" s="11"/>
      <c r="Y197" s="11"/>
      <c r="Z197" s="11"/>
      <c r="AA197" s="11"/>
    </row>
    <row r="198" spans="1:27">
      <c r="A198" s="11"/>
      <c r="T198" s="11"/>
      <c r="U198" s="11"/>
      <c r="V198" s="11"/>
      <c r="W198" s="11"/>
      <c r="X198" s="11"/>
      <c r="Y198" s="11"/>
      <c r="Z198" s="11"/>
      <c r="AA198" s="11"/>
    </row>
    <row r="199" spans="1:27">
      <c r="A199" s="11"/>
      <c r="T199" s="11"/>
      <c r="U199" s="11"/>
      <c r="V199" s="11"/>
      <c r="W199" s="11"/>
      <c r="X199" s="11"/>
      <c r="Y199" s="11"/>
      <c r="Z199" s="11"/>
      <c r="AA199" s="11"/>
    </row>
    <row r="200" spans="1:27">
      <c r="A200" s="11"/>
      <c r="T200" s="11"/>
      <c r="U200" s="11"/>
      <c r="V200" s="11"/>
      <c r="W200" s="11"/>
      <c r="X200" s="11"/>
      <c r="Y200" s="11"/>
      <c r="Z200" s="11"/>
      <c r="AA200" s="11"/>
    </row>
    <row r="201" spans="1:27">
      <c r="A201" s="11"/>
      <c r="T201" s="11"/>
      <c r="U201" s="11"/>
      <c r="V201" s="11"/>
      <c r="W201" s="11"/>
      <c r="X201" s="11"/>
      <c r="Y201" s="11"/>
      <c r="Z201" s="11"/>
      <c r="AA201" s="11"/>
    </row>
    <row r="202" spans="1:27">
      <c r="A202" s="11"/>
      <c r="T202" s="11"/>
      <c r="U202" s="11"/>
      <c r="V202" s="11"/>
      <c r="W202" s="11"/>
      <c r="X202" s="11"/>
      <c r="Y202" s="11"/>
      <c r="Z202" s="11"/>
      <c r="AA202" s="11"/>
    </row>
    <row r="203" spans="1:27">
      <c r="A203" s="11"/>
      <c r="T203" s="11"/>
      <c r="U203" s="11"/>
      <c r="V203" s="11"/>
      <c r="W203" s="11"/>
      <c r="X203" s="11"/>
      <c r="Y203" s="11"/>
      <c r="Z203" s="11"/>
      <c r="AA203" s="11"/>
    </row>
    <row r="204" spans="1:27">
      <c r="A204" s="11"/>
      <c r="T204" s="11"/>
      <c r="U204" s="11"/>
      <c r="V204" s="11"/>
      <c r="W204" s="11"/>
      <c r="X204" s="11"/>
      <c r="Y204" s="11"/>
      <c r="Z204" s="11"/>
      <c r="AA204" s="11"/>
    </row>
    <row r="205" spans="1:27">
      <c r="A205" s="11"/>
      <c r="T205" s="11"/>
      <c r="U205" s="11"/>
      <c r="V205" s="11"/>
      <c r="W205" s="11"/>
      <c r="X205" s="11"/>
      <c r="Y205" s="11"/>
      <c r="Z205" s="11"/>
      <c r="AA205" s="11"/>
    </row>
    <row r="206" spans="1:27">
      <c r="A206" s="11"/>
      <c r="T206" s="11"/>
      <c r="U206" s="11"/>
      <c r="V206" s="11"/>
      <c r="W206" s="11"/>
      <c r="X206" s="11"/>
      <c r="Y206" s="11"/>
      <c r="Z206" s="11"/>
      <c r="AA206" s="11"/>
    </row>
    <row r="207" spans="1:27">
      <c r="A207" s="11"/>
      <c r="T207" s="11"/>
      <c r="U207" s="11"/>
      <c r="V207" s="11"/>
      <c r="W207" s="11"/>
      <c r="X207" s="11"/>
      <c r="Y207" s="11"/>
      <c r="Z207" s="11"/>
      <c r="AA207" s="11"/>
    </row>
    <row r="208" spans="1:27">
      <c r="A208" s="11"/>
      <c r="T208" s="11"/>
      <c r="U208" s="11"/>
      <c r="V208" s="11"/>
      <c r="W208" s="11"/>
      <c r="X208" s="11"/>
      <c r="Y208" s="11"/>
      <c r="Z208" s="11"/>
      <c r="AA208" s="11"/>
    </row>
    <row r="209" spans="1:27">
      <c r="A209" s="11"/>
      <c r="T209" s="11"/>
      <c r="U209" s="11"/>
      <c r="V209" s="11"/>
      <c r="W209" s="11"/>
      <c r="X209" s="11"/>
      <c r="Y209" s="11"/>
      <c r="Z209" s="11"/>
      <c r="AA209" s="11"/>
    </row>
    <row r="210" spans="1:27">
      <c r="A210" s="11"/>
      <c r="T210" s="11"/>
      <c r="U210" s="11"/>
      <c r="V210" s="11"/>
      <c r="W210" s="11"/>
      <c r="X210" s="11"/>
      <c r="Y210" s="11"/>
      <c r="Z210" s="11"/>
      <c r="AA210" s="11"/>
    </row>
    <row r="211" spans="1:27">
      <c r="A211" s="11"/>
      <c r="T211" s="11"/>
      <c r="U211" s="11"/>
      <c r="V211" s="11"/>
      <c r="W211" s="11"/>
      <c r="X211" s="11"/>
      <c r="Y211" s="11"/>
      <c r="Z211" s="11"/>
      <c r="AA211" s="11"/>
    </row>
    <row r="212" spans="1:27">
      <c r="A212" s="11"/>
      <c r="T212" s="11"/>
      <c r="U212" s="11"/>
      <c r="V212" s="11"/>
      <c r="W212" s="11"/>
      <c r="X212" s="11"/>
      <c r="Y212" s="11"/>
      <c r="Z212" s="11"/>
      <c r="AA212" s="11"/>
    </row>
    <row r="213" spans="1:27">
      <c r="A213" s="11"/>
      <c r="T213" s="11"/>
      <c r="U213" s="11"/>
      <c r="V213" s="11"/>
      <c r="W213" s="11"/>
      <c r="X213" s="11"/>
      <c r="Y213" s="11"/>
      <c r="Z213" s="11"/>
      <c r="AA213" s="11"/>
    </row>
    <row r="214" spans="1:27">
      <c r="A214" s="11"/>
      <c r="T214" s="11"/>
      <c r="U214" s="11"/>
      <c r="V214" s="11"/>
      <c r="W214" s="11"/>
      <c r="X214" s="11"/>
      <c r="Y214" s="11"/>
      <c r="Z214" s="11"/>
      <c r="AA214" s="11"/>
    </row>
    <row r="215" spans="1:27">
      <c r="A215" s="11"/>
      <c r="T215" s="11"/>
      <c r="U215" s="11"/>
      <c r="V215" s="11"/>
      <c r="W215" s="11"/>
      <c r="X215" s="11"/>
      <c r="Y215" s="11"/>
      <c r="Z215" s="11"/>
      <c r="AA215" s="11"/>
    </row>
    <row r="216" spans="1:27" ht="15" customHeight="1">
      <c r="A216" s="11"/>
      <c r="T216" s="11"/>
      <c r="U216" s="11"/>
      <c r="V216" s="11"/>
      <c r="W216" s="11"/>
      <c r="X216" s="11"/>
      <c r="Y216" s="11"/>
      <c r="Z216" s="11"/>
      <c r="AA216" s="11"/>
    </row>
    <row r="217" spans="1:27" ht="15" customHeight="1">
      <c r="A217" s="11"/>
      <c r="T217" s="11"/>
      <c r="U217" s="11"/>
      <c r="V217" s="11"/>
      <c r="W217" s="11"/>
      <c r="X217" s="11"/>
      <c r="Y217" s="11"/>
      <c r="Z217" s="11"/>
      <c r="AA217" s="11"/>
    </row>
    <row r="218" spans="1:27">
      <c r="A218" s="11"/>
      <c r="T218" s="11"/>
      <c r="U218" s="11"/>
      <c r="V218" s="11"/>
      <c r="W218" s="11"/>
      <c r="X218" s="11"/>
      <c r="Y218" s="11"/>
      <c r="Z218" s="11"/>
      <c r="AA218" s="11"/>
    </row>
    <row r="219" spans="1:27" ht="15" customHeight="1">
      <c r="A219" s="11"/>
      <c r="T219" s="11"/>
      <c r="U219" s="11"/>
      <c r="V219" s="11"/>
      <c r="W219" s="11"/>
      <c r="X219" s="11"/>
      <c r="Y219" s="11"/>
      <c r="Z219" s="11"/>
      <c r="AA219" s="11"/>
    </row>
    <row r="220" spans="1:27" ht="15" customHeight="1">
      <c r="A220" s="11"/>
      <c r="T220" s="11"/>
      <c r="U220" s="11"/>
      <c r="V220" s="11"/>
      <c r="W220" s="11"/>
      <c r="X220" s="11"/>
      <c r="Y220" s="11"/>
      <c r="Z220" s="11"/>
      <c r="AA220" s="11"/>
    </row>
    <row r="221" spans="1:27" ht="15" customHeight="1">
      <c r="A221" s="11"/>
      <c r="T221" s="11"/>
      <c r="U221" s="11"/>
      <c r="V221" s="11"/>
      <c r="W221" s="11"/>
      <c r="X221" s="11"/>
      <c r="Y221" s="11"/>
      <c r="Z221" s="11"/>
      <c r="AA221" s="11"/>
    </row>
    <row r="222" spans="1:27" ht="15" customHeight="1">
      <c r="A222" s="11"/>
      <c r="T222" s="11"/>
      <c r="U222" s="11"/>
      <c r="V222" s="11"/>
      <c r="W222" s="11"/>
      <c r="X222" s="11"/>
      <c r="Y222" s="11"/>
      <c r="Z222" s="11"/>
      <c r="AA222" s="11"/>
    </row>
    <row r="223" spans="1:27" ht="15" customHeight="1">
      <c r="A223" s="11"/>
      <c r="T223" s="11"/>
      <c r="U223" s="11"/>
      <c r="V223" s="11"/>
      <c r="W223" s="11"/>
      <c r="X223" s="11"/>
      <c r="Y223" s="11"/>
      <c r="Z223" s="11"/>
      <c r="AA223" s="11"/>
    </row>
    <row r="224" spans="1:27" ht="21" customHeight="1">
      <c r="A224" s="11"/>
      <c r="T224" s="11"/>
      <c r="U224" s="11"/>
      <c r="V224" s="11"/>
      <c r="W224" s="11"/>
      <c r="X224" s="11"/>
      <c r="Y224" s="11"/>
      <c r="Z224" s="11"/>
      <c r="AA224" s="11"/>
    </row>
    <row r="225" spans="1:27" ht="15" customHeight="1">
      <c r="A225" s="11"/>
      <c r="T225" s="11"/>
      <c r="U225" s="11"/>
      <c r="V225" s="11"/>
      <c r="W225" s="11"/>
      <c r="X225" s="11"/>
      <c r="Y225" s="11"/>
      <c r="Z225" s="11"/>
      <c r="AA225" s="11"/>
    </row>
    <row r="226" spans="1:27" ht="15" customHeight="1">
      <c r="A226" s="11"/>
      <c r="T226" s="11"/>
      <c r="U226" s="11"/>
      <c r="V226" s="11"/>
      <c r="W226" s="11"/>
      <c r="X226" s="11"/>
      <c r="Y226" s="11"/>
      <c r="Z226" s="11"/>
      <c r="AA226" s="11"/>
    </row>
    <row r="227" spans="1:27" ht="15" customHeight="1">
      <c r="A227" s="11"/>
      <c r="T227" s="11"/>
      <c r="U227" s="11"/>
      <c r="V227" s="11"/>
      <c r="W227" s="11"/>
      <c r="X227" s="11"/>
      <c r="Y227" s="11"/>
      <c r="Z227" s="11"/>
      <c r="AA227" s="11"/>
    </row>
    <row r="228" spans="1:27">
      <c r="A228" s="11"/>
      <c r="T228" s="11"/>
      <c r="U228" s="11"/>
      <c r="V228" s="11"/>
      <c r="W228" s="11"/>
      <c r="X228" s="11"/>
      <c r="Y228" s="11"/>
      <c r="Z228" s="11"/>
      <c r="AA228" s="11"/>
    </row>
    <row r="229" spans="1:27">
      <c r="A229" s="11"/>
      <c r="T229" s="11"/>
      <c r="U229" s="11"/>
      <c r="V229" s="11"/>
      <c r="W229" s="11"/>
      <c r="X229" s="11"/>
      <c r="Y229" s="11"/>
      <c r="Z229" s="11"/>
      <c r="AA229" s="11"/>
    </row>
    <row r="230" spans="1:27">
      <c r="A230" s="11"/>
      <c r="T230" s="11"/>
      <c r="U230" s="11"/>
      <c r="V230" s="11"/>
      <c r="W230" s="11"/>
      <c r="X230" s="11"/>
      <c r="Y230" s="11"/>
      <c r="Z230" s="11"/>
      <c r="AA230" s="11"/>
    </row>
    <row r="231" spans="1:27">
      <c r="A231" s="11"/>
      <c r="T231" s="11"/>
      <c r="U231" s="11"/>
      <c r="V231" s="11"/>
      <c r="W231" s="11"/>
      <c r="X231" s="11"/>
      <c r="Y231" s="11"/>
      <c r="Z231" s="11"/>
      <c r="AA231" s="11"/>
    </row>
    <row r="232" spans="1:27">
      <c r="A232" s="11"/>
      <c r="T232" s="11"/>
      <c r="U232" s="11"/>
      <c r="V232" s="11"/>
      <c r="W232" s="11"/>
      <c r="X232" s="11"/>
      <c r="Y232" s="11"/>
      <c r="Z232" s="11"/>
      <c r="AA232" s="11"/>
    </row>
    <row r="233" spans="1:27">
      <c r="A233" s="11"/>
      <c r="T233" s="11"/>
      <c r="U233" s="11"/>
      <c r="V233" s="11"/>
      <c r="W233" s="11"/>
      <c r="X233" s="11"/>
      <c r="Y233" s="11"/>
      <c r="Z233" s="11"/>
      <c r="AA233" s="11"/>
    </row>
    <row r="234" spans="1:27">
      <c r="A234" s="11"/>
      <c r="T234" s="11"/>
      <c r="U234" s="11"/>
      <c r="V234" s="11"/>
      <c r="W234" s="11"/>
      <c r="X234" s="11"/>
      <c r="Y234" s="11"/>
      <c r="Z234" s="11"/>
      <c r="AA234" s="11"/>
    </row>
    <row r="235" spans="1:27">
      <c r="A235" s="11"/>
      <c r="T235" s="11"/>
      <c r="U235" s="11"/>
      <c r="V235" s="11"/>
      <c r="W235" s="11"/>
      <c r="X235" s="11"/>
      <c r="Y235" s="11"/>
      <c r="Z235" s="11"/>
      <c r="AA235" s="11"/>
    </row>
    <row r="236" spans="1:27">
      <c r="A236" s="11"/>
      <c r="T236" s="11"/>
      <c r="U236" s="11"/>
      <c r="V236" s="11"/>
      <c r="W236" s="11"/>
      <c r="X236" s="11"/>
      <c r="Y236" s="11"/>
      <c r="Z236" s="11"/>
      <c r="AA236" s="11"/>
    </row>
    <row r="237" spans="1:27">
      <c r="A237" s="11"/>
      <c r="T237" s="11"/>
      <c r="U237" s="11"/>
      <c r="V237" s="11"/>
      <c r="W237" s="11"/>
      <c r="X237" s="11"/>
      <c r="Y237" s="11"/>
      <c r="Z237" s="11"/>
      <c r="AA237" s="11"/>
    </row>
    <row r="238" spans="1:27">
      <c r="A238" s="11"/>
      <c r="T238" s="11"/>
      <c r="U238" s="11"/>
      <c r="V238" s="11"/>
      <c r="W238" s="11"/>
      <c r="X238" s="11"/>
      <c r="Y238" s="11"/>
      <c r="Z238" s="11"/>
      <c r="AA238" s="11"/>
    </row>
    <row r="239" spans="1:27">
      <c r="A239" s="11"/>
      <c r="T239" s="11"/>
      <c r="U239" s="11"/>
      <c r="V239" s="11"/>
      <c r="W239" s="11"/>
      <c r="X239" s="11"/>
      <c r="Y239" s="11"/>
      <c r="Z239" s="11"/>
      <c r="AA239" s="11"/>
    </row>
    <row r="240" spans="1:27">
      <c r="A240" s="11"/>
      <c r="T240" s="11"/>
      <c r="U240" s="11"/>
      <c r="V240" s="11"/>
      <c r="W240" s="11"/>
      <c r="X240" s="11"/>
      <c r="Y240" s="11"/>
      <c r="Z240" s="11"/>
      <c r="AA240" s="11"/>
    </row>
    <row r="241" spans="1:27">
      <c r="A241" s="11"/>
      <c r="T241" s="11"/>
      <c r="U241" s="11"/>
      <c r="V241" s="11"/>
      <c r="W241" s="11"/>
      <c r="X241" s="11"/>
      <c r="Y241" s="11"/>
      <c r="Z241" s="11"/>
      <c r="AA241" s="11"/>
    </row>
    <row r="242" spans="1:27">
      <c r="A242" s="11"/>
      <c r="T242" s="11"/>
      <c r="U242" s="11"/>
      <c r="V242" s="11"/>
      <c r="W242" s="11"/>
      <c r="X242" s="11"/>
      <c r="Y242" s="11"/>
      <c r="Z242" s="11"/>
      <c r="AA242" s="11"/>
    </row>
    <row r="243" spans="1:27">
      <c r="A243" s="11"/>
      <c r="T243" s="11"/>
      <c r="U243" s="11"/>
      <c r="V243" s="11"/>
      <c r="W243" s="11"/>
      <c r="X243" s="11"/>
      <c r="Y243" s="11"/>
      <c r="Z243" s="11"/>
      <c r="AA243" s="11"/>
    </row>
    <row r="244" spans="1:27">
      <c r="A244" s="11"/>
      <c r="T244" s="11"/>
      <c r="U244" s="11"/>
      <c r="V244" s="11"/>
      <c r="W244" s="11"/>
      <c r="X244" s="11"/>
      <c r="Y244" s="11"/>
      <c r="Z244" s="11"/>
      <c r="AA244" s="11"/>
    </row>
    <row r="245" spans="1:27">
      <c r="A245" s="11"/>
      <c r="T245" s="11"/>
      <c r="U245" s="11"/>
      <c r="V245" s="11"/>
      <c r="W245" s="11"/>
      <c r="X245" s="11"/>
      <c r="Y245" s="11"/>
      <c r="Z245" s="11"/>
      <c r="AA245" s="11"/>
    </row>
    <row r="246" spans="1:27">
      <c r="A246" s="11"/>
      <c r="T246" s="11"/>
      <c r="U246" s="11"/>
      <c r="V246" s="11"/>
      <c r="W246" s="11"/>
      <c r="X246" s="11"/>
      <c r="Y246" s="11"/>
      <c r="Z246" s="11"/>
      <c r="AA246" s="11"/>
    </row>
    <row r="247" spans="1:27">
      <c r="A247" s="11"/>
      <c r="T247" s="11"/>
      <c r="U247" s="11"/>
      <c r="V247" s="11"/>
      <c r="W247" s="11"/>
      <c r="X247" s="11"/>
      <c r="Y247" s="11"/>
      <c r="Z247" s="11"/>
      <c r="AA247" s="11"/>
    </row>
    <row r="248" spans="1:27">
      <c r="A248" s="11"/>
      <c r="T248" s="11"/>
      <c r="U248" s="11"/>
      <c r="V248" s="11"/>
      <c r="W248" s="11"/>
      <c r="X248" s="11"/>
      <c r="Y248" s="11"/>
      <c r="Z248" s="11"/>
      <c r="AA248" s="11"/>
    </row>
    <row r="249" spans="1:27">
      <c r="A249" s="11"/>
      <c r="T249" s="11"/>
      <c r="U249" s="11"/>
      <c r="V249" s="11"/>
      <c r="W249" s="11"/>
      <c r="X249" s="11"/>
      <c r="Y249" s="11"/>
      <c r="Z249" s="11"/>
      <c r="AA249" s="11"/>
    </row>
    <row r="250" spans="1:27">
      <c r="A250" s="11"/>
      <c r="T250" s="11"/>
      <c r="U250" s="11"/>
      <c r="V250" s="11"/>
      <c r="W250" s="11"/>
      <c r="X250" s="11"/>
      <c r="Y250" s="11"/>
      <c r="Z250" s="11"/>
      <c r="AA250" s="11"/>
    </row>
    <row r="251" spans="1:27">
      <c r="A251" s="11"/>
      <c r="T251" s="11"/>
      <c r="U251" s="11"/>
      <c r="V251" s="11"/>
      <c r="W251" s="11"/>
      <c r="X251" s="11"/>
      <c r="Y251" s="11"/>
      <c r="Z251" s="11"/>
      <c r="AA251" s="11"/>
    </row>
    <row r="252" spans="1:27">
      <c r="A252" s="11"/>
      <c r="T252" s="11"/>
      <c r="U252" s="11"/>
      <c r="V252" s="11"/>
      <c r="W252" s="11"/>
      <c r="X252" s="11"/>
      <c r="Y252" s="11"/>
      <c r="Z252" s="11"/>
      <c r="AA252" s="11"/>
    </row>
    <row r="253" spans="1:27">
      <c r="A253" s="11"/>
      <c r="T253" s="11"/>
      <c r="U253" s="11"/>
      <c r="V253" s="11"/>
      <c r="W253" s="11"/>
      <c r="X253" s="11"/>
      <c r="Y253" s="11"/>
      <c r="Z253" s="11"/>
      <c r="AA253" s="11"/>
    </row>
    <row r="254" spans="1:27">
      <c r="A254" s="11"/>
      <c r="T254" s="11"/>
      <c r="U254" s="11"/>
      <c r="V254" s="11"/>
      <c r="W254" s="11"/>
      <c r="X254" s="11"/>
      <c r="Y254" s="11"/>
      <c r="Z254" s="11"/>
      <c r="AA254" s="11"/>
    </row>
    <row r="255" spans="1:27">
      <c r="A255" s="11"/>
      <c r="T255" s="11"/>
      <c r="U255" s="11"/>
      <c r="V255" s="11"/>
      <c r="W255" s="11"/>
      <c r="X255" s="11"/>
      <c r="Y255" s="11"/>
      <c r="Z255" s="11"/>
      <c r="AA255" s="11"/>
    </row>
    <row r="256" spans="1:27">
      <c r="A256" s="11"/>
      <c r="T256" s="11"/>
      <c r="U256" s="11"/>
      <c r="V256" s="11"/>
      <c r="W256" s="11"/>
      <c r="X256" s="11"/>
      <c r="Y256" s="11"/>
      <c r="Z256" s="11"/>
      <c r="AA256" s="11"/>
    </row>
    <row r="257" spans="1:27">
      <c r="A257" s="11"/>
      <c r="T257" s="11"/>
      <c r="U257" s="11"/>
      <c r="V257" s="11"/>
      <c r="W257" s="11"/>
      <c r="X257" s="11"/>
      <c r="Y257" s="11"/>
      <c r="Z257" s="11"/>
      <c r="AA257" s="11"/>
    </row>
    <row r="258" spans="1:27">
      <c r="A258" s="11"/>
      <c r="T258" s="11"/>
      <c r="U258" s="11"/>
      <c r="V258" s="11"/>
      <c r="W258" s="11"/>
      <c r="X258" s="11"/>
      <c r="Y258" s="11"/>
      <c r="Z258" s="11"/>
      <c r="AA258" s="11"/>
    </row>
    <row r="259" spans="1:27">
      <c r="A259" s="11"/>
      <c r="T259" s="11"/>
      <c r="U259" s="11"/>
      <c r="V259" s="11"/>
      <c r="W259" s="11"/>
      <c r="X259" s="11"/>
      <c r="Y259" s="11"/>
      <c r="Z259" s="11"/>
      <c r="AA259" s="11"/>
    </row>
    <row r="260" spans="1:27">
      <c r="A260" s="11"/>
      <c r="T260" s="11"/>
      <c r="U260" s="11"/>
      <c r="V260" s="11"/>
      <c r="W260" s="11"/>
      <c r="X260" s="11"/>
      <c r="Y260" s="11"/>
      <c r="Z260" s="11"/>
      <c r="AA260" s="11"/>
    </row>
    <row r="261" spans="1:27">
      <c r="A261" s="11"/>
      <c r="T261" s="11"/>
      <c r="U261" s="11"/>
      <c r="V261" s="11"/>
      <c r="W261" s="11"/>
      <c r="X261" s="11"/>
      <c r="Y261" s="11"/>
      <c r="Z261" s="11"/>
      <c r="AA261" s="11"/>
    </row>
    <row r="262" spans="1:27">
      <c r="A262" s="11"/>
      <c r="T262" s="11"/>
      <c r="U262" s="11"/>
      <c r="V262" s="11"/>
      <c r="W262" s="11"/>
      <c r="X262" s="11"/>
      <c r="Y262" s="11"/>
      <c r="Z262" s="11"/>
      <c r="AA262" s="11"/>
    </row>
    <row r="263" spans="1:27">
      <c r="A263" s="11"/>
      <c r="T263" s="11"/>
      <c r="U263" s="11"/>
      <c r="V263" s="11"/>
      <c r="W263" s="11"/>
      <c r="X263" s="11"/>
      <c r="Y263" s="11"/>
      <c r="Z263" s="11"/>
      <c r="AA263" s="11"/>
    </row>
    <row r="264" spans="1:27">
      <c r="A264" s="11"/>
      <c r="T264" s="11"/>
      <c r="U264" s="11"/>
      <c r="V264" s="11"/>
      <c r="W264" s="11"/>
      <c r="X264" s="11"/>
      <c r="Y264" s="11"/>
      <c r="Z264" s="11"/>
      <c r="AA264" s="11"/>
    </row>
    <row r="265" spans="1:27">
      <c r="A265" s="11"/>
      <c r="T265" s="11"/>
      <c r="U265" s="11"/>
      <c r="V265" s="11"/>
      <c r="W265" s="11"/>
      <c r="X265" s="11"/>
      <c r="Y265" s="11"/>
      <c r="Z265" s="11"/>
      <c r="AA265" s="11"/>
    </row>
    <row r="266" spans="1:27">
      <c r="A266" s="11"/>
      <c r="T266" s="11"/>
      <c r="U266" s="11"/>
      <c r="V266" s="11"/>
      <c r="W266" s="11"/>
      <c r="X266" s="11"/>
      <c r="Y266" s="11"/>
      <c r="Z266" s="11"/>
      <c r="AA266" s="11"/>
    </row>
    <row r="267" spans="1:27">
      <c r="A267" s="11"/>
      <c r="T267" s="11"/>
      <c r="U267" s="11"/>
      <c r="V267" s="11"/>
      <c r="W267" s="11"/>
      <c r="X267" s="11"/>
      <c r="Y267" s="11"/>
      <c r="Z267" s="11"/>
      <c r="AA267" s="11"/>
    </row>
    <row r="268" spans="1:27">
      <c r="A268" s="11"/>
      <c r="T268" s="11"/>
      <c r="U268" s="11"/>
      <c r="V268" s="11"/>
      <c r="W268" s="11"/>
      <c r="X268" s="11"/>
      <c r="Y268" s="11"/>
      <c r="Z268" s="11"/>
      <c r="AA268" s="11"/>
    </row>
    <row r="269" spans="1:27">
      <c r="A269" s="11"/>
      <c r="T269" s="11"/>
      <c r="U269" s="11"/>
      <c r="V269" s="11"/>
      <c r="W269" s="11"/>
      <c r="X269" s="11"/>
      <c r="Y269" s="11"/>
      <c r="Z269" s="11"/>
      <c r="AA269" s="11"/>
    </row>
    <row r="270" spans="1:27">
      <c r="A270" s="11"/>
      <c r="T270" s="11"/>
      <c r="U270" s="11"/>
      <c r="V270" s="11"/>
      <c r="W270" s="11"/>
      <c r="X270" s="11"/>
      <c r="Y270" s="11"/>
      <c r="Z270" s="11"/>
      <c r="AA270" s="11"/>
    </row>
    <row r="271" spans="1:27">
      <c r="A271" s="11"/>
      <c r="T271" s="11"/>
      <c r="U271" s="11"/>
      <c r="V271" s="11"/>
      <c r="W271" s="11"/>
      <c r="X271" s="11"/>
      <c r="Y271" s="11"/>
      <c r="Z271" s="11"/>
      <c r="AA271" s="11"/>
    </row>
    <row r="272" spans="1:27">
      <c r="A272" s="11"/>
      <c r="T272" s="11"/>
      <c r="U272" s="11"/>
      <c r="V272" s="11"/>
      <c r="W272" s="11"/>
      <c r="X272" s="11"/>
      <c r="Y272" s="11"/>
      <c r="Z272" s="11"/>
      <c r="AA272" s="11"/>
    </row>
    <row r="273" spans="1:27">
      <c r="A273" s="11"/>
      <c r="T273" s="11"/>
      <c r="U273" s="11"/>
      <c r="V273" s="11"/>
      <c r="W273" s="11"/>
      <c r="X273" s="11"/>
      <c r="Y273" s="11"/>
      <c r="Z273" s="11"/>
      <c r="AA273" s="11"/>
    </row>
    <row r="274" spans="1:27">
      <c r="A274" s="11"/>
      <c r="T274" s="11"/>
      <c r="U274" s="11"/>
      <c r="V274" s="11"/>
      <c r="W274" s="11"/>
      <c r="X274" s="11"/>
      <c r="Y274" s="11"/>
      <c r="Z274" s="11"/>
      <c r="AA274" s="11"/>
    </row>
    <row r="275" spans="1:27">
      <c r="A275" s="11"/>
      <c r="T275" s="11"/>
      <c r="U275" s="11"/>
      <c r="V275" s="11"/>
      <c r="W275" s="11"/>
      <c r="X275" s="11"/>
      <c r="Y275" s="11"/>
      <c r="Z275" s="11"/>
      <c r="AA275" s="11"/>
    </row>
    <row r="276" spans="1:27">
      <c r="A276" s="11"/>
      <c r="T276" s="11"/>
      <c r="U276" s="11"/>
      <c r="V276" s="11"/>
      <c r="W276" s="11"/>
      <c r="X276" s="11"/>
      <c r="Y276" s="11"/>
      <c r="Z276" s="11"/>
      <c r="AA276" s="11"/>
    </row>
    <row r="277" spans="1:27">
      <c r="A277" s="11"/>
      <c r="T277" s="11"/>
      <c r="U277" s="11"/>
      <c r="V277" s="11"/>
      <c r="W277" s="11"/>
      <c r="X277" s="11"/>
      <c r="Y277" s="11"/>
      <c r="Z277" s="11"/>
      <c r="AA277" s="11"/>
    </row>
    <row r="278" spans="1:27">
      <c r="A278" s="11"/>
      <c r="T278" s="11"/>
      <c r="U278" s="11"/>
      <c r="V278" s="11"/>
      <c r="W278" s="11"/>
      <c r="X278" s="11"/>
      <c r="Y278" s="11"/>
      <c r="Z278" s="11"/>
      <c r="AA278" s="11"/>
    </row>
    <row r="279" spans="1:27">
      <c r="A279" s="11"/>
      <c r="T279" s="11"/>
      <c r="U279" s="11"/>
      <c r="V279" s="11"/>
      <c r="W279" s="11"/>
      <c r="X279" s="11"/>
      <c r="Y279" s="11"/>
      <c r="Z279" s="11"/>
      <c r="AA279" s="11"/>
    </row>
    <row r="280" spans="1:27">
      <c r="A280" s="11"/>
      <c r="T280" s="11"/>
      <c r="U280" s="11"/>
      <c r="V280" s="11"/>
      <c r="W280" s="11"/>
      <c r="X280" s="11"/>
      <c r="Y280" s="11"/>
      <c r="Z280" s="11"/>
      <c r="AA280" s="11"/>
    </row>
    <row r="281" spans="1:27">
      <c r="A281" s="11"/>
      <c r="T281" s="11"/>
      <c r="U281" s="11"/>
      <c r="V281" s="11"/>
      <c r="W281" s="11"/>
      <c r="X281" s="11"/>
      <c r="Y281" s="11"/>
      <c r="Z281" s="11"/>
      <c r="AA281" s="11"/>
    </row>
    <row r="282" spans="1:27">
      <c r="A282" s="11"/>
      <c r="T282" s="11"/>
      <c r="U282" s="11"/>
      <c r="V282" s="11"/>
      <c r="W282" s="11"/>
      <c r="X282" s="11"/>
      <c r="Y282" s="11"/>
      <c r="Z282" s="11"/>
      <c r="AA282" s="11"/>
    </row>
    <row r="283" spans="1:27">
      <c r="A283" s="11"/>
      <c r="T283" s="11"/>
      <c r="U283" s="11"/>
      <c r="V283" s="11"/>
      <c r="W283" s="11"/>
      <c r="X283" s="11"/>
      <c r="Y283" s="11"/>
      <c r="Z283" s="11"/>
      <c r="AA283" s="11"/>
    </row>
    <row r="284" spans="1:27" ht="15" customHeight="1">
      <c r="A284" s="11"/>
      <c r="T284" s="11"/>
      <c r="U284" s="11"/>
      <c r="V284" s="11"/>
      <c r="W284" s="11"/>
      <c r="X284" s="11"/>
      <c r="Y284" s="11"/>
      <c r="Z284" s="11"/>
      <c r="AA284" s="11"/>
    </row>
    <row r="285" spans="1:27" ht="15" customHeight="1">
      <c r="A285" s="11"/>
      <c r="T285" s="11"/>
      <c r="U285" s="11"/>
      <c r="V285" s="11"/>
      <c r="W285" s="11"/>
      <c r="X285" s="11"/>
      <c r="Y285" s="11"/>
      <c r="Z285" s="11"/>
      <c r="AA285" s="11"/>
    </row>
    <row r="286" spans="1:27">
      <c r="A286" s="11"/>
      <c r="T286" s="11"/>
      <c r="U286" s="11"/>
      <c r="V286" s="11"/>
      <c r="W286" s="11"/>
      <c r="X286" s="11"/>
      <c r="Y286" s="11"/>
      <c r="Z286" s="11"/>
      <c r="AA286" s="11"/>
    </row>
    <row r="287" spans="1:27" ht="15" customHeight="1">
      <c r="A287" s="11"/>
      <c r="T287" s="11"/>
      <c r="U287" s="11"/>
      <c r="V287" s="11"/>
      <c r="W287" s="11"/>
      <c r="X287" s="11"/>
      <c r="Y287" s="11"/>
      <c r="Z287" s="11"/>
      <c r="AA287" s="11"/>
    </row>
    <row r="288" spans="1:27" ht="15" customHeight="1">
      <c r="A288" s="11"/>
      <c r="T288" s="11"/>
      <c r="U288" s="11"/>
      <c r="V288" s="11"/>
      <c r="W288" s="11"/>
      <c r="X288" s="11"/>
      <c r="Y288" s="11"/>
      <c r="Z288" s="11"/>
      <c r="AA288" s="11"/>
    </row>
    <row r="289" spans="1:27" ht="15" customHeight="1">
      <c r="A289" s="11"/>
      <c r="T289" s="11"/>
      <c r="U289" s="11"/>
      <c r="V289" s="11"/>
      <c r="W289" s="11"/>
      <c r="X289" s="11"/>
      <c r="Y289" s="11"/>
      <c r="Z289" s="11"/>
      <c r="AA289" s="11"/>
    </row>
    <row r="290" spans="1:27" ht="15" customHeight="1">
      <c r="A290" s="11"/>
      <c r="T290" s="11"/>
      <c r="U290" s="11"/>
      <c r="V290" s="11"/>
      <c r="W290" s="11"/>
      <c r="X290" s="11"/>
      <c r="Y290" s="11"/>
      <c r="Z290" s="11"/>
      <c r="AA290" s="11"/>
    </row>
    <row r="291" spans="1:27" ht="15" customHeight="1">
      <c r="A291" s="11"/>
      <c r="T291" s="11"/>
      <c r="U291" s="11"/>
      <c r="V291" s="11"/>
      <c r="W291" s="11"/>
      <c r="X291" s="11"/>
      <c r="Y291" s="11"/>
      <c r="Z291" s="11"/>
      <c r="AA291" s="11"/>
    </row>
    <row r="292" spans="1:27" ht="21" customHeight="1">
      <c r="A292" s="11"/>
      <c r="T292" s="11"/>
      <c r="U292" s="11"/>
      <c r="V292" s="11"/>
      <c r="W292" s="11"/>
      <c r="X292" s="11"/>
      <c r="Y292" s="11"/>
      <c r="Z292" s="11"/>
      <c r="AA292" s="11"/>
    </row>
    <row r="293" spans="1:27" ht="15" customHeight="1">
      <c r="A293" s="11"/>
      <c r="T293" s="11"/>
      <c r="U293" s="11"/>
      <c r="V293" s="11"/>
      <c r="W293" s="11"/>
      <c r="X293" s="11"/>
      <c r="Y293" s="11"/>
      <c r="Z293" s="11"/>
      <c r="AA293" s="11"/>
    </row>
    <row r="294" spans="1:27" ht="15" customHeight="1">
      <c r="A294" s="11"/>
      <c r="T294" s="11"/>
      <c r="U294" s="11"/>
      <c r="V294" s="11"/>
      <c r="W294" s="11"/>
      <c r="X294" s="11"/>
      <c r="Y294" s="11"/>
      <c r="Z294" s="11"/>
      <c r="AA294" s="11"/>
    </row>
    <row r="295" spans="1:27" ht="15" customHeight="1">
      <c r="A295" s="11"/>
      <c r="T295" s="11"/>
      <c r="U295" s="11"/>
      <c r="V295" s="11"/>
      <c r="W295" s="11"/>
      <c r="X295" s="11"/>
      <c r="Y295" s="11"/>
      <c r="Z295" s="11"/>
      <c r="AA295" s="11"/>
    </row>
    <row r="296" spans="1:27">
      <c r="A296" s="11"/>
      <c r="T296" s="11"/>
      <c r="U296" s="11"/>
      <c r="V296" s="11"/>
      <c r="W296" s="11"/>
      <c r="X296" s="11"/>
      <c r="Y296" s="11"/>
      <c r="Z296" s="11"/>
      <c r="AA296" s="11"/>
    </row>
    <row r="297" spans="1:27">
      <c r="A297" s="11"/>
      <c r="T297" s="11"/>
      <c r="U297" s="11"/>
      <c r="V297" s="11"/>
      <c r="W297" s="11"/>
      <c r="X297" s="11"/>
      <c r="Y297" s="11"/>
      <c r="Z297" s="11"/>
      <c r="AA297" s="11"/>
    </row>
    <row r="298" spans="1:27">
      <c r="A298" s="11"/>
      <c r="T298" s="11"/>
      <c r="U298" s="11"/>
      <c r="V298" s="11"/>
      <c r="W298" s="11"/>
      <c r="X298" s="11"/>
      <c r="Y298" s="11"/>
      <c r="Z298" s="11"/>
      <c r="AA298" s="11"/>
    </row>
    <row r="299" spans="1:27">
      <c r="A299" s="11"/>
      <c r="T299" s="11"/>
      <c r="U299" s="11"/>
      <c r="V299" s="11"/>
      <c r="W299" s="11"/>
      <c r="X299" s="11"/>
      <c r="Y299" s="11"/>
      <c r="Z299" s="11"/>
      <c r="AA299" s="11"/>
    </row>
    <row r="300" spans="1:27">
      <c r="A300" s="11"/>
      <c r="T300" s="11"/>
      <c r="U300" s="11"/>
      <c r="V300" s="11"/>
      <c r="W300" s="11"/>
      <c r="X300" s="11"/>
      <c r="Y300" s="11"/>
      <c r="Z300" s="11"/>
      <c r="AA300" s="11"/>
    </row>
    <row r="301" spans="1:27">
      <c r="A301" s="11"/>
      <c r="T301" s="11"/>
      <c r="U301" s="11"/>
      <c r="V301" s="11"/>
      <c r="W301" s="11"/>
      <c r="X301" s="11"/>
      <c r="Y301" s="11"/>
      <c r="Z301" s="11"/>
      <c r="AA301" s="11"/>
    </row>
    <row r="302" spans="1:27">
      <c r="A302" s="11"/>
      <c r="T302" s="11"/>
      <c r="U302" s="11"/>
      <c r="V302" s="11"/>
      <c r="W302" s="11"/>
      <c r="X302" s="11"/>
      <c r="Y302" s="11"/>
      <c r="Z302" s="11"/>
      <c r="AA302" s="11"/>
    </row>
    <row r="303" spans="1:27">
      <c r="A303" s="11"/>
      <c r="T303" s="11"/>
      <c r="U303" s="11"/>
      <c r="V303" s="11"/>
      <c r="W303" s="11"/>
      <c r="X303" s="11"/>
      <c r="Y303" s="11"/>
      <c r="Z303" s="11"/>
      <c r="AA303" s="11"/>
    </row>
    <row r="304" spans="1:27">
      <c r="A304" s="11"/>
      <c r="T304" s="11"/>
      <c r="U304" s="11"/>
      <c r="V304" s="11"/>
      <c r="W304" s="11"/>
      <c r="X304" s="11"/>
      <c r="Y304" s="11"/>
      <c r="Z304" s="11"/>
      <c r="AA304" s="11"/>
    </row>
    <row r="305" spans="1:27">
      <c r="A305" s="11"/>
      <c r="T305" s="11"/>
      <c r="U305" s="11"/>
      <c r="V305" s="11"/>
      <c r="W305" s="11"/>
      <c r="X305" s="11"/>
      <c r="Y305" s="11"/>
      <c r="Z305" s="11"/>
      <c r="AA305" s="11"/>
    </row>
    <row r="306" spans="1:27">
      <c r="A306" s="11"/>
      <c r="T306" s="11"/>
      <c r="U306" s="11"/>
      <c r="V306" s="11"/>
      <c r="W306" s="11"/>
      <c r="X306" s="11"/>
      <c r="Y306" s="11"/>
      <c r="Z306" s="11"/>
      <c r="AA306" s="11"/>
    </row>
    <row r="307" spans="1:27">
      <c r="A307" s="11"/>
      <c r="T307" s="11"/>
      <c r="U307" s="11"/>
      <c r="V307" s="11"/>
      <c r="W307" s="11"/>
      <c r="X307" s="11"/>
      <c r="Y307" s="11"/>
      <c r="Z307" s="11"/>
      <c r="AA307" s="11"/>
    </row>
    <row r="308" spans="1:27">
      <c r="A308" s="11"/>
      <c r="T308" s="11"/>
      <c r="U308" s="11"/>
      <c r="V308" s="11"/>
      <c r="W308" s="11"/>
      <c r="X308" s="11"/>
      <c r="Y308" s="11"/>
      <c r="Z308" s="11"/>
      <c r="AA308" s="11"/>
    </row>
    <row r="309" spans="1:27">
      <c r="A309" s="11"/>
      <c r="T309" s="11"/>
      <c r="U309" s="11"/>
      <c r="V309" s="11"/>
      <c r="W309" s="11"/>
      <c r="X309" s="11"/>
      <c r="Y309" s="11"/>
      <c r="Z309" s="11"/>
      <c r="AA309" s="11"/>
    </row>
    <row r="310" spans="1:27">
      <c r="A310" s="11"/>
      <c r="T310" s="11"/>
      <c r="U310" s="11"/>
      <c r="V310" s="11"/>
      <c r="W310" s="11"/>
      <c r="X310" s="11"/>
      <c r="Y310" s="11"/>
      <c r="Z310" s="11"/>
      <c r="AA310" s="11"/>
    </row>
    <row r="311" spans="1:27">
      <c r="A311" s="11"/>
      <c r="T311" s="11"/>
      <c r="U311" s="11"/>
      <c r="V311" s="11"/>
      <c r="W311" s="11"/>
      <c r="X311" s="11"/>
      <c r="Y311" s="11"/>
      <c r="Z311" s="11"/>
      <c r="AA311" s="11"/>
    </row>
    <row r="312" spans="1:27">
      <c r="A312" s="11"/>
      <c r="T312" s="11"/>
      <c r="U312" s="11"/>
      <c r="V312" s="11"/>
      <c r="W312" s="11"/>
      <c r="X312" s="11"/>
      <c r="Y312" s="11"/>
      <c r="Z312" s="11"/>
      <c r="AA312" s="11"/>
    </row>
    <row r="313" spans="1:27">
      <c r="A313" s="11"/>
      <c r="T313" s="11"/>
      <c r="U313" s="11"/>
      <c r="V313" s="11"/>
      <c r="W313" s="11"/>
      <c r="X313" s="11"/>
      <c r="Y313" s="11"/>
      <c r="Z313" s="11"/>
      <c r="AA313" s="11"/>
    </row>
    <row r="314" spans="1:27">
      <c r="A314" s="11"/>
      <c r="T314" s="11"/>
      <c r="U314" s="11"/>
      <c r="V314" s="11"/>
      <c r="W314" s="11"/>
      <c r="X314" s="11"/>
      <c r="Y314" s="11"/>
      <c r="Z314" s="11"/>
      <c r="AA314" s="11"/>
    </row>
    <row r="315" spans="1:27">
      <c r="A315" s="11"/>
      <c r="T315" s="11"/>
      <c r="U315" s="11"/>
      <c r="V315" s="11"/>
      <c r="W315" s="11"/>
      <c r="X315" s="11"/>
      <c r="Y315" s="11"/>
      <c r="Z315" s="11"/>
      <c r="AA315" s="11"/>
    </row>
    <row r="316" spans="1:27">
      <c r="A316" s="11"/>
      <c r="T316" s="11"/>
      <c r="U316" s="11"/>
      <c r="V316" s="11"/>
      <c r="W316" s="11"/>
      <c r="X316" s="11"/>
      <c r="Y316" s="11"/>
      <c r="Z316" s="11"/>
      <c r="AA316" s="11"/>
    </row>
    <row r="317" spans="1:27">
      <c r="A317" s="11"/>
      <c r="T317" s="11"/>
      <c r="U317" s="11"/>
      <c r="V317" s="11"/>
      <c r="W317" s="11"/>
      <c r="X317" s="11"/>
      <c r="Y317" s="11"/>
      <c r="Z317" s="11"/>
      <c r="AA317" s="11"/>
    </row>
    <row r="318" spans="1:27">
      <c r="A318" s="11"/>
      <c r="T318" s="11"/>
      <c r="U318" s="11"/>
      <c r="V318" s="11"/>
      <c r="W318" s="11"/>
      <c r="X318" s="11"/>
      <c r="Y318" s="11"/>
      <c r="Z318" s="11"/>
      <c r="AA318" s="11"/>
    </row>
    <row r="319" spans="1:27">
      <c r="A319" s="11"/>
      <c r="T319" s="11"/>
      <c r="U319" s="11"/>
      <c r="V319" s="11"/>
      <c r="W319" s="11"/>
      <c r="X319" s="11"/>
      <c r="Y319" s="11"/>
      <c r="Z319" s="11"/>
      <c r="AA319" s="11"/>
    </row>
    <row r="320" spans="1:27">
      <c r="A320" s="11"/>
      <c r="T320" s="11"/>
      <c r="U320" s="11"/>
      <c r="V320" s="11"/>
      <c r="W320" s="11"/>
      <c r="X320" s="11"/>
      <c r="Y320" s="11"/>
      <c r="Z320" s="11"/>
      <c r="AA320" s="11"/>
    </row>
    <row r="321" spans="1:27">
      <c r="A321" s="11"/>
      <c r="T321" s="11"/>
      <c r="U321" s="11"/>
      <c r="V321" s="11"/>
      <c r="W321" s="11"/>
      <c r="X321" s="11"/>
      <c r="Y321" s="11"/>
      <c r="Z321" s="11"/>
      <c r="AA321" s="11"/>
    </row>
    <row r="322" spans="1:27">
      <c r="A322" s="11"/>
      <c r="T322" s="11"/>
      <c r="U322" s="11"/>
      <c r="V322" s="11"/>
      <c r="W322" s="11"/>
      <c r="X322" s="11"/>
      <c r="Y322" s="11"/>
      <c r="Z322" s="11"/>
      <c r="AA322" s="11"/>
    </row>
    <row r="323" spans="1:27">
      <c r="A323" s="11"/>
      <c r="T323" s="11"/>
      <c r="U323" s="11"/>
      <c r="V323" s="11"/>
      <c r="W323" s="11"/>
      <c r="X323" s="11"/>
      <c r="Y323" s="11"/>
      <c r="Z323" s="11"/>
      <c r="AA323" s="11"/>
    </row>
    <row r="324" spans="1:27">
      <c r="A324" s="11"/>
      <c r="T324" s="11"/>
      <c r="U324" s="11"/>
      <c r="V324" s="11"/>
      <c r="W324" s="11"/>
      <c r="X324" s="11"/>
      <c r="Y324" s="11"/>
      <c r="Z324" s="11"/>
      <c r="AA324" s="11"/>
    </row>
    <row r="325" spans="1:27">
      <c r="A325" s="11"/>
      <c r="T325" s="11"/>
      <c r="U325" s="11"/>
      <c r="V325" s="11"/>
      <c r="W325" s="11"/>
      <c r="X325" s="11"/>
      <c r="Y325" s="11"/>
      <c r="Z325" s="11"/>
      <c r="AA325" s="11"/>
    </row>
    <row r="326" spans="1:27">
      <c r="A326" s="11"/>
      <c r="T326" s="11"/>
      <c r="U326" s="11"/>
      <c r="V326" s="11"/>
      <c r="W326" s="11"/>
      <c r="X326" s="11"/>
      <c r="Y326" s="11"/>
      <c r="Z326" s="11"/>
      <c r="AA326" s="11"/>
    </row>
    <row r="327" spans="1:27">
      <c r="A327" s="11"/>
      <c r="T327" s="11"/>
      <c r="U327" s="11"/>
      <c r="V327" s="11"/>
      <c r="W327" s="11"/>
      <c r="X327" s="11"/>
      <c r="Y327" s="11"/>
      <c r="Z327" s="11"/>
      <c r="AA327" s="11"/>
    </row>
    <row r="328" spans="1:27">
      <c r="A328" s="11"/>
      <c r="T328" s="11"/>
      <c r="U328" s="11"/>
      <c r="V328" s="11"/>
      <c r="W328" s="11"/>
      <c r="X328" s="11"/>
      <c r="Y328" s="11"/>
      <c r="Z328" s="11"/>
      <c r="AA328" s="11"/>
    </row>
    <row r="329" spans="1:27">
      <c r="A329" s="11"/>
      <c r="T329" s="11"/>
      <c r="U329" s="11"/>
      <c r="V329" s="11"/>
      <c r="W329" s="11"/>
      <c r="X329" s="11"/>
      <c r="Y329" s="11"/>
      <c r="Z329" s="11"/>
      <c r="AA329" s="11"/>
    </row>
    <row r="330" spans="1:27">
      <c r="A330" s="11"/>
      <c r="T330" s="11"/>
      <c r="U330" s="11"/>
      <c r="V330" s="11"/>
      <c r="W330" s="11"/>
      <c r="X330" s="11"/>
      <c r="Y330" s="11"/>
      <c r="Z330" s="11"/>
      <c r="AA330" s="11"/>
    </row>
    <row r="331" spans="1:27">
      <c r="A331" s="11"/>
      <c r="T331" s="11"/>
      <c r="U331" s="11"/>
      <c r="V331" s="11"/>
      <c r="W331" s="11"/>
      <c r="X331" s="11"/>
      <c r="Y331" s="11"/>
      <c r="Z331" s="11"/>
      <c r="AA331" s="11"/>
    </row>
    <row r="332" spans="1:27">
      <c r="A332" s="11"/>
      <c r="T332" s="11"/>
      <c r="U332" s="11"/>
      <c r="V332" s="11"/>
      <c r="W332" s="11"/>
      <c r="X332" s="11"/>
      <c r="Y332" s="11"/>
      <c r="Z332" s="11"/>
      <c r="AA332" s="11"/>
    </row>
    <row r="333" spans="1:27">
      <c r="A333" s="11"/>
      <c r="T333" s="11"/>
      <c r="U333" s="11"/>
      <c r="V333" s="11"/>
      <c r="W333" s="11"/>
      <c r="X333" s="11"/>
      <c r="Y333" s="11"/>
      <c r="Z333" s="11"/>
      <c r="AA333" s="11"/>
    </row>
    <row r="334" spans="1:27">
      <c r="A334" s="11"/>
      <c r="T334" s="11"/>
      <c r="U334" s="11"/>
      <c r="V334" s="11"/>
      <c r="W334" s="11"/>
      <c r="X334" s="11"/>
      <c r="Y334" s="11"/>
      <c r="Z334" s="11"/>
      <c r="AA334" s="11"/>
    </row>
    <row r="335" spans="1:27">
      <c r="A335" s="11"/>
      <c r="T335" s="11"/>
      <c r="U335" s="11"/>
      <c r="V335" s="11"/>
      <c r="W335" s="11"/>
      <c r="X335" s="11"/>
      <c r="Y335" s="11"/>
      <c r="Z335" s="11"/>
      <c r="AA335" s="11"/>
    </row>
    <row r="336" spans="1:27">
      <c r="A336" s="11"/>
      <c r="T336" s="11"/>
      <c r="U336" s="11"/>
      <c r="V336" s="11"/>
      <c r="W336" s="11"/>
      <c r="X336" s="11"/>
      <c r="Y336" s="11"/>
      <c r="Z336" s="11"/>
      <c r="AA336" s="11"/>
    </row>
    <row r="337" spans="1:27">
      <c r="A337" s="11"/>
      <c r="T337" s="11"/>
      <c r="U337" s="11"/>
      <c r="V337" s="11"/>
      <c r="W337" s="11"/>
      <c r="X337" s="11"/>
      <c r="Y337" s="11"/>
      <c r="Z337" s="11"/>
      <c r="AA337" s="11"/>
    </row>
    <row r="338" spans="1:27">
      <c r="A338" s="11"/>
      <c r="T338" s="11"/>
      <c r="U338" s="11"/>
      <c r="V338" s="11"/>
      <c r="W338" s="11"/>
      <c r="X338" s="11"/>
      <c r="Y338" s="11"/>
      <c r="Z338" s="11"/>
      <c r="AA338" s="11"/>
    </row>
    <row r="339" spans="1:27">
      <c r="A339" s="11"/>
      <c r="T339" s="11"/>
      <c r="U339" s="11"/>
      <c r="V339" s="11"/>
      <c r="W339" s="11"/>
      <c r="X339" s="11"/>
      <c r="Y339" s="11"/>
      <c r="Z339" s="11"/>
      <c r="AA339" s="11"/>
    </row>
    <row r="340" spans="1:27">
      <c r="A340" s="11"/>
      <c r="T340" s="11"/>
      <c r="U340" s="11"/>
      <c r="V340" s="11"/>
      <c r="W340" s="11"/>
      <c r="X340" s="11"/>
      <c r="Y340" s="11"/>
      <c r="Z340" s="11"/>
      <c r="AA340" s="11"/>
    </row>
    <row r="341" spans="1:27">
      <c r="A341" s="11"/>
      <c r="T341" s="11"/>
      <c r="U341" s="11"/>
      <c r="V341" s="11"/>
      <c r="W341" s="11"/>
      <c r="X341" s="11"/>
      <c r="Y341" s="11"/>
      <c r="Z341" s="11"/>
      <c r="AA341" s="11"/>
    </row>
    <row r="342" spans="1:27">
      <c r="A342" s="11"/>
      <c r="T342" s="11"/>
      <c r="U342" s="11"/>
      <c r="V342" s="11"/>
      <c r="W342" s="11"/>
      <c r="X342" s="11"/>
      <c r="Y342" s="11"/>
      <c r="Z342" s="11"/>
      <c r="AA342" s="11"/>
    </row>
    <row r="343" spans="1:27">
      <c r="A343" s="11"/>
      <c r="T343" s="11"/>
      <c r="U343" s="11"/>
      <c r="V343" s="11"/>
      <c r="W343" s="11"/>
      <c r="X343" s="11"/>
      <c r="Y343" s="11"/>
      <c r="Z343" s="11"/>
      <c r="AA343" s="11"/>
    </row>
    <row r="344" spans="1:27">
      <c r="A344" s="11"/>
      <c r="T344" s="11"/>
      <c r="U344" s="11"/>
      <c r="V344" s="11"/>
      <c r="W344" s="11"/>
      <c r="X344" s="11"/>
      <c r="Y344" s="11"/>
      <c r="Z344" s="11"/>
      <c r="AA344" s="11"/>
    </row>
    <row r="345" spans="1:27">
      <c r="A345" s="11"/>
      <c r="T345" s="11"/>
      <c r="U345" s="11"/>
      <c r="V345" s="11"/>
      <c r="W345" s="11"/>
      <c r="X345" s="11"/>
      <c r="Y345" s="11"/>
      <c r="Z345" s="11"/>
      <c r="AA345" s="11"/>
    </row>
    <row r="346" spans="1:27">
      <c r="A346" s="11"/>
      <c r="T346" s="11"/>
      <c r="U346" s="11"/>
      <c r="V346" s="11"/>
      <c r="W346" s="11"/>
      <c r="X346" s="11"/>
      <c r="Y346" s="11"/>
      <c r="Z346" s="11"/>
      <c r="AA346" s="11"/>
    </row>
    <row r="347" spans="1:27">
      <c r="A347" s="11"/>
      <c r="T347" s="11"/>
      <c r="U347" s="11"/>
      <c r="V347" s="11"/>
      <c r="W347" s="11"/>
      <c r="X347" s="11"/>
      <c r="Y347" s="11"/>
      <c r="Z347" s="11"/>
      <c r="AA347" s="11"/>
    </row>
    <row r="348" spans="1:27">
      <c r="A348" s="11"/>
      <c r="T348" s="11"/>
      <c r="U348" s="11"/>
      <c r="V348" s="11"/>
      <c r="W348" s="11"/>
      <c r="X348" s="11"/>
      <c r="Y348" s="11"/>
      <c r="Z348" s="11"/>
      <c r="AA348" s="11"/>
    </row>
    <row r="349" spans="1:27">
      <c r="A349" s="11"/>
      <c r="T349" s="11"/>
      <c r="U349" s="11"/>
      <c r="V349" s="11"/>
      <c r="W349" s="11"/>
      <c r="X349" s="11"/>
      <c r="Y349" s="11"/>
      <c r="Z349" s="11"/>
      <c r="AA349" s="11"/>
    </row>
    <row r="350" spans="1:27">
      <c r="A350" s="11"/>
      <c r="T350" s="11"/>
      <c r="U350" s="11"/>
      <c r="V350" s="11"/>
      <c r="W350" s="11"/>
      <c r="X350" s="11"/>
      <c r="Y350" s="11"/>
      <c r="Z350" s="11"/>
      <c r="AA350" s="11"/>
    </row>
    <row r="351" spans="1:27">
      <c r="A351" s="11"/>
      <c r="T351" s="11"/>
      <c r="U351" s="11"/>
      <c r="V351" s="11"/>
      <c r="W351" s="11"/>
      <c r="X351" s="11"/>
      <c r="Y351" s="11"/>
      <c r="Z351" s="11"/>
      <c r="AA351" s="11"/>
    </row>
    <row r="352" spans="1:27" ht="15" customHeight="1">
      <c r="A352" s="11"/>
      <c r="T352" s="11"/>
      <c r="U352" s="11"/>
      <c r="V352" s="11"/>
      <c r="W352" s="11"/>
      <c r="X352" s="11"/>
      <c r="Y352" s="11"/>
      <c r="Z352" s="11"/>
      <c r="AA352" s="11"/>
    </row>
    <row r="353" spans="1:27" ht="15" customHeight="1">
      <c r="A353" s="11"/>
      <c r="T353" s="11"/>
      <c r="U353" s="11"/>
      <c r="V353" s="11"/>
      <c r="W353" s="11"/>
      <c r="X353" s="11"/>
      <c r="Y353" s="11"/>
      <c r="Z353" s="11"/>
      <c r="AA353" s="11"/>
    </row>
    <row r="354" spans="1:27">
      <c r="A354" s="11"/>
      <c r="T354" s="11"/>
      <c r="U354" s="11"/>
      <c r="V354" s="11"/>
      <c r="W354" s="11"/>
      <c r="X354" s="11"/>
      <c r="Y354" s="11"/>
      <c r="Z354" s="11"/>
      <c r="AA354" s="11"/>
    </row>
    <row r="355" spans="1:27" ht="15" customHeight="1">
      <c r="A355" s="11"/>
      <c r="T355" s="11"/>
      <c r="U355" s="11"/>
      <c r="V355" s="11"/>
      <c r="W355" s="11"/>
      <c r="X355" s="11"/>
      <c r="Y355" s="11"/>
      <c r="Z355" s="11"/>
      <c r="AA355" s="11"/>
    </row>
    <row r="356" spans="1:27" ht="15" customHeight="1">
      <c r="A356" s="11"/>
      <c r="T356" s="11"/>
      <c r="U356" s="11"/>
      <c r="V356" s="11"/>
      <c r="W356" s="11"/>
      <c r="X356" s="11"/>
      <c r="Y356" s="11"/>
      <c r="Z356" s="11"/>
      <c r="AA356" s="11"/>
    </row>
    <row r="357" spans="1:27" ht="15" customHeight="1">
      <c r="A357" s="11"/>
      <c r="T357" s="11"/>
      <c r="U357" s="11"/>
      <c r="V357" s="11"/>
      <c r="W357" s="11"/>
      <c r="X357" s="11"/>
      <c r="Y357" s="11"/>
      <c r="Z357" s="11"/>
      <c r="AA357" s="11"/>
    </row>
    <row r="358" spans="1:27" ht="15" customHeight="1">
      <c r="A358" s="11"/>
      <c r="T358" s="11"/>
      <c r="U358" s="11"/>
      <c r="V358" s="11"/>
      <c r="W358" s="11"/>
      <c r="X358" s="11"/>
      <c r="Y358" s="11"/>
      <c r="Z358" s="11"/>
      <c r="AA358" s="11"/>
    </row>
    <row r="359" spans="1:27" ht="15" customHeight="1">
      <c r="A359" s="11"/>
      <c r="T359" s="11"/>
      <c r="U359" s="11"/>
      <c r="V359" s="11"/>
      <c r="W359" s="11"/>
      <c r="X359" s="11"/>
      <c r="Y359" s="11"/>
      <c r="Z359" s="11"/>
      <c r="AA359" s="11"/>
    </row>
    <row r="360" spans="1:27" ht="21" customHeight="1">
      <c r="A360" s="11"/>
      <c r="T360" s="11"/>
      <c r="U360" s="11"/>
      <c r="V360" s="11"/>
      <c r="W360" s="11"/>
      <c r="X360" s="11"/>
      <c r="Y360" s="11"/>
      <c r="Z360" s="11"/>
      <c r="AA360" s="11"/>
    </row>
    <row r="361" spans="1:27" ht="15" customHeight="1">
      <c r="A361" s="11"/>
      <c r="T361" s="11"/>
      <c r="U361" s="11"/>
      <c r="V361" s="11"/>
      <c r="W361" s="11"/>
      <c r="X361" s="11"/>
      <c r="Y361" s="11"/>
      <c r="Z361" s="11"/>
      <c r="AA361" s="11"/>
    </row>
    <row r="362" spans="1:27" ht="15" customHeight="1">
      <c r="A362" s="11"/>
      <c r="T362" s="11"/>
      <c r="U362" s="11"/>
      <c r="V362" s="11"/>
      <c r="W362" s="11"/>
      <c r="X362" s="11"/>
      <c r="Y362" s="11"/>
      <c r="Z362" s="11"/>
      <c r="AA362" s="11"/>
    </row>
    <row r="363" spans="1:27" ht="15" customHeight="1">
      <c r="A363" s="11"/>
      <c r="T363" s="11"/>
      <c r="U363" s="11"/>
      <c r="V363" s="11"/>
      <c r="W363" s="11"/>
      <c r="X363" s="11"/>
      <c r="Y363" s="11"/>
      <c r="Z363" s="11"/>
      <c r="AA363" s="11"/>
    </row>
    <row r="364" spans="1:27">
      <c r="A364" s="11"/>
      <c r="T364" s="11"/>
      <c r="U364" s="11"/>
      <c r="V364" s="11"/>
      <c r="W364" s="11"/>
      <c r="X364" s="11"/>
      <c r="Y364" s="11"/>
      <c r="Z364" s="11"/>
      <c r="AA364" s="11"/>
    </row>
    <row r="365" spans="1:27">
      <c r="A365" s="11"/>
      <c r="T365" s="11"/>
      <c r="U365" s="11"/>
      <c r="V365" s="11"/>
      <c r="W365" s="11"/>
      <c r="X365" s="11"/>
      <c r="Y365" s="11"/>
      <c r="Z365" s="11"/>
      <c r="AA365" s="11"/>
    </row>
    <row r="366" spans="1:27">
      <c r="A366" s="11"/>
      <c r="T366" s="11"/>
      <c r="U366" s="11"/>
      <c r="V366" s="11"/>
      <c r="W366" s="11"/>
      <c r="X366" s="11"/>
      <c r="Y366" s="11"/>
      <c r="Z366" s="11"/>
      <c r="AA366" s="11"/>
    </row>
    <row r="367" spans="1:27">
      <c r="A367" s="11"/>
      <c r="T367" s="11"/>
      <c r="U367" s="11"/>
      <c r="V367" s="11"/>
      <c r="W367" s="11"/>
      <c r="X367" s="11"/>
      <c r="Y367" s="11"/>
      <c r="Z367" s="11"/>
      <c r="AA367" s="11"/>
    </row>
    <row r="368" spans="1:27">
      <c r="A368" s="11"/>
      <c r="T368" s="11"/>
      <c r="U368" s="11"/>
      <c r="V368" s="11"/>
      <c r="W368" s="11"/>
      <c r="X368" s="11"/>
      <c r="Y368" s="11"/>
      <c r="Z368" s="11"/>
      <c r="AA368" s="11"/>
    </row>
    <row r="369" spans="1:27">
      <c r="A369" s="11"/>
      <c r="T369" s="11"/>
      <c r="U369" s="11"/>
      <c r="V369" s="11"/>
      <c r="W369" s="11"/>
      <c r="X369" s="11"/>
      <c r="Y369" s="11"/>
      <c r="Z369" s="11"/>
      <c r="AA369" s="11"/>
    </row>
    <row r="370" spans="1:27">
      <c r="A370" s="11"/>
      <c r="T370" s="11"/>
      <c r="U370" s="11"/>
      <c r="V370" s="11"/>
      <c r="W370" s="11"/>
      <c r="X370" s="11"/>
      <c r="Y370" s="11"/>
      <c r="Z370" s="11"/>
      <c r="AA370" s="11"/>
    </row>
    <row r="371" spans="1:27">
      <c r="A371" s="11"/>
      <c r="T371" s="11"/>
      <c r="U371" s="11"/>
      <c r="V371" s="11"/>
      <c r="W371" s="11"/>
      <c r="X371" s="11"/>
      <c r="Y371" s="11"/>
      <c r="Z371" s="11"/>
      <c r="AA371" s="11"/>
    </row>
    <row r="372" spans="1:27">
      <c r="A372" s="11"/>
      <c r="T372" s="11"/>
      <c r="U372" s="11"/>
      <c r="V372" s="11"/>
      <c r="W372" s="11"/>
      <c r="X372" s="11"/>
      <c r="Y372" s="11"/>
      <c r="Z372" s="11"/>
      <c r="AA372" s="11"/>
    </row>
    <row r="373" spans="1:27">
      <c r="A373" s="11"/>
      <c r="T373" s="11"/>
      <c r="U373" s="11"/>
      <c r="V373" s="11"/>
      <c r="W373" s="11"/>
      <c r="X373" s="11"/>
      <c r="Y373" s="11"/>
      <c r="Z373" s="11"/>
      <c r="AA373" s="11"/>
    </row>
    <row r="374" spans="1:27">
      <c r="A374" s="11"/>
      <c r="T374" s="11"/>
      <c r="U374" s="11"/>
      <c r="V374" s="11"/>
      <c r="W374" s="11"/>
      <c r="X374" s="11"/>
      <c r="Y374" s="11"/>
      <c r="Z374" s="11"/>
      <c r="AA374" s="11"/>
    </row>
    <row r="375" spans="1:27">
      <c r="A375" s="11"/>
      <c r="T375" s="11"/>
      <c r="U375" s="11"/>
      <c r="V375" s="11"/>
      <c r="W375" s="11"/>
      <c r="X375" s="11"/>
      <c r="Y375" s="11"/>
      <c r="Z375" s="11"/>
      <c r="AA375" s="11"/>
    </row>
    <row r="376" spans="1:27">
      <c r="A376" s="11"/>
      <c r="T376" s="11"/>
      <c r="U376" s="11"/>
      <c r="V376" s="11"/>
      <c r="W376" s="11"/>
      <c r="X376" s="11"/>
      <c r="Y376" s="11"/>
      <c r="Z376" s="11"/>
      <c r="AA376" s="11"/>
    </row>
    <row r="377" spans="1:27">
      <c r="A377" s="11"/>
      <c r="T377" s="11"/>
      <c r="U377" s="11"/>
      <c r="V377" s="11"/>
      <c r="W377" s="11"/>
      <c r="X377" s="11"/>
      <c r="Y377" s="11"/>
      <c r="Z377" s="11"/>
      <c r="AA377" s="11"/>
    </row>
    <row r="378" spans="1:27">
      <c r="A378" s="11"/>
      <c r="T378" s="11"/>
      <c r="U378" s="11"/>
      <c r="V378" s="11"/>
      <c r="W378" s="11"/>
      <c r="X378" s="11"/>
      <c r="Y378" s="11"/>
      <c r="Z378" s="11"/>
      <c r="AA378" s="11"/>
    </row>
    <row r="379" spans="1:27">
      <c r="A379" s="11"/>
      <c r="T379" s="11"/>
      <c r="U379" s="11"/>
      <c r="V379" s="11"/>
      <c r="W379" s="11"/>
      <c r="X379" s="11"/>
      <c r="Y379" s="11"/>
      <c r="Z379" s="11"/>
      <c r="AA379" s="11"/>
    </row>
    <row r="380" spans="1:27">
      <c r="A380" s="11"/>
      <c r="T380" s="11"/>
      <c r="U380" s="11"/>
      <c r="V380" s="11"/>
      <c r="W380" s="11"/>
      <c r="X380" s="11"/>
      <c r="Y380" s="11"/>
      <c r="Z380" s="11"/>
      <c r="AA380" s="11"/>
    </row>
    <row r="381" spans="1:27">
      <c r="A381" s="11"/>
      <c r="T381" s="11"/>
      <c r="U381" s="11"/>
      <c r="V381" s="11"/>
      <c r="W381" s="11"/>
      <c r="X381" s="11"/>
      <c r="Y381" s="11"/>
      <c r="Z381" s="11"/>
      <c r="AA381" s="11"/>
    </row>
    <row r="382" spans="1:27">
      <c r="A382" s="11"/>
      <c r="T382" s="11"/>
      <c r="U382" s="11"/>
      <c r="V382" s="11"/>
      <c r="W382" s="11"/>
      <c r="X382" s="11"/>
      <c r="Y382" s="11"/>
      <c r="Z382" s="11"/>
      <c r="AA382" s="11"/>
    </row>
    <row r="383" spans="1:27">
      <c r="A383" s="11"/>
      <c r="T383" s="11"/>
      <c r="U383" s="11"/>
      <c r="V383" s="11"/>
      <c r="W383" s="11"/>
      <c r="X383" s="11"/>
      <c r="Y383" s="11"/>
      <c r="Z383" s="11"/>
      <c r="AA383" s="11"/>
    </row>
    <row r="384" spans="1:27">
      <c r="A384" s="11"/>
      <c r="T384" s="11"/>
      <c r="U384" s="11"/>
      <c r="V384" s="11"/>
      <c r="W384" s="11"/>
      <c r="X384" s="11"/>
      <c r="Y384" s="11"/>
      <c r="Z384" s="11"/>
      <c r="AA384" s="11"/>
    </row>
    <row r="385" spans="1:27">
      <c r="A385" s="11"/>
      <c r="T385" s="11"/>
      <c r="U385" s="11"/>
      <c r="V385" s="11"/>
      <c r="W385" s="11"/>
      <c r="X385" s="11"/>
      <c r="Y385" s="11"/>
      <c r="Z385" s="11"/>
      <c r="AA385" s="11"/>
    </row>
    <row r="386" spans="1:27">
      <c r="A386" s="11"/>
      <c r="T386" s="11"/>
      <c r="U386" s="11"/>
      <c r="V386" s="11"/>
      <c r="W386" s="11"/>
      <c r="X386" s="11"/>
      <c r="Y386" s="11"/>
      <c r="Z386" s="11"/>
      <c r="AA386" s="11"/>
    </row>
    <row r="387" spans="1:27">
      <c r="A387" s="11"/>
      <c r="T387" s="11"/>
      <c r="U387" s="11"/>
      <c r="V387" s="11"/>
      <c r="W387" s="11"/>
      <c r="X387" s="11"/>
      <c r="Y387" s="11"/>
      <c r="Z387" s="11"/>
      <c r="AA387" s="11"/>
    </row>
    <row r="388" spans="1:27">
      <c r="A388" s="11"/>
      <c r="T388" s="11"/>
      <c r="U388" s="11"/>
      <c r="V388" s="11"/>
      <c r="W388" s="11"/>
      <c r="X388" s="11"/>
      <c r="Y388" s="11"/>
      <c r="Z388" s="11"/>
      <c r="AA388" s="11"/>
    </row>
    <row r="389" spans="1:27">
      <c r="A389" s="11"/>
      <c r="T389" s="11"/>
      <c r="U389" s="11"/>
      <c r="V389" s="11"/>
      <c r="W389" s="11"/>
      <c r="X389" s="11"/>
      <c r="Y389" s="11"/>
      <c r="Z389" s="11"/>
      <c r="AA389" s="11"/>
    </row>
    <row r="390" spans="1:27">
      <c r="A390" s="11"/>
      <c r="T390" s="11"/>
      <c r="U390" s="11"/>
      <c r="V390" s="11"/>
      <c r="W390" s="11"/>
      <c r="X390" s="11"/>
      <c r="Y390" s="11"/>
      <c r="Z390" s="11"/>
      <c r="AA390" s="11"/>
    </row>
    <row r="391" spans="1:27">
      <c r="A391" s="11"/>
      <c r="T391" s="11"/>
      <c r="U391" s="11"/>
      <c r="V391" s="11"/>
      <c r="W391" s="11"/>
      <c r="X391" s="11"/>
      <c r="Y391" s="11"/>
      <c r="Z391" s="11"/>
      <c r="AA391" s="11"/>
    </row>
    <row r="392" spans="1:27">
      <c r="A392" s="11"/>
      <c r="T392" s="11"/>
      <c r="U392" s="11"/>
      <c r="V392" s="11"/>
      <c r="W392" s="11"/>
      <c r="X392" s="11"/>
      <c r="Y392" s="11"/>
      <c r="Z392" s="11"/>
      <c r="AA392" s="11"/>
    </row>
    <row r="393" spans="1:27">
      <c r="A393" s="11"/>
      <c r="T393" s="11"/>
      <c r="U393" s="11"/>
      <c r="V393" s="11"/>
      <c r="W393" s="11"/>
      <c r="X393" s="11"/>
      <c r="Y393" s="11"/>
      <c r="Z393" s="11"/>
      <c r="AA393" s="11"/>
    </row>
    <row r="394" spans="1:27">
      <c r="A394" s="11"/>
      <c r="T394" s="11"/>
      <c r="U394" s="11"/>
      <c r="V394" s="11"/>
      <c r="W394" s="11"/>
      <c r="X394" s="11"/>
      <c r="Y394" s="11"/>
      <c r="Z394" s="11"/>
      <c r="AA394" s="11"/>
    </row>
    <row r="395" spans="1:27">
      <c r="A395" s="11"/>
      <c r="T395" s="11"/>
      <c r="U395" s="11"/>
      <c r="V395" s="11"/>
      <c r="W395" s="11"/>
      <c r="X395" s="11"/>
      <c r="Y395" s="11"/>
      <c r="Z395" s="11"/>
      <c r="AA395" s="11"/>
    </row>
    <row r="396" spans="1:27">
      <c r="A396" s="11"/>
      <c r="T396" s="11"/>
      <c r="U396" s="11"/>
      <c r="V396" s="11"/>
      <c r="W396" s="11"/>
      <c r="X396" s="11"/>
      <c r="Y396" s="11"/>
      <c r="Z396" s="11"/>
      <c r="AA396" s="11"/>
    </row>
    <row r="397" spans="1:27">
      <c r="A397" s="11"/>
      <c r="T397" s="11"/>
      <c r="U397" s="11"/>
      <c r="V397" s="11"/>
      <c r="W397" s="11"/>
      <c r="X397" s="11"/>
      <c r="Y397" s="11"/>
      <c r="Z397" s="11"/>
      <c r="AA397" s="11"/>
    </row>
    <row r="398" spans="1:27">
      <c r="A398" s="11"/>
      <c r="T398" s="11"/>
      <c r="U398" s="11"/>
      <c r="V398" s="11"/>
      <c r="W398" s="11"/>
      <c r="X398" s="11"/>
      <c r="Y398" s="11"/>
      <c r="Z398" s="11"/>
      <c r="AA398" s="11"/>
    </row>
    <row r="399" spans="1:27">
      <c r="A399" s="11"/>
      <c r="T399" s="11"/>
      <c r="U399" s="11"/>
      <c r="V399" s="11"/>
      <c r="W399" s="11"/>
      <c r="X399" s="11"/>
      <c r="Y399" s="11"/>
      <c r="Z399" s="11"/>
      <c r="AA399" s="11"/>
    </row>
    <row r="400" spans="1:27">
      <c r="A400" s="11"/>
      <c r="T400" s="11"/>
      <c r="U400" s="11"/>
      <c r="V400" s="11"/>
      <c r="W400" s="11"/>
      <c r="X400" s="11"/>
      <c r="Y400" s="11"/>
      <c r="Z400" s="11"/>
      <c r="AA400" s="11"/>
    </row>
    <row r="401" spans="1:27">
      <c r="A401" s="11"/>
      <c r="T401" s="11"/>
      <c r="U401" s="11"/>
      <c r="V401" s="11"/>
      <c r="W401" s="11"/>
      <c r="X401" s="11"/>
      <c r="Y401" s="11"/>
      <c r="Z401" s="11"/>
      <c r="AA401" s="11"/>
    </row>
    <row r="402" spans="1:27">
      <c r="A402" s="11"/>
      <c r="T402" s="11"/>
      <c r="U402" s="11"/>
      <c r="V402" s="11"/>
      <c r="W402" s="11"/>
      <c r="X402" s="11"/>
      <c r="Y402" s="11"/>
      <c r="Z402" s="11"/>
      <c r="AA402" s="11"/>
    </row>
    <row r="403" spans="1:27">
      <c r="A403" s="11"/>
      <c r="T403" s="11"/>
      <c r="U403" s="11"/>
      <c r="V403" s="11"/>
      <c r="W403" s="11"/>
      <c r="X403" s="11"/>
      <c r="Y403" s="11"/>
      <c r="Z403" s="11"/>
      <c r="AA403" s="11"/>
    </row>
    <row r="404" spans="1:27">
      <c r="A404" s="11"/>
      <c r="T404" s="11"/>
      <c r="U404" s="11"/>
      <c r="V404" s="11"/>
      <c r="W404" s="11"/>
      <c r="X404" s="11"/>
      <c r="Y404" s="11"/>
      <c r="Z404" s="11"/>
      <c r="AA404" s="11"/>
    </row>
    <row r="405" spans="1:27">
      <c r="A405" s="11"/>
      <c r="T405" s="11"/>
      <c r="U405" s="11"/>
      <c r="V405" s="11"/>
      <c r="W405" s="11"/>
      <c r="X405" s="11"/>
      <c r="Y405" s="11"/>
      <c r="Z405" s="11"/>
      <c r="AA405" s="11"/>
    </row>
    <row r="406" spans="1:27">
      <c r="A406" s="11"/>
      <c r="T406" s="11"/>
      <c r="U406" s="11"/>
      <c r="V406" s="11"/>
      <c r="W406" s="11"/>
      <c r="X406" s="11"/>
      <c r="Y406" s="11"/>
      <c r="Z406" s="11"/>
      <c r="AA406" s="11"/>
    </row>
    <row r="407" spans="1:27">
      <c r="A407" s="11"/>
      <c r="T407" s="11"/>
      <c r="U407" s="11"/>
      <c r="V407" s="11"/>
      <c r="W407" s="11"/>
      <c r="X407" s="11"/>
      <c r="Y407" s="11"/>
      <c r="Z407" s="11"/>
      <c r="AA407" s="11"/>
    </row>
    <row r="408" spans="1:27">
      <c r="A408" s="11"/>
      <c r="T408" s="11"/>
      <c r="U408" s="11"/>
      <c r="V408" s="11"/>
      <c r="W408" s="11"/>
      <c r="X408" s="11"/>
      <c r="Y408" s="11"/>
      <c r="Z408" s="11"/>
      <c r="AA408" s="11"/>
    </row>
    <row r="409" spans="1:27">
      <c r="A409" s="11"/>
      <c r="T409" s="11"/>
      <c r="U409" s="11"/>
      <c r="V409" s="11"/>
      <c r="W409" s="11"/>
      <c r="X409" s="11"/>
      <c r="Y409" s="11"/>
      <c r="Z409" s="11"/>
      <c r="AA409" s="11"/>
    </row>
    <row r="410" spans="1:27">
      <c r="A410" s="11"/>
      <c r="T410" s="11"/>
      <c r="U410" s="11"/>
      <c r="V410" s="11"/>
      <c r="W410" s="11"/>
      <c r="X410" s="11"/>
      <c r="Y410" s="11"/>
      <c r="Z410" s="11"/>
      <c r="AA410" s="11"/>
    </row>
    <row r="411" spans="1:27">
      <c r="A411" s="11"/>
      <c r="T411" s="11"/>
      <c r="U411" s="11"/>
      <c r="V411" s="11"/>
      <c r="W411" s="11"/>
      <c r="X411" s="11"/>
      <c r="Y411" s="11"/>
      <c r="Z411" s="11"/>
      <c r="AA411" s="11"/>
    </row>
    <row r="412" spans="1:27">
      <c r="A412" s="11"/>
      <c r="T412" s="11"/>
      <c r="U412" s="11"/>
      <c r="V412" s="11"/>
      <c r="W412" s="11"/>
      <c r="X412" s="11"/>
      <c r="Y412" s="11"/>
      <c r="Z412" s="11"/>
      <c r="AA412" s="11"/>
    </row>
    <row r="413" spans="1:27">
      <c r="A413" s="11"/>
      <c r="T413" s="11"/>
      <c r="U413" s="11"/>
      <c r="V413" s="11"/>
      <c r="W413" s="11"/>
      <c r="X413" s="11"/>
      <c r="Y413" s="11"/>
      <c r="Z413" s="11"/>
      <c r="AA413" s="11"/>
    </row>
    <row r="414" spans="1:27">
      <c r="A414" s="11"/>
      <c r="T414" s="11"/>
      <c r="U414" s="11"/>
      <c r="V414" s="11"/>
      <c r="W414" s="11"/>
      <c r="X414" s="11"/>
      <c r="Y414" s="11"/>
      <c r="Z414" s="11"/>
      <c r="AA414" s="11"/>
    </row>
    <row r="415" spans="1:27">
      <c r="A415" s="11"/>
      <c r="T415" s="11"/>
      <c r="U415" s="11"/>
      <c r="V415" s="11"/>
      <c r="W415" s="11"/>
      <c r="X415" s="11"/>
      <c r="Y415" s="11"/>
      <c r="Z415" s="11"/>
      <c r="AA415" s="11"/>
    </row>
    <row r="416" spans="1:27">
      <c r="A416" s="11"/>
      <c r="T416" s="11"/>
      <c r="U416" s="11"/>
      <c r="V416" s="11"/>
      <c r="W416" s="11"/>
      <c r="X416" s="11"/>
      <c r="Y416" s="11"/>
      <c r="Z416" s="11"/>
      <c r="AA416" s="11"/>
    </row>
    <row r="417" spans="1:27">
      <c r="A417" s="11"/>
      <c r="T417" s="11"/>
      <c r="U417" s="11"/>
      <c r="V417" s="11"/>
      <c r="W417" s="11"/>
      <c r="X417" s="11"/>
      <c r="Y417" s="11"/>
      <c r="Z417" s="11"/>
      <c r="AA417" s="11"/>
    </row>
    <row r="418" spans="1:27">
      <c r="A418" s="11"/>
      <c r="T418" s="11"/>
      <c r="U418" s="11"/>
      <c r="V418" s="11"/>
      <c r="W418" s="11"/>
      <c r="X418" s="11"/>
      <c r="Y418" s="11"/>
      <c r="Z418" s="11"/>
      <c r="AA418" s="11"/>
    </row>
    <row r="419" spans="1:27">
      <c r="A419" s="11"/>
      <c r="T419" s="11"/>
      <c r="U419" s="11"/>
      <c r="V419" s="11"/>
      <c r="W419" s="11"/>
      <c r="X419" s="11"/>
      <c r="Y419" s="11"/>
      <c r="Z419" s="11"/>
      <c r="AA419" s="11"/>
    </row>
    <row r="420" spans="1:27">
      <c r="A420" s="11"/>
      <c r="T420" s="11"/>
      <c r="U420" s="11"/>
      <c r="V420" s="11"/>
      <c r="W420" s="11"/>
      <c r="X420" s="11"/>
      <c r="Y420" s="11"/>
      <c r="Z420" s="11"/>
      <c r="AA420" s="11"/>
    </row>
    <row r="421" spans="1:27">
      <c r="A421" s="11"/>
      <c r="T421" s="11"/>
      <c r="U421" s="11"/>
      <c r="V421" s="11"/>
      <c r="W421" s="11"/>
      <c r="X421" s="11"/>
      <c r="Y421" s="11"/>
      <c r="Z421" s="11"/>
      <c r="AA421" s="11"/>
    </row>
    <row r="422" spans="1:27">
      <c r="A422" s="11"/>
      <c r="T422" s="11"/>
      <c r="U422" s="11"/>
      <c r="V422" s="11"/>
      <c r="W422" s="11"/>
      <c r="X422" s="11"/>
      <c r="Y422" s="11"/>
      <c r="Z422" s="11"/>
      <c r="AA422" s="11"/>
    </row>
    <row r="423" spans="1:27">
      <c r="A423" s="11"/>
      <c r="T423" s="11"/>
      <c r="U423" s="11"/>
      <c r="V423" s="11"/>
      <c r="W423" s="11"/>
      <c r="X423" s="11"/>
      <c r="Y423" s="11"/>
      <c r="Z423" s="11"/>
      <c r="AA423" s="11"/>
    </row>
    <row r="424" spans="1:27">
      <c r="A424" s="11"/>
      <c r="T424" s="11"/>
      <c r="U424" s="11"/>
      <c r="V424" s="11"/>
      <c r="W424" s="11"/>
      <c r="X424" s="11"/>
      <c r="Y424" s="11"/>
      <c r="Z424" s="11"/>
      <c r="AA424" s="11"/>
    </row>
    <row r="425" spans="1:27">
      <c r="A425" s="11"/>
      <c r="T425" s="11"/>
      <c r="U425" s="11"/>
      <c r="V425" s="11"/>
      <c r="W425" s="11"/>
      <c r="X425" s="11"/>
      <c r="Y425" s="11"/>
      <c r="Z425" s="11"/>
      <c r="AA425" s="11"/>
    </row>
    <row r="426" spans="1:27">
      <c r="A426" s="11"/>
      <c r="T426" s="11"/>
      <c r="U426" s="11"/>
      <c r="V426" s="11"/>
      <c r="W426" s="11"/>
      <c r="X426" s="11"/>
      <c r="Y426" s="11"/>
      <c r="Z426" s="11"/>
      <c r="AA426" s="11"/>
    </row>
    <row r="427" spans="1:27">
      <c r="A427" s="11"/>
      <c r="T427" s="11"/>
      <c r="U427" s="11"/>
      <c r="V427" s="11"/>
      <c r="W427" s="11"/>
      <c r="X427" s="11"/>
      <c r="Y427" s="11"/>
      <c r="Z427" s="11"/>
      <c r="AA427" s="11"/>
    </row>
    <row r="428" spans="1:27">
      <c r="A428" s="11"/>
      <c r="T428" s="11"/>
      <c r="U428" s="11"/>
      <c r="V428" s="11"/>
      <c r="W428" s="11"/>
      <c r="X428" s="11"/>
      <c r="Y428" s="11"/>
      <c r="Z428" s="11"/>
      <c r="AA428" s="11"/>
    </row>
    <row r="429" spans="1:27">
      <c r="A429" s="11"/>
      <c r="T429" s="11"/>
      <c r="U429" s="11"/>
      <c r="V429" s="11"/>
      <c r="W429" s="11"/>
      <c r="X429" s="11"/>
      <c r="Y429" s="11"/>
      <c r="Z429" s="11"/>
      <c r="AA429" s="11"/>
    </row>
    <row r="430" spans="1:27">
      <c r="A430" s="11"/>
      <c r="T430" s="11"/>
      <c r="U430" s="11"/>
      <c r="V430" s="11"/>
      <c r="W430" s="11"/>
      <c r="X430" s="11"/>
      <c r="Y430" s="11"/>
      <c r="Z430" s="11"/>
      <c r="AA430" s="11"/>
    </row>
    <row r="431" spans="1:27">
      <c r="A431" s="11"/>
      <c r="T431" s="11"/>
      <c r="U431" s="11"/>
      <c r="V431" s="11"/>
      <c r="W431" s="11"/>
      <c r="X431" s="11"/>
      <c r="Y431" s="11"/>
      <c r="Z431" s="11"/>
      <c r="AA431" s="11"/>
    </row>
    <row r="432" spans="1:27">
      <c r="A432" s="11"/>
      <c r="T432" s="11"/>
      <c r="U432" s="11"/>
      <c r="V432" s="11"/>
      <c r="W432" s="11"/>
      <c r="X432" s="11"/>
      <c r="Y432" s="11"/>
      <c r="Z432" s="11"/>
      <c r="AA432" s="11"/>
    </row>
    <row r="433" spans="1:27">
      <c r="A433" s="11"/>
      <c r="T433" s="11"/>
      <c r="U433" s="11"/>
      <c r="V433" s="11"/>
      <c r="W433" s="11"/>
      <c r="X433" s="11"/>
      <c r="Y433" s="11"/>
      <c r="Z433" s="11"/>
      <c r="AA433" s="11"/>
    </row>
    <row r="434" spans="1:27">
      <c r="A434" s="11"/>
      <c r="T434" s="11"/>
      <c r="U434" s="11"/>
      <c r="V434" s="11"/>
      <c r="W434" s="11"/>
      <c r="X434" s="11"/>
      <c r="Y434" s="11"/>
      <c r="Z434" s="11"/>
      <c r="AA434" s="11"/>
    </row>
    <row r="435" spans="1:27">
      <c r="A435" s="11"/>
      <c r="T435" s="11"/>
      <c r="U435" s="11"/>
      <c r="V435" s="11"/>
      <c r="W435" s="11"/>
      <c r="X435" s="11"/>
      <c r="Y435" s="11"/>
      <c r="Z435" s="11"/>
      <c r="AA435" s="11"/>
    </row>
    <row r="436" spans="1:27">
      <c r="A436" s="11"/>
      <c r="T436" s="11"/>
      <c r="U436" s="11"/>
      <c r="V436" s="11"/>
      <c r="W436" s="11"/>
      <c r="X436" s="11"/>
      <c r="Y436" s="11"/>
      <c r="Z436" s="11"/>
      <c r="AA436" s="11"/>
    </row>
    <row r="437" spans="1:27">
      <c r="A437" s="11"/>
      <c r="T437" s="11"/>
      <c r="U437" s="11"/>
      <c r="V437" s="11"/>
      <c r="W437" s="11"/>
      <c r="X437" s="11"/>
      <c r="Y437" s="11"/>
      <c r="Z437" s="11"/>
      <c r="AA437" s="11"/>
    </row>
    <row r="438" spans="1:27">
      <c r="A438" s="11"/>
      <c r="T438" s="11"/>
      <c r="U438" s="11"/>
      <c r="V438" s="11"/>
      <c r="W438" s="11"/>
      <c r="X438" s="11"/>
      <c r="Y438" s="11"/>
      <c r="Z438" s="11"/>
      <c r="AA438" s="11"/>
    </row>
    <row r="439" spans="1:27">
      <c r="A439" s="11"/>
      <c r="T439" s="11"/>
      <c r="U439" s="11"/>
      <c r="V439" s="11"/>
      <c r="W439" s="11"/>
      <c r="X439" s="11"/>
      <c r="Y439" s="11"/>
      <c r="Z439" s="11"/>
      <c r="AA439" s="11"/>
    </row>
    <row r="440" spans="1:27">
      <c r="A440" s="11"/>
      <c r="T440" s="11"/>
      <c r="U440" s="11"/>
      <c r="V440" s="11"/>
      <c r="W440" s="11"/>
      <c r="X440" s="11"/>
      <c r="Y440" s="11"/>
      <c r="Z440" s="11"/>
      <c r="AA440" s="11"/>
    </row>
    <row r="441" spans="1:27">
      <c r="A441" s="11"/>
      <c r="T441" s="11"/>
      <c r="U441" s="11"/>
      <c r="V441" s="11"/>
      <c r="W441" s="11"/>
      <c r="X441" s="11"/>
      <c r="Y441" s="11"/>
      <c r="Z441" s="11"/>
      <c r="AA441" s="11"/>
    </row>
    <row r="442" spans="1:27">
      <c r="A442" s="11"/>
      <c r="T442" s="11"/>
      <c r="U442" s="11"/>
      <c r="V442" s="11"/>
      <c r="W442" s="11"/>
      <c r="X442" s="11"/>
      <c r="Y442" s="11"/>
      <c r="Z442" s="11"/>
      <c r="AA442" s="11"/>
    </row>
    <row r="443" spans="1:27">
      <c r="A443" s="11"/>
      <c r="T443" s="11"/>
      <c r="U443" s="11"/>
      <c r="V443" s="11"/>
      <c r="W443" s="11"/>
      <c r="X443" s="11"/>
      <c r="Y443" s="11"/>
      <c r="Z443" s="11"/>
      <c r="AA443" s="11"/>
    </row>
    <row r="444" spans="1:27">
      <c r="A444" s="11"/>
      <c r="T444" s="11"/>
      <c r="U444" s="11"/>
      <c r="V444" s="11"/>
      <c r="W444" s="11"/>
      <c r="X444" s="11"/>
      <c r="Y444" s="11"/>
      <c r="Z444" s="11"/>
      <c r="AA444" s="11"/>
    </row>
    <row r="445" spans="1:27">
      <c r="A445" s="11"/>
      <c r="T445" s="11"/>
      <c r="U445" s="11"/>
      <c r="V445" s="11"/>
      <c r="W445" s="11"/>
      <c r="X445" s="11"/>
      <c r="Y445" s="11"/>
      <c r="Z445" s="11"/>
      <c r="AA445" s="11"/>
    </row>
    <row r="446" spans="1:27">
      <c r="A446" s="11"/>
      <c r="T446" s="11"/>
      <c r="U446" s="11"/>
      <c r="V446" s="11"/>
      <c r="W446" s="11"/>
      <c r="X446" s="11"/>
      <c r="Y446" s="11"/>
      <c r="Z446" s="11"/>
      <c r="AA446" s="11"/>
    </row>
    <row r="447" spans="1:27">
      <c r="A447" s="11"/>
      <c r="T447" s="11"/>
      <c r="U447" s="11"/>
      <c r="V447" s="11"/>
      <c r="W447" s="11"/>
      <c r="X447" s="11"/>
      <c r="Y447" s="11"/>
      <c r="Z447" s="11"/>
      <c r="AA447" s="11"/>
    </row>
    <row r="448" spans="1:27">
      <c r="A448" s="11"/>
      <c r="T448" s="11"/>
      <c r="U448" s="11"/>
      <c r="V448" s="11"/>
      <c r="W448" s="11"/>
      <c r="X448" s="11"/>
      <c r="Y448" s="11"/>
      <c r="Z448" s="11"/>
      <c r="AA448" s="11"/>
    </row>
    <row r="449" spans="1:27">
      <c r="A449" s="11"/>
      <c r="T449" s="11"/>
      <c r="U449" s="11"/>
      <c r="V449" s="11"/>
      <c r="W449" s="11"/>
      <c r="X449" s="11"/>
      <c r="Y449" s="11"/>
      <c r="Z449" s="11"/>
      <c r="AA449" s="11"/>
    </row>
    <row r="450" spans="1:27">
      <c r="A450" s="11"/>
      <c r="T450" s="11"/>
      <c r="U450" s="11"/>
      <c r="V450" s="11"/>
      <c r="W450" s="11"/>
      <c r="X450" s="11"/>
      <c r="Y450" s="11"/>
      <c r="Z450" s="11"/>
      <c r="AA450" s="11"/>
    </row>
    <row r="451" spans="1:27">
      <c r="A451" s="11"/>
      <c r="T451" s="11"/>
      <c r="U451" s="11"/>
      <c r="V451" s="11"/>
      <c r="W451" s="11"/>
      <c r="X451" s="11"/>
      <c r="Y451" s="11"/>
      <c r="Z451" s="11"/>
      <c r="AA451" s="11"/>
    </row>
    <row r="452" spans="1:27">
      <c r="A452" s="11"/>
      <c r="T452" s="11"/>
      <c r="U452" s="11"/>
      <c r="V452" s="11"/>
      <c r="W452" s="11"/>
      <c r="X452" s="11"/>
      <c r="Y452" s="11"/>
      <c r="Z452" s="11"/>
      <c r="AA452" s="11"/>
    </row>
    <row r="453" spans="1:27">
      <c r="A453" s="11"/>
      <c r="T453" s="11"/>
      <c r="U453" s="11"/>
      <c r="V453" s="11"/>
      <c r="W453" s="11"/>
      <c r="X453" s="11"/>
      <c r="Y453" s="11"/>
      <c r="Z453" s="11"/>
      <c r="AA453" s="11"/>
    </row>
    <row r="454" spans="1:27">
      <c r="A454" s="11"/>
      <c r="T454" s="11"/>
      <c r="U454" s="11"/>
      <c r="V454" s="11"/>
      <c r="W454" s="11"/>
      <c r="X454" s="11"/>
      <c r="Y454" s="11"/>
      <c r="Z454" s="11"/>
      <c r="AA454" s="11"/>
    </row>
    <row r="455" spans="1:27">
      <c r="A455" s="11"/>
      <c r="T455" s="11"/>
      <c r="U455" s="11"/>
      <c r="V455" s="11"/>
      <c r="W455" s="11"/>
      <c r="X455" s="11"/>
      <c r="Y455" s="11"/>
      <c r="Z455" s="11"/>
      <c r="AA455" s="11"/>
    </row>
    <row r="456" spans="1:27">
      <c r="A456" s="11"/>
      <c r="T456" s="11"/>
      <c r="U456" s="11"/>
      <c r="V456" s="11"/>
      <c r="W456" s="11"/>
      <c r="X456" s="11"/>
      <c r="Y456" s="11"/>
      <c r="Z456" s="11"/>
      <c r="AA456" s="11"/>
    </row>
    <row r="457" spans="1:27">
      <c r="A457" s="11"/>
      <c r="T457" s="11"/>
      <c r="U457" s="11"/>
      <c r="V457" s="11"/>
      <c r="W457" s="11"/>
      <c r="X457" s="11"/>
      <c r="Y457" s="11"/>
      <c r="Z457" s="11"/>
      <c r="AA457" s="11"/>
    </row>
    <row r="458" spans="1:27">
      <c r="A458" s="11"/>
      <c r="T458" s="11"/>
      <c r="U458" s="11"/>
      <c r="V458" s="11"/>
      <c r="W458" s="11"/>
      <c r="X458" s="11"/>
      <c r="Y458" s="11"/>
      <c r="Z458" s="11"/>
      <c r="AA458" s="11"/>
    </row>
    <row r="459" spans="1:27">
      <c r="A459" s="11"/>
      <c r="T459" s="11"/>
      <c r="U459" s="11"/>
      <c r="V459" s="11"/>
      <c r="W459" s="11"/>
      <c r="X459" s="11"/>
      <c r="Y459" s="11"/>
      <c r="Z459" s="11"/>
      <c r="AA459" s="11"/>
    </row>
    <row r="460" spans="1:27">
      <c r="A460" s="11"/>
      <c r="T460" s="11"/>
      <c r="U460" s="11"/>
      <c r="V460" s="11"/>
      <c r="W460" s="11"/>
      <c r="X460" s="11"/>
      <c r="Y460" s="11"/>
      <c r="Z460" s="11"/>
      <c r="AA460" s="11"/>
    </row>
    <row r="491" spans="1:27">
      <c r="A491" s="5">
        <v>1</v>
      </c>
      <c r="X491" s="5">
        <v>1</v>
      </c>
      <c r="Y491" s="5"/>
      <c r="Z491" s="5"/>
      <c r="AA491" s="5">
        <v>1</v>
      </c>
    </row>
    <row r="492" spans="1:27">
      <c r="A492" s="5">
        <v>1</v>
      </c>
      <c r="X492" s="5">
        <v>1</v>
      </c>
      <c r="Y492" s="5"/>
      <c r="Z492" s="5"/>
      <c r="AA492" s="5">
        <v>1</v>
      </c>
    </row>
    <row r="493" spans="1:27">
      <c r="A493" s="530">
        <v>1</v>
      </c>
      <c r="X493" s="530">
        <v>1</v>
      </c>
      <c r="Y493" s="530"/>
      <c r="Z493" s="530"/>
      <c r="AA493" s="530">
        <v>1</v>
      </c>
    </row>
  </sheetData>
  <autoFilter ref="B6:C81" xr:uid="{E1ACB5BA-94DE-4CC9-95A2-78DCEB1855D3}"/>
  <mergeCells count="203">
    <mergeCell ref="X2:AA3"/>
    <mergeCell ref="X5:AA7"/>
    <mergeCell ref="X8:AA9"/>
    <mergeCell ref="X10:AA10"/>
    <mergeCell ref="X11:AA11"/>
    <mergeCell ref="X14:AA15"/>
    <mergeCell ref="BO84:BR84"/>
    <mergeCell ref="BN85:BN92"/>
    <mergeCell ref="BO90:BS91"/>
    <mergeCell ref="BN65:BN72"/>
    <mergeCell ref="BO70:BS71"/>
    <mergeCell ref="BO74:BR74"/>
    <mergeCell ref="BN75:BN82"/>
    <mergeCell ref="AQ64:AR64"/>
    <mergeCell ref="BO64:BR64"/>
    <mergeCell ref="AE77:AL78"/>
    <mergeCell ref="AE79:AL79"/>
    <mergeCell ref="BO80:BS81"/>
    <mergeCell ref="AU25:AV25"/>
    <mergeCell ref="BW64:BX65"/>
    <mergeCell ref="BZ64:CA65"/>
    <mergeCell ref="CC64:CD65"/>
    <mergeCell ref="BW67:BX68"/>
    <mergeCell ref="BZ67:CA68"/>
    <mergeCell ref="BW37:BX38"/>
    <mergeCell ref="BZ37:CA38"/>
    <mergeCell ref="CC37:CD38"/>
    <mergeCell ref="CC55:CD56"/>
    <mergeCell ref="CC43:CD44"/>
    <mergeCell ref="CF43:CG44"/>
    <mergeCell ref="BW46:BX47"/>
    <mergeCell ref="BZ46:CA47"/>
    <mergeCell ref="CF52:CG53"/>
    <mergeCell ref="BW55:BX56"/>
    <mergeCell ref="BZ55:CA56"/>
    <mergeCell ref="BW52:BX53"/>
    <mergeCell ref="BZ52:CA53"/>
    <mergeCell ref="CC52:CD53"/>
    <mergeCell ref="AU49:AZ49"/>
    <mergeCell ref="BN44:BP45"/>
    <mergeCell ref="BQ44:BQ45"/>
    <mergeCell ref="BR44:BR45"/>
    <mergeCell ref="BS44:BS45"/>
    <mergeCell ref="BU44:BU45"/>
    <mergeCell ref="BO60:BS61"/>
    <mergeCell ref="CF37:CG38"/>
    <mergeCell ref="BW40:BX41"/>
    <mergeCell ref="BZ40:CA41"/>
    <mergeCell ref="CC40:CD41"/>
    <mergeCell ref="BO54:BR54"/>
    <mergeCell ref="BN55:BN62"/>
    <mergeCell ref="BZ58:CA59"/>
    <mergeCell ref="CC58:CD59"/>
    <mergeCell ref="CF49:CG50"/>
    <mergeCell ref="CF58:CG59"/>
    <mergeCell ref="BW61:BX62"/>
    <mergeCell ref="BZ61:CA62"/>
    <mergeCell ref="CC61:CD62"/>
    <mergeCell ref="CF61:CG62"/>
    <mergeCell ref="CF40:CG41"/>
    <mergeCell ref="BW43:BX44"/>
    <mergeCell ref="BZ43:CA44"/>
    <mergeCell ref="M36:N36"/>
    <mergeCell ref="CF29:CG30"/>
    <mergeCell ref="M30:N30"/>
    <mergeCell ref="M31:N31"/>
    <mergeCell ref="M32:N32"/>
    <mergeCell ref="M33:N33"/>
    <mergeCell ref="R33:S35"/>
    <mergeCell ref="M29:N29"/>
    <mergeCell ref="BH29:BH30"/>
    <mergeCell ref="BI29:BI30"/>
    <mergeCell ref="BW29:BX30"/>
    <mergeCell ref="BZ29:CA30"/>
    <mergeCell ref="CC29:CD30"/>
    <mergeCell ref="BW32:BX33"/>
    <mergeCell ref="BZ32:CA33"/>
    <mergeCell ref="CC32:CD33"/>
    <mergeCell ref="CF32:CG33"/>
    <mergeCell ref="M34:N34"/>
    <mergeCell ref="M35:N35"/>
    <mergeCell ref="M27:N27"/>
    <mergeCell ref="AU27:AU28"/>
    <mergeCell ref="AV27:AV28"/>
    <mergeCell ref="AW27:AW28"/>
    <mergeCell ref="AX27:AX28"/>
    <mergeCell ref="AY27:AY28"/>
    <mergeCell ref="M28:N28"/>
    <mergeCell ref="BU25:BU26"/>
    <mergeCell ref="M26:N26"/>
    <mergeCell ref="M21:N21"/>
    <mergeCell ref="R21:S21"/>
    <mergeCell ref="AU21:AU22"/>
    <mergeCell ref="M22:N22"/>
    <mergeCell ref="CF23:CG24"/>
    <mergeCell ref="M24:N24"/>
    <mergeCell ref="AU24:AV24"/>
    <mergeCell ref="R22:S24"/>
    <mergeCell ref="BU22:BU23"/>
    <mergeCell ref="M23:N23"/>
    <mergeCell ref="BE23:BI24"/>
    <mergeCell ref="BJ23:BK24"/>
    <mergeCell ref="BL23:BL24"/>
    <mergeCell ref="BW23:BX24"/>
    <mergeCell ref="BZ23:CA24"/>
    <mergeCell ref="CC23:CD24"/>
    <mergeCell ref="X20:X23"/>
    <mergeCell ref="AA20:AA23"/>
    <mergeCell ref="Z21:Z23"/>
    <mergeCell ref="I11:O12"/>
    <mergeCell ref="R11:S11"/>
    <mergeCell ref="BW11:BX12"/>
    <mergeCell ref="BZ11:CA12"/>
    <mergeCell ref="CC11:CD12"/>
    <mergeCell ref="BZ8:CA9"/>
    <mergeCell ref="CC8:CD9"/>
    <mergeCell ref="CF8:CG9"/>
    <mergeCell ref="R9:S10"/>
    <mergeCell ref="AF9:AF10"/>
    <mergeCell ref="AG9:AP10"/>
    <mergeCell ref="AQ9:AR10"/>
    <mergeCell ref="AS9:AS10"/>
    <mergeCell ref="AU9:AZ11"/>
    <mergeCell ref="BB9:BC10"/>
    <mergeCell ref="CF11:CG12"/>
    <mergeCell ref="R12:S12"/>
    <mergeCell ref="AU12:AZ12"/>
    <mergeCell ref="P8:P9"/>
    <mergeCell ref="BW8:BX9"/>
    <mergeCell ref="BE9:BL10"/>
    <mergeCell ref="BN9:BU10"/>
    <mergeCell ref="BZ20:CA21"/>
    <mergeCell ref="CC20:CD21"/>
    <mergeCell ref="CC46:CD47"/>
    <mergeCell ref="CF46:CG47"/>
    <mergeCell ref="CI9:CJ10"/>
    <mergeCell ref="P10:P36"/>
    <mergeCell ref="R13:S14"/>
    <mergeCell ref="AQ13:AQ14"/>
    <mergeCell ref="AR13:AS14"/>
    <mergeCell ref="BZ14:CA15"/>
    <mergeCell ref="BK17:BL19"/>
    <mergeCell ref="BW17:BX18"/>
    <mergeCell ref="BZ17:CA18"/>
    <mergeCell ref="CC17:CD18"/>
    <mergeCell ref="CF17:CG18"/>
    <mergeCell ref="CF20:CG21"/>
    <mergeCell ref="BZ26:CA27"/>
    <mergeCell ref="CC26:CD27"/>
    <mergeCell ref="CF26:CG27"/>
    <mergeCell ref="BW26:BX27"/>
    <mergeCell ref="O37:P37"/>
    <mergeCell ref="P38:P62"/>
    <mergeCell ref="R39:S41"/>
    <mergeCell ref="BN48:BU49"/>
    <mergeCell ref="CF55:CG56"/>
    <mergeCell ref="BW58:BX59"/>
    <mergeCell ref="U2:W2"/>
    <mergeCell ref="U3:W5"/>
    <mergeCell ref="U6:W8"/>
    <mergeCell ref="U12:W12"/>
    <mergeCell ref="U13:W13"/>
    <mergeCell ref="U22:U23"/>
    <mergeCell ref="BW49:BX50"/>
    <mergeCell ref="BZ49:CA50"/>
    <mergeCell ref="CC49:CD50"/>
    <mergeCell ref="AF2:AQ4"/>
    <mergeCell ref="AR2:AS2"/>
    <mergeCell ref="BT2:BU2"/>
    <mergeCell ref="AR3:AS4"/>
    <mergeCell ref="BT3:BU5"/>
    <mergeCell ref="AR5:AS5"/>
    <mergeCell ref="BI5:BN5"/>
    <mergeCell ref="BW5:BX6"/>
    <mergeCell ref="BT6:BU6"/>
    <mergeCell ref="BW14:BX15"/>
    <mergeCell ref="BW20:BX21"/>
    <mergeCell ref="CC14:CD15"/>
    <mergeCell ref="CF14:CG15"/>
    <mergeCell ref="D7:P7"/>
    <mergeCell ref="R7:S8"/>
    <mergeCell ref="AU7:AZ8"/>
    <mergeCell ref="C8:C62"/>
    <mergeCell ref="D8:H10"/>
    <mergeCell ref="I8:O10"/>
    <mergeCell ref="Y20:Y22"/>
    <mergeCell ref="AU13:AZ13"/>
    <mergeCell ref="BE13:BL15"/>
    <mergeCell ref="M20:N20"/>
    <mergeCell ref="R20:S20"/>
    <mergeCell ref="AI16:AI17"/>
    <mergeCell ref="AJ16:AJ17"/>
    <mergeCell ref="AL16:AL17"/>
    <mergeCell ref="AM16:AM17"/>
    <mergeCell ref="AN16:AN17"/>
    <mergeCell ref="M17:N17"/>
    <mergeCell ref="R17:S19"/>
    <mergeCell ref="M25:N25"/>
    <mergeCell ref="R25:S28"/>
    <mergeCell ref="M18:N18"/>
    <mergeCell ref="M19:N19"/>
    <mergeCell ref="M16:N16"/>
    <mergeCell ref="D11:H12"/>
  </mergeCells>
  <hyperlinks>
    <hyperlink ref="AV21" r:id="rId1" xr:uid="{B75C2A0F-EC0B-47A4-93D5-55263D260172}"/>
    <hyperlink ref="AV22" r:id="rId2" xr:uid="{34B0E5CD-BC37-41F6-A6CC-CE4FDD4F3B1D}"/>
    <hyperlink ref="AH71" r:id="rId3" xr:uid="{4D393146-D5B5-4ED3-8829-0DAFE16D7DDA}"/>
    <hyperlink ref="V22" r:id="rId4" xr:uid="{F97A3798-72D3-4DEF-BADF-9F81724A2754}"/>
  </hyperlinks>
  <pageMargins left="0.19685039370078741" right="0.19685039370078741" top="0.15748031496062992" bottom="0.15748031496062992" header="0.11811023622047245" footer="0.11811023622047245"/>
  <pageSetup paperSize="9" scale="61" orientation="portrait" horizontalDpi="300" verticalDpi="300"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4463E-7CD4-4F91-9FDA-CA76B666474B}">
  <sheetPr>
    <pageSetUpPr fitToPage="1"/>
  </sheetPr>
  <dimension ref="A1:AR47"/>
  <sheetViews>
    <sheetView showZeros="0" zoomScale="75" zoomScaleNormal="75" workbookViewId="0">
      <selection activeCell="L23" sqref="L23"/>
    </sheetView>
  </sheetViews>
  <sheetFormatPr baseColWidth="10" defaultRowHeight="15"/>
  <cols>
    <col min="1" max="1" width="4.85546875" style="555" customWidth="1"/>
    <col min="2" max="2" width="55.7109375" style="555" customWidth="1"/>
    <col min="3" max="3" width="26.7109375" style="555" customWidth="1"/>
    <col min="4" max="7" width="0.28515625" style="555" customWidth="1"/>
    <col min="8" max="8" width="26.7109375" style="555" customWidth="1"/>
    <col min="9" max="9" width="23.7109375" style="555" customWidth="1"/>
    <col min="10" max="10" width="60.7109375" style="555" customWidth="1"/>
    <col min="12" max="12" width="25" customWidth="1"/>
    <col min="13" max="13" width="11.42578125" style="555"/>
    <col min="14" max="25" width="15.7109375" style="555" customWidth="1"/>
    <col min="26" max="16384" width="11.42578125" style="555"/>
  </cols>
  <sheetData>
    <row r="1" spans="1:44" ht="18" customHeight="1" thickBot="1">
      <c r="A1" s="553"/>
      <c r="B1" s="592">
        <v>55</v>
      </c>
      <c r="C1" s="592">
        <v>26</v>
      </c>
      <c r="D1" s="592">
        <v>0.2</v>
      </c>
      <c r="E1" s="592">
        <v>0.2</v>
      </c>
      <c r="F1" s="592">
        <v>0.2</v>
      </c>
      <c r="G1" s="592">
        <v>0.2</v>
      </c>
      <c r="H1" s="592">
        <v>26</v>
      </c>
      <c r="I1" s="592">
        <v>23</v>
      </c>
      <c r="J1" s="593">
        <v>60</v>
      </c>
      <c r="K1" s="554" t="s">
        <v>504</v>
      </c>
      <c r="L1" s="553"/>
      <c r="M1" s="553"/>
      <c r="Z1" s="553"/>
      <c r="AA1" s="553"/>
      <c r="AB1" s="553"/>
      <c r="AC1" s="553"/>
      <c r="AD1" s="553">
        <v>12</v>
      </c>
      <c r="AE1" s="553">
        <v>12</v>
      </c>
      <c r="AF1" s="553">
        <v>12</v>
      </c>
      <c r="AG1" s="553">
        <v>12</v>
      </c>
      <c r="AH1" s="553">
        <v>12</v>
      </c>
      <c r="AI1" s="553">
        <v>12</v>
      </c>
      <c r="AJ1" s="553">
        <v>12</v>
      </c>
      <c r="AK1" s="553">
        <v>12</v>
      </c>
      <c r="AL1" s="553">
        <v>12</v>
      </c>
      <c r="AM1" s="553">
        <v>12</v>
      </c>
      <c r="AN1" s="553">
        <v>12</v>
      </c>
      <c r="AO1" s="553">
        <v>12</v>
      </c>
      <c r="AP1" s="555" t="s">
        <v>505</v>
      </c>
      <c r="AR1" s="556" t="s">
        <v>506</v>
      </c>
    </row>
    <row r="2" spans="1:44" ht="20.100000000000001" customHeight="1">
      <c r="A2" s="960" t="s">
        <v>26</v>
      </c>
      <c r="B2" s="962" t="s">
        <v>675</v>
      </c>
      <c r="C2" s="873"/>
      <c r="D2" s="873"/>
      <c r="E2" s="873"/>
      <c r="F2" s="873"/>
      <c r="G2" s="873"/>
      <c r="H2" s="873"/>
      <c r="I2" s="873"/>
      <c r="J2" s="874"/>
      <c r="K2" s="557">
        <v>20</v>
      </c>
      <c r="L2" s="554" t="s">
        <v>507</v>
      </c>
      <c r="M2" s="946" t="s">
        <v>508</v>
      </c>
      <c r="N2" s="946"/>
      <c r="O2" s="946"/>
      <c r="P2" s="946"/>
      <c r="Q2" s="946"/>
      <c r="R2" s="946"/>
      <c r="S2" s="946"/>
      <c r="T2" s="946"/>
      <c r="U2" s="946"/>
      <c r="V2" s="946"/>
      <c r="W2" s="946"/>
      <c r="X2" s="946"/>
      <c r="Z2" s="553"/>
      <c r="AA2" s="553"/>
      <c r="AB2" s="553"/>
      <c r="AC2" s="553"/>
      <c r="AD2" s="553"/>
      <c r="AE2" s="553"/>
      <c r="AF2" s="553"/>
      <c r="AG2" s="553"/>
      <c r="AH2" s="553"/>
      <c r="AI2" s="553"/>
      <c r="AJ2" s="553"/>
      <c r="AK2" s="553"/>
      <c r="AL2" s="553"/>
      <c r="AM2" s="553"/>
      <c r="AN2" s="553"/>
      <c r="AO2" s="553"/>
      <c r="AR2" s="556"/>
    </row>
    <row r="3" spans="1:44" ht="20.100000000000001" customHeight="1">
      <c r="A3" s="961"/>
      <c r="B3" s="963"/>
      <c r="C3" s="876"/>
      <c r="D3" s="876"/>
      <c r="E3" s="876"/>
      <c r="F3" s="876"/>
      <c r="G3" s="876"/>
      <c r="H3" s="876"/>
      <c r="I3" s="876"/>
      <c r="J3" s="877"/>
      <c r="K3" s="557">
        <v>20</v>
      </c>
      <c r="M3" s="946"/>
      <c r="N3" s="946"/>
      <c r="O3" s="946"/>
      <c r="P3" s="946"/>
      <c r="Q3" s="946"/>
      <c r="R3" s="946"/>
      <c r="S3" s="946"/>
      <c r="T3" s="946"/>
      <c r="U3" s="946"/>
      <c r="V3" s="946"/>
      <c r="W3" s="946"/>
      <c r="X3" s="946"/>
      <c r="Z3" s="553"/>
      <c r="AA3" s="553"/>
      <c r="AB3" s="553"/>
      <c r="AC3" s="553"/>
      <c r="AD3" s="553"/>
      <c r="AE3" s="553"/>
      <c r="AF3" s="553"/>
      <c r="AG3" s="553"/>
      <c r="AH3" s="553"/>
      <c r="AI3" s="553"/>
      <c r="AJ3" s="553"/>
      <c r="AK3" s="553"/>
      <c r="AL3" s="553"/>
      <c r="AM3" s="553"/>
      <c r="AN3" s="553"/>
      <c r="AO3" s="553"/>
      <c r="AR3" s="556"/>
    </row>
    <row r="4" spans="1:44" ht="20.100000000000001" customHeight="1">
      <c r="A4" s="947" t="str">
        <f>+B2</f>
        <v>TABLEAU POUR SUPPRIMER OU REMPLACER DU TEXTE</v>
      </c>
      <c r="B4" s="949" t="s">
        <v>509</v>
      </c>
      <c r="C4" s="879"/>
      <c r="D4" s="879"/>
      <c r="E4" s="879"/>
      <c r="F4" s="879"/>
      <c r="G4" s="879"/>
      <c r="H4" s="879"/>
      <c r="I4" s="879"/>
      <c r="J4" s="880"/>
      <c r="K4" s="557">
        <v>20</v>
      </c>
      <c r="M4" s="946" t="s">
        <v>510</v>
      </c>
      <c r="N4" s="946"/>
      <c r="O4" s="946"/>
      <c r="P4" s="946"/>
      <c r="Q4" s="946"/>
      <c r="R4" s="946"/>
      <c r="S4" s="946"/>
      <c r="T4" s="946"/>
      <c r="U4" s="946"/>
      <c r="V4" s="946"/>
      <c r="W4" s="946"/>
      <c r="X4" s="946"/>
      <c r="Z4" s="553"/>
      <c r="AA4" s="553"/>
      <c r="AB4" s="553"/>
      <c r="AC4" s="553"/>
      <c r="AD4" s="553"/>
      <c r="AE4" s="553"/>
      <c r="AF4" s="553"/>
      <c r="AG4" s="553"/>
      <c r="AH4" s="553"/>
      <c r="AI4" s="553"/>
      <c r="AJ4" s="553"/>
      <c r="AK4" s="553"/>
      <c r="AL4" s="553"/>
      <c r="AM4" s="553"/>
      <c r="AN4" s="553"/>
      <c r="AO4" s="553"/>
      <c r="AR4" s="556"/>
    </row>
    <row r="5" spans="1:44" ht="20.100000000000001" customHeight="1">
      <c r="A5" s="947"/>
      <c r="B5" s="949" t="s">
        <v>511</v>
      </c>
      <c r="C5" s="879"/>
      <c r="D5" s="879"/>
      <c r="E5" s="879"/>
      <c r="F5" s="879"/>
      <c r="G5" s="879"/>
      <c r="H5" s="879"/>
      <c r="I5" s="879"/>
      <c r="J5" s="880"/>
      <c r="K5" s="557">
        <v>20</v>
      </c>
      <c r="M5" s="950" t="s">
        <v>512</v>
      </c>
      <c r="N5" s="950"/>
      <c r="O5" s="950"/>
      <c r="P5" s="950"/>
      <c r="Q5" s="950"/>
      <c r="R5" s="950"/>
      <c r="S5" s="950"/>
      <c r="T5" s="950"/>
      <c r="U5" s="950"/>
      <c r="V5" s="950"/>
      <c r="W5" s="950"/>
      <c r="X5" s="950"/>
      <c r="Z5" s="553"/>
      <c r="AA5" s="553"/>
      <c r="AB5" s="553"/>
      <c r="AC5" s="553"/>
      <c r="AD5" s="553"/>
      <c r="AE5" s="553"/>
      <c r="AF5" s="553"/>
      <c r="AG5" s="553"/>
      <c r="AH5" s="553"/>
      <c r="AI5" s="553"/>
      <c r="AJ5" s="553"/>
      <c r="AK5" s="553"/>
      <c r="AL5" s="553"/>
      <c r="AM5" s="553"/>
      <c r="AN5" s="553"/>
      <c r="AO5" s="553"/>
      <c r="AR5" s="556"/>
    </row>
    <row r="6" spans="1:44" ht="20.100000000000001" customHeight="1">
      <c r="A6" s="947"/>
      <c r="B6" s="951" t="s">
        <v>513</v>
      </c>
      <c r="C6" s="952"/>
      <c r="D6" s="952"/>
      <c r="E6" s="952"/>
      <c r="F6" s="952"/>
      <c r="G6" s="952"/>
      <c r="H6" s="952"/>
      <c r="I6" s="952"/>
      <c r="J6" s="953"/>
      <c r="K6" s="557">
        <v>20</v>
      </c>
      <c r="M6" s="950"/>
      <c r="N6" s="950"/>
      <c r="O6" s="950"/>
      <c r="P6" s="950"/>
      <c r="Q6" s="950"/>
      <c r="R6" s="950"/>
      <c r="S6" s="950"/>
      <c r="T6" s="950"/>
      <c r="U6" s="950"/>
      <c r="V6" s="950"/>
      <c r="W6" s="950"/>
      <c r="X6" s="950"/>
    </row>
    <row r="7" spans="1:44" ht="20.100000000000001" customHeight="1">
      <c r="A7" s="947"/>
      <c r="B7" s="951"/>
      <c r="C7" s="952"/>
      <c r="D7" s="952"/>
      <c r="E7" s="952"/>
      <c r="F7" s="952"/>
      <c r="G7" s="952"/>
      <c r="H7" s="952"/>
      <c r="I7" s="952"/>
      <c r="J7" s="953"/>
      <c r="K7" s="557">
        <v>20</v>
      </c>
      <c r="M7" s="950" t="s">
        <v>514</v>
      </c>
      <c r="N7" s="950"/>
      <c r="O7" s="950"/>
      <c r="P7" s="950"/>
      <c r="Q7" s="950"/>
      <c r="R7" s="950"/>
      <c r="S7" s="950"/>
      <c r="T7" s="950"/>
      <c r="U7" s="950"/>
      <c r="V7" s="950"/>
      <c r="W7" s="950"/>
      <c r="X7" s="950"/>
    </row>
    <row r="8" spans="1:44" ht="20.100000000000001" customHeight="1">
      <c r="A8" s="947"/>
      <c r="B8" s="954" t="s">
        <v>515</v>
      </c>
      <c r="C8" s="955"/>
      <c r="D8" s="955"/>
      <c r="E8" s="955"/>
      <c r="F8" s="955"/>
      <c r="G8" s="955"/>
      <c r="H8" s="955"/>
      <c r="I8" s="955"/>
      <c r="J8" s="956"/>
      <c r="K8" s="557">
        <v>20</v>
      </c>
      <c r="M8" s="950"/>
      <c r="N8" s="950"/>
      <c r="O8" s="950"/>
      <c r="P8" s="950"/>
      <c r="Q8" s="950"/>
      <c r="R8" s="950"/>
      <c r="S8" s="950"/>
      <c r="T8" s="950"/>
      <c r="U8" s="950"/>
      <c r="V8" s="950"/>
      <c r="W8" s="950"/>
      <c r="X8" s="950"/>
    </row>
    <row r="9" spans="1:44" ht="20.100000000000001" customHeight="1">
      <c r="A9" s="947"/>
      <c r="B9" s="954"/>
      <c r="C9" s="955"/>
      <c r="D9" s="955"/>
      <c r="E9" s="955"/>
      <c r="F9" s="955"/>
      <c r="G9" s="955"/>
      <c r="H9" s="955"/>
      <c r="I9" s="955"/>
      <c r="J9" s="956"/>
      <c r="K9" s="557">
        <v>20</v>
      </c>
      <c r="M9" s="950"/>
      <c r="N9" s="950"/>
      <c r="O9" s="950"/>
      <c r="P9" s="950"/>
      <c r="Q9" s="950"/>
      <c r="R9" s="950"/>
      <c r="S9" s="950"/>
      <c r="T9" s="950"/>
      <c r="U9" s="950"/>
      <c r="V9" s="950"/>
      <c r="W9" s="950"/>
      <c r="X9" s="950"/>
    </row>
    <row r="10" spans="1:44" ht="20.100000000000001" customHeight="1">
      <c r="A10" s="947"/>
      <c r="B10" s="558" t="s">
        <v>516</v>
      </c>
      <c r="C10" s="957" t="s">
        <v>535</v>
      </c>
      <c r="D10" s="585"/>
      <c r="E10" s="587"/>
      <c r="F10" s="583"/>
      <c r="G10" s="584"/>
      <c r="H10" s="959" t="s">
        <v>542</v>
      </c>
      <c r="I10" s="959"/>
      <c r="J10" s="559" t="s">
        <v>517</v>
      </c>
      <c r="K10" s="557">
        <v>20</v>
      </c>
      <c r="M10" s="964" t="s">
        <v>558</v>
      </c>
      <c r="N10" s="964"/>
      <c r="O10" s="964"/>
      <c r="P10" s="964"/>
      <c r="Q10" s="964"/>
      <c r="R10" s="964"/>
      <c r="S10" s="964"/>
      <c r="T10" s="964"/>
      <c r="U10" s="964"/>
      <c r="V10" s="964"/>
      <c r="W10" s="964"/>
      <c r="X10" s="964"/>
    </row>
    <row r="11" spans="1:44" ht="20.100000000000001" customHeight="1">
      <c r="A11" s="947"/>
      <c r="B11" s="965" t="s">
        <v>518</v>
      </c>
      <c r="C11" s="957"/>
      <c r="D11" s="580"/>
      <c r="E11" s="588"/>
      <c r="F11" s="577"/>
      <c r="G11" s="579"/>
      <c r="H11" s="959"/>
      <c r="I11" s="959"/>
      <c r="J11" s="967" t="s">
        <v>519</v>
      </c>
      <c r="K11" s="557">
        <v>20</v>
      </c>
      <c r="M11" s="964"/>
      <c r="N11" s="964"/>
      <c r="O11" s="964"/>
      <c r="P11" s="964"/>
      <c r="Q11" s="964"/>
      <c r="R11" s="964"/>
      <c r="S11" s="964"/>
      <c r="T11" s="964"/>
      <c r="U11" s="964"/>
      <c r="V11" s="964"/>
      <c r="W11" s="964"/>
      <c r="X11" s="964"/>
    </row>
    <row r="12" spans="1:44" ht="20.100000000000001" customHeight="1">
      <c r="A12" s="947"/>
      <c r="B12" s="965"/>
      <c r="C12" s="957"/>
      <c r="D12" s="990" t="s">
        <v>541</v>
      </c>
      <c r="E12" s="588"/>
      <c r="F12" s="577"/>
      <c r="G12" s="579"/>
      <c r="H12" s="959"/>
      <c r="I12" s="959"/>
      <c r="J12" s="967"/>
      <c r="K12" s="557">
        <v>20</v>
      </c>
      <c r="M12" s="992" t="s">
        <v>559</v>
      </c>
      <c r="N12" s="992"/>
      <c r="O12" s="992"/>
      <c r="P12" s="992"/>
      <c r="Q12" s="992"/>
      <c r="R12" s="992"/>
      <c r="S12" s="992"/>
      <c r="T12" s="992"/>
      <c r="U12" s="992"/>
      <c r="V12" s="992"/>
      <c r="W12" s="992"/>
      <c r="X12" s="992"/>
    </row>
    <row r="13" spans="1:44" ht="20.100000000000001" customHeight="1" thickBot="1">
      <c r="A13" s="947"/>
      <c r="B13" s="966"/>
      <c r="C13" s="958"/>
      <c r="D13" s="991"/>
      <c r="E13" s="581" t="s">
        <v>535</v>
      </c>
      <c r="F13" s="581"/>
      <c r="G13" s="582" t="s">
        <v>536</v>
      </c>
      <c r="H13" s="594" t="s">
        <v>557</v>
      </c>
      <c r="I13" s="595" t="s">
        <v>544</v>
      </c>
      <c r="J13" s="968"/>
      <c r="K13" s="557">
        <v>20</v>
      </c>
      <c r="M13" s="992"/>
      <c r="N13" s="992"/>
      <c r="O13" s="992"/>
      <c r="P13" s="992"/>
      <c r="Q13" s="992"/>
      <c r="R13" s="992"/>
      <c r="S13" s="992"/>
      <c r="T13" s="992"/>
      <c r="U13" s="992"/>
      <c r="V13" s="992"/>
      <c r="W13" s="992"/>
      <c r="X13" s="992"/>
    </row>
    <row r="14" spans="1:44" ht="20.100000000000001" customHeight="1" thickTop="1" thickBot="1">
      <c r="A14" s="947"/>
      <c r="B14" s="113" t="s">
        <v>63</v>
      </c>
      <c r="C14" s="113" t="s">
        <v>64</v>
      </c>
      <c r="D14" s="113" t="s">
        <v>65</v>
      </c>
      <c r="E14" s="113" t="s">
        <v>66</v>
      </c>
      <c r="F14" s="113" t="s">
        <v>67</v>
      </c>
      <c r="G14" s="113" t="s">
        <v>68</v>
      </c>
      <c r="H14" s="113" t="s">
        <v>69</v>
      </c>
      <c r="I14" s="113" t="s">
        <v>70</v>
      </c>
      <c r="J14" s="114" t="s">
        <v>71</v>
      </c>
      <c r="K14" s="557">
        <v>20</v>
      </c>
      <c r="M14" s="992" t="s">
        <v>560</v>
      </c>
      <c r="N14" s="992"/>
      <c r="O14" s="992"/>
      <c r="P14" s="992"/>
      <c r="Q14" s="992"/>
      <c r="R14" s="992"/>
      <c r="S14" s="992"/>
      <c r="T14" s="992"/>
      <c r="U14" s="992"/>
      <c r="V14" s="992"/>
      <c r="W14" s="992"/>
      <c r="X14" s="992"/>
    </row>
    <row r="15" spans="1:44" ht="20.100000000000001" customHeight="1" thickTop="1">
      <c r="A15" s="947"/>
      <c r="B15" s="560"/>
      <c r="C15" s="575"/>
      <c r="D15" s="586" t="str">
        <f>SUBSTITUTE(SUBSTITUTE(SUBSTITUTE(SUBSTITUTE(SUBSTITUTE(SUBSTITUTE(SUBSTITUTE(SUBSTITUTE(SUBSTITUTE(SUBSTITUTE(B15,"0",""),"1",""),"2",""),"3",""),"4",""),"5",""),"6",""),"7",""),"8",""),"9","")</f>
        <v/>
      </c>
      <c r="E15" s="578" t="str">
        <f>IF(ISBLANK(C15), D15, SUBSTITUTE(SUBSTITUTE(B15, LEFT(B15, FIND(" ", B15) - 1), ""), C15, ""))</f>
        <v/>
      </c>
      <c r="F15" s="578" t="str">
        <f>IF(ISBLANK(C15), D15, (SUBSTITUTE(SUBSTITUTE(D15, C15, ""), C15, "")))</f>
        <v/>
      </c>
      <c r="G15" s="589" t="str">
        <f>IF(LEN(E15) = LEN(D15) - LEN(C15), E15, IF(LEN(F15) = LEN(D15) - LEN(C15), F15, IF(E15 = F15, E15, E15)))</f>
        <v/>
      </c>
      <c r="H15" s="575"/>
      <c r="I15" s="574"/>
      <c r="J15" s="561" t="str">
        <f t="shared" ref="J15:J31" si="0">IF(OR(ISBLANK(H15), I15), IF(OR(ISBLANK(H15), H15=""), G15, UPPER(LEFT(SUBSTITUTE(H15, G15, H15), 1)) &amp; RIGHT(SUBSTITUTE(H15, G15, H15), LEN(SUBSTITUTE(H15, G15, H15)) - 1)), SUBSTITUTE(G15, H15, I15))</f>
        <v/>
      </c>
      <c r="K15" s="557">
        <v>20</v>
      </c>
      <c r="M15" s="992"/>
      <c r="N15" s="992"/>
      <c r="O15" s="992"/>
      <c r="P15" s="992"/>
      <c r="Q15" s="992"/>
      <c r="R15" s="992"/>
      <c r="S15" s="992"/>
      <c r="T15" s="992"/>
      <c r="U15" s="992"/>
      <c r="V15" s="992"/>
      <c r="W15" s="992"/>
      <c r="X15" s="992"/>
    </row>
    <row r="16" spans="1:44" ht="20.100000000000001" customHeight="1">
      <c r="A16" s="947"/>
      <c r="B16" s="560" t="s">
        <v>530</v>
      </c>
      <c r="C16" s="575" t="s">
        <v>537</v>
      </c>
      <c r="D16" s="576" t="str">
        <f>SUBSTITUTE(SUBSTITUTE(SUBSTITUTE(SUBSTITUTE(SUBSTITUTE(SUBSTITUTE(SUBSTITUTE(SUBSTITUTE(SUBSTITUTE(SUBSTITUTE(B16,"0",""),"1",""),"2",""),"3",""),"4",""),"5",""),"6",""),"7",""),"8",""),"9","")</f>
        <v> g de riz pour paella</v>
      </c>
      <c r="E16" s="578" t="str">
        <f>IF(ISBLANK(C16), D16, SUBSTITUTE(SUBSTITUTE(B16, LEFT(B16, FIND(" ", B16) - 1), ""), C16, ""))</f>
        <v xml:space="preserve"> riz pour paella</v>
      </c>
      <c r="F16" s="578" t="str">
        <f>IF(ISBLANK(C16), D16, (SUBSTITUTE(SUBSTITUTE(D16, C16, ""), C16, "")))</f>
        <v> g de riz pour paella</v>
      </c>
      <c r="G16" s="589" t="str">
        <f>IF(LEN(E16) = LEN(D16) - LEN(C16), E16, IF(LEN(F16) = LEN(D16) - LEN(C16), F16, IF(E16 = F16, E16, E16)))</f>
        <v xml:space="preserve"> riz pour paella</v>
      </c>
      <c r="H16" s="575" t="s">
        <v>540</v>
      </c>
      <c r="I16" s="574" t="s">
        <v>543</v>
      </c>
      <c r="J16" s="561" t="str">
        <f t="shared" si="0"/>
        <v xml:space="preserve"> riz pour pot au feu</v>
      </c>
      <c r="K16" s="557">
        <v>20</v>
      </c>
      <c r="M16" s="946" t="s">
        <v>561</v>
      </c>
      <c r="N16" s="946"/>
      <c r="O16" s="946"/>
      <c r="P16" s="946"/>
      <c r="Q16" s="946"/>
      <c r="R16" s="946"/>
      <c r="S16" s="946"/>
      <c r="T16" s="946"/>
      <c r="U16" s="946"/>
      <c r="V16" s="946"/>
      <c r="W16" s="946"/>
      <c r="X16" s="946"/>
    </row>
    <row r="17" spans="1:24" ht="20.100000000000001" customHeight="1">
      <c r="A17" s="947"/>
      <c r="B17" s="560" t="s">
        <v>531</v>
      </c>
      <c r="C17" s="575" t="s">
        <v>537</v>
      </c>
      <c r="D17" s="576" t="str">
        <f t="shared" ref="D17:D31" si="1">SUBSTITUTE(SUBSTITUTE(SUBSTITUTE(SUBSTITUTE(SUBSTITUTE(SUBSTITUTE(SUBSTITUTE(SUBSTITUTE(SUBSTITUTE(SUBSTITUTE(B17,"0",""),"1",""),"2",""),"3",""),"4",""),"5",""),"6",""),"7",""),"8",""),"9","")</f>
        <v>  g de tofu</v>
      </c>
      <c r="E17" s="578" t="str">
        <f t="shared" ref="E17:E31" si="2">IF(ISBLANK(C17), D17, SUBSTITUTE(SUBSTITUTE(B17, LEFT(B17, FIND(" ", B17) - 1), ""), C17, ""))</f>
        <v xml:space="preserve"> tofu</v>
      </c>
      <c r="F17" s="578" t="str">
        <f t="shared" ref="F17:F31" si="3">IF(ISBLANK(C17), D17, (SUBSTITUTE(SUBSTITUTE(D17, C17, ""), C17, "")))</f>
        <v>  g de tofu</v>
      </c>
      <c r="G17" s="589" t="str">
        <f t="shared" ref="G17:G31" si="4">IF(LEN(E17) = LEN(D17) - LEN(C17), E17, IF(LEN(F17) = LEN(D17) - LEN(C17), F17, IF(E17 = F17, E17, E17)))</f>
        <v xml:space="preserve"> tofu</v>
      </c>
      <c r="H17" s="575" t="s">
        <v>496</v>
      </c>
      <c r="I17" s="574" t="s">
        <v>549</v>
      </c>
      <c r="J17" s="561" t="str">
        <f t="shared" si="0"/>
        <v xml:space="preserve"> soja</v>
      </c>
      <c r="K17" s="557">
        <v>20</v>
      </c>
      <c r="M17" s="946"/>
      <c r="N17" s="946"/>
      <c r="O17" s="946"/>
      <c r="P17" s="946"/>
      <c r="Q17" s="946"/>
      <c r="R17" s="946"/>
      <c r="S17" s="946"/>
      <c r="T17" s="946"/>
      <c r="U17" s="946"/>
      <c r="V17" s="946"/>
      <c r="W17" s="946"/>
      <c r="X17" s="946"/>
    </row>
    <row r="18" spans="1:24" ht="20.100000000000001" customHeight="1">
      <c r="A18" s="947"/>
      <c r="B18" s="560" t="s">
        <v>532</v>
      </c>
      <c r="C18" s="575" t="s">
        <v>537</v>
      </c>
      <c r="D18" s="576" t="str">
        <f t="shared" si="1"/>
        <v>  g de petits pois surgelés</v>
      </c>
      <c r="E18" s="578" t="str">
        <f t="shared" si="2"/>
        <v xml:space="preserve"> petits pois surgelés</v>
      </c>
      <c r="F18" s="578" t="str">
        <f t="shared" si="3"/>
        <v>  g de petits pois surgelés</v>
      </c>
      <c r="G18" s="589" t="str">
        <f t="shared" si="4"/>
        <v xml:space="preserve"> petits pois surgelés</v>
      </c>
      <c r="H18" s="575" t="s">
        <v>550</v>
      </c>
      <c r="I18" s="574" t="s">
        <v>551</v>
      </c>
      <c r="J18" s="561" t="str">
        <f t="shared" si="0"/>
        <v xml:space="preserve"> gros pois surgelés</v>
      </c>
      <c r="K18" s="557">
        <v>20</v>
      </c>
      <c r="M18" s="946" t="s">
        <v>520</v>
      </c>
      <c r="N18" s="946"/>
      <c r="O18" s="946"/>
      <c r="P18" s="946"/>
      <c r="Q18" s="946"/>
      <c r="R18" s="946"/>
      <c r="S18" s="946"/>
      <c r="T18" s="946"/>
      <c r="U18" s="946"/>
      <c r="V18" s="946"/>
      <c r="W18" s="946"/>
      <c r="X18" s="946"/>
    </row>
    <row r="19" spans="1:24" ht="20.100000000000001" customHeight="1">
      <c r="A19" s="947"/>
      <c r="B19" s="560" t="s">
        <v>533</v>
      </c>
      <c r="C19" s="575"/>
      <c r="D19" s="576" t="str">
        <f t="shared" si="1"/>
        <v>  poivron rouge</v>
      </c>
      <c r="E19" s="578" t="str">
        <f t="shared" si="2"/>
        <v>  poivron rouge</v>
      </c>
      <c r="F19" s="578" t="str">
        <f t="shared" si="3"/>
        <v>  poivron rouge</v>
      </c>
      <c r="G19" s="589" t="str">
        <f t="shared" si="4"/>
        <v>  poivron rouge</v>
      </c>
      <c r="H19" s="575" t="s">
        <v>538</v>
      </c>
      <c r="I19" s="574" t="s">
        <v>552</v>
      </c>
      <c r="J19" s="561" t="str">
        <f t="shared" si="0"/>
        <v>  poivron jaune</v>
      </c>
      <c r="K19" s="557">
        <v>20</v>
      </c>
      <c r="M19" s="946"/>
      <c r="N19" s="946"/>
      <c r="O19" s="946"/>
      <c r="P19" s="946"/>
      <c r="Q19" s="946"/>
      <c r="R19" s="946"/>
      <c r="S19" s="946"/>
      <c r="T19" s="946"/>
      <c r="U19" s="946"/>
      <c r="V19" s="946"/>
      <c r="W19" s="946"/>
      <c r="X19" s="946"/>
    </row>
    <row r="20" spans="1:24" ht="20.100000000000001" customHeight="1">
      <c r="A20" s="947"/>
      <c r="B20" s="560" t="s">
        <v>534</v>
      </c>
      <c r="C20" s="575" t="s">
        <v>674</v>
      </c>
      <c r="D20" s="576" t="str">
        <f t="shared" si="1"/>
        <v>  poivron vert</v>
      </c>
      <c r="E20" s="578" t="str">
        <f t="shared" si="2"/>
        <v xml:space="preserve"> vert</v>
      </c>
      <c r="F20" s="578" t="str">
        <f t="shared" si="3"/>
        <v>  vert</v>
      </c>
      <c r="G20" s="589" t="str">
        <f t="shared" si="4"/>
        <v>  vert</v>
      </c>
      <c r="H20" s="575"/>
      <c r="I20" s="574"/>
      <c r="J20" s="561" t="str">
        <f t="shared" si="0"/>
        <v>  vert</v>
      </c>
      <c r="K20" s="557">
        <v>20</v>
      </c>
      <c r="M20" s="992" t="s">
        <v>521</v>
      </c>
      <c r="N20" s="992"/>
      <c r="O20" s="992"/>
      <c r="P20" s="992"/>
      <c r="Q20" s="992"/>
      <c r="R20" s="992"/>
      <c r="S20" s="992"/>
      <c r="T20" s="992"/>
      <c r="U20" s="992"/>
      <c r="V20" s="992"/>
      <c r="W20" s="992"/>
      <c r="X20" s="992"/>
    </row>
    <row r="21" spans="1:24" ht="20.100000000000001" customHeight="1">
      <c r="A21" s="947"/>
      <c r="B21" s="560" t="s">
        <v>497</v>
      </c>
      <c r="C21" s="575"/>
      <c r="D21" s="576" t="str">
        <f t="shared" si="1"/>
        <v>  oignon</v>
      </c>
      <c r="E21" s="578" t="str">
        <f t="shared" si="2"/>
        <v>  oignon</v>
      </c>
      <c r="F21" s="578" t="str">
        <f t="shared" si="3"/>
        <v>  oignon</v>
      </c>
      <c r="G21" s="589" t="str">
        <f t="shared" si="4"/>
        <v>  oignon</v>
      </c>
      <c r="H21" s="575" t="s">
        <v>553</v>
      </c>
      <c r="I21" s="562" t="s">
        <v>554</v>
      </c>
      <c r="J21" s="561" t="str">
        <f t="shared" si="0"/>
        <v>  gros oignon</v>
      </c>
      <c r="K21" s="557">
        <v>20</v>
      </c>
      <c r="M21" s="992"/>
      <c r="N21" s="992"/>
      <c r="O21" s="992"/>
      <c r="P21" s="992"/>
      <c r="Q21" s="992"/>
      <c r="R21" s="992"/>
      <c r="S21" s="992"/>
      <c r="T21" s="992"/>
      <c r="U21" s="992"/>
      <c r="V21" s="992"/>
      <c r="W21" s="992"/>
      <c r="X21" s="992"/>
    </row>
    <row r="22" spans="1:24" ht="20.100000000000001" customHeight="1">
      <c r="A22" s="947"/>
      <c r="B22" s="560" t="s">
        <v>498</v>
      </c>
      <c r="C22" s="575"/>
      <c r="D22" s="576" t="str">
        <f t="shared" si="1"/>
        <v>  gousses d'ail</v>
      </c>
      <c r="E22" s="578" t="str">
        <f t="shared" si="2"/>
        <v>  gousses d'ail</v>
      </c>
      <c r="F22" s="578" t="str">
        <f t="shared" si="3"/>
        <v>  gousses d'ail</v>
      </c>
      <c r="G22" s="589" t="str">
        <f t="shared" si="4"/>
        <v>  gousses d'ail</v>
      </c>
      <c r="H22" s="575"/>
      <c r="I22" s="562"/>
      <c r="J22" s="561" t="str">
        <f t="shared" si="0"/>
        <v>  gousses d'ail</v>
      </c>
      <c r="K22" s="557">
        <v>20</v>
      </c>
      <c r="M22" s="950" t="s">
        <v>522</v>
      </c>
      <c r="N22" s="950"/>
      <c r="O22" s="950"/>
      <c r="P22" s="950"/>
      <c r="Q22" s="950"/>
      <c r="R22" s="950"/>
      <c r="S22" s="950"/>
      <c r="T22" s="950"/>
      <c r="U22" s="950"/>
      <c r="V22" s="950"/>
      <c r="W22" s="950"/>
      <c r="X22" s="950"/>
    </row>
    <row r="23" spans="1:24" ht="20.100000000000001" customHeight="1">
      <c r="A23" s="947"/>
      <c r="B23" s="560" t="s">
        <v>499</v>
      </c>
      <c r="C23" s="575"/>
      <c r="D23" s="576" t="str">
        <f t="shared" si="1"/>
        <v>  bouillon de légume</v>
      </c>
      <c r="E23" s="578" t="str">
        <f t="shared" si="2"/>
        <v>  bouillon de légume</v>
      </c>
      <c r="F23" s="578" t="str">
        <f t="shared" si="3"/>
        <v>  bouillon de légume</v>
      </c>
      <c r="G23" s="589" t="str">
        <f t="shared" si="4"/>
        <v>  bouillon de légume</v>
      </c>
      <c r="H23" s="575"/>
      <c r="I23" s="562"/>
      <c r="J23" s="561" t="str">
        <f t="shared" si="0"/>
        <v>  bouillon de légume</v>
      </c>
      <c r="K23" s="557">
        <v>20</v>
      </c>
      <c r="M23" s="950"/>
      <c r="N23" s="950"/>
      <c r="O23" s="950"/>
      <c r="P23" s="950"/>
      <c r="Q23" s="950"/>
      <c r="R23" s="950"/>
      <c r="S23" s="950"/>
      <c r="T23" s="950"/>
      <c r="U23" s="950"/>
      <c r="V23" s="950"/>
      <c r="W23" s="950"/>
      <c r="X23" s="950"/>
    </row>
    <row r="24" spans="1:24" ht="20.100000000000001" customHeight="1" thickBot="1">
      <c r="A24" s="947"/>
      <c r="B24" s="560" t="s">
        <v>592</v>
      </c>
      <c r="C24" s="575" t="s">
        <v>539</v>
      </c>
      <c r="D24" s="576" t="str">
        <f t="shared" si="1"/>
        <v> cuillères à soupe d'épices pour paella</v>
      </c>
      <c r="E24" s="578" t="str">
        <f t="shared" si="2"/>
        <v xml:space="preserve"> à soupe d'épices pour paella</v>
      </c>
      <c r="F24" s="578" t="str">
        <f t="shared" si="3"/>
        <v>  d'épices pour paella</v>
      </c>
      <c r="G24" s="589" t="str">
        <f t="shared" si="4"/>
        <v>  d'épices pour paella</v>
      </c>
      <c r="H24" s="575" t="s">
        <v>545</v>
      </c>
      <c r="I24" s="562"/>
      <c r="J24" s="561" t="str">
        <f t="shared" si="0"/>
        <v>  épices pour paella</v>
      </c>
      <c r="K24" s="557">
        <v>20</v>
      </c>
    </row>
    <row r="25" spans="1:24" ht="20.100000000000001" customHeight="1">
      <c r="A25" s="947"/>
      <c r="B25" s="560" t="s">
        <v>501</v>
      </c>
      <c r="C25" s="575" t="s">
        <v>546</v>
      </c>
      <c r="D25" s="576" t="str">
        <f t="shared" si="1"/>
        <v>  cuillère à soupe de paprika doux</v>
      </c>
      <c r="E25" s="578" t="str">
        <f t="shared" si="2"/>
        <v xml:space="preserve"> à soupe de paprika doux</v>
      </c>
      <c r="F25" s="578" t="str">
        <f t="shared" si="3"/>
        <v>   paprika doux</v>
      </c>
      <c r="G25" s="589" t="str">
        <f t="shared" si="4"/>
        <v>   paprika doux</v>
      </c>
      <c r="H25" s="575"/>
      <c r="I25" s="562"/>
      <c r="J25" s="561" t="str">
        <f t="shared" si="0"/>
        <v>   paprika doux</v>
      </c>
      <c r="K25" s="557">
        <v>20</v>
      </c>
      <c r="M25" s="978" t="s">
        <v>523</v>
      </c>
      <c r="N25" s="979"/>
      <c r="O25" s="979"/>
      <c r="P25" s="979"/>
      <c r="Q25" s="980"/>
      <c r="S25" s="981" t="s">
        <v>524</v>
      </c>
      <c r="T25" s="982"/>
      <c r="U25" s="982"/>
      <c r="V25" s="982"/>
      <c r="W25" s="982"/>
      <c r="X25" s="983"/>
    </row>
    <row r="26" spans="1:24" ht="20.100000000000001" customHeight="1">
      <c r="A26" s="947"/>
      <c r="B26" s="560" t="s">
        <v>502</v>
      </c>
      <c r="C26" s="575"/>
      <c r="D26" s="576" t="str">
        <f t="shared" si="1"/>
        <v>  pincée de safran</v>
      </c>
      <c r="E26" s="578" t="str">
        <f t="shared" si="2"/>
        <v>  pincée de safran</v>
      </c>
      <c r="F26" s="578" t="str">
        <f t="shared" si="3"/>
        <v>  pincée de safran</v>
      </c>
      <c r="G26" s="589" t="str">
        <f t="shared" si="4"/>
        <v>  pincée de safran</v>
      </c>
      <c r="H26" s="575" t="s">
        <v>547</v>
      </c>
      <c r="I26" s="562" t="s">
        <v>548</v>
      </c>
      <c r="J26" s="561" t="str">
        <f t="shared" si="0"/>
        <v>  pointe de safran</v>
      </c>
      <c r="K26" s="557">
        <v>20</v>
      </c>
      <c r="M26" s="984" t="s">
        <v>525</v>
      </c>
      <c r="N26" s="985"/>
      <c r="O26" s="985"/>
      <c r="P26" s="985"/>
      <c r="Q26" s="986"/>
      <c r="S26" s="987" t="s">
        <v>526</v>
      </c>
      <c r="T26" s="988"/>
      <c r="U26" s="988"/>
      <c r="V26" s="988"/>
      <c r="W26" s="988"/>
      <c r="X26" s="989"/>
    </row>
    <row r="27" spans="1:24" ht="20.100000000000001" customHeight="1">
      <c r="A27" s="947"/>
      <c r="B27" s="560" t="s">
        <v>503</v>
      </c>
      <c r="C27" s="575"/>
      <c r="D27" s="576" t="str">
        <f t="shared" si="1"/>
        <v>  cuillères à soupe d'huile d'olive</v>
      </c>
      <c r="E27" s="578" t="str">
        <f t="shared" si="2"/>
        <v>  cuillères à soupe d'huile d'olive</v>
      </c>
      <c r="F27" s="578" t="str">
        <f t="shared" si="3"/>
        <v>  cuillères à soupe d'huile d'olive</v>
      </c>
      <c r="G27" s="589" t="str">
        <f t="shared" si="4"/>
        <v>  cuillères à soupe d'huile d'olive</v>
      </c>
      <c r="H27" s="575"/>
      <c r="I27" s="562"/>
      <c r="J27" s="561" t="str">
        <f t="shared" si="0"/>
        <v>  cuillères à soupe d'huile d'olive</v>
      </c>
      <c r="K27" s="557">
        <v>20</v>
      </c>
      <c r="M27" s="984"/>
      <c r="N27" s="985"/>
      <c r="O27" s="985"/>
      <c r="P27" s="985"/>
      <c r="Q27" s="986"/>
      <c r="S27" s="987"/>
      <c r="T27" s="988"/>
      <c r="U27" s="988"/>
      <c r="V27" s="988"/>
      <c r="W27" s="988"/>
      <c r="X27" s="989"/>
    </row>
    <row r="28" spans="1:24" ht="20.100000000000001" customHeight="1">
      <c r="A28" s="947"/>
      <c r="B28" s="560"/>
      <c r="C28" s="575"/>
      <c r="D28" s="576" t="str">
        <f t="shared" si="1"/>
        <v/>
      </c>
      <c r="E28" s="578" t="str">
        <f t="shared" si="2"/>
        <v/>
      </c>
      <c r="F28" s="578" t="str">
        <f t="shared" si="3"/>
        <v/>
      </c>
      <c r="G28" s="589" t="str">
        <f t="shared" si="4"/>
        <v/>
      </c>
      <c r="H28" s="575"/>
      <c r="I28" s="562"/>
      <c r="J28" s="561" t="str">
        <f t="shared" si="0"/>
        <v/>
      </c>
      <c r="K28" s="557">
        <v>20</v>
      </c>
      <c r="M28" s="969" t="s">
        <v>527</v>
      </c>
      <c r="N28" s="970"/>
      <c r="O28" s="970"/>
      <c r="P28" s="970"/>
      <c r="Q28" s="971"/>
      <c r="S28" s="972" t="s">
        <v>528</v>
      </c>
      <c r="T28" s="973"/>
      <c r="U28" s="973"/>
      <c r="V28" s="973"/>
      <c r="W28" s="973"/>
      <c r="X28" s="974"/>
    </row>
    <row r="29" spans="1:24" ht="20.100000000000001" customHeight="1">
      <c r="A29" s="947"/>
      <c r="B29" s="560"/>
      <c r="C29" s="575"/>
      <c r="D29" s="576" t="str">
        <f t="shared" si="1"/>
        <v/>
      </c>
      <c r="E29" s="578" t="str">
        <f t="shared" si="2"/>
        <v/>
      </c>
      <c r="F29" s="578" t="str">
        <f t="shared" si="3"/>
        <v/>
      </c>
      <c r="G29" s="589" t="str">
        <f t="shared" si="4"/>
        <v/>
      </c>
      <c r="H29" s="575"/>
      <c r="I29" s="562"/>
      <c r="J29" s="561" t="str">
        <f t="shared" si="0"/>
        <v/>
      </c>
      <c r="K29" s="557">
        <v>20</v>
      </c>
      <c r="M29" s="563"/>
      <c r="N29" s="564"/>
      <c r="O29" s="564"/>
      <c r="P29" s="564"/>
      <c r="Q29" s="565"/>
      <c r="S29" s="566"/>
      <c r="T29" s="567"/>
      <c r="U29" s="567"/>
      <c r="V29" s="567"/>
      <c r="W29" s="567"/>
      <c r="X29" s="565"/>
    </row>
    <row r="30" spans="1:24" ht="20.100000000000001" customHeight="1">
      <c r="A30" s="947"/>
      <c r="B30" s="560"/>
      <c r="C30" s="575"/>
      <c r="D30" s="576" t="str">
        <f t="shared" si="1"/>
        <v/>
      </c>
      <c r="E30" s="578" t="str">
        <f t="shared" si="2"/>
        <v/>
      </c>
      <c r="F30" s="578" t="str">
        <f t="shared" si="3"/>
        <v/>
      </c>
      <c r="G30" s="589" t="str">
        <f t="shared" si="4"/>
        <v/>
      </c>
      <c r="H30" s="575"/>
      <c r="I30" s="562"/>
      <c r="J30" s="561" t="str">
        <f t="shared" si="0"/>
        <v/>
      </c>
      <c r="K30" s="557">
        <v>20</v>
      </c>
      <c r="M30" s="563"/>
      <c r="N30" s="564"/>
      <c r="O30" s="564"/>
      <c r="P30" s="564"/>
      <c r="Q30" s="565"/>
      <c r="S30" s="566"/>
      <c r="T30" s="567"/>
      <c r="U30" s="567"/>
      <c r="V30" s="567"/>
      <c r="W30" s="567"/>
      <c r="X30" s="565"/>
    </row>
    <row r="31" spans="1:24" ht="20.100000000000001" customHeight="1">
      <c r="A31" s="947"/>
      <c r="B31" s="560"/>
      <c r="C31" s="575"/>
      <c r="D31" s="576" t="str">
        <f t="shared" si="1"/>
        <v/>
      </c>
      <c r="E31" s="578" t="str">
        <f t="shared" si="2"/>
        <v/>
      </c>
      <c r="F31" s="578" t="str">
        <f t="shared" si="3"/>
        <v/>
      </c>
      <c r="G31" s="589" t="str">
        <f t="shared" si="4"/>
        <v/>
      </c>
      <c r="H31" s="575"/>
      <c r="I31" s="562"/>
      <c r="J31" s="561" t="str">
        <f t="shared" si="0"/>
        <v/>
      </c>
      <c r="K31" s="557">
        <v>20</v>
      </c>
      <c r="M31" s="563"/>
      <c r="N31" s="564"/>
      <c r="O31" s="564"/>
      <c r="P31" s="564"/>
      <c r="Q31" s="565"/>
      <c r="S31" s="566"/>
      <c r="T31" s="567"/>
      <c r="U31" s="567"/>
      <c r="V31" s="567"/>
      <c r="W31" s="567"/>
      <c r="X31" s="565"/>
    </row>
    <row r="32" spans="1:24" ht="20.100000000000001" customHeight="1">
      <c r="A32" s="947"/>
      <c r="B32" s="560"/>
      <c r="C32" s="575"/>
      <c r="D32" s="576" t="str">
        <f t="shared" ref="D32:D44" si="5">SUBSTITUTE(SUBSTITUTE(SUBSTITUTE(SUBSTITUTE(SUBSTITUTE(SUBSTITUTE(SUBSTITUTE(SUBSTITUTE(SUBSTITUTE(SUBSTITUTE(B32,"0",""),"1",""),"2",""),"3",""),"4",""),"5",""),"6",""),"7",""),"8",""),"9","")</f>
        <v/>
      </c>
      <c r="E32" s="578" t="str">
        <f t="shared" ref="E32:E44" si="6">IF(ISBLANK(C32), D32, SUBSTITUTE(SUBSTITUTE(B32, LEFT(B32, FIND(" ", B32) - 1), ""), C32, ""))</f>
        <v/>
      </c>
      <c r="F32" s="578" t="str">
        <f t="shared" ref="F32:F44" si="7">IF(ISBLANK(C32), D32, (SUBSTITUTE(SUBSTITUTE(D32, C32, ""), C32, "")))</f>
        <v/>
      </c>
      <c r="G32" s="589" t="str">
        <f t="shared" ref="G32:G44" si="8">IF(LEN(E32) = LEN(D32) - LEN(C32), E32, IF(LEN(F32) = LEN(D32) - LEN(C32), F32, IF(E32 = F32, E32, E32)))</f>
        <v/>
      </c>
      <c r="H32" s="575"/>
      <c r="I32" s="562"/>
      <c r="J32" s="561" t="str">
        <f t="shared" ref="J32:J44" si="9">IF(OR(ISBLANK(H32), I32), IF(OR(ISBLANK(H32), H32=""), G32, UPPER(LEFT(SUBSTITUTE(H32, G32, H32), 1)) &amp; RIGHT(SUBSTITUTE(H32, G32, H32), LEN(SUBSTITUTE(H32, G32, H32)) - 1)), SUBSTITUTE(G32, H32, I32))</f>
        <v/>
      </c>
      <c r="K32" s="557">
        <v>20</v>
      </c>
      <c r="L32" t="s">
        <v>711</v>
      </c>
      <c r="M32" s="563"/>
      <c r="N32" s="564"/>
      <c r="O32" s="564"/>
      <c r="P32" s="564"/>
      <c r="Q32" s="565"/>
      <c r="S32" s="566"/>
      <c r="T32" s="567"/>
      <c r="U32" s="567"/>
      <c r="V32" s="567"/>
      <c r="W32" s="567"/>
      <c r="X32" s="565"/>
    </row>
    <row r="33" spans="1:24" ht="20.100000000000001" customHeight="1">
      <c r="A33" s="947"/>
      <c r="B33" s="560"/>
      <c r="C33" s="575"/>
      <c r="D33" s="576" t="str">
        <f t="shared" si="5"/>
        <v/>
      </c>
      <c r="E33" s="578" t="str">
        <f t="shared" si="6"/>
        <v/>
      </c>
      <c r="F33" s="578" t="str">
        <f t="shared" si="7"/>
        <v/>
      </c>
      <c r="G33" s="589" t="str">
        <f t="shared" si="8"/>
        <v/>
      </c>
      <c r="H33" s="575"/>
      <c r="I33" s="562"/>
      <c r="J33" s="561" t="str">
        <f t="shared" si="9"/>
        <v/>
      </c>
      <c r="K33" s="557">
        <v>20</v>
      </c>
      <c r="M33" s="563"/>
      <c r="N33" s="564"/>
      <c r="O33" s="564"/>
      <c r="P33" s="564"/>
      <c r="Q33" s="565"/>
      <c r="S33" s="566"/>
      <c r="T33" s="567"/>
      <c r="U33" s="567"/>
      <c r="V33" s="567"/>
      <c r="W33" s="567"/>
      <c r="X33" s="565"/>
    </row>
    <row r="34" spans="1:24" ht="20.100000000000001" customHeight="1">
      <c r="A34" s="947"/>
      <c r="B34" s="560"/>
      <c r="C34" s="575"/>
      <c r="D34" s="576" t="str">
        <f t="shared" si="5"/>
        <v/>
      </c>
      <c r="E34" s="578" t="str">
        <f t="shared" si="6"/>
        <v/>
      </c>
      <c r="F34" s="578" t="str">
        <f t="shared" si="7"/>
        <v/>
      </c>
      <c r="G34" s="589" t="str">
        <f t="shared" si="8"/>
        <v/>
      </c>
      <c r="H34" s="575"/>
      <c r="I34" s="562"/>
      <c r="J34" s="561" t="str">
        <f t="shared" si="9"/>
        <v/>
      </c>
      <c r="K34" s="557">
        <v>20</v>
      </c>
      <c r="M34" s="563"/>
      <c r="N34" s="564"/>
      <c r="O34" s="564"/>
      <c r="P34" s="564"/>
      <c r="Q34" s="565"/>
      <c r="S34" s="566"/>
      <c r="T34" s="567"/>
      <c r="U34" s="567"/>
      <c r="V34" s="567"/>
      <c r="W34" s="567"/>
      <c r="X34" s="565"/>
    </row>
    <row r="35" spans="1:24" ht="20.100000000000001" customHeight="1">
      <c r="A35" s="947"/>
      <c r="B35" s="560"/>
      <c r="C35" s="575"/>
      <c r="D35" s="576" t="str">
        <f t="shared" si="5"/>
        <v/>
      </c>
      <c r="E35" s="578" t="str">
        <f t="shared" si="6"/>
        <v/>
      </c>
      <c r="F35" s="578" t="str">
        <f t="shared" si="7"/>
        <v/>
      </c>
      <c r="G35" s="589" t="str">
        <f t="shared" si="8"/>
        <v/>
      </c>
      <c r="H35" s="575"/>
      <c r="I35" s="562"/>
      <c r="J35" s="561" t="str">
        <f t="shared" si="9"/>
        <v/>
      </c>
      <c r="K35" s="557">
        <v>20</v>
      </c>
      <c r="M35" s="975" t="s">
        <v>529</v>
      </c>
      <c r="N35" s="976"/>
      <c r="O35" s="976"/>
      <c r="P35" s="976"/>
      <c r="Q35" s="977"/>
      <c r="S35" s="566"/>
      <c r="T35" s="567"/>
      <c r="U35" s="567"/>
      <c r="V35" s="567"/>
      <c r="W35" s="567"/>
      <c r="X35" s="565"/>
    </row>
    <row r="36" spans="1:24" ht="20.100000000000001" customHeight="1">
      <c r="A36" s="947"/>
      <c r="B36" s="560"/>
      <c r="C36" s="575"/>
      <c r="D36" s="576" t="str">
        <f t="shared" si="5"/>
        <v/>
      </c>
      <c r="E36" s="578" t="str">
        <f t="shared" si="6"/>
        <v/>
      </c>
      <c r="F36" s="578" t="str">
        <f t="shared" si="7"/>
        <v/>
      </c>
      <c r="G36" s="589" t="str">
        <f t="shared" si="8"/>
        <v/>
      </c>
      <c r="H36" s="575"/>
      <c r="I36" s="562"/>
      <c r="J36" s="561" t="str">
        <f t="shared" si="9"/>
        <v/>
      </c>
      <c r="K36" s="557">
        <v>20</v>
      </c>
      <c r="M36" s="975"/>
      <c r="N36" s="976"/>
      <c r="O36" s="976"/>
      <c r="P36" s="976"/>
      <c r="Q36" s="977"/>
      <c r="S36" s="566"/>
      <c r="T36" s="567"/>
      <c r="U36" s="567"/>
      <c r="V36" s="567"/>
      <c r="W36" s="567"/>
      <c r="X36" s="565"/>
    </row>
    <row r="37" spans="1:24" ht="20.100000000000001" customHeight="1" thickBot="1">
      <c r="A37" s="947"/>
      <c r="B37" s="560"/>
      <c r="C37" s="575"/>
      <c r="D37" s="576" t="str">
        <f t="shared" si="5"/>
        <v/>
      </c>
      <c r="E37" s="578" t="str">
        <f t="shared" si="6"/>
        <v/>
      </c>
      <c r="F37" s="578" t="str">
        <f t="shared" si="7"/>
        <v/>
      </c>
      <c r="G37" s="589" t="str">
        <f t="shared" si="8"/>
        <v/>
      </c>
      <c r="H37" s="575"/>
      <c r="I37" s="562"/>
      <c r="J37" s="561" t="str">
        <f t="shared" si="9"/>
        <v/>
      </c>
      <c r="K37" s="557">
        <v>20</v>
      </c>
      <c r="M37" s="570"/>
      <c r="N37" s="571"/>
      <c r="O37" s="571"/>
      <c r="P37" s="571"/>
      <c r="Q37" s="572"/>
      <c r="S37" s="573"/>
      <c r="T37" s="571"/>
      <c r="U37" s="571"/>
      <c r="V37" s="571"/>
      <c r="W37" s="571"/>
      <c r="X37" s="572"/>
    </row>
    <row r="38" spans="1:24" ht="20.100000000000001" customHeight="1">
      <c r="A38" s="947"/>
      <c r="B38" s="560"/>
      <c r="C38" s="575"/>
      <c r="D38" s="576" t="str">
        <f t="shared" si="5"/>
        <v/>
      </c>
      <c r="E38" s="578" t="str">
        <f t="shared" si="6"/>
        <v/>
      </c>
      <c r="F38" s="578" t="str">
        <f t="shared" si="7"/>
        <v/>
      </c>
      <c r="G38" s="589" t="str">
        <f t="shared" si="8"/>
        <v/>
      </c>
      <c r="H38" s="575"/>
      <c r="I38" s="562"/>
      <c r="J38" s="561" t="str">
        <f t="shared" si="9"/>
        <v/>
      </c>
      <c r="K38" s="557">
        <v>20</v>
      </c>
    </row>
    <row r="39" spans="1:24" ht="20.100000000000001" customHeight="1">
      <c r="A39" s="947"/>
      <c r="B39" s="560"/>
      <c r="C39" s="575"/>
      <c r="D39" s="576" t="str">
        <f t="shared" si="5"/>
        <v/>
      </c>
      <c r="E39" s="578" t="str">
        <f t="shared" si="6"/>
        <v/>
      </c>
      <c r="F39" s="578" t="str">
        <f t="shared" si="7"/>
        <v/>
      </c>
      <c r="G39" s="589" t="str">
        <f t="shared" si="8"/>
        <v/>
      </c>
      <c r="H39" s="575"/>
      <c r="I39" s="562"/>
      <c r="J39" s="561" t="str">
        <f t="shared" si="9"/>
        <v/>
      </c>
      <c r="K39" s="557">
        <v>20</v>
      </c>
    </row>
    <row r="40" spans="1:24" ht="20.100000000000001" customHeight="1">
      <c r="A40" s="947"/>
      <c r="B40" s="560"/>
      <c r="C40" s="575"/>
      <c r="D40" s="576" t="str">
        <f t="shared" si="5"/>
        <v/>
      </c>
      <c r="E40" s="578" t="str">
        <f t="shared" si="6"/>
        <v/>
      </c>
      <c r="F40" s="578" t="str">
        <f t="shared" si="7"/>
        <v/>
      </c>
      <c r="G40" s="589" t="str">
        <f t="shared" si="8"/>
        <v/>
      </c>
      <c r="H40" s="575"/>
      <c r="I40" s="562"/>
      <c r="J40" s="561" t="str">
        <f t="shared" si="9"/>
        <v/>
      </c>
      <c r="K40" s="557">
        <v>20</v>
      </c>
    </row>
    <row r="41" spans="1:24" ht="20.100000000000001" customHeight="1">
      <c r="A41" s="947"/>
      <c r="B41" s="560"/>
      <c r="C41" s="575"/>
      <c r="D41" s="576" t="str">
        <f t="shared" si="5"/>
        <v/>
      </c>
      <c r="E41" s="578" t="str">
        <f t="shared" si="6"/>
        <v/>
      </c>
      <c r="F41" s="578" t="str">
        <f t="shared" si="7"/>
        <v/>
      </c>
      <c r="G41" s="589" t="str">
        <f t="shared" si="8"/>
        <v/>
      </c>
      <c r="H41" s="575"/>
      <c r="I41" s="562"/>
      <c r="J41" s="561" t="str">
        <f t="shared" si="9"/>
        <v/>
      </c>
      <c r="K41" s="557">
        <v>20</v>
      </c>
    </row>
    <row r="42" spans="1:24" ht="20.100000000000001" customHeight="1">
      <c r="A42" s="947"/>
      <c r="B42" s="560"/>
      <c r="C42" s="575"/>
      <c r="D42" s="576" t="str">
        <f t="shared" si="5"/>
        <v/>
      </c>
      <c r="E42" s="578" t="str">
        <f t="shared" si="6"/>
        <v/>
      </c>
      <c r="F42" s="578" t="str">
        <f t="shared" si="7"/>
        <v/>
      </c>
      <c r="G42" s="589" t="str">
        <f t="shared" si="8"/>
        <v/>
      </c>
      <c r="H42" s="575"/>
      <c r="I42" s="562"/>
      <c r="J42" s="561" t="str">
        <f t="shared" si="9"/>
        <v/>
      </c>
      <c r="K42" s="557">
        <v>20</v>
      </c>
    </row>
    <row r="43" spans="1:24" ht="20.100000000000001" customHeight="1">
      <c r="A43" s="947"/>
      <c r="B43" s="560"/>
      <c r="C43" s="575"/>
      <c r="D43" s="576" t="str">
        <f t="shared" si="5"/>
        <v/>
      </c>
      <c r="E43" s="578" t="str">
        <f t="shared" si="6"/>
        <v/>
      </c>
      <c r="F43" s="578" t="str">
        <f t="shared" si="7"/>
        <v/>
      </c>
      <c r="G43" s="589" t="str">
        <f t="shared" si="8"/>
        <v/>
      </c>
      <c r="H43" s="575"/>
      <c r="I43" s="562"/>
      <c r="J43" s="561" t="str">
        <f t="shared" si="9"/>
        <v/>
      </c>
      <c r="K43" s="557">
        <v>20</v>
      </c>
    </row>
    <row r="44" spans="1:24" ht="20.100000000000001" customHeight="1">
      <c r="A44" s="947"/>
      <c r="B44" s="560"/>
      <c r="C44" s="575"/>
      <c r="D44" s="576" t="str">
        <f t="shared" si="5"/>
        <v/>
      </c>
      <c r="E44" s="578" t="str">
        <f t="shared" si="6"/>
        <v/>
      </c>
      <c r="F44" s="578" t="str">
        <f t="shared" si="7"/>
        <v/>
      </c>
      <c r="G44" s="589" t="str">
        <f t="shared" si="8"/>
        <v/>
      </c>
      <c r="H44" s="575"/>
      <c r="I44" s="562"/>
      <c r="J44" s="561" t="str">
        <f t="shared" si="9"/>
        <v/>
      </c>
      <c r="K44" s="557">
        <v>20</v>
      </c>
    </row>
    <row r="45" spans="1:24" ht="18" customHeight="1" thickBot="1">
      <c r="A45" s="948"/>
      <c r="B45" s="568">
        <v>55</v>
      </c>
      <c r="C45" s="568">
        <v>26</v>
      </c>
      <c r="D45" s="568">
        <v>0.2</v>
      </c>
      <c r="E45" s="568">
        <v>0.2</v>
      </c>
      <c r="F45" s="568">
        <v>0.2</v>
      </c>
      <c r="G45" s="568">
        <v>0.2</v>
      </c>
      <c r="H45" s="568">
        <v>26</v>
      </c>
      <c r="I45" s="568">
        <v>23</v>
      </c>
      <c r="J45" s="569">
        <v>60</v>
      </c>
      <c r="K45" s="554" t="s">
        <v>504</v>
      </c>
    </row>
    <row r="46" spans="1:24" ht="18" customHeight="1">
      <c r="B46" s="297">
        <f t="shared" ref="B46:J46" ca="1" si="10">CELL("largeur",B46)</f>
        <v>55</v>
      </c>
      <c r="C46" s="297">
        <f t="shared" ca="1" si="10"/>
        <v>26</v>
      </c>
      <c r="D46" s="297">
        <f t="shared" ca="1" si="10"/>
        <v>0</v>
      </c>
      <c r="E46" s="297">
        <f t="shared" ca="1" si="10"/>
        <v>0</v>
      </c>
      <c r="F46" s="297">
        <f t="shared" ca="1" si="10"/>
        <v>0</v>
      </c>
      <c r="G46" s="297">
        <f t="shared" ca="1" si="10"/>
        <v>0</v>
      </c>
      <c r="H46" s="297">
        <f t="shared" ca="1" si="10"/>
        <v>26</v>
      </c>
      <c r="I46" s="297">
        <f t="shared" ca="1" si="10"/>
        <v>23</v>
      </c>
      <c r="J46" s="297">
        <f t="shared" ca="1" si="10"/>
        <v>60</v>
      </c>
    </row>
    <row r="47" spans="1:24" ht="18" customHeight="1">
      <c r="C47" s="590" t="s">
        <v>555</v>
      </c>
      <c r="H47" s="591" t="s">
        <v>556</v>
      </c>
    </row>
  </sheetData>
  <mergeCells count="30">
    <mergeCell ref="D12:D13"/>
    <mergeCell ref="M14:X15"/>
    <mergeCell ref="M16:X17"/>
    <mergeCell ref="M20:X21"/>
    <mergeCell ref="M22:X23"/>
    <mergeCell ref="M12:X13"/>
    <mergeCell ref="M18:X19"/>
    <mergeCell ref="M28:Q28"/>
    <mergeCell ref="S28:X28"/>
    <mergeCell ref="M35:Q36"/>
    <mergeCell ref="M25:Q25"/>
    <mergeCell ref="S25:X25"/>
    <mergeCell ref="M26:Q27"/>
    <mergeCell ref="S26:X27"/>
    <mergeCell ref="M2:X3"/>
    <mergeCell ref="A4:A45"/>
    <mergeCell ref="B4:J4"/>
    <mergeCell ref="M4:X4"/>
    <mergeCell ref="B5:J5"/>
    <mergeCell ref="M5:X6"/>
    <mergeCell ref="B6:J7"/>
    <mergeCell ref="M7:X9"/>
    <mergeCell ref="B8:J9"/>
    <mergeCell ref="C10:C13"/>
    <mergeCell ref="H10:I12"/>
    <mergeCell ref="A2:A3"/>
    <mergeCell ref="B2:J3"/>
    <mergeCell ref="M10:X11"/>
    <mergeCell ref="B11:B13"/>
    <mergeCell ref="J11:J13"/>
  </mergeCells>
  <phoneticPr fontId="87" type="noConversion"/>
  <printOptions horizontalCentered="1"/>
  <pageMargins left="0.25" right="0.25" top="0.75" bottom="0.75" header="0.3" footer="0.3"/>
  <pageSetup paperSize="9" scale="1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2</vt:i4>
      </vt:variant>
    </vt:vector>
  </HeadingPairs>
  <TitlesOfParts>
    <vt:vector size="7" baseType="lpstr">
      <vt:lpstr>Modèle.A.15.col.30.lignes</vt:lpstr>
      <vt:lpstr>Modèle.B.15.col.30.lignes</vt:lpstr>
      <vt:lpstr>différentes.Paellas</vt:lpstr>
      <vt:lpstr>Paella.Végétarienne.de.Sand</vt:lpstr>
      <vt:lpstr>Remplacer.du.texte.2024</vt:lpstr>
      <vt:lpstr>Modèle.A.15.col.30.lignes!Zone_d_impression</vt:lpstr>
      <vt:lpstr>Paella.Végétarienne.de.Sand!Zone_d_impression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Joël Leboucher</dc:creator>
  <cp:lastModifiedBy>Joël Leboucher</cp:lastModifiedBy>
  <cp:lastPrinted>2024-04-16T08:30:17Z</cp:lastPrinted>
  <dcterms:created xsi:type="dcterms:W3CDTF">2024-04-11T10:30:16Z</dcterms:created>
  <dcterms:modified xsi:type="dcterms:W3CDTF">2026-08-23T12:48:16Z</dcterms:modified>
</cp:coreProperties>
</file>